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Đóc-cu-mừn\University-Documents-IBD-NEU\AFDM\60% Grade\"/>
    </mc:Choice>
  </mc:AlternateContent>
  <xr:revisionPtr revIDLastSave="0" documentId="8_{ABA14057-CFA2-4FB0-818A-EA148C42B518}" xr6:coauthVersionLast="47" xr6:coauthVersionMax="47" xr10:uidLastSave="{00000000-0000-0000-0000-000000000000}"/>
  <bookViews>
    <workbookView xWindow="-120" yWindow="-120" windowWidth="29040" windowHeight="15720" tabRatio="828" activeTab="13" xr2:uid="{00000000-000D-0000-FFFF-FFFF00000000}"/>
  </bookViews>
  <sheets>
    <sheet name="Instructions" sheetId="1" r:id="rId1"/>
    <sheet name="Sheet1" sheetId="21" state="hidden" r:id="rId2"/>
    <sheet name="Co. Names" sheetId="2" state="hidden" r:id="rId3"/>
    <sheet name="FTSE Data" sheetId="3" r:id="rId4"/>
    <sheet name="My Data" sheetId="4" r:id="rId5"/>
    <sheet name="Processed closing data" sheetId="5" r:id="rId6"/>
    <sheet name="IS data" sheetId="6" r:id="rId7"/>
    <sheet name="SoFP data" sheetId="7" r:id="rId8"/>
    <sheet name="Ret_data" sheetId="9" r:id="rId9"/>
    <sheet name="FTSE All-Share Historical " sheetId="10" state="hidden" r:id="rId10"/>
    <sheet name="Mkt_calc" sheetId="12" r:id="rId11"/>
    <sheet name="Fin_calc" sheetId="23" r:id="rId12"/>
    <sheet name="Custom Data" sheetId="25" r:id="rId13"/>
    <sheet name="Report" sheetId="8" r:id="rId14"/>
    <sheet name="IS Raw Data" sheetId="14" state="hidden" r:id="rId15"/>
    <sheet name="SoFP Raw Data" sheetId="15" state="hidden" r:id="rId16"/>
    <sheet name="Closing Price Raw Data" sheetId="16" state="hidden" r:id="rId17"/>
    <sheet name="All stock Data" sheetId="17" state="hidden" r:id="rId18"/>
  </sheets>
  <externalReferences>
    <externalReference r:id="rId19"/>
  </externalReferences>
  <definedNames>
    <definedName name="_xlnm._FilterDatabase" localSheetId="17" hidden="1">'All stock Data'!$A$2:$AS$1264</definedName>
    <definedName name="_xlnm._FilterDatabase" localSheetId="4" hidden="1">'My Data'!$A$2:$E$757</definedName>
    <definedName name="alloc_stu_grp">[1]stu_alloc!$B$2:$B$54</definedName>
    <definedName name="c_date">Report!$C$11</definedName>
    <definedName name="co_idx" localSheetId="11">[1]Report!$B$2</definedName>
    <definedName name="co_idx" localSheetId="0">Report!$B$2</definedName>
    <definedName name="co_idx">Report!$B$2</definedName>
    <definedName name="end_date">[1]Params!$B$7</definedName>
    <definedName name="Ex_code" localSheetId="9">Report!$B$4</definedName>
    <definedName name="Ex_code" localSheetId="0">Report!$B$4</definedName>
    <definedName name="Ex_code">Report!$B$1</definedName>
    <definedName name="exch_code">[1]Params!$B$4</definedName>
    <definedName name="Master_mode">[1]hparams!#REF!</definedName>
    <definedName name="Setup_status">#REF!</definedName>
    <definedName name="st_id">#REF!</definedName>
    <definedName name="start_date">[1]Params!$B$8</definedName>
    <definedName name="stu_grp" localSheetId="0">#REF!</definedName>
    <definedName name="stu_grp">#REF!</definedName>
    <definedName name="stu_idx">[1]hparams!$B$4</definedName>
    <definedName name="stu_key_id">[1]hparams!$B$3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12" l="1"/>
  <c r="D11" i="12"/>
  <c r="E10" i="12"/>
  <c r="D10" i="12"/>
  <c r="E9" i="12"/>
  <c r="D9" i="12"/>
  <c r="E8" i="12"/>
  <c r="D8" i="12"/>
  <c r="E7" i="12"/>
  <c r="D7" i="12"/>
  <c r="E6" i="12"/>
  <c r="D6" i="12"/>
  <c r="E4" i="12"/>
  <c r="D4" i="12"/>
  <c r="E3" i="12"/>
  <c r="E5" i="12" s="1"/>
  <c r="D3" i="12"/>
  <c r="D5" i="12" s="1"/>
  <c r="O7" i="23"/>
  <c r="O6" i="23"/>
  <c r="O5" i="23"/>
  <c r="N7" i="23"/>
  <c r="N6" i="23"/>
  <c r="N5" i="23"/>
  <c r="C6" i="12"/>
  <c r="B6" i="23"/>
  <c r="C31" i="23"/>
  <c r="C30" i="23"/>
  <c r="C29" i="23"/>
  <c r="B31" i="23"/>
  <c r="B30" i="23"/>
  <c r="B29" i="23"/>
  <c r="I7" i="23"/>
  <c r="I6" i="23"/>
  <c r="I5" i="23"/>
  <c r="H7" i="23"/>
  <c r="H6" i="23"/>
  <c r="H5" i="23"/>
  <c r="C7" i="23"/>
  <c r="C6" i="23"/>
  <c r="C5" i="23"/>
  <c r="B7" i="23"/>
  <c r="B5" i="23"/>
  <c r="H31" i="23"/>
  <c r="H30" i="23"/>
  <c r="H29" i="23"/>
  <c r="I31" i="23"/>
  <c r="I30" i="23"/>
  <c r="I29" i="23"/>
  <c r="C4" i="12" l="1"/>
  <c r="C3" i="12"/>
  <c r="C5" i="12" s="1"/>
  <c r="C8" i="12"/>
  <c r="C7" i="12"/>
  <c r="C9" i="12"/>
  <c r="C10" i="12"/>
  <c r="C11" i="12"/>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3" i="9"/>
  <c r="B3"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692" i="5"/>
  <c r="L628" i="5"/>
  <c r="L629" i="5"/>
  <c r="L630" i="5"/>
  <c r="L631" i="5"/>
  <c r="L632" i="5"/>
  <c r="L633" i="5"/>
  <c r="L634" i="5"/>
  <c r="L635" i="5"/>
  <c r="L636" i="5"/>
  <c r="L637" i="5"/>
  <c r="L638" i="5"/>
  <c r="L639" i="5"/>
  <c r="L640" i="5"/>
  <c r="L641" i="5"/>
  <c r="L642" i="5"/>
  <c r="L643" i="5"/>
  <c r="D645" i="4" s="1"/>
  <c r="L644" i="5"/>
  <c r="L645" i="5"/>
  <c r="L646" i="5"/>
  <c r="L647" i="5"/>
  <c r="L648" i="5"/>
  <c r="L649" i="5"/>
  <c r="L650" i="5"/>
  <c r="L651" i="5"/>
  <c r="L652" i="5"/>
  <c r="L653" i="5"/>
  <c r="L654" i="5"/>
  <c r="L655" i="5"/>
  <c r="L656" i="5"/>
  <c r="L657" i="5"/>
  <c r="L658" i="5"/>
  <c r="L659" i="5"/>
  <c r="D661" i="4" s="1"/>
  <c r="L660" i="5"/>
  <c r="L661" i="5"/>
  <c r="L662" i="5"/>
  <c r="L663" i="5"/>
  <c r="L664" i="5"/>
  <c r="L665" i="5"/>
  <c r="L666" i="5"/>
  <c r="L667" i="5"/>
  <c r="D669" i="4" s="1"/>
  <c r="L668" i="5"/>
  <c r="L669" i="5"/>
  <c r="L670" i="5"/>
  <c r="L671" i="5"/>
  <c r="L672" i="5"/>
  <c r="L673" i="5"/>
  <c r="L674" i="5"/>
  <c r="L675" i="5"/>
  <c r="L676" i="5"/>
  <c r="L677" i="5"/>
  <c r="L678" i="5"/>
  <c r="L679" i="5"/>
  <c r="L680" i="5"/>
  <c r="L681" i="5"/>
  <c r="L682" i="5"/>
  <c r="L683" i="5"/>
  <c r="D685" i="4" s="1"/>
  <c r="L684" i="5"/>
  <c r="L685" i="5"/>
  <c r="L686" i="5"/>
  <c r="L687" i="5"/>
  <c r="L688" i="5"/>
  <c r="L689" i="5"/>
  <c r="L690" i="5"/>
  <c r="L627" i="5"/>
  <c r="L613" i="5"/>
  <c r="L614" i="5"/>
  <c r="L615" i="5"/>
  <c r="L616" i="5"/>
  <c r="L617" i="5"/>
  <c r="L618" i="5"/>
  <c r="L619" i="5"/>
  <c r="L620" i="5"/>
  <c r="D622" i="4" s="1"/>
  <c r="L621" i="5"/>
  <c r="L622" i="5"/>
  <c r="L623" i="5"/>
  <c r="L624" i="5"/>
  <c r="L625" i="5"/>
  <c r="L612" i="5"/>
  <c r="L588" i="5"/>
  <c r="L589" i="5"/>
  <c r="L590" i="5"/>
  <c r="L591" i="5"/>
  <c r="L592" i="5"/>
  <c r="L593" i="5"/>
  <c r="L594" i="5"/>
  <c r="D596" i="4" s="1"/>
  <c r="L595" i="5"/>
  <c r="L596" i="5"/>
  <c r="L597" i="5"/>
  <c r="L598" i="5"/>
  <c r="L599" i="5"/>
  <c r="L600" i="5"/>
  <c r="L601" i="5"/>
  <c r="L602" i="5"/>
  <c r="D604" i="4" s="1"/>
  <c r="L603" i="5"/>
  <c r="L604" i="5"/>
  <c r="L605" i="5"/>
  <c r="L606" i="5"/>
  <c r="L607" i="5"/>
  <c r="L608" i="5"/>
  <c r="L609" i="5"/>
  <c r="L610" i="5"/>
  <c r="D612" i="4" s="1"/>
  <c r="L587"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D555" i="4" s="1"/>
  <c r="L554" i="5"/>
  <c r="L555" i="5"/>
  <c r="L556" i="5"/>
  <c r="L557" i="5"/>
  <c r="L558" i="5"/>
  <c r="L559" i="5"/>
  <c r="L560" i="5"/>
  <c r="L561" i="5"/>
  <c r="D563" i="4" s="1"/>
  <c r="L562" i="5"/>
  <c r="L563" i="5"/>
  <c r="L564" i="5"/>
  <c r="L565" i="5"/>
  <c r="L566" i="5"/>
  <c r="L567" i="5"/>
  <c r="L568" i="5"/>
  <c r="L569" i="5"/>
  <c r="L570" i="5"/>
  <c r="L571" i="5"/>
  <c r="L572" i="5"/>
  <c r="L573" i="5"/>
  <c r="L574" i="5"/>
  <c r="L575" i="5"/>
  <c r="L576" i="5"/>
  <c r="L577" i="5"/>
  <c r="D579" i="4" s="1"/>
  <c r="L578" i="5"/>
  <c r="L579" i="5"/>
  <c r="L580" i="5"/>
  <c r="L581" i="5"/>
  <c r="L582" i="5"/>
  <c r="L583" i="5"/>
  <c r="L584" i="5"/>
  <c r="L522" i="5"/>
  <c r="L520" i="5"/>
  <c r="L519" i="5"/>
  <c r="L518"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D435" i="4"/>
  <c r="D438" i="4"/>
  <c r="D439" i="4"/>
  <c r="L432"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373" i="5"/>
  <c r="L368" i="5"/>
  <c r="L369" i="5"/>
  <c r="L370" i="5"/>
  <c r="L371" i="5"/>
  <c r="L367" i="5"/>
  <c r="L365" i="5"/>
  <c r="L353" i="5"/>
  <c r="L354" i="5"/>
  <c r="L355" i="5"/>
  <c r="L356" i="5"/>
  <c r="L357" i="5"/>
  <c r="L358" i="5"/>
  <c r="L359" i="5"/>
  <c r="L360" i="5"/>
  <c r="L361" i="5"/>
  <c r="L362" i="5"/>
  <c r="L363" i="5"/>
  <c r="L352" i="5"/>
  <c r="L350" i="5"/>
  <c r="L349" i="5"/>
  <c r="L348" i="5"/>
  <c r="L347" i="5"/>
  <c r="L333" i="5"/>
  <c r="L334" i="5"/>
  <c r="L335" i="5"/>
  <c r="L336" i="5"/>
  <c r="L337" i="5"/>
  <c r="L338" i="5"/>
  <c r="L339" i="5"/>
  <c r="L340" i="5"/>
  <c r="L341" i="5"/>
  <c r="L342" i="5"/>
  <c r="L343" i="5"/>
  <c r="L344" i="5"/>
  <c r="L345" i="5"/>
  <c r="L332" i="5"/>
  <c r="L263" i="5"/>
  <c r="L264" i="5"/>
  <c r="L265" i="5"/>
  <c r="L266" i="5"/>
  <c r="L267" i="5"/>
  <c r="L268" i="5"/>
  <c r="L269" i="5"/>
  <c r="D271" i="4" s="1"/>
  <c r="L270" i="5"/>
  <c r="L271" i="5"/>
  <c r="L272" i="5"/>
  <c r="L273" i="5"/>
  <c r="L274" i="5"/>
  <c r="L275" i="5"/>
  <c r="L276" i="5"/>
  <c r="L277" i="5"/>
  <c r="D279" i="4" s="1"/>
  <c r="L278" i="5"/>
  <c r="L279" i="5"/>
  <c r="L280" i="5"/>
  <c r="L281" i="5"/>
  <c r="L282" i="5"/>
  <c r="L283" i="5"/>
  <c r="L284" i="5"/>
  <c r="L285" i="5"/>
  <c r="D287" i="4" s="1"/>
  <c r="L286" i="5"/>
  <c r="L287" i="5"/>
  <c r="L288" i="5"/>
  <c r="L289" i="5"/>
  <c r="L290" i="5"/>
  <c r="L291" i="5"/>
  <c r="L292" i="5"/>
  <c r="L293" i="5"/>
  <c r="D295" i="4" s="1"/>
  <c r="L294" i="5"/>
  <c r="L295" i="5"/>
  <c r="L296" i="5"/>
  <c r="L297" i="5"/>
  <c r="L298" i="5"/>
  <c r="L299" i="5"/>
  <c r="L300" i="5"/>
  <c r="L301" i="5"/>
  <c r="D303" i="4" s="1"/>
  <c r="L302" i="5"/>
  <c r="L303" i="5"/>
  <c r="L304" i="5"/>
  <c r="L305" i="5"/>
  <c r="L306" i="5"/>
  <c r="L307" i="5"/>
  <c r="L308" i="5"/>
  <c r="L309" i="5"/>
  <c r="D311" i="4" s="1"/>
  <c r="L310" i="5"/>
  <c r="L311" i="5"/>
  <c r="L312" i="5"/>
  <c r="L313" i="5"/>
  <c r="L314" i="5"/>
  <c r="L315" i="5"/>
  <c r="L316" i="5"/>
  <c r="L317" i="5"/>
  <c r="D319" i="4" s="1"/>
  <c r="L318" i="5"/>
  <c r="L319" i="5"/>
  <c r="L320" i="5"/>
  <c r="L321" i="5"/>
  <c r="L322" i="5"/>
  <c r="L323" i="5"/>
  <c r="L324" i="5"/>
  <c r="L325" i="5"/>
  <c r="D327" i="4" s="1"/>
  <c r="L326" i="5"/>
  <c r="L327" i="5"/>
  <c r="L328" i="5"/>
  <c r="L329" i="5"/>
  <c r="L262" i="5"/>
  <c r="L260" i="5"/>
  <c r="L259" i="5"/>
  <c r="L258" i="5"/>
  <c r="L213" i="5"/>
  <c r="L214" i="5"/>
  <c r="L215" i="5"/>
  <c r="L216" i="5"/>
  <c r="L217" i="5"/>
  <c r="L218" i="5"/>
  <c r="L219" i="5"/>
  <c r="D221" i="4" s="1"/>
  <c r="L220" i="5"/>
  <c r="L221" i="5"/>
  <c r="L222" i="5"/>
  <c r="L223" i="5"/>
  <c r="L224" i="5"/>
  <c r="L225" i="5"/>
  <c r="L226" i="5"/>
  <c r="L227" i="5"/>
  <c r="D229" i="4" s="1"/>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12" i="5"/>
  <c r="L188" i="5"/>
  <c r="D190" i="4" s="1"/>
  <c r="L189" i="5"/>
  <c r="L190" i="5"/>
  <c r="L191" i="5"/>
  <c r="L192" i="5"/>
  <c r="L193" i="5"/>
  <c r="L194" i="5"/>
  <c r="L195" i="5"/>
  <c r="L196" i="5"/>
  <c r="L197" i="5"/>
  <c r="L198" i="5"/>
  <c r="L199" i="5"/>
  <c r="L200" i="5"/>
  <c r="L201" i="5"/>
  <c r="L202" i="5"/>
  <c r="D204" i="4" s="1"/>
  <c r="L203" i="5"/>
  <c r="L204" i="5"/>
  <c r="L205" i="5"/>
  <c r="L206" i="5"/>
  <c r="D208" i="4" s="1"/>
  <c r="L207" i="5"/>
  <c r="L208" i="5"/>
  <c r="L209" i="5"/>
  <c r="L210" i="5"/>
  <c r="D212" i="4" s="1"/>
  <c r="D193" i="4"/>
  <c r="D194" i="4"/>
  <c r="D197" i="4"/>
  <c r="D198" i="4"/>
  <c r="D202" i="4"/>
  <c r="D205" i="4"/>
  <c r="D209" i="4"/>
  <c r="D210" i="4"/>
  <c r="L187" i="5"/>
  <c r="L173" i="5"/>
  <c r="L174" i="5"/>
  <c r="L175" i="5"/>
  <c r="L176" i="5"/>
  <c r="L177" i="5"/>
  <c r="L178" i="5"/>
  <c r="L179" i="5"/>
  <c r="L180" i="5"/>
  <c r="L181" i="5"/>
  <c r="L182" i="5"/>
  <c r="L183" i="5"/>
  <c r="L184" i="5"/>
  <c r="L185" i="5"/>
  <c r="L172" i="5"/>
  <c r="L152" i="5"/>
  <c r="L153" i="5"/>
  <c r="L154" i="5"/>
  <c r="L155" i="5"/>
  <c r="L156" i="5"/>
  <c r="L157" i="5"/>
  <c r="L158" i="5"/>
  <c r="L159" i="5"/>
  <c r="D161" i="4" s="1"/>
  <c r="L160" i="5"/>
  <c r="L161" i="5"/>
  <c r="L162" i="5"/>
  <c r="L163" i="5"/>
  <c r="L164" i="5"/>
  <c r="L165" i="5"/>
  <c r="L166" i="5"/>
  <c r="L167" i="5"/>
  <c r="D169" i="4" s="1"/>
  <c r="L168" i="5"/>
  <c r="D170" i="4" s="1"/>
  <c r="L169" i="5"/>
  <c r="L170" i="5"/>
  <c r="D154" i="4"/>
  <c r="D157" i="4"/>
  <c r="D158" i="4"/>
  <c r="D162" i="4"/>
  <c r="D165" i="4"/>
  <c r="D166" i="4"/>
  <c r="L151" i="5"/>
  <c r="L123" i="5"/>
  <c r="L124" i="5"/>
  <c r="L125" i="5"/>
  <c r="L126" i="5"/>
  <c r="L127" i="5"/>
  <c r="L128" i="5"/>
  <c r="L129" i="5"/>
  <c r="L130" i="5"/>
  <c r="D132" i="4" s="1"/>
  <c r="L131" i="5"/>
  <c r="L132" i="5"/>
  <c r="L133" i="5"/>
  <c r="L134" i="5"/>
  <c r="L135" i="5"/>
  <c r="L136" i="5"/>
  <c r="L137" i="5"/>
  <c r="L138" i="5"/>
  <c r="L139" i="5"/>
  <c r="L140" i="5"/>
  <c r="L141" i="5"/>
  <c r="L142" i="5"/>
  <c r="L143" i="5"/>
  <c r="L144" i="5"/>
  <c r="L145" i="5"/>
  <c r="L146" i="5"/>
  <c r="D148" i="4" s="1"/>
  <c r="L147" i="5"/>
  <c r="L148" i="5"/>
  <c r="L149" i="5"/>
  <c r="L122" i="5"/>
  <c r="L112" i="5"/>
  <c r="L113" i="5"/>
  <c r="L114" i="5"/>
  <c r="L115" i="5"/>
  <c r="L116" i="5"/>
  <c r="L117" i="5"/>
  <c r="L118" i="5"/>
  <c r="L119" i="5"/>
  <c r="L120" i="5"/>
  <c r="L111" i="5"/>
  <c r="L88" i="5"/>
  <c r="L89" i="5"/>
  <c r="L90" i="5"/>
  <c r="L91" i="5"/>
  <c r="L92" i="5"/>
  <c r="L93" i="5"/>
  <c r="L94" i="5"/>
  <c r="L95" i="5"/>
  <c r="L96" i="5"/>
  <c r="L97" i="5"/>
  <c r="L98" i="5"/>
  <c r="L99" i="5"/>
  <c r="L100" i="5"/>
  <c r="L101" i="5"/>
  <c r="L102" i="5"/>
  <c r="L103" i="5"/>
  <c r="L104" i="5"/>
  <c r="L105" i="5"/>
  <c r="L106" i="5"/>
  <c r="L107" i="5"/>
  <c r="L108" i="5"/>
  <c r="L87" i="5"/>
  <c r="L85" i="5"/>
  <c r="L84" i="5"/>
  <c r="L83" i="5"/>
  <c r="L82" i="5"/>
  <c r="L81" i="5"/>
  <c r="L80" i="5"/>
  <c r="L79" i="5"/>
  <c r="L78" i="5"/>
  <c r="L77" i="5"/>
  <c r="L3" i="5"/>
  <c r="L4" i="5"/>
  <c r="L5" i="5"/>
  <c r="L6" i="5"/>
  <c r="L7" i="5"/>
  <c r="L8" i="5"/>
  <c r="L9" i="5"/>
  <c r="D11" i="4" s="1"/>
  <c r="L10" i="5"/>
  <c r="L11" i="5"/>
  <c r="L12" i="5"/>
  <c r="L13" i="5"/>
  <c r="L14" i="5"/>
  <c r="L15" i="5"/>
  <c r="L16" i="5"/>
  <c r="L17" i="5"/>
  <c r="D19" i="4" s="1"/>
  <c r="L18" i="5"/>
  <c r="L19" i="5"/>
  <c r="L20" i="5"/>
  <c r="L21" i="5"/>
  <c r="L22" i="5"/>
  <c r="L23" i="5"/>
  <c r="L24" i="5"/>
  <c r="L25" i="5"/>
  <c r="D27" i="4" s="1"/>
  <c r="L26" i="5"/>
  <c r="L27" i="5"/>
  <c r="L28" i="5"/>
  <c r="L29" i="5"/>
  <c r="L30" i="5"/>
  <c r="L31" i="5"/>
  <c r="L32" i="5"/>
  <c r="L33" i="5"/>
  <c r="D35" i="4" s="1"/>
  <c r="L34" i="5"/>
  <c r="L35" i="5"/>
  <c r="L36" i="5"/>
  <c r="L37" i="5"/>
  <c r="L38" i="5"/>
  <c r="L39" i="5"/>
  <c r="L40" i="5"/>
  <c r="L41" i="5"/>
  <c r="D43" i="4" s="1"/>
  <c r="L42" i="5"/>
  <c r="L43" i="5"/>
  <c r="L44" i="5"/>
  <c r="L45" i="5"/>
  <c r="L46" i="5"/>
  <c r="L47" i="5"/>
  <c r="L48" i="5"/>
  <c r="L49" i="5"/>
  <c r="D51" i="4" s="1"/>
  <c r="L50" i="5"/>
  <c r="L51" i="5"/>
  <c r="L52" i="5"/>
  <c r="L53" i="5"/>
  <c r="L54" i="5"/>
  <c r="L55" i="5"/>
  <c r="L56" i="5"/>
  <c r="L57" i="5"/>
  <c r="D59" i="4" s="1"/>
  <c r="L58" i="5"/>
  <c r="L59" i="5"/>
  <c r="L60" i="5"/>
  <c r="L61" i="5"/>
  <c r="L62" i="5"/>
  <c r="L63" i="5"/>
  <c r="L64" i="5"/>
  <c r="L65" i="5"/>
  <c r="D67" i="4" s="1"/>
  <c r="L66" i="5"/>
  <c r="L67" i="5"/>
  <c r="L68" i="5"/>
  <c r="L69" i="5"/>
  <c r="L70" i="5"/>
  <c r="L71" i="5"/>
  <c r="L72" i="5"/>
  <c r="L73" i="5"/>
  <c r="D75" i="4" s="1"/>
  <c r="L74" i="5"/>
  <c r="D7" i="4"/>
  <c r="D8" i="4"/>
  <c r="D9" i="4"/>
  <c r="D12" i="4"/>
  <c r="D15" i="4"/>
  <c r="D16" i="4"/>
  <c r="D20" i="4"/>
  <c r="D23" i="4"/>
  <c r="D24" i="4"/>
  <c r="D28" i="4"/>
  <c r="D31" i="4"/>
  <c r="D32" i="4"/>
  <c r="D36" i="4"/>
  <c r="D39" i="4"/>
  <c r="D40" i="4"/>
  <c r="D44" i="4"/>
  <c r="D47" i="4"/>
  <c r="D48" i="4"/>
  <c r="D52" i="4"/>
  <c r="D55" i="4"/>
  <c r="D60" i="4"/>
  <c r="D63" i="4"/>
  <c r="D68" i="4"/>
  <c r="D71" i="4"/>
  <c r="D72" i="4"/>
  <c r="L2" i="5"/>
  <c r="L782" i="5"/>
  <c r="L781" i="5"/>
  <c r="L780" i="5"/>
  <c r="D782" i="4" s="1"/>
  <c r="K782" i="5"/>
  <c r="K781" i="5"/>
  <c r="K780"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C770" i="4" s="1"/>
  <c r="K769" i="5"/>
  <c r="K770" i="5"/>
  <c r="K771" i="5"/>
  <c r="K772" i="5"/>
  <c r="K773" i="5"/>
  <c r="K774" i="5"/>
  <c r="K775" i="5"/>
  <c r="K776" i="5"/>
  <c r="C778" i="4" s="1"/>
  <c r="K777" i="5"/>
  <c r="K694" i="5"/>
  <c r="K693" i="5"/>
  <c r="C698" i="4"/>
  <c r="C702" i="4"/>
  <c r="C706" i="4"/>
  <c r="C709" i="4"/>
  <c r="C710" i="4"/>
  <c r="C714" i="4"/>
  <c r="C718" i="4"/>
  <c r="C722" i="4"/>
  <c r="C725" i="4"/>
  <c r="C726" i="4"/>
  <c r="C730" i="4"/>
  <c r="C734" i="4"/>
  <c r="C738" i="4"/>
  <c r="C742" i="4"/>
  <c r="C746" i="4"/>
  <c r="C749" i="4"/>
  <c r="C750" i="4"/>
  <c r="C753" i="4"/>
  <c r="C754" i="4"/>
  <c r="C757" i="4"/>
  <c r="C758" i="4"/>
  <c r="C762" i="4"/>
  <c r="C766" i="4"/>
  <c r="C774" i="4"/>
  <c r="K692" i="5"/>
  <c r="K644" i="5"/>
  <c r="K645" i="5"/>
  <c r="K646" i="5"/>
  <c r="K647" i="5"/>
  <c r="K648" i="5"/>
  <c r="K649" i="5"/>
  <c r="K650" i="5"/>
  <c r="C652" i="4" s="1"/>
  <c r="K651" i="5"/>
  <c r="K652" i="5"/>
  <c r="K653" i="5"/>
  <c r="K654" i="5"/>
  <c r="K655" i="5"/>
  <c r="K656" i="5"/>
  <c r="K657" i="5"/>
  <c r="K658" i="5"/>
  <c r="K659" i="5"/>
  <c r="K660" i="5"/>
  <c r="K661" i="5"/>
  <c r="K662" i="5"/>
  <c r="K663" i="5"/>
  <c r="K664" i="5"/>
  <c r="K665" i="5"/>
  <c r="K666" i="5"/>
  <c r="C668" i="4" s="1"/>
  <c r="K667" i="5"/>
  <c r="K668" i="5"/>
  <c r="K669" i="5"/>
  <c r="K670" i="5"/>
  <c r="K671" i="5"/>
  <c r="K672" i="5"/>
  <c r="K673" i="5"/>
  <c r="K674" i="5"/>
  <c r="C676" i="4" s="1"/>
  <c r="K675" i="5"/>
  <c r="K676" i="5"/>
  <c r="K677" i="5"/>
  <c r="K678" i="5"/>
  <c r="C680" i="4" s="1"/>
  <c r="K679" i="5"/>
  <c r="K680" i="5"/>
  <c r="K681" i="5"/>
  <c r="K682" i="5"/>
  <c r="C684" i="4" s="1"/>
  <c r="K683" i="5"/>
  <c r="K684" i="5"/>
  <c r="K685" i="5"/>
  <c r="K686" i="5"/>
  <c r="C688" i="4" s="1"/>
  <c r="K687" i="5"/>
  <c r="K688" i="5"/>
  <c r="K689" i="5"/>
  <c r="K690" i="5"/>
  <c r="C692" i="4" s="1"/>
  <c r="K628" i="5"/>
  <c r="K629" i="5"/>
  <c r="K630" i="5"/>
  <c r="K631" i="5"/>
  <c r="K632" i="5"/>
  <c r="K633" i="5"/>
  <c r="K634" i="5"/>
  <c r="C636" i="4" s="1"/>
  <c r="K635" i="5"/>
  <c r="C637" i="4" s="1"/>
  <c r="K636" i="5"/>
  <c r="K637" i="5"/>
  <c r="K638" i="5"/>
  <c r="K639" i="5"/>
  <c r="K640" i="5"/>
  <c r="K641" i="5"/>
  <c r="K642" i="5"/>
  <c r="K643" i="5"/>
  <c r="C632" i="4"/>
  <c r="C635" i="4"/>
  <c r="C640" i="4"/>
  <c r="C641" i="4"/>
  <c r="C644" i="4"/>
  <c r="C647" i="4"/>
  <c r="C648" i="4"/>
  <c r="C650" i="4"/>
  <c r="C651" i="4"/>
  <c r="C653" i="4"/>
  <c r="C654" i="4"/>
  <c r="C655" i="4"/>
  <c r="C656" i="4"/>
  <c r="C657" i="4"/>
  <c r="C660" i="4"/>
  <c r="C663" i="4"/>
  <c r="C664" i="4"/>
  <c r="C672" i="4"/>
  <c r="C675" i="4"/>
  <c r="C691" i="4"/>
  <c r="K627" i="5"/>
  <c r="K614" i="5"/>
  <c r="K615" i="5"/>
  <c r="K616" i="5"/>
  <c r="K617" i="5"/>
  <c r="K618" i="5"/>
  <c r="K619" i="5"/>
  <c r="K620" i="5"/>
  <c r="K621" i="5"/>
  <c r="C623" i="4" s="1"/>
  <c r="K622" i="5"/>
  <c r="K623" i="5"/>
  <c r="K624" i="5"/>
  <c r="K625" i="5"/>
  <c r="K613" i="5"/>
  <c r="K612" i="5"/>
  <c r="K588" i="5"/>
  <c r="K589" i="5"/>
  <c r="K590" i="5"/>
  <c r="K591" i="5"/>
  <c r="K592" i="5"/>
  <c r="K593" i="5"/>
  <c r="K594" i="5"/>
  <c r="K595" i="5"/>
  <c r="K596" i="5"/>
  <c r="K597" i="5"/>
  <c r="K598" i="5"/>
  <c r="K599" i="5"/>
  <c r="K600" i="5"/>
  <c r="K601" i="5"/>
  <c r="K602" i="5"/>
  <c r="K603" i="5"/>
  <c r="C605" i="4" s="1"/>
  <c r="K604" i="5"/>
  <c r="K605" i="5"/>
  <c r="K606" i="5"/>
  <c r="K607" i="5"/>
  <c r="K608" i="5"/>
  <c r="K609" i="5"/>
  <c r="K610" i="5"/>
  <c r="K587"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C555" i="4" s="1"/>
  <c r="K554" i="5"/>
  <c r="K555" i="5"/>
  <c r="K556" i="5"/>
  <c r="K557" i="5"/>
  <c r="K558" i="5"/>
  <c r="K559" i="5"/>
  <c r="K560" i="5"/>
  <c r="K561" i="5"/>
  <c r="K562" i="5"/>
  <c r="K563" i="5"/>
  <c r="K564" i="5"/>
  <c r="K565" i="5"/>
  <c r="K566" i="5"/>
  <c r="K567" i="5"/>
  <c r="K568" i="5"/>
  <c r="K569" i="5"/>
  <c r="C571" i="4" s="1"/>
  <c r="K570" i="5"/>
  <c r="K571" i="5"/>
  <c r="K572" i="5"/>
  <c r="K573" i="5"/>
  <c r="K574" i="5"/>
  <c r="K575" i="5"/>
  <c r="K576" i="5"/>
  <c r="K577" i="5"/>
  <c r="K578" i="5"/>
  <c r="K579" i="5"/>
  <c r="K580" i="5"/>
  <c r="K581" i="5"/>
  <c r="K582" i="5"/>
  <c r="K583" i="5"/>
  <c r="K584" i="5"/>
  <c r="K522" i="5"/>
  <c r="K520" i="5"/>
  <c r="K519" i="5"/>
  <c r="K518" i="5"/>
  <c r="K434" i="5"/>
  <c r="K435" i="5"/>
  <c r="K436" i="5"/>
  <c r="K437" i="5"/>
  <c r="K438" i="5"/>
  <c r="K439" i="5"/>
  <c r="K440" i="5"/>
  <c r="K441" i="5"/>
  <c r="K442" i="5"/>
  <c r="K443" i="5"/>
  <c r="K444" i="5"/>
  <c r="K445" i="5"/>
  <c r="K446" i="5"/>
  <c r="K447" i="5"/>
  <c r="K448" i="5"/>
  <c r="C450" i="4" s="1"/>
  <c r="K449" i="5"/>
  <c r="K450" i="5"/>
  <c r="K451" i="5"/>
  <c r="K452" i="5"/>
  <c r="K453" i="5"/>
  <c r="K454" i="5"/>
  <c r="K455" i="5"/>
  <c r="K456" i="5"/>
  <c r="C458" i="4" s="1"/>
  <c r="K457" i="5"/>
  <c r="K458" i="5"/>
  <c r="K459" i="5"/>
  <c r="K460" i="5"/>
  <c r="K461" i="5"/>
  <c r="K462" i="5"/>
  <c r="K463" i="5"/>
  <c r="K464" i="5"/>
  <c r="K465" i="5"/>
  <c r="K466" i="5"/>
  <c r="K467" i="5"/>
  <c r="K468" i="5"/>
  <c r="K469" i="5"/>
  <c r="K470" i="5"/>
  <c r="K471" i="5"/>
  <c r="K472" i="5"/>
  <c r="K473" i="5"/>
  <c r="K474" i="5"/>
  <c r="K475" i="5"/>
  <c r="K476" i="5"/>
  <c r="K477" i="5"/>
  <c r="K478" i="5"/>
  <c r="K479" i="5"/>
  <c r="K480" i="5"/>
  <c r="C482" i="4" s="1"/>
  <c r="K481" i="5"/>
  <c r="K482" i="5"/>
  <c r="K483" i="5"/>
  <c r="K484" i="5"/>
  <c r="K485" i="5"/>
  <c r="K486" i="5"/>
  <c r="K487" i="5"/>
  <c r="K488" i="5"/>
  <c r="C490" i="4" s="1"/>
  <c r="K489" i="5"/>
  <c r="K490" i="5"/>
  <c r="K491" i="5"/>
  <c r="K492" i="5"/>
  <c r="K493" i="5"/>
  <c r="K494" i="5"/>
  <c r="K495" i="5"/>
  <c r="K496" i="5"/>
  <c r="K497" i="5"/>
  <c r="K498" i="5"/>
  <c r="K499" i="5"/>
  <c r="K500" i="5"/>
  <c r="K501" i="5"/>
  <c r="K502" i="5"/>
  <c r="K503" i="5"/>
  <c r="K504" i="5"/>
  <c r="C506" i="4" s="1"/>
  <c r="K505" i="5"/>
  <c r="K506" i="5"/>
  <c r="K507" i="5"/>
  <c r="K508" i="5"/>
  <c r="K509" i="5"/>
  <c r="K510" i="5"/>
  <c r="K511" i="5"/>
  <c r="K512" i="5"/>
  <c r="C514" i="4" s="1"/>
  <c r="K513" i="5"/>
  <c r="K514" i="5"/>
  <c r="K515" i="5"/>
  <c r="K432" i="5"/>
  <c r="K433" i="5"/>
  <c r="K375" i="5"/>
  <c r="K376" i="5"/>
  <c r="K377" i="5"/>
  <c r="K378" i="5"/>
  <c r="K379" i="5"/>
  <c r="K380" i="5"/>
  <c r="K381" i="5"/>
  <c r="K382" i="5"/>
  <c r="K383" i="5"/>
  <c r="K384" i="5"/>
  <c r="K385" i="5"/>
  <c r="K386" i="5"/>
  <c r="K387" i="5"/>
  <c r="K388" i="5"/>
  <c r="K389" i="5"/>
  <c r="K390" i="5"/>
  <c r="K391" i="5"/>
  <c r="K392" i="5"/>
  <c r="K393" i="5"/>
  <c r="K394" i="5"/>
  <c r="K395" i="5"/>
  <c r="K396" i="5"/>
  <c r="K397" i="5"/>
  <c r="C399" i="4" s="1"/>
  <c r="K398" i="5"/>
  <c r="K399" i="5"/>
  <c r="K400" i="5"/>
  <c r="K401" i="5"/>
  <c r="K402" i="5"/>
  <c r="K403" i="5"/>
  <c r="K404" i="5"/>
  <c r="K405" i="5"/>
  <c r="C407" i="4" s="1"/>
  <c r="K406" i="5"/>
  <c r="K407" i="5"/>
  <c r="K408" i="5"/>
  <c r="K409" i="5"/>
  <c r="K410" i="5"/>
  <c r="K411" i="5"/>
  <c r="K412" i="5"/>
  <c r="K413" i="5"/>
  <c r="K414" i="5"/>
  <c r="K415" i="5"/>
  <c r="K416" i="5"/>
  <c r="K417" i="5"/>
  <c r="K418" i="5"/>
  <c r="K419" i="5"/>
  <c r="K420" i="5"/>
  <c r="K421" i="5"/>
  <c r="K422" i="5"/>
  <c r="K423" i="5"/>
  <c r="K424" i="5"/>
  <c r="K425" i="5"/>
  <c r="K426" i="5"/>
  <c r="K427" i="5"/>
  <c r="K428" i="5"/>
  <c r="K429" i="5"/>
  <c r="C431" i="4" s="1"/>
  <c r="K430" i="5"/>
  <c r="K374" i="5"/>
  <c r="K373" i="5"/>
  <c r="K368" i="5"/>
  <c r="K369" i="5"/>
  <c r="K370" i="5"/>
  <c r="K371" i="5"/>
  <c r="K367" i="5"/>
  <c r="K365" i="5"/>
  <c r="K353" i="5"/>
  <c r="K354" i="5"/>
  <c r="K355" i="5"/>
  <c r="K356" i="5"/>
  <c r="K357" i="5"/>
  <c r="K358" i="5"/>
  <c r="K359" i="5"/>
  <c r="C361" i="4" s="1"/>
  <c r="K360" i="5"/>
  <c r="K361" i="5"/>
  <c r="K362" i="5"/>
  <c r="K363" i="5"/>
  <c r="K352" i="5"/>
  <c r="K350" i="5"/>
  <c r="K349" i="5"/>
  <c r="K348" i="5"/>
  <c r="K347" i="5"/>
  <c r="K333" i="5"/>
  <c r="K334" i="5"/>
  <c r="K335" i="5"/>
  <c r="K336" i="5"/>
  <c r="K337" i="5"/>
  <c r="K338" i="5"/>
  <c r="K339" i="5"/>
  <c r="K340" i="5"/>
  <c r="K341" i="5"/>
  <c r="K342" i="5"/>
  <c r="K343" i="5"/>
  <c r="K344" i="5"/>
  <c r="K345" i="5"/>
  <c r="K332" i="5"/>
  <c r="K263" i="5"/>
  <c r="K264" i="5"/>
  <c r="K265" i="5"/>
  <c r="K266" i="5"/>
  <c r="K267" i="5"/>
  <c r="K268" i="5"/>
  <c r="K269" i="5"/>
  <c r="C271" i="4" s="1"/>
  <c r="K270" i="5"/>
  <c r="K271" i="5"/>
  <c r="K272" i="5"/>
  <c r="K273" i="5"/>
  <c r="K274" i="5"/>
  <c r="K275" i="5"/>
  <c r="K276" i="5"/>
  <c r="K277" i="5"/>
  <c r="K278" i="5"/>
  <c r="K279" i="5"/>
  <c r="K280" i="5"/>
  <c r="K281" i="5"/>
  <c r="K282" i="5"/>
  <c r="K283" i="5"/>
  <c r="K284" i="5"/>
  <c r="K285" i="5"/>
  <c r="C287" i="4" s="1"/>
  <c r="K286" i="5"/>
  <c r="K287" i="5"/>
  <c r="K288" i="5"/>
  <c r="K289" i="5"/>
  <c r="K290" i="5"/>
  <c r="K291" i="5"/>
  <c r="K292" i="5"/>
  <c r="K293" i="5"/>
  <c r="C295" i="4" s="1"/>
  <c r="K294" i="5"/>
  <c r="K295" i="5"/>
  <c r="K296" i="5"/>
  <c r="K297" i="5"/>
  <c r="K298" i="5"/>
  <c r="K299" i="5"/>
  <c r="K300" i="5"/>
  <c r="K301" i="5"/>
  <c r="C303" i="4" s="1"/>
  <c r="K302" i="5"/>
  <c r="K303" i="5"/>
  <c r="K304" i="5"/>
  <c r="K305" i="5"/>
  <c r="K306" i="5"/>
  <c r="K307" i="5"/>
  <c r="K308" i="5"/>
  <c r="K309" i="5"/>
  <c r="C311" i="4" s="1"/>
  <c r="K310" i="5"/>
  <c r="K311" i="5"/>
  <c r="K312" i="5"/>
  <c r="K313" i="5"/>
  <c r="K314" i="5"/>
  <c r="K315" i="5"/>
  <c r="K316" i="5"/>
  <c r="K317" i="5"/>
  <c r="K318" i="5"/>
  <c r="K319" i="5"/>
  <c r="K320" i="5"/>
  <c r="K321" i="5"/>
  <c r="K322" i="5"/>
  <c r="K323" i="5"/>
  <c r="K324" i="5"/>
  <c r="K325" i="5"/>
  <c r="K326" i="5"/>
  <c r="K327" i="5"/>
  <c r="K328" i="5"/>
  <c r="K329" i="5"/>
  <c r="K262" i="5"/>
  <c r="K260" i="5"/>
  <c r="K259" i="5"/>
  <c r="K258" i="5"/>
  <c r="K213" i="5"/>
  <c r="K214" i="5"/>
  <c r="K215" i="5"/>
  <c r="K216" i="5"/>
  <c r="K217" i="5"/>
  <c r="K218" i="5"/>
  <c r="K219" i="5"/>
  <c r="K220" i="5"/>
  <c r="C222" i="4" s="1"/>
  <c r="K221" i="5"/>
  <c r="K222" i="5"/>
  <c r="K223" i="5"/>
  <c r="K224" i="5"/>
  <c r="K225" i="5"/>
  <c r="K226" i="5"/>
  <c r="K227" i="5"/>
  <c r="K228" i="5"/>
  <c r="C230" i="4" s="1"/>
  <c r="K229" i="5"/>
  <c r="K230" i="5"/>
  <c r="K231" i="5"/>
  <c r="K232" i="5"/>
  <c r="K233" i="5"/>
  <c r="K234" i="5"/>
  <c r="K235" i="5"/>
  <c r="K236" i="5"/>
  <c r="C238" i="4" s="1"/>
  <c r="K237" i="5"/>
  <c r="K238" i="5"/>
  <c r="K239" i="5"/>
  <c r="K240" i="5"/>
  <c r="K241" i="5"/>
  <c r="K242" i="5"/>
  <c r="K243" i="5"/>
  <c r="K244" i="5"/>
  <c r="C246" i="4" s="1"/>
  <c r="K245" i="5"/>
  <c r="K246" i="5"/>
  <c r="K247" i="5"/>
  <c r="K248" i="5"/>
  <c r="K249" i="5"/>
  <c r="K250" i="5"/>
  <c r="K251" i="5"/>
  <c r="K252" i="5"/>
  <c r="C254" i="4" s="1"/>
  <c r="K253" i="5"/>
  <c r="K254" i="5"/>
  <c r="K255" i="5"/>
  <c r="K212" i="5"/>
  <c r="K188" i="5"/>
  <c r="K189" i="5"/>
  <c r="K190" i="5"/>
  <c r="K191" i="5"/>
  <c r="K192" i="5"/>
  <c r="K193" i="5"/>
  <c r="K194" i="5"/>
  <c r="K195" i="5"/>
  <c r="C197" i="4" s="1"/>
  <c r="K196" i="5"/>
  <c r="K197" i="5"/>
  <c r="K198" i="5"/>
  <c r="K199" i="5"/>
  <c r="K200" i="5"/>
  <c r="K201" i="5"/>
  <c r="K202" i="5"/>
  <c r="K203" i="5"/>
  <c r="C205" i="4" s="1"/>
  <c r="K204" i="5"/>
  <c r="K205" i="5"/>
  <c r="K206" i="5"/>
  <c r="K207" i="5"/>
  <c r="K208" i="5"/>
  <c r="K209" i="5"/>
  <c r="K210" i="5"/>
  <c r="K187" i="5"/>
  <c r="K173" i="5"/>
  <c r="K174" i="5"/>
  <c r="K175" i="5"/>
  <c r="K176" i="5"/>
  <c r="K177" i="5"/>
  <c r="K178" i="5"/>
  <c r="K179" i="5"/>
  <c r="K180" i="5"/>
  <c r="K181" i="5"/>
  <c r="K182" i="5"/>
  <c r="K183" i="5"/>
  <c r="K184" i="5"/>
  <c r="K185" i="5"/>
  <c r="K172" i="5"/>
  <c r="K152" i="5"/>
  <c r="K153" i="5"/>
  <c r="K154" i="5"/>
  <c r="K155" i="5"/>
  <c r="K156" i="5"/>
  <c r="K157" i="5"/>
  <c r="K158" i="5"/>
  <c r="K159" i="5"/>
  <c r="K160" i="5"/>
  <c r="K161" i="5"/>
  <c r="K162" i="5"/>
  <c r="K163" i="5"/>
  <c r="K164" i="5"/>
  <c r="K165" i="5"/>
  <c r="K166" i="5"/>
  <c r="K167" i="5"/>
  <c r="C169" i="4" s="1"/>
  <c r="K168" i="5"/>
  <c r="K169" i="5"/>
  <c r="K170" i="5"/>
  <c r="K151" i="5"/>
  <c r="K123" i="5"/>
  <c r="K124" i="5"/>
  <c r="K125" i="5"/>
  <c r="K126" i="5"/>
  <c r="K127" i="5"/>
  <c r="K128" i="5"/>
  <c r="K129" i="5"/>
  <c r="K130" i="5"/>
  <c r="K131" i="5"/>
  <c r="K132" i="5"/>
  <c r="K133" i="5"/>
  <c r="K134" i="5"/>
  <c r="K135" i="5"/>
  <c r="K136" i="5"/>
  <c r="K137" i="5"/>
  <c r="K138" i="5"/>
  <c r="C140" i="4" s="1"/>
  <c r="K139" i="5"/>
  <c r="K140" i="5"/>
  <c r="K141" i="5"/>
  <c r="K142" i="5"/>
  <c r="K143" i="5"/>
  <c r="K144" i="5"/>
  <c r="K145" i="5"/>
  <c r="K146" i="5"/>
  <c r="C148" i="4" s="1"/>
  <c r="K147" i="5"/>
  <c r="K148" i="5"/>
  <c r="K149" i="5"/>
  <c r="K122" i="5"/>
  <c r="K112" i="5"/>
  <c r="K113" i="5"/>
  <c r="K114" i="5"/>
  <c r="K115" i="5"/>
  <c r="K116" i="5"/>
  <c r="K117" i="5"/>
  <c r="K118" i="5"/>
  <c r="C120" i="4" s="1"/>
  <c r="K119" i="5"/>
  <c r="K120" i="5"/>
  <c r="K111" i="5"/>
  <c r="K88" i="5"/>
  <c r="K89" i="5"/>
  <c r="K90" i="5"/>
  <c r="K91" i="5"/>
  <c r="K92" i="5"/>
  <c r="K93" i="5"/>
  <c r="K94" i="5"/>
  <c r="K95" i="5"/>
  <c r="K96" i="5"/>
  <c r="K97" i="5"/>
  <c r="K98" i="5"/>
  <c r="K99" i="5"/>
  <c r="K100" i="5"/>
  <c r="K101" i="5"/>
  <c r="K102" i="5"/>
  <c r="K103" i="5"/>
  <c r="K104" i="5"/>
  <c r="K105" i="5"/>
  <c r="K106" i="5"/>
  <c r="K107" i="5"/>
  <c r="K108" i="5"/>
  <c r="K87" i="5"/>
  <c r="K78" i="5"/>
  <c r="K79" i="5"/>
  <c r="K80" i="5"/>
  <c r="K81" i="5"/>
  <c r="K82" i="5"/>
  <c r="K83" i="5"/>
  <c r="K84" i="5"/>
  <c r="K85" i="5"/>
  <c r="C87" i="4" s="1"/>
  <c r="K77"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C67" i="4" s="1"/>
  <c r="K66" i="5"/>
  <c r="K67" i="5"/>
  <c r="K68" i="5"/>
  <c r="K69" i="5"/>
  <c r="K70" i="5"/>
  <c r="K71" i="5"/>
  <c r="K72" i="5"/>
  <c r="K73" i="5"/>
  <c r="C75" i="4" s="1"/>
  <c r="K74" i="5"/>
  <c r="K2" i="5"/>
  <c r="B1264" i="17"/>
  <c r="B1263" i="17"/>
  <c r="B1262" i="17"/>
  <c r="B1261" i="17"/>
  <c r="B1260" i="17"/>
  <c r="B1259" i="17"/>
  <c r="B1258" i="17"/>
  <c r="B1257" i="17"/>
  <c r="B1256" i="17"/>
  <c r="B1255" i="17"/>
  <c r="B1254" i="17"/>
  <c r="B1253" i="17"/>
  <c r="B1252" i="17"/>
  <c r="B1251" i="17"/>
  <c r="B1250" i="17"/>
  <c r="B1249" i="17"/>
  <c r="B1248" i="17"/>
  <c r="B1247" i="17"/>
  <c r="B1246" i="17"/>
  <c r="B1245" i="17"/>
  <c r="B1244" i="17"/>
  <c r="B1243" i="17"/>
  <c r="B1242" i="17"/>
  <c r="B1241" i="17"/>
  <c r="B1240" i="17"/>
  <c r="B1239" i="17"/>
  <c r="B1238" i="17"/>
  <c r="B1237" i="17"/>
  <c r="B1236" i="17"/>
  <c r="B1235" i="17"/>
  <c r="B1234" i="17"/>
  <c r="B1233" i="17"/>
  <c r="B1232" i="17"/>
  <c r="B1231" i="17"/>
  <c r="B1230" i="17"/>
  <c r="B1229" i="17"/>
  <c r="B1228" i="17"/>
  <c r="B1227" i="17"/>
  <c r="B1226" i="17"/>
  <c r="B1225" i="17"/>
  <c r="B1224" i="17"/>
  <c r="B1223" i="17"/>
  <c r="B1222" i="17"/>
  <c r="B1221" i="17"/>
  <c r="B1220" i="17"/>
  <c r="B1219" i="17"/>
  <c r="B1218" i="17"/>
  <c r="B1217" i="17"/>
  <c r="B1216" i="17"/>
  <c r="B1215" i="17"/>
  <c r="B1214" i="17"/>
  <c r="B1213" i="17"/>
  <c r="B1212" i="17"/>
  <c r="B1211" i="17"/>
  <c r="B1210" i="17"/>
  <c r="B1209" i="17"/>
  <c r="B1208" i="17"/>
  <c r="B1207" i="17"/>
  <c r="B1206" i="17"/>
  <c r="B1205" i="17"/>
  <c r="B1204" i="17"/>
  <c r="B1203" i="17"/>
  <c r="B1202" i="17"/>
  <c r="B1201" i="17"/>
  <c r="B1200" i="17"/>
  <c r="B1199" i="17"/>
  <c r="B1198" i="17"/>
  <c r="B1197" i="17"/>
  <c r="B1196" i="17"/>
  <c r="B1195" i="17"/>
  <c r="B1194" i="17"/>
  <c r="B1193" i="17"/>
  <c r="B1192" i="17"/>
  <c r="B1191" i="17"/>
  <c r="B1190" i="17"/>
  <c r="B1189" i="17"/>
  <c r="B1188" i="17"/>
  <c r="B1187" i="17"/>
  <c r="B1186" i="17"/>
  <c r="B1185" i="17"/>
  <c r="B1184" i="17"/>
  <c r="B1183" i="17"/>
  <c r="B1182" i="17"/>
  <c r="B1181" i="17"/>
  <c r="B1180" i="17"/>
  <c r="B1179" i="17"/>
  <c r="B1178" i="17"/>
  <c r="B1177" i="17"/>
  <c r="B1176" i="17"/>
  <c r="B1175" i="17"/>
  <c r="B1174" i="17"/>
  <c r="B1173" i="17"/>
  <c r="B1172" i="17"/>
  <c r="B1171" i="17"/>
  <c r="B1170" i="17"/>
  <c r="B1169" i="17"/>
  <c r="B1168" i="17"/>
  <c r="B1167" i="17"/>
  <c r="B1166" i="17"/>
  <c r="B1165" i="17"/>
  <c r="B1164" i="17"/>
  <c r="B1163" i="17"/>
  <c r="B1162" i="17"/>
  <c r="B1161" i="17"/>
  <c r="B1160" i="17"/>
  <c r="B1159" i="17"/>
  <c r="B1158" i="17"/>
  <c r="B1157" i="17"/>
  <c r="B1156" i="17"/>
  <c r="B1155" i="17"/>
  <c r="B1154" i="17"/>
  <c r="B1153" i="17"/>
  <c r="B1152" i="17"/>
  <c r="B1151" i="17"/>
  <c r="B1150" i="17"/>
  <c r="B1149" i="17"/>
  <c r="B1148" i="17"/>
  <c r="B1147" i="17"/>
  <c r="B1146" i="17"/>
  <c r="B1145" i="17"/>
  <c r="B1144" i="17"/>
  <c r="B1143" i="17"/>
  <c r="B1142" i="17"/>
  <c r="B1141" i="17"/>
  <c r="B1140" i="17"/>
  <c r="B1139" i="17"/>
  <c r="B1138" i="17"/>
  <c r="B1137" i="17"/>
  <c r="B1136" i="17"/>
  <c r="B1135" i="17"/>
  <c r="B1134" i="17"/>
  <c r="B1133" i="17"/>
  <c r="B1132" i="17"/>
  <c r="B1131" i="17"/>
  <c r="B1130" i="17"/>
  <c r="B1129" i="17"/>
  <c r="B1128" i="17"/>
  <c r="B1127" i="17"/>
  <c r="B1126" i="17"/>
  <c r="B1125" i="17"/>
  <c r="B1124" i="17"/>
  <c r="B1123" i="17"/>
  <c r="B1122" i="17"/>
  <c r="B1121" i="17"/>
  <c r="B1120" i="17"/>
  <c r="B1119" i="17"/>
  <c r="B1118" i="17"/>
  <c r="B1117" i="17"/>
  <c r="B1116" i="17"/>
  <c r="B1115" i="17"/>
  <c r="B1114" i="17"/>
  <c r="B1113" i="17"/>
  <c r="B1112" i="17"/>
  <c r="B1111" i="17"/>
  <c r="B1110" i="17"/>
  <c r="B1109" i="17"/>
  <c r="B1108" i="17"/>
  <c r="B1107" i="17"/>
  <c r="B1106" i="17"/>
  <c r="B1105" i="17"/>
  <c r="B1104" i="17"/>
  <c r="B1103" i="17"/>
  <c r="B1102" i="17"/>
  <c r="B1101" i="17"/>
  <c r="B1100" i="17"/>
  <c r="B1099" i="17"/>
  <c r="B1098" i="17"/>
  <c r="B1097" i="17"/>
  <c r="B1096" i="17"/>
  <c r="B1095" i="17"/>
  <c r="B1094" i="17"/>
  <c r="B1093" i="17"/>
  <c r="B1092" i="17"/>
  <c r="B1091" i="17"/>
  <c r="B1090" i="17"/>
  <c r="B1089" i="17"/>
  <c r="B1088" i="17"/>
  <c r="B1087" i="17"/>
  <c r="B1086" i="17"/>
  <c r="B1085" i="17"/>
  <c r="B1084" i="17"/>
  <c r="B1083" i="17"/>
  <c r="B1082" i="17"/>
  <c r="B1081" i="17"/>
  <c r="B1080" i="17"/>
  <c r="B1079" i="17"/>
  <c r="B1078" i="17"/>
  <c r="B1077" i="17"/>
  <c r="B1076" i="17"/>
  <c r="B1075" i="17"/>
  <c r="B1074" i="17"/>
  <c r="B1073" i="17"/>
  <c r="B1072" i="17"/>
  <c r="B1071" i="17"/>
  <c r="B1070" i="17"/>
  <c r="B1069" i="17"/>
  <c r="B1068" i="17"/>
  <c r="B1067" i="17"/>
  <c r="B1066" i="17"/>
  <c r="B1065" i="17"/>
  <c r="B1064" i="17"/>
  <c r="B1063" i="17"/>
  <c r="B1062" i="17"/>
  <c r="B1061" i="17"/>
  <c r="B1060" i="17"/>
  <c r="B1059" i="17"/>
  <c r="B1058" i="17"/>
  <c r="B1057" i="17"/>
  <c r="B1056" i="17"/>
  <c r="B1055" i="17"/>
  <c r="B1054" i="17"/>
  <c r="B1053" i="17"/>
  <c r="B1052" i="17"/>
  <c r="B1051" i="17"/>
  <c r="B1050" i="17"/>
  <c r="B1049" i="17"/>
  <c r="B1048" i="17"/>
  <c r="B1047" i="17"/>
  <c r="B1046" i="17"/>
  <c r="B1045" i="17"/>
  <c r="B1044" i="17"/>
  <c r="B1043" i="17"/>
  <c r="B1042" i="17"/>
  <c r="B1041" i="17"/>
  <c r="B1040" i="17"/>
  <c r="B1039" i="17"/>
  <c r="B1038" i="17"/>
  <c r="B1037" i="17"/>
  <c r="B1036" i="17"/>
  <c r="B1035" i="17"/>
  <c r="B1034" i="17"/>
  <c r="B1033" i="17"/>
  <c r="B1032" i="17"/>
  <c r="B1031" i="17"/>
  <c r="B1030" i="17"/>
  <c r="B1029" i="17"/>
  <c r="B1028" i="17"/>
  <c r="B1027" i="17"/>
  <c r="B1026" i="17"/>
  <c r="B1025" i="17"/>
  <c r="B1024" i="17"/>
  <c r="B1023" i="17"/>
  <c r="B1022" i="17"/>
  <c r="B1021" i="17"/>
  <c r="B1020" i="17"/>
  <c r="B1019" i="17"/>
  <c r="B1018" i="17"/>
  <c r="B1017" i="17"/>
  <c r="B1016" i="17"/>
  <c r="B1015" i="17"/>
  <c r="B1014" i="17"/>
  <c r="B1013" i="17"/>
  <c r="B1012" i="17"/>
  <c r="B1011" i="17"/>
  <c r="B1010" i="17"/>
  <c r="B1009" i="17"/>
  <c r="B1008" i="17"/>
  <c r="B1007" i="17"/>
  <c r="B1006" i="17"/>
  <c r="B1005" i="17"/>
  <c r="B1004" i="17"/>
  <c r="B1003" i="17"/>
  <c r="B1002" i="17"/>
  <c r="B1001" i="17"/>
  <c r="B1000" i="17"/>
  <c r="B999" i="17"/>
  <c r="B998" i="17"/>
  <c r="B997" i="17"/>
  <c r="B996" i="17"/>
  <c r="B995" i="17"/>
  <c r="B994" i="17"/>
  <c r="B993" i="17"/>
  <c r="B992" i="17"/>
  <c r="B991" i="17"/>
  <c r="B990" i="17"/>
  <c r="B989" i="17"/>
  <c r="B988" i="17"/>
  <c r="B987" i="17"/>
  <c r="B986" i="17"/>
  <c r="B985" i="17"/>
  <c r="B984" i="17"/>
  <c r="B983" i="17"/>
  <c r="B982" i="17"/>
  <c r="B981" i="17"/>
  <c r="B980" i="17"/>
  <c r="B979" i="17"/>
  <c r="B978" i="17"/>
  <c r="B977" i="17"/>
  <c r="B976" i="17"/>
  <c r="B975" i="17"/>
  <c r="B974" i="17"/>
  <c r="B973" i="17"/>
  <c r="B972" i="17"/>
  <c r="B971" i="17"/>
  <c r="B970" i="17"/>
  <c r="B969" i="17"/>
  <c r="B968" i="17"/>
  <c r="B967" i="17"/>
  <c r="B966" i="17"/>
  <c r="B965" i="17"/>
  <c r="B964" i="17"/>
  <c r="B963" i="17"/>
  <c r="B962" i="17"/>
  <c r="B961" i="17"/>
  <c r="B960" i="17"/>
  <c r="B959" i="17"/>
  <c r="B958" i="17"/>
  <c r="B957" i="17"/>
  <c r="B956" i="17"/>
  <c r="B955" i="17"/>
  <c r="B954" i="17"/>
  <c r="B953" i="17"/>
  <c r="B952" i="17"/>
  <c r="B951" i="17"/>
  <c r="B950" i="17"/>
  <c r="B949" i="17"/>
  <c r="B948" i="17"/>
  <c r="B947" i="17"/>
  <c r="B946" i="17"/>
  <c r="B945" i="17"/>
  <c r="B944" i="17"/>
  <c r="B943" i="17"/>
  <c r="B942" i="17"/>
  <c r="B941" i="17"/>
  <c r="B940" i="17"/>
  <c r="B939" i="17"/>
  <c r="B938" i="17"/>
  <c r="B937" i="17"/>
  <c r="B936" i="17"/>
  <c r="B935" i="17"/>
  <c r="B934" i="17"/>
  <c r="B933" i="17"/>
  <c r="B932" i="17"/>
  <c r="B931" i="17"/>
  <c r="B930" i="17"/>
  <c r="B929" i="17"/>
  <c r="B928" i="17"/>
  <c r="B927" i="17"/>
  <c r="B926" i="17"/>
  <c r="B925" i="17"/>
  <c r="B924" i="17"/>
  <c r="B923" i="17"/>
  <c r="B922" i="17"/>
  <c r="B921" i="17"/>
  <c r="B920" i="17"/>
  <c r="B919" i="17"/>
  <c r="B918" i="17"/>
  <c r="B917" i="17"/>
  <c r="B916" i="17"/>
  <c r="B915" i="17"/>
  <c r="B914" i="17"/>
  <c r="B913" i="17"/>
  <c r="B912" i="17"/>
  <c r="B911" i="17"/>
  <c r="B910" i="17"/>
  <c r="B909" i="17"/>
  <c r="B908" i="17"/>
  <c r="B907" i="17"/>
  <c r="B906" i="17"/>
  <c r="B905" i="17"/>
  <c r="B904" i="17"/>
  <c r="B903" i="17"/>
  <c r="B902" i="17"/>
  <c r="B901" i="17"/>
  <c r="B900" i="17"/>
  <c r="B899" i="17"/>
  <c r="B898" i="17"/>
  <c r="B897" i="17"/>
  <c r="B896" i="17"/>
  <c r="B895" i="17"/>
  <c r="B894" i="17"/>
  <c r="B893" i="17"/>
  <c r="B892" i="17"/>
  <c r="B891" i="17"/>
  <c r="B890" i="17"/>
  <c r="B889" i="17"/>
  <c r="B888" i="17"/>
  <c r="B887" i="17"/>
  <c r="B886" i="17"/>
  <c r="B885" i="17"/>
  <c r="B884" i="17"/>
  <c r="B883" i="17"/>
  <c r="B882" i="17"/>
  <c r="B881" i="17"/>
  <c r="B880" i="17"/>
  <c r="B879" i="17"/>
  <c r="B878" i="17"/>
  <c r="B877" i="17"/>
  <c r="B876" i="17"/>
  <c r="B875" i="17"/>
  <c r="B874" i="17"/>
  <c r="B873" i="17"/>
  <c r="B872" i="17"/>
  <c r="B871" i="17"/>
  <c r="B870" i="17"/>
  <c r="B869" i="17"/>
  <c r="B868" i="17"/>
  <c r="B867" i="17"/>
  <c r="B866" i="17"/>
  <c r="B865" i="17"/>
  <c r="B864" i="17"/>
  <c r="B863" i="17"/>
  <c r="B862" i="17"/>
  <c r="B861" i="17"/>
  <c r="B860" i="17"/>
  <c r="B859" i="17"/>
  <c r="B858" i="17"/>
  <c r="B857" i="17"/>
  <c r="B856" i="17"/>
  <c r="B855" i="17"/>
  <c r="B854" i="17"/>
  <c r="B853" i="17"/>
  <c r="B852" i="17"/>
  <c r="B851" i="17"/>
  <c r="B850" i="17"/>
  <c r="B849" i="17"/>
  <c r="B848" i="17"/>
  <c r="B847" i="17"/>
  <c r="B846" i="17"/>
  <c r="B845" i="17"/>
  <c r="B844" i="17"/>
  <c r="B843" i="17"/>
  <c r="B842" i="17"/>
  <c r="B841" i="17"/>
  <c r="B840" i="17"/>
  <c r="B839" i="17"/>
  <c r="B838" i="17"/>
  <c r="B837" i="17"/>
  <c r="B836" i="17"/>
  <c r="B835" i="17"/>
  <c r="B834" i="17"/>
  <c r="B833" i="17"/>
  <c r="B832" i="17"/>
  <c r="B831" i="17"/>
  <c r="B830" i="17"/>
  <c r="B829" i="17"/>
  <c r="B828" i="17"/>
  <c r="B827" i="17"/>
  <c r="B826" i="17"/>
  <c r="B825" i="17"/>
  <c r="B824" i="17"/>
  <c r="B823" i="17"/>
  <c r="B822" i="17"/>
  <c r="B821" i="17"/>
  <c r="B820" i="17"/>
  <c r="B819" i="17"/>
  <c r="B818" i="17"/>
  <c r="B817" i="17"/>
  <c r="B816" i="17"/>
  <c r="B815" i="17"/>
  <c r="B814" i="17"/>
  <c r="B813" i="17"/>
  <c r="B812" i="17"/>
  <c r="B811" i="17"/>
  <c r="B810" i="17"/>
  <c r="B809" i="17"/>
  <c r="B808" i="17"/>
  <c r="B807" i="17"/>
  <c r="B806" i="17"/>
  <c r="B805" i="17"/>
  <c r="B804" i="17"/>
  <c r="B803" i="17"/>
  <c r="B802" i="17"/>
  <c r="B801" i="17"/>
  <c r="B800" i="17"/>
  <c r="B799" i="17"/>
  <c r="B798" i="17"/>
  <c r="B797" i="17"/>
  <c r="B796" i="17"/>
  <c r="B795" i="17"/>
  <c r="B794" i="17"/>
  <c r="B793" i="17"/>
  <c r="B792" i="17"/>
  <c r="B791" i="17"/>
  <c r="B790" i="17"/>
  <c r="B789" i="17"/>
  <c r="B788" i="17"/>
  <c r="B787" i="17"/>
  <c r="B786" i="17"/>
  <c r="B785" i="17"/>
  <c r="B784" i="17"/>
  <c r="B783" i="17"/>
  <c r="B782" i="17"/>
  <c r="B781" i="17"/>
  <c r="B780" i="17"/>
  <c r="B779" i="17"/>
  <c r="B778" i="17"/>
  <c r="B777" i="17"/>
  <c r="B776" i="17"/>
  <c r="B775" i="17"/>
  <c r="B774" i="17"/>
  <c r="B773" i="17"/>
  <c r="B772" i="17"/>
  <c r="B771" i="17"/>
  <c r="B770" i="17"/>
  <c r="B769" i="17"/>
  <c r="B768" i="17"/>
  <c r="B767" i="17"/>
  <c r="B766" i="17"/>
  <c r="B765" i="17"/>
  <c r="B764" i="17"/>
  <c r="B763" i="17"/>
  <c r="B762" i="17"/>
  <c r="B761" i="17"/>
  <c r="B760" i="17"/>
  <c r="B759" i="17"/>
  <c r="B758" i="17"/>
  <c r="B757" i="17"/>
  <c r="B756" i="17"/>
  <c r="B755" i="17"/>
  <c r="B754" i="17"/>
  <c r="B753" i="17"/>
  <c r="B752" i="17"/>
  <c r="B751" i="17"/>
  <c r="B750" i="17"/>
  <c r="B749" i="17"/>
  <c r="B748" i="17"/>
  <c r="B747" i="17"/>
  <c r="B746" i="17"/>
  <c r="B745" i="17"/>
  <c r="B744" i="17"/>
  <c r="B743" i="17"/>
  <c r="B742" i="17"/>
  <c r="B741" i="17"/>
  <c r="B740" i="17"/>
  <c r="B739" i="17"/>
  <c r="B738" i="17"/>
  <c r="B737" i="17"/>
  <c r="B736" i="17"/>
  <c r="B735" i="17"/>
  <c r="B734" i="17"/>
  <c r="B733" i="17"/>
  <c r="B732" i="17"/>
  <c r="B731" i="17"/>
  <c r="B730" i="17"/>
  <c r="B729" i="17"/>
  <c r="B728" i="17"/>
  <c r="B727" i="17"/>
  <c r="B726" i="17"/>
  <c r="B725" i="17"/>
  <c r="B724" i="17"/>
  <c r="B723" i="17"/>
  <c r="B722" i="17"/>
  <c r="B721" i="17"/>
  <c r="B720" i="17"/>
  <c r="B719" i="17"/>
  <c r="B718" i="17"/>
  <c r="B717" i="17"/>
  <c r="B716" i="17"/>
  <c r="B715" i="17"/>
  <c r="B714" i="17"/>
  <c r="B713" i="17"/>
  <c r="B712" i="17"/>
  <c r="B711" i="17"/>
  <c r="B710" i="17"/>
  <c r="B709" i="17"/>
  <c r="B708" i="17"/>
  <c r="B707" i="17"/>
  <c r="B706" i="17"/>
  <c r="B705" i="17"/>
  <c r="B704" i="17"/>
  <c r="B703" i="17"/>
  <c r="B702" i="17"/>
  <c r="B701" i="17"/>
  <c r="B700" i="17"/>
  <c r="B699" i="17"/>
  <c r="B698" i="17"/>
  <c r="B697" i="17"/>
  <c r="B696" i="17"/>
  <c r="B695" i="17"/>
  <c r="B694" i="17"/>
  <c r="B693" i="17"/>
  <c r="B692" i="17"/>
  <c r="B691" i="17"/>
  <c r="B690" i="17"/>
  <c r="B689" i="17"/>
  <c r="B688" i="17"/>
  <c r="B687" i="17"/>
  <c r="B686" i="17"/>
  <c r="B685" i="17"/>
  <c r="B684" i="17"/>
  <c r="B683" i="17"/>
  <c r="B682" i="17"/>
  <c r="B681" i="17"/>
  <c r="B680" i="17"/>
  <c r="B679" i="17"/>
  <c r="B678" i="17"/>
  <c r="B677" i="17"/>
  <c r="B676" i="17"/>
  <c r="B675" i="17"/>
  <c r="B674" i="17"/>
  <c r="B673" i="17"/>
  <c r="B672" i="17"/>
  <c r="B671" i="17"/>
  <c r="B670" i="17"/>
  <c r="B669" i="17"/>
  <c r="B668" i="17"/>
  <c r="B667" i="17"/>
  <c r="B666" i="17"/>
  <c r="B665" i="17"/>
  <c r="B664" i="17"/>
  <c r="B663" i="17"/>
  <c r="B662" i="17"/>
  <c r="B661" i="17"/>
  <c r="B660" i="17"/>
  <c r="B659" i="17"/>
  <c r="B658" i="17"/>
  <c r="B657" i="17"/>
  <c r="B656" i="17"/>
  <c r="B655" i="17"/>
  <c r="B654" i="17"/>
  <c r="B653" i="17"/>
  <c r="B652" i="17"/>
  <c r="B651" i="17"/>
  <c r="B650" i="17"/>
  <c r="B649" i="17"/>
  <c r="B648" i="17"/>
  <c r="B647" i="17"/>
  <c r="B646" i="17"/>
  <c r="B645" i="17"/>
  <c r="B644" i="17"/>
  <c r="B643" i="17"/>
  <c r="B642" i="17"/>
  <c r="B641" i="17"/>
  <c r="B640" i="17"/>
  <c r="B639" i="17"/>
  <c r="B638" i="17"/>
  <c r="B637" i="17"/>
  <c r="B636" i="17"/>
  <c r="B635" i="17"/>
  <c r="B634" i="17"/>
  <c r="B633" i="17"/>
  <c r="B632" i="17"/>
  <c r="B631" i="17"/>
  <c r="B630" i="17"/>
  <c r="B629" i="17"/>
  <c r="B628" i="17"/>
  <c r="B627" i="17"/>
  <c r="B626" i="17"/>
  <c r="B625" i="17"/>
  <c r="B624" i="17"/>
  <c r="B623" i="17"/>
  <c r="B622" i="17"/>
  <c r="B621" i="17"/>
  <c r="B620" i="17"/>
  <c r="B619" i="17"/>
  <c r="B618" i="17"/>
  <c r="B617" i="17"/>
  <c r="B616" i="17"/>
  <c r="B615" i="17"/>
  <c r="B614" i="17"/>
  <c r="B613" i="17"/>
  <c r="B612" i="17"/>
  <c r="B611" i="17"/>
  <c r="B610" i="17"/>
  <c r="B609" i="17"/>
  <c r="B608" i="17"/>
  <c r="B607" i="17"/>
  <c r="B606" i="17"/>
  <c r="B605" i="17"/>
  <c r="B604" i="17"/>
  <c r="B603" i="17"/>
  <c r="B602" i="17"/>
  <c r="B601" i="17"/>
  <c r="B600" i="17"/>
  <c r="B599" i="17"/>
  <c r="B598" i="17"/>
  <c r="B597" i="17"/>
  <c r="B596" i="17"/>
  <c r="B595" i="17"/>
  <c r="B594" i="17"/>
  <c r="B593" i="17"/>
  <c r="B592" i="17"/>
  <c r="B591" i="17"/>
  <c r="B590" i="17"/>
  <c r="B589" i="17"/>
  <c r="B588" i="17"/>
  <c r="B587" i="17"/>
  <c r="B586" i="17"/>
  <c r="B585" i="17"/>
  <c r="B584" i="17"/>
  <c r="B583" i="17"/>
  <c r="B582" i="17"/>
  <c r="B581" i="17"/>
  <c r="B580" i="17"/>
  <c r="B579" i="17"/>
  <c r="B578" i="17"/>
  <c r="B577" i="17"/>
  <c r="B576" i="17"/>
  <c r="B575" i="17"/>
  <c r="B574" i="17"/>
  <c r="B573" i="17"/>
  <c r="B572" i="17"/>
  <c r="B571" i="17"/>
  <c r="B570" i="17"/>
  <c r="B569" i="17"/>
  <c r="B568" i="17"/>
  <c r="B567" i="17"/>
  <c r="B566" i="17"/>
  <c r="B565" i="17"/>
  <c r="B564" i="17"/>
  <c r="B563" i="17"/>
  <c r="B562" i="17"/>
  <c r="B561" i="17"/>
  <c r="B560" i="17"/>
  <c r="B559" i="17"/>
  <c r="B558" i="17"/>
  <c r="B557" i="17"/>
  <c r="B556" i="17"/>
  <c r="B555" i="17"/>
  <c r="B554" i="17"/>
  <c r="B553" i="17"/>
  <c r="B552" i="17"/>
  <c r="B551" i="17"/>
  <c r="B550" i="17"/>
  <c r="B549" i="17"/>
  <c r="B548" i="17"/>
  <c r="B547" i="17"/>
  <c r="B546" i="17"/>
  <c r="B545" i="17"/>
  <c r="B544" i="17"/>
  <c r="B543" i="17"/>
  <c r="B542" i="17"/>
  <c r="B541" i="17"/>
  <c r="B540" i="17"/>
  <c r="B539" i="17"/>
  <c r="B538" i="17"/>
  <c r="B537" i="17"/>
  <c r="B536" i="17"/>
  <c r="B535" i="17"/>
  <c r="B534" i="17"/>
  <c r="B533" i="17"/>
  <c r="B532" i="17"/>
  <c r="B531" i="17"/>
  <c r="B530" i="17"/>
  <c r="B529" i="17"/>
  <c r="B528" i="17"/>
  <c r="B527" i="17"/>
  <c r="B526" i="17"/>
  <c r="B525" i="17"/>
  <c r="B524" i="17"/>
  <c r="B523" i="17"/>
  <c r="B522" i="17"/>
  <c r="B521" i="17"/>
  <c r="B520" i="17"/>
  <c r="B519" i="17"/>
  <c r="B518" i="17"/>
  <c r="B517" i="17"/>
  <c r="B516" i="17"/>
  <c r="B515" i="17"/>
  <c r="B514" i="17"/>
  <c r="B513" i="17"/>
  <c r="B512" i="17"/>
  <c r="B511" i="17"/>
  <c r="B510" i="17"/>
  <c r="B509" i="17"/>
  <c r="B508" i="17"/>
  <c r="B507" i="17"/>
  <c r="B506" i="17"/>
  <c r="B505" i="17"/>
  <c r="B504" i="17"/>
  <c r="B503" i="17"/>
  <c r="B502" i="17"/>
  <c r="B501" i="17"/>
  <c r="B500" i="17"/>
  <c r="B499" i="17"/>
  <c r="B498" i="17"/>
  <c r="B497" i="17"/>
  <c r="B496" i="17"/>
  <c r="B495" i="17"/>
  <c r="B494" i="17"/>
  <c r="B493" i="17"/>
  <c r="B492" i="17"/>
  <c r="B491" i="17"/>
  <c r="B490" i="17"/>
  <c r="B489" i="17"/>
  <c r="B488" i="17"/>
  <c r="B487" i="17"/>
  <c r="B486" i="17"/>
  <c r="B485" i="17"/>
  <c r="B484" i="17"/>
  <c r="B483" i="17"/>
  <c r="B482" i="17"/>
  <c r="B481" i="17"/>
  <c r="B480" i="17"/>
  <c r="B479" i="17"/>
  <c r="B478" i="17"/>
  <c r="B477" i="17"/>
  <c r="B476" i="17"/>
  <c r="B475" i="17"/>
  <c r="B474" i="17"/>
  <c r="B473" i="17"/>
  <c r="B472" i="17"/>
  <c r="B471" i="17"/>
  <c r="B470" i="17"/>
  <c r="B469" i="17"/>
  <c r="B468" i="17"/>
  <c r="B467" i="17"/>
  <c r="B466" i="17"/>
  <c r="B465" i="17"/>
  <c r="B464" i="17"/>
  <c r="B463" i="17"/>
  <c r="B462" i="17"/>
  <c r="B461" i="17"/>
  <c r="B460" i="17"/>
  <c r="B459" i="17"/>
  <c r="B458" i="17"/>
  <c r="B457" i="17"/>
  <c r="B456" i="17"/>
  <c r="B455" i="17"/>
  <c r="B454" i="17"/>
  <c r="B453" i="17"/>
  <c r="B452" i="17"/>
  <c r="B451" i="17"/>
  <c r="B450" i="17"/>
  <c r="B449" i="17"/>
  <c r="B448" i="17"/>
  <c r="B447" i="17"/>
  <c r="B446" i="17"/>
  <c r="B445" i="17"/>
  <c r="B444" i="17"/>
  <c r="B443" i="17"/>
  <c r="B442" i="17"/>
  <c r="B441" i="17"/>
  <c r="B440" i="17"/>
  <c r="B439" i="17"/>
  <c r="B438" i="17"/>
  <c r="B437" i="17"/>
  <c r="B436" i="17"/>
  <c r="B435" i="17"/>
  <c r="B434" i="17"/>
  <c r="B433" i="17"/>
  <c r="B432" i="17"/>
  <c r="B431" i="17"/>
  <c r="B430" i="17"/>
  <c r="B429" i="17"/>
  <c r="B428" i="17"/>
  <c r="B427" i="17"/>
  <c r="B426" i="17"/>
  <c r="B425" i="17"/>
  <c r="B424" i="17"/>
  <c r="B423" i="17"/>
  <c r="B422" i="17"/>
  <c r="B421" i="17"/>
  <c r="B420" i="17"/>
  <c r="B419" i="17"/>
  <c r="B418" i="17"/>
  <c r="B417" i="17"/>
  <c r="B416" i="17"/>
  <c r="B415" i="17"/>
  <c r="B414" i="17"/>
  <c r="B413" i="17"/>
  <c r="B412" i="17"/>
  <c r="B411" i="17"/>
  <c r="B410" i="17"/>
  <c r="B409" i="17"/>
  <c r="B408" i="17"/>
  <c r="B407" i="17"/>
  <c r="B406" i="17"/>
  <c r="B405" i="17"/>
  <c r="B404" i="17"/>
  <c r="B403" i="17"/>
  <c r="B402" i="17"/>
  <c r="B401" i="17"/>
  <c r="B400" i="17"/>
  <c r="B399" i="17"/>
  <c r="B398" i="17"/>
  <c r="B397" i="17"/>
  <c r="B396" i="17"/>
  <c r="B395" i="17"/>
  <c r="B394" i="17"/>
  <c r="B393" i="17"/>
  <c r="B392" i="17"/>
  <c r="B391" i="17"/>
  <c r="B390" i="17"/>
  <c r="B389" i="17"/>
  <c r="B388" i="17"/>
  <c r="B387" i="17"/>
  <c r="B386" i="17"/>
  <c r="B385" i="17"/>
  <c r="B384" i="17"/>
  <c r="B383" i="17"/>
  <c r="B382" i="17"/>
  <c r="B381" i="17"/>
  <c r="B380" i="17"/>
  <c r="B379" i="17"/>
  <c r="B378" i="17"/>
  <c r="B377" i="17"/>
  <c r="B376" i="17"/>
  <c r="B375" i="17"/>
  <c r="B374" i="17"/>
  <c r="B373" i="17"/>
  <c r="B372" i="17"/>
  <c r="B371" i="17"/>
  <c r="B370" i="17"/>
  <c r="B369" i="17"/>
  <c r="B368" i="17"/>
  <c r="B367" i="17"/>
  <c r="B366" i="17"/>
  <c r="B365" i="17"/>
  <c r="B364" i="17"/>
  <c r="B363" i="17"/>
  <c r="B362" i="17"/>
  <c r="B361" i="17"/>
  <c r="B360" i="17"/>
  <c r="B359" i="17"/>
  <c r="B358" i="17"/>
  <c r="B357" i="17"/>
  <c r="B356" i="17"/>
  <c r="B355" i="17"/>
  <c r="B354" i="17"/>
  <c r="B353" i="17"/>
  <c r="B352" i="17"/>
  <c r="B351" i="17"/>
  <c r="B350" i="17"/>
  <c r="B349" i="17"/>
  <c r="B348" i="17"/>
  <c r="B347" i="17"/>
  <c r="B346" i="17"/>
  <c r="B345" i="17"/>
  <c r="B344" i="17"/>
  <c r="B343" i="17"/>
  <c r="B342" i="17"/>
  <c r="B341" i="17"/>
  <c r="B340" i="17"/>
  <c r="B339" i="17"/>
  <c r="B338" i="17"/>
  <c r="B337" i="17"/>
  <c r="B336" i="17"/>
  <c r="B335" i="17"/>
  <c r="B334" i="17"/>
  <c r="B333" i="17"/>
  <c r="B332" i="17"/>
  <c r="B331" i="17"/>
  <c r="B330" i="17"/>
  <c r="B329" i="17"/>
  <c r="B328" i="17"/>
  <c r="B327" i="17"/>
  <c r="B326" i="17"/>
  <c r="B325" i="17"/>
  <c r="B324" i="17"/>
  <c r="B323" i="17"/>
  <c r="B322" i="17"/>
  <c r="B321" i="17"/>
  <c r="B320" i="17"/>
  <c r="B319" i="17"/>
  <c r="B318" i="17"/>
  <c r="B317" i="17"/>
  <c r="B316" i="17"/>
  <c r="B315" i="17"/>
  <c r="B314" i="17"/>
  <c r="B313" i="17"/>
  <c r="B312" i="17"/>
  <c r="B311" i="17"/>
  <c r="B310" i="17"/>
  <c r="B309" i="17"/>
  <c r="B308" i="17"/>
  <c r="B307" i="17"/>
  <c r="B306" i="17"/>
  <c r="B305" i="17"/>
  <c r="B304" i="17"/>
  <c r="B303" i="17"/>
  <c r="B302" i="17"/>
  <c r="B301" i="17"/>
  <c r="B300" i="17"/>
  <c r="B299" i="17"/>
  <c r="B298" i="17"/>
  <c r="B297" i="17"/>
  <c r="B296" i="17"/>
  <c r="B295" i="17"/>
  <c r="B294" i="17"/>
  <c r="B293" i="17"/>
  <c r="B292" i="17"/>
  <c r="B291" i="17"/>
  <c r="B290" i="17"/>
  <c r="B289" i="17"/>
  <c r="B288" i="17"/>
  <c r="B287" i="17"/>
  <c r="B286" i="17"/>
  <c r="B285" i="17"/>
  <c r="B284" i="17"/>
  <c r="B283" i="17"/>
  <c r="B282" i="17"/>
  <c r="B281" i="17"/>
  <c r="B280" i="17"/>
  <c r="B279" i="17"/>
  <c r="B278" i="17"/>
  <c r="B277" i="17"/>
  <c r="B276" i="17"/>
  <c r="B275" i="17"/>
  <c r="B274" i="17"/>
  <c r="B273" i="17"/>
  <c r="B272" i="17"/>
  <c r="B271" i="17"/>
  <c r="B270" i="17"/>
  <c r="B269" i="17"/>
  <c r="B268" i="17"/>
  <c r="B267" i="17"/>
  <c r="B266" i="17"/>
  <c r="B265" i="17"/>
  <c r="B264" i="17"/>
  <c r="B263" i="17"/>
  <c r="B262" i="17"/>
  <c r="B261" i="17"/>
  <c r="B260" i="17"/>
  <c r="B259" i="17"/>
  <c r="B258" i="17"/>
  <c r="B257" i="17"/>
  <c r="B256" i="17"/>
  <c r="B255" i="17"/>
  <c r="B254" i="17"/>
  <c r="B253" i="17"/>
  <c r="B252" i="17"/>
  <c r="B251" i="17"/>
  <c r="B250" i="17"/>
  <c r="B249" i="17"/>
  <c r="B248" i="17"/>
  <c r="B247" i="17"/>
  <c r="B246" i="17"/>
  <c r="B245" i="17"/>
  <c r="B244" i="17"/>
  <c r="B243" i="17"/>
  <c r="B242" i="17"/>
  <c r="B241" i="17"/>
  <c r="B240" i="17"/>
  <c r="B239" i="17"/>
  <c r="B238" i="17"/>
  <c r="B237" i="17"/>
  <c r="B236" i="17"/>
  <c r="B235" i="17"/>
  <c r="B234" i="17"/>
  <c r="B233" i="17"/>
  <c r="B232" i="17"/>
  <c r="B231" i="17"/>
  <c r="B230" i="17"/>
  <c r="B229" i="17"/>
  <c r="B228" i="17"/>
  <c r="B227" i="17"/>
  <c r="B226" i="17"/>
  <c r="B225" i="17"/>
  <c r="B224" i="17"/>
  <c r="B223" i="17"/>
  <c r="B222" i="17"/>
  <c r="B221" i="17"/>
  <c r="B220" i="17"/>
  <c r="B219" i="17"/>
  <c r="B218" i="17"/>
  <c r="B217" i="17"/>
  <c r="B216" i="17"/>
  <c r="B215" i="17"/>
  <c r="B214" i="17"/>
  <c r="B213" i="17"/>
  <c r="B212" i="17"/>
  <c r="B211" i="17"/>
  <c r="B210" i="17"/>
  <c r="B209" i="17"/>
  <c r="B208" i="17"/>
  <c r="B207" i="17"/>
  <c r="B206" i="17"/>
  <c r="B205" i="17"/>
  <c r="B204" i="17"/>
  <c r="B203" i="17"/>
  <c r="B202" i="17"/>
  <c r="B201" i="17"/>
  <c r="B200" i="17"/>
  <c r="B199" i="17"/>
  <c r="B198" i="17"/>
  <c r="B197" i="17"/>
  <c r="B196" i="17"/>
  <c r="B195" i="17"/>
  <c r="B194" i="17"/>
  <c r="B193" i="17"/>
  <c r="B192" i="17"/>
  <c r="B191" i="17"/>
  <c r="B190" i="17"/>
  <c r="B189" i="17"/>
  <c r="B188" i="17"/>
  <c r="B187" i="17"/>
  <c r="B186" i="17"/>
  <c r="B185" i="17"/>
  <c r="B184" i="17"/>
  <c r="B183" i="17"/>
  <c r="B182" i="17"/>
  <c r="B181" i="17"/>
  <c r="B180" i="17"/>
  <c r="B179" i="17"/>
  <c r="B178" i="17"/>
  <c r="B177" i="17"/>
  <c r="B176" i="17"/>
  <c r="B175" i="17"/>
  <c r="B174" i="17"/>
  <c r="B173" i="17"/>
  <c r="B172" i="17"/>
  <c r="B171" i="17"/>
  <c r="B170" i="17"/>
  <c r="B169" i="17"/>
  <c r="B168" i="17"/>
  <c r="B167" i="17"/>
  <c r="B166" i="17"/>
  <c r="B165" i="17"/>
  <c r="B164" i="17"/>
  <c r="B163" i="17"/>
  <c r="B162" i="17"/>
  <c r="B161" i="17"/>
  <c r="B160" i="17"/>
  <c r="B159" i="17"/>
  <c r="B158" i="17"/>
  <c r="B157" i="17"/>
  <c r="B156" i="17"/>
  <c r="B155" i="17"/>
  <c r="B154" i="17"/>
  <c r="B153" i="17"/>
  <c r="B152" i="17"/>
  <c r="B151" i="17"/>
  <c r="B150" i="17"/>
  <c r="B149" i="17"/>
  <c r="B148" i="17"/>
  <c r="B147" i="17"/>
  <c r="B146" i="17"/>
  <c r="B145" i="17"/>
  <c r="B144" i="17"/>
  <c r="B143" i="17"/>
  <c r="B142" i="17"/>
  <c r="B141" i="17"/>
  <c r="B140" i="17"/>
  <c r="B139" i="17"/>
  <c r="B138" i="17"/>
  <c r="B137" i="17"/>
  <c r="B136" i="17"/>
  <c r="B135" i="17"/>
  <c r="B134" i="17"/>
  <c r="B133" i="17"/>
  <c r="B132" i="17"/>
  <c r="B131" i="17"/>
  <c r="B130" i="17"/>
  <c r="B129" i="17"/>
  <c r="B128" i="17"/>
  <c r="B127" i="17"/>
  <c r="B126" i="17"/>
  <c r="B125" i="17"/>
  <c r="B124" i="17"/>
  <c r="B123" i="17"/>
  <c r="B122" i="17"/>
  <c r="B121" i="17"/>
  <c r="B120" i="17"/>
  <c r="B119" i="17"/>
  <c r="B118" i="17"/>
  <c r="B117" i="17"/>
  <c r="B116" i="17"/>
  <c r="B115" i="17"/>
  <c r="B114" i="17"/>
  <c r="B113" i="17"/>
  <c r="B112" i="17"/>
  <c r="B111" i="17"/>
  <c r="B110" i="17"/>
  <c r="B109" i="17"/>
  <c r="B108" i="17"/>
  <c r="B107" i="17"/>
  <c r="B106" i="17"/>
  <c r="B105" i="17"/>
  <c r="B104" i="17"/>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B3" i="17"/>
  <c r="A783" i="9"/>
  <c r="A782" i="9"/>
  <c r="A781" i="9"/>
  <c r="A780" i="9"/>
  <c r="A779" i="9"/>
  <c r="A778" i="9"/>
  <c r="A777" i="9"/>
  <c r="A776" i="9"/>
  <c r="A775" i="9"/>
  <c r="A774" i="9"/>
  <c r="A773" i="9"/>
  <c r="A772" i="9"/>
  <c r="A771" i="9"/>
  <c r="A770" i="9"/>
  <c r="A769" i="9"/>
  <c r="A768" i="9"/>
  <c r="A767" i="9"/>
  <c r="A766" i="9"/>
  <c r="A765" i="9"/>
  <c r="A764" i="9"/>
  <c r="A763" i="9"/>
  <c r="A762" i="9"/>
  <c r="A761" i="9"/>
  <c r="A760" i="9"/>
  <c r="A759" i="9"/>
  <c r="A758" i="9"/>
  <c r="A757" i="9"/>
  <c r="A756" i="9"/>
  <c r="A755" i="9"/>
  <c r="A754" i="9"/>
  <c r="A753" i="9"/>
  <c r="A752" i="9"/>
  <c r="A751" i="9"/>
  <c r="A750" i="9"/>
  <c r="A749" i="9"/>
  <c r="A748" i="9"/>
  <c r="A747" i="9"/>
  <c r="A746" i="9"/>
  <c r="A745" i="9"/>
  <c r="A744" i="9"/>
  <c r="A743" i="9"/>
  <c r="A742" i="9"/>
  <c r="A741" i="9"/>
  <c r="A740" i="9"/>
  <c r="A739" i="9"/>
  <c r="A738" i="9"/>
  <c r="A737" i="9"/>
  <c r="A736" i="9"/>
  <c r="A735" i="9"/>
  <c r="A734" i="9"/>
  <c r="A733" i="9"/>
  <c r="A732" i="9"/>
  <c r="A731" i="9"/>
  <c r="A730" i="9"/>
  <c r="A729" i="9"/>
  <c r="A728" i="9"/>
  <c r="A727" i="9"/>
  <c r="A726" i="9"/>
  <c r="A725" i="9"/>
  <c r="A724" i="9"/>
  <c r="A723" i="9"/>
  <c r="A722" i="9"/>
  <c r="A721" i="9"/>
  <c r="A720" i="9"/>
  <c r="A719" i="9"/>
  <c r="A718" i="9"/>
  <c r="A717" i="9"/>
  <c r="A716" i="9"/>
  <c r="A715" i="9"/>
  <c r="A714" i="9"/>
  <c r="A713" i="9"/>
  <c r="A712" i="9"/>
  <c r="A711" i="9"/>
  <c r="A710" i="9"/>
  <c r="A709" i="9"/>
  <c r="A708" i="9"/>
  <c r="A707" i="9"/>
  <c r="A706" i="9"/>
  <c r="A705" i="9"/>
  <c r="A704" i="9"/>
  <c r="A703" i="9"/>
  <c r="A702" i="9"/>
  <c r="A701" i="9"/>
  <c r="A700" i="9"/>
  <c r="A699" i="9"/>
  <c r="A698" i="9"/>
  <c r="A697" i="9"/>
  <c r="A696" i="9"/>
  <c r="A695" i="9"/>
  <c r="A694" i="9"/>
  <c r="A693" i="9"/>
  <c r="A692" i="9"/>
  <c r="A691" i="9"/>
  <c r="A690" i="9"/>
  <c r="A689" i="9"/>
  <c r="A688" i="9"/>
  <c r="A687" i="9"/>
  <c r="A686" i="9"/>
  <c r="A685" i="9"/>
  <c r="A684" i="9"/>
  <c r="A683" i="9"/>
  <c r="A682" i="9"/>
  <c r="A681" i="9"/>
  <c r="A680" i="9"/>
  <c r="A679" i="9"/>
  <c r="A678" i="9"/>
  <c r="A677" i="9"/>
  <c r="A676" i="9"/>
  <c r="A675" i="9"/>
  <c r="A674" i="9"/>
  <c r="A673" i="9"/>
  <c r="A672" i="9"/>
  <c r="A671" i="9"/>
  <c r="A670" i="9"/>
  <c r="A669" i="9"/>
  <c r="A668" i="9"/>
  <c r="A667" i="9"/>
  <c r="A666" i="9"/>
  <c r="A665" i="9"/>
  <c r="A664" i="9"/>
  <c r="A663" i="9"/>
  <c r="A662" i="9"/>
  <c r="A661" i="9"/>
  <c r="A660" i="9"/>
  <c r="A659" i="9"/>
  <c r="A658" i="9"/>
  <c r="A657" i="9"/>
  <c r="A656" i="9"/>
  <c r="A655" i="9"/>
  <c r="A654" i="9"/>
  <c r="A653" i="9"/>
  <c r="A652" i="9"/>
  <c r="A651" i="9"/>
  <c r="A650" i="9"/>
  <c r="A649" i="9"/>
  <c r="A648" i="9"/>
  <c r="A647" i="9"/>
  <c r="A646" i="9"/>
  <c r="A645" i="9"/>
  <c r="A644" i="9"/>
  <c r="A643" i="9"/>
  <c r="A642" i="9"/>
  <c r="A641" i="9"/>
  <c r="A640" i="9"/>
  <c r="A639" i="9"/>
  <c r="A638" i="9"/>
  <c r="A637" i="9"/>
  <c r="A636" i="9"/>
  <c r="A635" i="9"/>
  <c r="A634" i="9"/>
  <c r="A633" i="9"/>
  <c r="A632" i="9"/>
  <c r="A631" i="9"/>
  <c r="A630" i="9"/>
  <c r="A629" i="9"/>
  <c r="A628" i="9"/>
  <c r="A627" i="9"/>
  <c r="A626" i="9"/>
  <c r="A625" i="9"/>
  <c r="A624" i="9"/>
  <c r="A623" i="9"/>
  <c r="A622" i="9"/>
  <c r="A621" i="9"/>
  <c r="A620" i="9"/>
  <c r="A619" i="9"/>
  <c r="A618" i="9"/>
  <c r="A617" i="9"/>
  <c r="A616" i="9"/>
  <c r="A615" i="9"/>
  <c r="A614" i="9"/>
  <c r="A613" i="9"/>
  <c r="A612" i="9"/>
  <c r="A611" i="9"/>
  <c r="A610" i="9"/>
  <c r="A609" i="9"/>
  <c r="A608" i="9"/>
  <c r="A607" i="9"/>
  <c r="A606" i="9"/>
  <c r="A605" i="9"/>
  <c r="A604" i="9"/>
  <c r="A603" i="9"/>
  <c r="A602" i="9"/>
  <c r="A601" i="9"/>
  <c r="A600" i="9"/>
  <c r="A599" i="9"/>
  <c r="A598" i="9"/>
  <c r="A597" i="9"/>
  <c r="A596" i="9"/>
  <c r="A595" i="9"/>
  <c r="A594" i="9"/>
  <c r="A593" i="9"/>
  <c r="A592" i="9"/>
  <c r="A591" i="9"/>
  <c r="A590" i="9"/>
  <c r="A589" i="9"/>
  <c r="A588" i="9"/>
  <c r="A587" i="9"/>
  <c r="A586" i="9"/>
  <c r="A585" i="9"/>
  <c r="A584" i="9"/>
  <c r="A583" i="9"/>
  <c r="A582" i="9"/>
  <c r="A581" i="9"/>
  <c r="A580" i="9"/>
  <c r="A579" i="9"/>
  <c r="A578" i="9"/>
  <c r="A577" i="9"/>
  <c r="A576" i="9"/>
  <c r="A575" i="9"/>
  <c r="A574" i="9"/>
  <c r="A573" i="9"/>
  <c r="A572" i="9"/>
  <c r="A571" i="9"/>
  <c r="A570" i="9"/>
  <c r="A569" i="9"/>
  <c r="A568" i="9"/>
  <c r="A567" i="9"/>
  <c r="A566" i="9"/>
  <c r="A565" i="9"/>
  <c r="A564" i="9"/>
  <c r="A563" i="9"/>
  <c r="A562" i="9"/>
  <c r="A561" i="9"/>
  <c r="A560" i="9"/>
  <c r="A559" i="9"/>
  <c r="A558" i="9"/>
  <c r="A557" i="9"/>
  <c r="A556" i="9"/>
  <c r="A555" i="9"/>
  <c r="A554" i="9"/>
  <c r="A553" i="9"/>
  <c r="A552" i="9"/>
  <c r="A551" i="9"/>
  <c r="A550" i="9"/>
  <c r="A549" i="9"/>
  <c r="A548" i="9"/>
  <c r="A547" i="9"/>
  <c r="A546" i="9"/>
  <c r="A545" i="9"/>
  <c r="A544" i="9"/>
  <c r="A543" i="9"/>
  <c r="A542" i="9"/>
  <c r="A541" i="9"/>
  <c r="A540" i="9"/>
  <c r="A539" i="9"/>
  <c r="A538" i="9"/>
  <c r="A537" i="9"/>
  <c r="A536" i="9"/>
  <c r="A535" i="9"/>
  <c r="A534" i="9"/>
  <c r="A533" i="9"/>
  <c r="A532" i="9"/>
  <c r="A531" i="9"/>
  <c r="A530" i="9"/>
  <c r="A529" i="9"/>
  <c r="A528" i="9"/>
  <c r="A527" i="9"/>
  <c r="A526" i="9"/>
  <c r="A525" i="9"/>
  <c r="A524" i="9"/>
  <c r="A523" i="9"/>
  <c r="A522" i="9"/>
  <c r="A521" i="9"/>
  <c r="A520" i="9"/>
  <c r="A519" i="9"/>
  <c r="A518" i="9"/>
  <c r="A517" i="9"/>
  <c r="A516" i="9"/>
  <c r="A515" i="9"/>
  <c r="A514" i="9"/>
  <c r="A513" i="9"/>
  <c r="A512" i="9"/>
  <c r="A511" i="9"/>
  <c r="A510" i="9"/>
  <c r="A509" i="9"/>
  <c r="A508" i="9"/>
  <c r="A507" i="9"/>
  <c r="A506" i="9"/>
  <c r="A505" i="9"/>
  <c r="A504" i="9"/>
  <c r="A503" i="9"/>
  <c r="A502" i="9"/>
  <c r="A501" i="9"/>
  <c r="A500" i="9"/>
  <c r="A499" i="9"/>
  <c r="A498" i="9"/>
  <c r="A497" i="9"/>
  <c r="A496" i="9"/>
  <c r="A495" i="9"/>
  <c r="A494" i="9"/>
  <c r="A493" i="9"/>
  <c r="A492" i="9"/>
  <c r="A491" i="9"/>
  <c r="A490" i="9"/>
  <c r="A489" i="9"/>
  <c r="A488" i="9"/>
  <c r="A487" i="9"/>
  <c r="A486" i="9"/>
  <c r="A485" i="9"/>
  <c r="A484" i="9"/>
  <c r="A483" i="9"/>
  <c r="A482" i="9"/>
  <c r="A481" i="9"/>
  <c r="A480" i="9"/>
  <c r="A479" i="9"/>
  <c r="A478" i="9"/>
  <c r="A477" i="9"/>
  <c r="A476" i="9"/>
  <c r="A475" i="9"/>
  <c r="A474" i="9"/>
  <c r="A473" i="9"/>
  <c r="A472" i="9"/>
  <c r="A471" i="9"/>
  <c r="A470" i="9"/>
  <c r="A469" i="9"/>
  <c r="A468" i="9"/>
  <c r="A467" i="9"/>
  <c r="A466" i="9"/>
  <c r="A465" i="9"/>
  <c r="A464" i="9"/>
  <c r="A463" i="9"/>
  <c r="A462" i="9"/>
  <c r="A461" i="9"/>
  <c r="A460" i="9"/>
  <c r="A459" i="9"/>
  <c r="A458" i="9"/>
  <c r="A457" i="9"/>
  <c r="A456" i="9"/>
  <c r="A455" i="9"/>
  <c r="A454" i="9"/>
  <c r="A453" i="9"/>
  <c r="A452" i="9"/>
  <c r="A451" i="9"/>
  <c r="A450" i="9"/>
  <c r="A449" i="9"/>
  <c r="A448" i="9"/>
  <c r="A447" i="9"/>
  <c r="A446" i="9"/>
  <c r="A445" i="9"/>
  <c r="A444" i="9"/>
  <c r="A443" i="9"/>
  <c r="A442" i="9"/>
  <c r="A441" i="9"/>
  <c r="A440" i="9"/>
  <c r="A439" i="9"/>
  <c r="A438" i="9"/>
  <c r="A437" i="9"/>
  <c r="A436" i="9"/>
  <c r="A435" i="9"/>
  <c r="A434" i="9"/>
  <c r="A433" i="9"/>
  <c r="A432" i="9"/>
  <c r="A431" i="9"/>
  <c r="A430" i="9"/>
  <c r="A429" i="9"/>
  <c r="A428" i="9"/>
  <c r="A427" i="9"/>
  <c r="A426" i="9"/>
  <c r="A425" i="9"/>
  <c r="A424" i="9"/>
  <c r="A423" i="9"/>
  <c r="A422" i="9"/>
  <c r="A421" i="9"/>
  <c r="A420" i="9"/>
  <c r="A419" i="9"/>
  <c r="A418" i="9"/>
  <c r="A417" i="9"/>
  <c r="A416" i="9"/>
  <c r="A415" i="9"/>
  <c r="A414" i="9"/>
  <c r="A413" i="9"/>
  <c r="A412" i="9"/>
  <c r="A411" i="9"/>
  <c r="A410" i="9"/>
  <c r="A409" i="9"/>
  <c r="A408" i="9"/>
  <c r="A407" i="9"/>
  <c r="A406" i="9"/>
  <c r="A405" i="9"/>
  <c r="A404" i="9"/>
  <c r="A403" i="9"/>
  <c r="A402" i="9"/>
  <c r="A401" i="9"/>
  <c r="A400" i="9"/>
  <c r="A399" i="9"/>
  <c r="A398" i="9"/>
  <c r="A397" i="9"/>
  <c r="A396" i="9"/>
  <c r="A395" i="9"/>
  <c r="A394" i="9"/>
  <c r="A393" i="9"/>
  <c r="A392" i="9"/>
  <c r="A391" i="9"/>
  <c r="A390" i="9"/>
  <c r="A389" i="9"/>
  <c r="A388" i="9"/>
  <c r="A387" i="9"/>
  <c r="A386" i="9"/>
  <c r="A385" i="9"/>
  <c r="A384" i="9"/>
  <c r="A383" i="9"/>
  <c r="A382" i="9"/>
  <c r="A381" i="9"/>
  <c r="A380" i="9"/>
  <c r="A379" i="9"/>
  <c r="A378" i="9"/>
  <c r="A377" i="9"/>
  <c r="A376" i="9"/>
  <c r="A375" i="9"/>
  <c r="A374" i="9"/>
  <c r="A373" i="9"/>
  <c r="A372" i="9"/>
  <c r="A371" i="9"/>
  <c r="A370" i="9"/>
  <c r="A369" i="9"/>
  <c r="A368" i="9"/>
  <c r="A367" i="9"/>
  <c r="A366" i="9"/>
  <c r="A365" i="9"/>
  <c r="A364" i="9"/>
  <c r="A363" i="9"/>
  <c r="A362" i="9"/>
  <c r="A361" i="9"/>
  <c r="A360" i="9"/>
  <c r="A359" i="9"/>
  <c r="A358" i="9"/>
  <c r="A357" i="9"/>
  <c r="A356" i="9"/>
  <c r="A355" i="9"/>
  <c r="A354" i="9"/>
  <c r="A353" i="9"/>
  <c r="A352" i="9"/>
  <c r="A351" i="9"/>
  <c r="A350" i="9"/>
  <c r="A349" i="9"/>
  <c r="A348" i="9"/>
  <c r="A347" i="9"/>
  <c r="A346" i="9"/>
  <c r="A345" i="9"/>
  <c r="A344" i="9"/>
  <c r="A343" i="9"/>
  <c r="A342" i="9"/>
  <c r="A341" i="9"/>
  <c r="A340" i="9"/>
  <c r="A339" i="9"/>
  <c r="A338" i="9"/>
  <c r="A337" i="9"/>
  <c r="A336" i="9"/>
  <c r="A335" i="9"/>
  <c r="A334" i="9"/>
  <c r="A333" i="9"/>
  <c r="A332" i="9"/>
  <c r="A331" i="9"/>
  <c r="A330" i="9"/>
  <c r="A329" i="9"/>
  <c r="A328" i="9"/>
  <c r="A327" i="9"/>
  <c r="A326" i="9"/>
  <c r="A325" i="9"/>
  <c r="A324" i="9"/>
  <c r="A323" i="9"/>
  <c r="A322" i="9"/>
  <c r="A321" i="9"/>
  <c r="A320" i="9"/>
  <c r="A319" i="9"/>
  <c r="A318" i="9"/>
  <c r="A317" i="9"/>
  <c r="A316" i="9"/>
  <c r="A315" i="9"/>
  <c r="A314" i="9"/>
  <c r="A313" i="9"/>
  <c r="A312" i="9"/>
  <c r="A311" i="9"/>
  <c r="A310" i="9"/>
  <c r="A309" i="9"/>
  <c r="A308" i="9"/>
  <c r="A307" i="9"/>
  <c r="A306" i="9"/>
  <c r="A305" i="9"/>
  <c r="A304" i="9"/>
  <c r="A303" i="9"/>
  <c r="A302" i="9"/>
  <c r="A301" i="9"/>
  <c r="A300" i="9"/>
  <c r="A299" i="9"/>
  <c r="A298" i="9"/>
  <c r="A297" i="9"/>
  <c r="A296" i="9"/>
  <c r="A295" i="9"/>
  <c r="A294" i="9"/>
  <c r="A293" i="9"/>
  <c r="A292" i="9"/>
  <c r="A291" i="9"/>
  <c r="A290" i="9"/>
  <c r="A289" i="9"/>
  <c r="A288" i="9"/>
  <c r="A287" i="9"/>
  <c r="A286" i="9"/>
  <c r="A285" i="9"/>
  <c r="A284" i="9"/>
  <c r="A283" i="9"/>
  <c r="A282" i="9"/>
  <c r="A281" i="9"/>
  <c r="A280" i="9"/>
  <c r="A279" i="9"/>
  <c r="A278" i="9"/>
  <c r="A277" i="9"/>
  <c r="A276" i="9"/>
  <c r="A275" i="9"/>
  <c r="A274" i="9"/>
  <c r="A273" i="9"/>
  <c r="A272" i="9"/>
  <c r="A271" i="9"/>
  <c r="A270" i="9"/>
  <c r="A269" i="9"/>
  <c r="A268" i="9"/>
  <c r="A267" i="9"/>
  <c r="A266" i="9"/>
  <c r="A265" i="9"/>
  <c r="A264" i="9"/>
  <c r="A263" i="9"/>
  <c r="A262" i="9"/>
  <c r="A261" i="9"/>
  <c r="A260" i="9"/>
  <c r="A259" i="9"/>
  <c r="A258" i="9"/>
  <c r="A257" i="9"/>
  <c r="A256" i="9"/>
  <c r="A255" i="9"/>
  <c r="A254" i="9"/>
  <c r="A253" i="9"/>
  <c r="A252" i="9"/>
  <c r="A251" i="9"/>
  <c r="A250" i="9"/>
  <c r="A249" i="9"/>
  <c r="A248" i="9"/>
  <c r="A247" i="9"/>
  <c r="A246" i="9"/>
  <c r="A245" i="9"/>
  <c r="A244" i="9"/>
  <c r="A243" i="9"/>
  <c r="A242" i="9"/>
  <c r="A241" i="9"/>
  <c r="A240" i="9"/>
  <c r="A239" i="9"/>
  <c r="A238" i="9"/>
  <c r="A237" i="9"/>
  <c r="A236" i="9"/>
  <c r="A235" i="9"/>
  <c r="A234" i="9"/>
  <c r="A233" i="9"/>
  <c r="A232" i="9"/>
  <c r="A231" i="9"/>
  <c r="A230" i="9"/>
  <c r="A229" i="9"/>
  <c r="A228" i="9"/>
  <c r="A227" i="9"/>
  <c r="A226" i="9"/>
  <c r="A225" i="9"/>
  <c r="A224" i="9"/>
  <c r="A223" i="9"/>
  <c r="A222" i="9"/>
  <c r="A221" i="9"/>
  <c r="A220" i="9"/>
  <c r="A219" i="9"/>
  <c r="A218" i="9"/>
  <c r="A217" i="9"/>
  <c r="A216" i="9"/>
  <c r="A215" i="9"/>
  <c r="A214" i="9"/>
  <c r="A213" i="9"/>
  <c r="A212" i="9"/>
  <c r="A211" i="9"/>
  <c r="A210" i="9"/>
  <c r="A209" i="9"/>
  <c r="A208" i="9"/>
  <c r="A207" i="9"/>
  <c r="A206" i="9"/>
  <c r="A205" i="9"/>
  <c r="A204" i="9"/>
  <c r="A203" i="9"/>
  <c r="A202" i="9"/>
  <c r="A201" i="9"/>
  <c r="A200" i="9"/>
  <c r="A199" i="9"/>
  <c r="A198" i="9"/>
  <c r="A197" i="9"/>
  <c r="A196" i="9"/>
  <c r="A195" i="9"/>
  <c r="A194" i="9"/>
  <c r="A193" i="9"/>
  <c r="A192" i="9"/>
  <c r="A191" i="9"/>
  <c r="A190" i="9"/>
  <c r="A189" i="9"/>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2" i="9"/>
  <c r="J782" i="5"/>
  <c r="I782" i="5"/>
  <c r="J781" i="5"/>
  <c r="I781" i="5"/>
  <c r="C782" i="4"/>
  <c r="J780" i="5"/>
  <c r="I780" i="5"/>
  <c r="J779" i="5"/>
  <c r="I779" i="5"/>
  <c r="J778" i="5"/>
  <c r="I778" i="5"/>
  <c r="J777" i="5"/>
  <c r="I777" i="5"/>
  <c r="D778" i="4"/>
  <c r="J776" i="5"/>
  <c r="I776" i="5"/>
  <c r="J775" i="5"/>
  <c r="I775" i="5"/>
  <c r="D777" i="4" s="1"/>
  <c r="J774" i="5"/>
  <c r="I774" i="5"/>
  <c r="J773" i="5"/>
  <c r="I773" i="5"/>
  <c r="D774" i="4"/>
  <c r="J772" i="5"/>
  <c r="I772" i="5"/>
  <c r="J771" i="5"/>
  <c r="I771" i="5"/>
  <c r="J770" i="5"/>
  <c r="I770" i="5"/>
  <c r="J769" i="5"/>
  <c r="I769" i="5"/>
  <c r="D770" i="4"/>
  <c r="J768" i="5"/>
  <c r="I768" i="5"/>
  <c r="J767" i="5"/>
  <c r="I767" i="5"/>
  <c r="J766" i="5"/>
  <c r="I766" i="5"/>
  <c r="J765" i="5"/>
  <c r="I765" i="5"/>
  <c r="D766" i="4"/>
  <c r="J764" i="5"/>
  <c r="I764" i="5"/>
  <c r="J763" i="5"/>
  <c r="I763" i="5"/>
  <c r="J762" i="5"/>
  <c r="I762" i="5"/>
  <c r="J761" i="5"/>
  <c r="I761" i="5"/>
  <c r="D762" i="4"/>
  <c r="J760" i="5"/>
  <c r="I760" i="5"/>
  <c r="J759" i="5"/>
  <c r="I759" i="5"/>
  <c r="J758" i="5"/>
  <c r="I758" i="5"/>
  <c r="J757" i="5"/>
  <c r="I757" i="5"/>
  <c r="D758" i="4"/>
  <c r="J756" i="5"/>
  <c r="I756" i="5"/>
  <c r="J755" i="5"/>
  <c r="I755" i="5"/>
  <c r="J754" i="5"/>
  <c r="I754" i="5"/>
  <c r="J753" i="5"/>
  <c r="I753" i="5"/>
  <c r="D754" i="4"/>
  <c r="J752" i="5"/>
  <c r="I752" i="5"/>
  <c r="J751" i="5"/>
  <c r="I751" i="5"/>
  <c r="D753" i="4" s="1"/>
  <c r="J750" i="5"/>
  <c r="I750" i="5"/>
  <c r="J749" i="5"/>
  <c r="I749" i="5"/>
  <c r="D750" i="4"/>
  <c r="J748" i="5"/>
  <c r="I748" i="5"/>
  <c r="J747" i="5"/>
  <c r="I747" i="5"/>
  <c r="J746" i="5"/>
  <c r="I746" i="5"/>
  <c r="J745" i="5"/>
  <c r="I745" i="5"/>
  <c r="D746" i="4"/>
  <c r="J744" i="5"/>
  <c r="I744" i="5"/>
  <c r="J743" i="5"/>
  <c r="I743" i="5"/>
  <c r="D745" i="4" s="1"/>
  <c r="J742" i="5"/>
  <c r="I742" i="5"/>
  <c r="J741" i="5"/>
  <c r="I741" i="5"/>
  <c r="D742" i="4"/>
  <c r="J740" i="5"/>
  <c r="I740" i="5"/>
  <c r="J739" i="5"/>
  <c r="I739" i="5"/>
  <c r="J738" i="5"/>
  <c r="I738" i="5"/>
  <c r="J737" i="5"/>
  <c r="I737" i="5"/>
  <c r="D738" i="4"/>
  <c r="J736" i="5"/>
  <c r="I736" i="5"/>
  <c r="J735" i="5"/>
  <c r="I735" i="5"/>
  <c r="J734" i="5"/>
  <c r="I734" i="5"/>
  <c r="J733" i="5"/>
  <c r="I733" i="5"/>
  <c r="D734" i="4"/>
  <c r="J732" i="5"/>
  <c r="I732" i="5"/>
  <c r="J731" i="5"/>
  <c r="I731" i="5"/>
  <c r="J730" i="5"/>
  <c r="I730" i="5"/>
  <c r="J729" i="5"/>
  <c r="I729" i="5"/>
  <c r="D730" i="4"/>
  <c r="J728" i="5"/>
  <c r="I728" i="5"/>
  <c r="J727" i="5"/>
  <c r="I727" i="5"/>
  <c r="J726" i="5"/>
  <c r="I726" i="5"/>
  <c r="J725" i="5"/>
  <c r="I725" i="5"/>
  <c r="D726" i="4"/>
  <c r="J724" i="5"/>
  <c r="I724" i="5"/>
  <c r="J723" i="5"/>
  <c r="I723" i="5"/>
  <c r="J722" i="5"/>
  <c r="I722" i="5"/>
  <c r="D723" i="4"/>
  <c r="J721" i="5"/>
  <c r="I721" i="5"/>
  <c r="D722" i="4"/>
  <c r="J720" i="5"/>
  <c r="I720" i="5"/>
  <c r="J719" i="5"/>
  <c r="I719" i="5"/>
  <c r="D721" i="4" s="1"/>
  <c r="J718" i="5"/>
  <c r="I718" i="5"/>
  <c r="D719" i="4"/>
  <c r="J717" i="5"/>
  <c r="I717" i="5"/>
  <c r="D718" i="4"/>
  <c r="J716" i="5"/>
  <c r="I716" i="5"/>
  <c r="J715" i="5"/>
  <c r="I715" i="5"/>
  <c r="J714" i="5"/>
  <c r="I714" i="5"/>
  <c r="J713" i="5"/>
  <c r="I713" i="5"/>
  <c r="D714" i="4"/>
  <c r="J712" i="5"/>
  <c r="I712" i="5"/>
  <c r="J711" i="5"/>
  <c r="I711" i="5"/>
  <c r="J710" i="5"/>
  <c r="I710" i="5"/>
  <c r="J709" i="5"/>
  <c r="I709" i="5"/>
  <c r="D710" i="4"/>
  <c r="J708" i="5"/>
  <c r="I708" i="5"/>
  <c r="J707" i="5"/>
  <c r="I707" i="5"/>
  <c r="J706" i="5"/>
  <c r="I706" i="5"/>
  <c r="D707" i="4"/>
  <c r="J705" i="5"/>
  <c r="I705" i="5"/>
  <c r="D706" i="4"/>
  <c r="J704" i="5"/>
  <c r="I704" i="5"/>
  <c r="J703" i="5"/>
  <c r="I703" i="5"/>
  <c r="D705" i="4" s="1"/>
  <c r="J702" i="5"/>
  <c r="I702" i="5"/>
  <c r="D703" i="4"/>
  <c r="J701" i="5"/>
  <c r="I701" i="5"/>
  <c r="D702" i="4"/>
  <c r="J700" i="5"/>
  <c r="I700" i="5"/>
  <c r="J699" i="5"/>
  <c r="I699" i="5"/>
  <c r="J698" i="5"/>
  <c r="I698" i="5"/>
  <c r="J697" i="5"/>
  <c r="I697" i="5"/>
  <c r="D698" i="4"/>
  <c r="J696" i="5"/>
  <c r="I696" i="5"/>
  <c r="J695" i="5"/>
  <c r="I695" i="5"/>
  <c r="J694" i="5"/>
  <c r="I694" i="5"/>
  <c r="J693" i="5"/>
  <c r="I693" i="5"/>
  <c r="D694" i="4"/>
  <c r="C694" i="4"/>
  <c r="J692" i="5"/>
  <c r="I692" i="5"/>
  <c r="J691" i="5"/>
  <c r="I691" i="5"/>
  <c r="D692" i="4"/>
  <c r="J690" i="5"/>
  <c r="I690" i="5"/>
  <c r="J689" i="5"/>
  <c r="I689" i="5"/>
  <c r="D691" i="4" s="1"/>
  <c r="J688" i="5"/>
  <c r="I688" i="5"/>
  <c r="D689" i="4"/>
  <c r="J687" i="5"/>
  <c r="I687" i="5"/>
  <c r="D688" i="4"/>
  <c r="J686" i="5"/>
  <c r="I686" i="5"/>
  <c r="J685" i="5"/>
  <c r="I685" i="5"/>
  <c r="D687" i="4" s="1"/>
  <c r="J684" i="5"/>
  <c r="I684" i="5"/>
  <c r="J683" i="5"/>
  <c r="I683" i="5"/>
  <c r="D684" i="4"/>
  <c r="J682" i="5"/>
  <c r="I682" i="5"/>
  <c r="J681" i="5"/>
  <c r="I681" i="5"/>
  <c r="J680" i="5"/>
  <c r="I680" i="5"/>
  <c r="J679" i="5"/>
  <c r="I679" i="5"/>
  <c r="D680" i="4"/>
  <c r="J678" i="5"/>
  <c r="I678" i="5"/>
  <c r="J677" i="5"/>
  <c r="I677" i="5"/>
  <c r="D679" i="4" s="1"/>
  <c r="J676" i="5"/>
  <c r="I676" i="5"/>
  <c r="J675" i="5"/>
  <c r="I675" i="5"/>
  <c r="D676" i="4"/>
  <c r="J674" i="5"/>
  <c r="I674" i="5"/>
  <c r="J673" i="5"/>
  <c r="I673" i="5"/>
  <c r="D675" i="4" s="1"/>
  <c r="J672" i="5"/>
  <c r="I672" i="5"/>
  <c r="D673" i="4"/>
  <c r="J671" i="5"/>
  <c r="I671" i="5"/>
  <c r="D672" i="4"/>
  <c r="J670" i="5"/>
  <c r="I670" i="5"/>
  <c r="J669" i="5"/>
  <c r="I669" i="5"/>
  <c r="D671" i="4" s="1"/>
  <c r="J668" i="5"/>
  <c r="I668" i="5"/>
  <c r="J667" i="5"/>
  <c r="I667" i="5"/>
  <c r="D668" i="4"/>
  <c r="J666" i="5"/>
  <c r="I666" i="5"/>
  <c r="J665" i="5"/>
  <c r="I665" i="5"/>
  <c r="J664" i="5"/>
  <c r="I664" i="5"/>
  <c r="J663" i="5"/>
  <c r="I663" i="5"/>
  <c r="D664" i="4"/>
  <c r="J662" i="5"/>
  <c r="I662" i="5"/>
  <c r="D663" i="4"/>
  <c r="J661" i="5"/>
  <c r="I661" i="5"/>
  <c r="D662" i="4"/>
  <c r="J660" i="5"/>
  <c r="I660" i="5"/>
  <c r="J659" i="5"/>
  <c r="I659" i="5"/>
  <c r="D660" i="4"/>
  <c r="J658" i="5"/>
  <c r="I658" i="5"/>
  <c r="D659" i="4"/>
  <c r="J657" i="5"/>
  <c r="I657" i="5"/>
  <c r="D658" i="4"/>
  <c r="J656" i="5"/>
  <c r="I656" i="5"/>
  <c r="D657" i="4"/>
  <c r="J655" i="5"/>
  <c r="I655" i="5"/>
  <c r="D656" i="4"/>
  <c r="J654" i="5"/>
  <c r="I654" i="5"/>
  <c r="J653" i="5"/>
  <c r="I653" i="5"/>
  <c r="D655" i="4" s="1"/>
  <c r="D654" i="4"/>
  <c r="J652" i="5"/>
  <c r="I652" i="5"/>
  <c r="J651" i="5"/>
  <c r="I651" i="5"/>
  <c r="D652" i="4"/>
  <c r="J650" i="5"/>
  <c r="I650" i="5"/>
  <c r="D651" i="4"/>
  <c r="J649" i="5"/>
  <c r="I649" i="5"/>
  <c r="J648" i="5"/>
  <c r="I648" i="5"/>
  <c r="D650" i="4" s="1"/>
  <c r="J647" i="5"/>
  <c r="I647" i="5"/>
  <c r="D648" i="4"/>
  <c r="J646" i="5"/>
  <c r="I646" i="5"/>
  <c r="D647" i="4"/>
  <c r="J645" i="5"/>
  <c r="I645" i="5"/>
  <c r="D646" i="4"/>
  <c r="J644" i="5"/>
  <c r="I644" i="5"/>
  <c r="J643" i="5"/>
  <c r="I643" i="5"/>
  <c r="D644" i="4"/>
  <c r="J642" i="5"/>
  <c r="I642" i="5"/>
  <c r="J641" i="5"/>
  <c r="I641" i="5"/>
  <c r="D642" i="4"/>
  <c r="J640" i="5"/>
  <c r="I640" i="5"/>
  <c r="D641" i="4"/>
  <c r="J639" i="5"/>
  <c r="I639" i="5"/>
  <c r="D640" i="4"/>
  <c r="J638" i="5"/>
  <c r="I638" i="5"/>
  <c r="D639" i="4"/>
  <c r="C639" i="4"/>
  <c r="J637" i="5"/>
  <c r="I637" i="5"/>
  <c r="J636" i="5"/>
  <c r="I636" i="5"/>
  <c r="J635" i="5"/>
  <c r="I635" i="5"/>
  <c r="D636" i="4"/>
  <c r="J634" i="5"/>
  <c r="I634" i="5"/>
  <c r="D635" i="4"/>
  <c r="J633" i="5"/>
  <c r="I633" i="5"/>
  <c r="J632" i="5"/>
  <c r="I632" i="5"/>
  <c r="J631" i="5"/>
  <c r="I631" i="5"/>
  <c r="D632" i="4"/>
  <c r="J630" i="5"/>
  <c r="I630" i="5"/>
  <c r="D631" i="4"/>
  <c r="C631" i="4"/>
  <c r="J629" i="5"/>
  <c r="I629" i="5"/>
  <c r="J628" i="5"/>
  <c r="I628" i="5"/>
  <c r="D629" i="4"/>
  <c r="J627" i="5"/>
  <c r="I627" i="5"/>
  <c r="C629" i="4" s="1"/>
  <c r="J626" i="5"/>
  <c r="I626" i="5"/>
  <c r="D627" i="4"/>
  <c r="J625" i="5"/>
  <c r="I625" i="5"/>
  <c r="C627" i="4" s="1"/>
  <c r="D626" i="4"/>
  <c r="C626" i="4"/>
  <c r="J624" i="5"/>
  <c r="I624" i="5"/>
  <c r="J623" i="5"/>
  <c r="I623" i="5"/>
  <c r="D624" i="4"/>
  <c r="C624" i="4"/>
  <c r="J622" i="5"/>
  <c r="I622" i="5"/>
  <c r="J621" i="5"/>
  <c r="I621" i="5"/>
  <c r="D623" i="4" s="1"/>
  <c r="C622" i="4"/>
  <c r="J620" i="5"/>
  <c r="I620" i="5"/>
  <c r="D621" i="4"/>
  <c r="J619" i="5"/>
  <c r="I619" i="5"/>
  <c r="C621" i="4" s="1"/>
  <c r="D620" i="4"/>
  <c r="C620" i="4"/>
  <c r="J618" i="5"/>
  <c r="I618" i="5"/>
  <c r="J617" i="5"/>
  <c r="I617" i="5"/>
  <c r="C619" i="4" s="1"/>
  <c r="D618" i="4"/>
  <c r="C618" i="4"/>
  <c r="J616" i="5"/>
  <c r="I616" i="5"/>
  <c r="D617" i="4"/>
  <c r="C617" i="4"/>
  <c r="J615" i="5"/>
  <c r="I615" i="5"/>
  <c r="J614" i="5"/>
  <c r="I614" i="5"/>
  <c r="D615" i="4"/>
  <c r="C615" i="4"/>
  <c r="J613" i="5"/>
  <c r="I613" i="5"/>
  <c r="D614" i="4"/>
  <c r="C614" i="4"/>
  <c r="J612" i="5"/>
  <c r="I612" i="5"/>
  <c r="J611" i="5"/>
  <c r="I611" i="5"/>
  <c r="C612" i="4"/>
  <c r="J610" i="5"/>
  <c r="I610" i="5"/>
  <c r="D611" i="4"/>
  <c r="C611" i="4"/>
  <c r="J609" i="5"/>
  <c r="I609" i="5"/>
  <c r="D610" i="4"/>
  <c r="J608" i="5"/>
  <c r="I608" i="5"/>
  <c r="C609" i="4"/>
  <c r="J607" i="5"/>
  <c r="I607" i="5"/>
  <c r="D609" i="4" s="1"/>
  <c r="D608" i="4"/>
  <c r="C608" i="4"/>
  <c r="J606" i="5"/>
  <c r="I606" i="5"/>
  <c r="D607" i="4"/>
  <c r="C607" i="4"/>
  <c r="J605" i="5"/>
  <c r="I605" i="5"/>
  <c r="D606" i="4"/>
  <c r="J604" i="5"/>
  <c r="I604" i="5"/>
  <c r="C606" i="4" s="1"/>
  <c r="J603" i="5"/>
  <c r="I603" i="5"/>
  <c r="D605" i="4" s="1"/>
  <c r="C604" i="4"/>
  <c r="J602" i="5"/>
  <c r="I602" i="5"/>
  <c r="D603" i="4"/>
  <c r="C603" i="4"/>
  <c r="J601" i="5"/>
  <c r="I601" i="5"/>
  <c r="J600" i="5"/>
  <c r="I600" i="5"/>
  <c r="D601" i="4"/>
  <c r="C601" i="4"/>
  <c r="J599" i="5"/>
  <c r="I599" i="5"/>
  <c r="D600" i="4"/>
  <c r="C600" i="4"/>
  <c r="J598" i="5"/>
  <c r="I598" i="5"/>
  <c r="D599" i="4"/>
  <c r="C599" i="4"/>
  <c r="J597" i="5"/>
  <c r="I597" i="5"/>
  <c r="D598" i="4"/>
  <c r="J596" i="5"/>
  <c r="I596" i="5"/>
  <c r="C598" i="4" s="1"/>
  <c r="J595" i="5"/>
  <c r="I595" i="5"/>
  <c r="C596" i="4"/>
  <c r="J594" i="5"/>
  <c r="I594" i="5"/>
  <c r="D595" i="4"/>
  <c r="C595" i="4"/>
  <c r="J593" i="5"/>
  <c r="I593" i="5"/>
  <c r="J592" i="5"/>
  <c r="I592" i="5"/>
  <c r="C594" i="4" s="1"/>
  <c r="D593" i="4"/>
  <c r="C593" i="4"/>
  <c r="J591" i="5"/>
  <c r="I591" i="5"/>
  <c r="D592" i="4"/>
  <c r="C592" i="4"/>
  <c r="J590" i="5"/>
  <c r="I590" i="5"/>
  <c r="D591" i="4"/>
  <c r="C591" i="4"/>
  <c r="J589" i="5"/>
  <c r="I589" i="5"/>
  <c r="J588" i="5"/>
  <c r="I588" i="5"/>
  <c r="C589" i="4"/>
  <c r="J587" i="5"/>
  <c r="I587" i="5"/>
  <c r="D589" i="4" s="1"/>
  <c r="J586" i="5"/>
  <c r="I586" i="5"/>
  <c r="J585" i="5"/>
  <c r="I585" i="5"/>
  <c r="J584" i="5"/>
  <c r="I584" i="5"/>
  <c r="D585" i="4"/>
  <c r="C585" i="4"/>
  <c r="J583" i="5"/>
  <c r="I583" i="5"/>
  <c r="D584" i="4"/>
  <c r="C584" i="4"/>
  <c r="J582" i="5"/>
  <c r="I582" i="5"/>
  <c r="D583" i="4"/>
  <c r="C583" i="4"/>
  <c r="J581" i="5"/>
  <c r="I581" i="5"/>
  <c r="D582" i="4"/>
  <c r="C582" i="4"/>
  <c r="J580" i="5"/>
  <c r="I580" i="5"/>
  <c r="J579" i="5"/>
  <c r="I579" i="5"/>
  <c r="D580" i="4"/>
  <c r="C580" i="4"/>
  <c r="J578" i="5"/>
  <c r="I578" i="5"/>
  <c r="C579" i="4"/>
  <c r="J577" i="5"/>
  <c r="I577" i="5"/>
  <c r="J576" i="5"/>
  <c r="I576" i="5"/>
  <c r="D577" i="4"/>
  <c r="C577" i="4"/>
  <c r="J575" i="5"/>
  <c r="I575" i="5"/>
  <c r="D576" i="4"/>
  <c r="C576" i="4"/>
  <c r="J574" i="5"/>
  <c r="I574" i="5"/>
  <c r="D575" i="4"/>
  <c r="C575" i="4"/>
  <c r="J573" i="5"/>
  <c r="I573" i="5"/>
  <c r="D574" i="4"/>
  <c r="C574" i="4"/>
  <c r="J572" i="5"/>
  <c r="I572" i="5"/>
  <c r="J571" i="5"/>
  <c r="I571" i="5"/>
  <c r="D572" i="4"/>
  <c r="C572" i="4"/>
  <c r="J570" i="5"/>
  <c r="I570" i="5"/>
  <c r="D571" i="4"/>
  <c r="J569" i="5"/>
  <c r="I569" i="5"/>
  <c r="J568" i="5"/>
  <c r="I568" i="5"/>
  <c r="D569" i="4"/>
  <c r="C569" i="4"/>
  <c r="J567" i="5"/>
  <c r="I567" i="5"/>
  <c r="D568" i="4"/>
  <c r="C568" i="4"/>
  <c r="J566" i="5"/>
  <c r="I566" i="5"/>
  <c r="D567" i="4"/>
  <c r="C567" i="4"/>
  <c r="J565" i="5"/>
  <c r="I565" i="5"/>
  <c r="D566" i="4"/>
  <c r="C566" i="4"/>
  <c r="J564" i="5"/>
  <c r="I564" i="5"/>
  <c r="J563" i="5"/>
  <c r="I563" i="5"/>
  <c r="D564" i="4"/>
  <c r="C564" i="4"/>
  <c r="J562" i="5"/>
  <c r="I562" i="5"/>
  <c r="C563" i="4"/>
  <c r="J561" i="5"/>
  <c r="I561" i="5"/>
  <c r="J560" i="5"/>
  <c r="I560" i="5"/>
  <c r="D561" i="4"/>
  <c r="C561" i="4"/>
  <c r="J559" i="5"/>
  <c r="I559" i="5"/>
  <c r="D560" i="4"/>
  <c r="C560" i="4"/>
  <c r="J558" i="5"/>
  <c r="I558" i="5"/>
  <c r="D559" i="4"/>
  <c r="C559" i="4"/>
  <c r="J557" i="5"/>
  <c r="I557" i="5"/>
  <c r="D558" i="4"/>
  <c r="C558" i="4"/>
  <c r="J556" i="5"/>
  <c r="I556" i="5"/>
  <c r="J555" i="5"/>
  <c r="I555" i="5"/>
  <c r="D556" i="4"/>
  <c r="C556" i="4"/>
  <c r="J554" i="5"/>
  <c r="I554" i="5"/>
  <c r="J553" i="5"/>
  <c r="I553" i="5"/>
  <c r="J552" i="5"/>
  <c r="I552" i="5"/>
  <c r="D553" i="4"/>
  <c r="C553" i="4"/>
  <c r="J551" i="5"/>
  <c r="I551" i="5"/>
  <c r="D552" i="4"/>
  <c r="C552" i="4"/>
  <c r="J550" i="5"/>
  <c r="I550" i="5"/>
  <c r="D551" i="4"/>
  <c r="C551" i="4"/>
  <c r="J549" i="5"/>
  <c r="I549" i="5"/>
  <c r="D550" i="4"/>
  <c r="C550" i="4"/>
  <c r="J548" i="5"/>
  <c r="I548" i="5"/>
  <c r="J547" i="5"/>
  <c r="I547" i="5"/>
  <c r="D548" i="4"/>
  <c r="C548" i="4"/>
  <c r="J546" i="5"/>
  <c r="I546" i="5"/>
  <c r="J545" i="5"/>
  <c r="I545" i="5"/>
  <c r="J544" i="5"/>
  <c r="I544" i="5"/>
  <c r="D545" i="4"/>
  <c r="J543" i="5"/>
  <c r="I543" i="5"/>
  <c r="C545" i="4" s="1"/>
  <c r="D544" i="4"/>
  <c r="C544" i="4"/>
  <c r="J542" i="5"/>
  <c r="I542" i="5"/>
  <c r="J541" i="5"/>
  <c r="I541" i="5"/>
  <c r="D543" i="4" s="1"/>
  <c r="J540" i="5"/>
  <c r="I540" i="5"/>
  <c r="D541" i="4"/>
  <c r="J539" i="5"/>
  <c r="I539" i="5"/>
  <c r="C541" i="4" s="1"/>
  <c r="D540" i="4"/>
  <c r="C540" i="4"/>
  <c r="J538" i="5"/>
  <c r="I538" i="5"/>
  <c r="J537" i="5"/>
  <c r="I537" i="5"/>
  <c r="J536" i="5"/>
  <c r="I536" i="5"/>
  <c r="D537" i="4"/>
  <c r="J535" i="5"/>
  <c r="I535" i="5"/>
  <c r="C537" i="4" s="1"/>
  <c r="D536" i="4"/>
  <c r="C536" i="4"/>
  <c r="J534" i="5"/>
  <c r="I534" i="5"/>
  <c r="J533" i="5"/>
  <c r="I533" i="5"/>
  <c r="D535" i="4" s="1"/>
  <c r="J532" i="5"/>
  <c r="I532" i="5"/>
  <c r="D533" i="4"/>
  <c r="J531" i="5"/>
  <c r="I531" i="5"/>
  <c r="C533" i="4" s="1"/>
  <c r="D532" i="4"/>
  <c r="C532" i="4"/>
  <c r="J530" i="5"/>
  <c r="I530" i="5"/>
  <c r="J529" i="5"/>
  <c r="I529" i="5"/>
  <c r="J528" i="5"/>
  <c r="I528" i="5"/>
  <c r="D529" i="4"/>
  <c r="C529" i="4"/>
  <c r="J527" i="5"/>
  <c r="I527" i="5"/>
  <c r="D528" i="4"/>
  <c r="C528" i="4"/>
  <c r="J526" i="5"/>
  <c r="I526" i="5"/>
  <c r="C527" i="4"/>
  <c r="J525" i="5"/>
  <c r="I525" i="5"/>
  <c r="D527" i="4" s="1"/>
  <c r="J524" i="5"/>
  <c r="I524" i="5"/>
  <c r="D525" i="4"/>
  <c r="C525" i="4"/>
  <c r="J523" i="5"/>
  <c r="I523" i="5"/>
  <c r="D524" i="4"/>
  <c r="C524" i="4"/>
  <c r="J522" i="5"/>
  <c r="I522" i="5"/>
  <c r="J521" i="5"/>
  <c r="I521" i="5"/>
  <c r="D522" i="4"/>
  <c r="C522" i="4"/>
  <c r="J520" i="5"/>
  <c r="I520" i="5"/>
  <c r="J519" i="5"/>
  <c r="I519" i="5"/>
  <c r="J518" i="5"/>
  <c r="I518" i="5"/>
  <c r="J517" i="5"/>
  <c r="I517" i="5"/>
  <c r="J516" i="5"/>
  <c r="I516" i="5"/>
  <c r="J515" i="5"/>
  <c r="I515" i="5"/>
  <c r="J514" i="5"/>
  <c r="I514" i="5"/>
  <c r="D515" i="4"/>
  <c r="C515" i="4"/>
  <c r="J513" i="5"/>
  <c r="I513" i="5"/>
  <c r="D514" i="4"/>
  <c r="J512" i="5"/>
  <c r="I512" i="5"/>
  <c r="C513" i="4"/>
  <c r="J511" i="5"/>
  <c r="I511" i="5"/>
  <c r="D513" i="4" s="1"/>
  <c r="J510" i="5"/>
  <c r="I510" i="5"/>
  <c r="D511" i="4"/>
  <c r="C511" i="4"/>
  <c r="J509" i="5"/>
  <c r="I509" i="5"/>
  <c r="D510" i="4"/>
  <c r="C510" i="4"/>
  <c r="J508" i="5"/>
  <c r="I508" i="5"/>
  <c r="C509" i="4"/>
  <c r="J507" i="5"/>
  <c r="I507" i="5"/>
  <c r="D509" i="4" s="1"/>
  <c r="J506" i="5"/>
  <c r="I506" i="5"/>
  <c r="D507" i="4"/>
  <c r="C507" i="4"/>
  <c r="J505" i="5"/>
  <c r="I505" i="5"/>
  <c r="D506" i="4"/>
  <c r="J504" i="5"/>
  <c r="I504" i="5"/>
  <c r="J503" i="5"/>
  <c r="I503" i="5"/>
  <c r="J502" i="5"/>
  <c r="I502" i="5"/>
  <c r="D503" i="4"/>
  <c r="C503" i="4"/>
  <c r="J501" i="5"/>
  <c r="I501" i="5"/>
  <c r="D502" i="4"/>
  <c r="C502" i="4"/>
  <c r="J500" i="5"/>
  <c r="I500" i="5"/>
  <c r="J499" i="5"/>
  <c r="I499" i="5"/>
  <c r="J498" i="5"/>
  <c r="I498" i="5"/>
  <c r="D499" i="4"/>
  <c r="C499" i="4"/>
  <c r="J497" i="5"/>
  <c r="I497" i="5"/>
  <c r="J496" i="5"/>
  <c r="I496" i="5"/>
  <c r="C497" i="4"/>
  <c r="J495" i="5"/>
  <c r="I495" i="5"/>
  <c r="J494" i="5"/>
  <c r="I494" i="5"/>
  <c r="D495" i="4"/>
  <c r="C495" i="4"/>
  <c r="J493" i="5"/>
  <c r="I493" i="5"/>
  <c r="J492" i="5"/>
  <c r="I492" i="5"/>
  <c r="C493" i="4"/>
  <c r="J491" i="5"/>
  <c r="I491" i="5"/>
  <c r="D493" i="4" s="1"/>
  <c r="J490" i="5"/>
  <c r="I490" i="5"/>
  <c r="D491" i="4"/>
  <c r="C491" i="4"/>
  <c r="J489" i="5"/>
  <c r="I489" i="5"/>
  <c r="D490" i="4"/>
  <c r="J488" i="5"/>
  <c r="I488" i="5"/>
  <c r="J487" i="5"/>
  <c r="I487" i="5"/>
  <c r="J486" i="5"/>
  <c r="I486" i="5"/>
  <c r="D487" i="4"/>
  <c r="C487" i="4"/>
  <c r="J485" i="5"/>
  <c r="I485" i="5"/>
  <c r="J484" i="5"/>
  <c r="I484" i="5"/>
  <c r="C486" i="4" s="1"/>
  <c r="C485" i="4"/>
  <c r="J483" i="5"/>
  <c r="I483" i="5"/>
  <c r="D485" i="4" s="1"/>
  <c r="J482" i="5"/>
  <c r="I482" i="5"/>
  <c r="D483" i="4"/>
  <c r="C483" i="4"/>
  <c r="J481" i="5"/>
  <c r="I481" i="5"/>
  <c r="J480" i="5"/>
  <c r="I480" i="5"/>
  <c r="D482" i="4" s="1"/>
  <c r="J479" i="5"/>
  <c r="I479" i="5"/>
  <c r="J478" i="5"/>
  <c r="I478" i="5"/>
  <c r="D479" i="4"/>
  <c r="C479" i="4"/>
  <c r="J477" i="5"/>
  <c r="I477" i="5"/>
  <c r="D478" i="4"/>
  <c r="C478" i="4"/>
  <c r="J476" i="5"/>
  <c r="I476" i="5"/>
  <c r="C477" i="4"/>
  <c r="J475" i="5"/>
  <c r="I475" i="5"/>
  <c r="D477" i="4" s="1"/>
  <c r="J474" i="5"/>
  <c r="I474" i="5"/>
  <c r="D475" i="4"/>
  <c r="C475" i="4"/>
  <c r="J473" i="5"/>
  <c r="I473" i="5"/>
  <c r="J472" i="5"/>
  <c r="I472" i="5"/>
  <c r="C473" i="4"/>
  <c r="J471" i="5"/>
  <c r="I471" i="5"/>
  <c r="J470" i="5"/>
  <c r="I470" i="5"/>
  <c r="D471" i="4"/>
  <c r="C471" i="4"/>
  <c r="J469" i="5"/>
  <c r="I469" i="5"/>
  <c r="D470" i="4"/>
  <c r="C470" i="4"/>
  <c r="J468" i="5"/>
  <c r="I468" i="5"/>
  <c r="J467" i="5"/>
  <c r="I467" i="5"/>
  <c r="J466" i="5"/>
  <c r="I466" i="5"/>
  <c r="D467" i="4"/>
  <c r="C467" i="4"/>
  <c r="J465" i="5"/>
  <c r="I465" i="5"/>
  <c r="J464" i="5"/>
  <c r="I464" i="5"/>
  <c r="C465" i="4"/>
  <c r="J463" i="5"/>
  <c r="I463" i="5"/>
  <c r="J462" i="5"/>
  <c r="I462" i="5"/>
  <c r="D463" i="4"/>
  <c r="C463" i="4"/>
  <c r="J461" i="5"/>
  <c r="I461" i="5"/>
  <c r="J460" i="5"/>
  <c r="I460" i="5"/>
  <c r="C461" i="4"/>
  <c r="J459" i="5"/>
  <c r="I459" i="5"/>
  <c r="D461" i="4" s="1"/>
  <c r="J458" i="5"/>
  <c r="I458" i="5"/>
  <c r="D459" i="4"/>
  <c r="C459" i="4"/>
  <c r="J457" i="5"/>
  <c r="I457" i="5"/>
  <c r="D458" i="4"/>
  <c r="J456" i="5"/>
  <c r="I456" i="5"/>
  <c r="J455" i="5"/>
  <c r="I455" i="5"/>
  <c r="J454" i="5"/>
  <c r="I454" i="5"/>
  <c r="D455" i="4"/>
  <c r="C455" i="4"/>
  <c r="J453" i="5"/>
  <c r="I453" i="5"/>
  <c r="D454" i="4"/>
  <c r="J452" i="5"/>
  <c r="I452" i="5"/>
  <c r="C454" i="4" s="1"/>
  <c r="C453" i="4"/>
  <c r="J451" i="5"/>
  <c r="I451" i="5"/>
  <c r="D453" i="4" s="1"/>
  <c r="J450" i="5"/>
  <c r="I450" i="5"/>
  <c r="D451" i="4"/>
  <c r="C451" i="4"/>
  <c r="J449" i="5"/>
  <c r="I449" i="5"/>
  <c r="J448" i="5"/>
  <c r="I448" i="5"/>
  <c r="D450" i="4" s="1"/>
  <c r="J447" i="5"/>
  <c r="I447" i="5"/>
  <c r="J446" i="5"/>
  <c r="I446" i="5"/>
  <c r="D447" i="4"/>
  <c r="C447" i="4"/>
  <c r="J445" i="5"/>
  <c r="I445" i="5"/>
  <c r="D446" i="4"/>
  <c r="C446" i="4"/>
  <c r="J444" i="5"/>
  <c r="I444" i="5"/>
  <c r="J443" i="5"/>
  <c r="I443" i="5"/>
  <c r="D445" i="4" s="1"/>
  <c r="J442" i="5"/>
  <c r="I442" i="5"/>
  <c r="D443" i="4"/>
  <c r="C443" i="4"/>
  <c r="J441" i="5"/>
  <c r="I441" i="5"/>
  <c r="J440" i="5"/>
  <c r="I440" i="5"/>
  <c r="C441" i="4"/>
  <c r="J439" i="5"/>
  <c r="I439" i="5"/>
  <c r="J438" i="5"/>
  <c r="I438" i="5"/>
  <c r="C439" i="4"/>
  <c r="J437" i="5"/>
  <c r="I437" i="5"/>
  <c r="C438" i="4"/>
  <c r="J436" i="5"/>
  <c r="I436" i="5"/>
  <c r="J435" i="5"/>
  <c r="I435" i="5"/>
  <c r="J434" i="5"/>
  <c r="I434" i="5"/>
  <c r="C435" i="4"/>
  <c r="J433" i="5"/>
  <c r="I433" i="5"/>
  <c r="D434" i="4"/>
  <c r="J432" i="5"/>
  <c r="I432" i="5"/>
  <c r="C434" i="4" s="1"/>
  <c r="J431" i="5"/>
  <c r="I431" i="5"/>
  <c r="J430" i="5"/>
  <c r="I430" i="5"/>
  <c r="J429" i="5"/>
  <c r="I429" i="5"/>
  <c r="D431" i="4" s="1"/>
  <c r="J428" i="5"/>
  <c r="I428" i="5"/>
  <c r="D429" i="4"/>
  <c r="C429" i="4"/>
  <c r="J427" i="5"/>
  <c r="I427" i="5"/>
  <c r="J426" i="5"/>
  <c r="I426" i="5"/>
  <c r="C427" i="4"/>
  <c r="J425" i="5"/>
  <c r="I425" i="5"/>
  <c r="D427" i="4" s="1"/>
  <c r="J424" i="5"/>
  <c r="I424" i="5"/>
  <c r="D425" i="4"/>
  <c r="C425" i="4"/>
  <c r="J423" i="5"/>
  <c r="I423" i="5"/>
  <c r="D424" i="4"/>
  <c r="C424" i="4"/>
  <c r="J422" i="5"/>
  <c r="I422" i="5"/>
  <c r="J421" i="5"/>
  <c r="I421" i="5"/>
  <c r="J420" i="5"/>
  <c r="I420" i="5"/>
  <c r="D421" i="4"/>
  <c r="C421" i="4"/>
  <c r="J419" i="5"/>
  <c r="I419" i="5"/>
  <c r="J418" i="5"/>
  <c r="I418" i="5"/>
  <c r="C419" i="4"/>
  <c r="J417" i="5"/>
  <c r="I417" i="5"/>
  <c r="D419" i="4" s="1"/>
  <c r="J416" i="5"/>
  <c r="I416" i="5"/>
  <c r="D417" i="4"/>
  <c r="C417" i="4"/>
  <c r="J415" i="5"/>
  <c r="I415" i="5"/>
  <c r="C416" i="4"/>
  <c r="J414" i="5"/>
  <c r="I414" i="5"/>
  <c r="D416" i="4" s="1"/>
  <c r="J413" i="5"/>
  <c r="I413" i="5"/>
  <c r="J412" i="5"/>
  <c r="I412" i="5"/>
  <c r="D413" i="4"/>
  <c r="C413" i="4"/>
  <c r="J411" i="5"/>
  <c r="I411" i="5"/>
  <c r="D412" i="4"/>
  <c r="C412" i="4"/>
  <c r="J410" i="5"/>
  <c r="I410" i="5"/>
  <c r="C411" i="4"/>
  <c r="J409" i="5"/>
  <c r="I409" i="5"/>
  <c r="D411" i="4" s="1"/>
  <c r="J408" i="5"/>
  <c r="I408" i="5"/>
  <c r="D409" i="4"/>
  <c r="C409" i="4"/>
  <c r="J407" i="5"/>
  <c r="I407" i="5"/>
  <c r="J406" i="5"/>
  <c r="I406" i="5"/>
  <c r="J405" i="5"/>
  <c r="I405" i="5"/>
  <c r="D407" i="4" s="1"/>
  <c r="J404" i="5"/>
  <c r="I404" i="5"/>
  <c r="D405" i="4"/>
  <c r="C405" i="4"/>
  <c r="J403" i="5"/>
  <c r="I403" i="5"/>
  <c r="D404" i="4"/>
  <c r="C404" i="4"/>
  <c r="J402" i="5"/>
  <c r="I402" i="5"/>
  <c r="J401" i="5"/>
  <c r="I401" i="5"/>
  <c r="J400" i="5"/>
  <c r="I400" i="5"/>
  <c r="D401" i="4"/>
  <c r="C401" i="4"/>
  <c r="J399" i="5"/>
  <c r="I399" i="5"/>
  <c r="J398" i="5"/>
  <c r="I398" i="5"/>
  <c r="J397" i="5"/>
  <c r="I397" i="5"/>
  <c r="D399" i="4" s="1"/>
  <c r="J396" i="5"/>
  <c r="I396" i="5"/>
  <c r="D397" i="4"/>
  <c r="C397" i="4"/>
  <c r="J395" i="5"/>
  <c r="I395" i="5"/>
  <c r="J394" i="5"/>
  <c r="I394" i="5"/>
  <c r="C395" i="4"/>
  <c r="J393" i="5"/>
  <c r="I393" i="5"/>
  <c r="D395" i="4" s="1"/>
  <c r="J392" i="5"/>
  <c r="I392" i="5"/>
  <c r="D393" i="4"/>
  <c r="C393" i="4"/>
  <c r="J391" i="5"/>
  <c r="I391" i="5"/>
  <c r="D392" i="4"/>
  <c r="C392" i="4"/>
  <c r="J390" i="5"/>
  <c r="I390" i="5"/>
  <c r="J389" i="5"/>
  <c r="I389" i="5"/>
  <c r="J388" i="5"/>
  <c r="I388" i="5"/>
  <c r="D389" i="4"/>
  <c r="C389" i="4"/>
  <c r="J387" i="5"/>
  <c r="I387" i="5"/>
  <c r="D388" i="4"/>
  <c r="J386" i="5"/>
  <c r="I386" i="5"/>
  <c r="C388" i="4" s="1"/>
  <c r="C387" i="4"/>
  <c r="J385" i="5"/>
  <c r="I385" i="5"/>
  <c r="D387" i="4" s="1"/>
  <c r="J384" i="5"/>
  <c r="I384" i="5"/>
  <c r="D385" i="4"/>
  <c r="C385" i="4"/>
  <c r="J383" i="5"/>
  <c r="I383" i="5"/>
  <c r="C384" i="4"/>
  <c r="J382" i="5"/>
  <c r="I382" i="5"/>
  <c r="D384" i="4" s="1"/>
  <c r="J381" i="5"/>
  <c r="I381" i="5"/>
  <c r="J380" i="5"/>
  <c r="I380" i="5"/>
  <c r="D381" i="4"/>
  <c r="C381" i="4"/>
  <c r="J379" i="5"/>
  <c r="I379" i="5"/>
  <c r="D380" i="4"/>
  <c r="C380" i="4"/>
  <c r="J378" i="5"/>
  <c r="I378" i="5"/>
  <c r="J377" i="5"/>
  <c r="I377" i="5"/>
  <c r="D379" i="4" s="1"/>
  <c r="J376" i="5"/>
  <c r="I376" i="5"/>
  <c r="D377" i="4"/>
  <c r="C377" i="4"/>
  <c r="J375" i="5"/>
  <c r="I375" i="5"/>
  <c r="J374" i="5"/>
  <c r="I374" i="5"/>
  <c r="C375" i="4"/>
  <c r="J373" i="5"/>
  <c r="I373" i="5"/>
  <c r="D375" i="4" s="1"/>
  <c r="J372" i="5"/>
  <c r="I372" i="5"/>
  <c r="C373" i="4"/>
  <c r="J371" i="5"/>
  <c r="I371" i="5"/>
  <c r="D373" i="4" s="1"/>
  <c r="J370" i="5"/>
  <c r="I370" i="5"/>
  <c r="D371" i="4"/>
  <c r="C371" i="4"/>
  <c r="J369" i="5"/>
  <c r="I369" i="5"/>
  <c r="J368" i="5"/>
  <c r="I368" i="5"/>
  <c r="C369" i="4"/>
  <c r="J367" i="5"/>
  <c r="I367" i="5"/>
  <c r="D369" i="4" s="1"/>
  <c r="J366" i="5"/>
  <c r="I366" i="5"/>
  <c r="C367" i="4"/>
  <c r="J365" i="5"/>
  <c r="I365" i="5"/>
  <c r="D367" i="4" s="1"/>
  <c r="J364" i="5"/>
  <c r="I364" i="5"/>
  <c r="J363" i="5"/>
  <c r="I363" i="5"/>
  <c r="J362" i="5"/>
  <c r="I362" i="5"/>
  <c r="D363" i="4"/>
  <c r="C363" i="4"/>
  <c r="J361" i="5"/>
  <c r="I361" i="5"/>
  <c r="J360" i="5"/>
  <c r="I360" i="5"/>
  <c r="J359" i="5"/>
  <c r="I359" i="5"/>
  <c r="D361" i="4" s="1"/>
  <c r="J358" i="5"/>
  <c r="I358" i="5"/>
  <c r="D359" i="4"/>
  <c r="C359" i="4"/>
  <c r="J357" i="5"/>
  <c r="I357" i="5"/>
  <c r="D358" i="4"/>
  <c r="C358" i="4"/>
  <c r="J356" i="5"/>
  <c r="I356" i="5"/>
  <c r="J355" i="5"/>
  <c r="I355" i="5"/>
  <c r="J354" i="5"/>
  <c r="I354" i="5"/>
  <c r="D355" i="4"/>
  <c r="C355" i="4"/>
  <c r="J353" i="5"/>
  <c r="I353" i="5"/>
  <c r="D354" i="4"/>
  <c r="J352" i="5"/>
  <c r="I352" i="5"/>
  <c r="C354" i="4" s="1"/>
  <c r="J351" i="5"/>
  <c r="I351" i="5"/>
  <c r="J350" i="5"/>
  <c r="I350" i="5"/>
  <c r="C351" i="4"/>
  <c r="J349" i="5"/>
  <c r="I349" i="5"/>
  <c r="D351" i="4" s="1"/>
  <c r="J348" i="5"/>
  <c r="I348" i="5"/>
  <c r="D349" i="4"/>
  <c r="C349" i="4"/>
  <c r="J347" i="5"/>
  <c r="I347" i="5"/>
  <c r="J346" i="5"/>
  <c r="I346" i="5"/>
  <c r="D347" i="4"/>
  <c r="C347" i="4"/>
  <c r="J345" i="5"/>
  <c r="I345" i="5"/>
  <c r="J344" i="5"/>
  <c r="I344" i="5"/>
  <c r="C345" i="4"/>
  <c r="J343" i="5"/>
  <c r="I343" i="5"/>
  <c r="D345" i="4" s="1"/>
  <c r="J342" i="5"/>
  <c r="I342" i="5"/>
  <c r="D343" i="4"/>
  <c r="C343" i="4"/>
  <c r="J341" i="5"/>
  <c r="I341" i="5"/>
  <c r="D342" i="4"/>
  <c r="C342" i="4"/>
  <c r="J340" i="5"/>
  <c r="I340" i="5"/>
  <c r="J339" i="5"/>
  <c r="I339" i="5"/>
  <c r="J338" i="5"/>
  <c r="I338" i="5"/>
  <c r="D339" i="4"/>
  <c r="C339" i="4"/>
  <c r="J337" i="5"/>
  <c r="I337" i="5"/>
  <c r="D338" i="4"/>
  <c r="J336" i="5"/>
  <c r="I336" i="5"/>
  <c r="C338" i="4" s="1"/>
  <c r="C337" i="4"/>
  <c r="J335" i="5"/>
  <c r="I335" i="5"/>
  <c r="D337" i="4" s="1"/>
  <c r="J334" i="5"/>
  <c r="I334" i="5"/>
  <c r="D335" i="4"/>
  <c r="C335" i="4"/>
  <c r="J333" i="5"/>
  <c r="I333" i="5"/>
  <c r="D334" i="4"/>
  <c r="C334" i="4"/>
  <c r="J332" i="5"/>
  <c r="I332" i="5"/>
  <c r="J331" i="5"/>
  <c r="I331" i="5"/>
  <c r="J330" i="5"/>
  <c r="I330" i="5"/>
  <c r="D331" i="4"/>
  <c r="C331" i="4"/>
  <c r="J329" i="5"/>
  <c r="I329" i="5"/>
  <c r="D330" i="4"/>
  <c r="C330" i="4"/>
  <c r="J328" i="5"/>
  <c r="I328" i="5"/>
  <c r="J327" i="5"/>
  <c r="I327" i="5"/>
  <c r="D328" i="4"/>
  <c r="J326" i="5"/>
  <c r="I326" i="5"/>
  <c r="C328" i="4" s="1"/>
  <c r="C327" i="4"/>
  <c r="J325" i="5"/>
  <c r="I325" i="5"/>
  <c r="J324" i="5"/>
  <c r="I324" i="5"/>
  <c r="C326" i="4" s="1"/>
  <c r="C325" i="4"/>
  <c r="J323" i="5"/>
  <c r="I323" i="5"/>
  <c r="D325" i="4" s="1"/>
  <c r="J322" i="5"/>
  <c r="I322" i="5"/>
  <c r="D323" i="4"/>
  <c r="C323" i="4"/>
  <c r="J321" i="5"/>
  <c r="I321" i="5"/>
  <c r="D322" i="4"/>
  <c r="C322" i="4"/>
  <c r="J320" i="5"/>
  <c r="I320" i="5"/>
  <c r="J319" i="5"/>
  <c r="I319" i="5"/>
  <c r="D320" i="4"/>
  <c r="J318" i="5"/>
  <c r="I318" i="5"/>
  <c r="C320" i="4" s="1"/>
  <c r="C319" i="4"/>
  <c r="J317" i="5"/>
  <c r="I317" i="5"/>
  <c r="J316" i="5"/>
  <c r="I316" i="5"/>
  <c r="C318" i="4" s="1"/>
  <c r="D317" i="4"/>
  <c r="C317" i="4"/>
  <c r="J315" i="5"/>
  <c r="I315" i="5"/>
  <c r="C316" i="4"/>
  <c r="J314" i="5"/>
  <c r="I314" i="5"/>
  <c r="D316" i="4" s="1"/>
  <c r="D315" i="4"/>
  <c r="C315" i="4"/>
  <c r="J313" i="5"/>
  <c r="I313" i="5"/>
  <c r="D314" i="4"/>
  <c r="C314" i="4"/>
  <c r="J312" i="5"/>
  <c r="I312" i="5"/>
  <c r="J311" i="5"/>
  <c r="I311" i="5"/>
  <c r="J310" i="5"/>
  <c r="I310" i="5"/>
  <c r="J309" i="5"/>
  <c r="I309" i="5"/>
  <c r="D310" i="4"/>
  <c r="C310" i="4"/>
  <c r="J308" i="5"/>
  <c r="I308" i="5"/>
  <c r="J307" i="5"/>
  <c r="I307" i="5"/>
  <c r="D308" i="4"/>
  <c r="J306" i="5"/>
  <c r="I306" i="5"/>
  <c r="C308" i="4" s="1"/>
  <c r="D307" i="4"/>
  <c r="C307" i="4"/>
  <c r="J305" i="5"/>
  <c r="I305" i="5"/>
  <c r="J304" i="5"/>
  <c r="I304" i="5"/>
  <c r="D305" i="4"/>
  <c r="J303" i="5"/>
  <c r="I303" i="5"/>
  <c r="C305" i="4" s="1"/>
  <c r="D304" i="4"/>
  <c r="C304" i="4"/>
  <c r="J302" i="5"/>
  <c r="I302" i="5"/>
  <c r="J301" i="5"/>
  <c r="I301" i="5"/>
  <c r="J300" i="5"/>
  <c r="I300" i="5"/>
  <c r="D301" i="4"/>
  <c r="C301" i="4"/>
  <c r="J299" i="5"/>
  <c r="I299" i="5"/>
  <c r="J298" i="5"/>
  <c r="I298" i="5"/>
  <c r="D299" i="4"/>
  <c r="C299" i="4"/>
  <c r="J297" i="5"/>
  <c r="I297" i="5"/>
  <c r="D298" i="4"/>
  <c r="C298" i="4"/>
  <c r="J296" i="5"/>
  <c r="I296" i="5"/>
  <c r="J295" i="5"/>
  <c r="I295" i="5"/>
  <c r="J294" i="5"/>
  <c r="I294" i="5"/>
  <c r="J293" i="5"/>
  <c r="I293" i="5"/>
  <c r="D294" i="4"/>
  <c r="C294" i="4"/>
  <c r="J292" i="5"/>
  <c r="I292" i="5"/>
  <c r="J291" i="5"/>
  <c r="I291" i="5"/>
  <c r="D292" i="4"/>
  <c r="J290" i="5"/>
  <c r="I290" i="5"/>
  <c r="C292" i="4" s="1"/>
  <c r="D291" i="4"/>
  <c r="C291" i="4"/>
  <c r="J289" i="5"/>
  <c r="I289" i="5"/>
  <c r="C290" i="4"/>
  <c r="J288" i="5"/>
  <c r="I288" i="5"/>
  <c r="D290" i="4" s="1"/>
  <c r="J287" i="5"/>
  <c r="I287" i="5"/>
  <c r="D288" i="4"/>
  <c r="C288" i="4"/>
  <c r="J286" i="5"/>
  <c r="I286" i="5"/>
  <c r="J285" i="5"/>
  <c r="I285" i="5"/>
  <c r="J284" i="5"/>
  <c r="I284" i="5"/>
  <c r="C286" i="4" s="1"/>
  <c r="D285" i="4"/>
  <c r="C285" i="4"/>
  <c r="J283" i="5"/>
  <c r="I283" i="5"/>
  <c r="C284" i="4"/>
  <c r="J282" i="5"/>
  <c r="I282" i="5"/>
  <c r="D284" i="4" s="1"/>
  <c r="D283" i="4"/>
  <c r="C283" i="4"/>
  <c r="J281" i="5"/>
  <c r="I281" i="5"/>
  <c r="D282" i="4"/>
  <c r="C282" i="4"/>
  <c r="J280" i="5"/>
  <c r="I280" i="5"/>
  <c r="D281" i="4"/>
  <c r="C281" i="4"/>
  <c r="J279" i="5"/>
  <c r="I279" i="5"/>
  <c r="J278" i="5"/>
  <c r="I278" i="5"/>
  <c r="C279" i="4"/>
  <c r="J277" i="5"/>
  <c r="I277" i="5"/>
  <c r="D278" i="4"/>
  <c r="C278" i="4"/>
  <c r="J276" i="5"/>
  <c r="I276" i="5"/>
  <c r="J275" i="5"/>
  <c r="I275" i="5"/>
  <c r="D276" i="4"/>
  <c r="J274" i="5"/>
  <c r="I274" i="5"/>
  <c r="C276" i="4" s="1"/>
  <c r="D275" i="4"/>
  <c r="C275" i="4"/>
  <c r="J273" i="5"/>
  <c r="I273" i="5"/>
  <c r="C274" i="4"/>
  <c r="J272" i="5"/>
  <c r="I272" i="5"/>
  <c r="D274" i="4" s="1"/>
  <c r="J271" i="5"/>
  <c r="I271" i="5"/>
  <c r="C273" i="4" s="1"/>
  <c r="D272" i="4"/>
  <c r="C272" i="4"/>
  <c r="J270" i="5"/>
  <c r="I270" i="5"/>
  <c r="J269" i="5"/>
  <c r="I269" i="5"/>
  <c r="D270" i="4"/>
  <c r="J268" i="5"/>
  <c r="I268" i="5"/>
  <c r="C270" i="4" s="1"/>
  <c r="D269" i="4"/>
  <c r="C269" i="4"/>
  <c r="J267" i="5"/>
  <c r="I267" i="5"/>
  <c r="C268" i="4"/>
  <c r="J266" i="5"/>
  <c r="I266" i="5"/>
  <c r="D268" i="4" s="1"/>
  <c r="D267" i="4"/>
  <c r="C267" i="4"/>
  <c r="J265" i="5"/>
  <c r="I265" i="5"/>
  <c r="D266" i="4"/>
  <c r="C266" i="4"/>
  <c r="J264" i="5"/>
  <c r="I264" i="5"/>
  <c r="J263" i="5"/>
  <c r="I263" i="5"/>
  <c r="J262" i="5"/>
  <c r="I262" i="5"/>
  <c r="J261" i="5"/>
  <c r="I261" i="5"/>
  <c r="J260" i="5"/>
  <c r="I260" i="5"/>
  <c r="D261" i="4"/>
  <c r="C261" i="4"/>
  <c r="J259" i="5"/>
  <c r="I259" i="5"/>
  <c r="C260" i="4"/>
  <c r="J258" i="5"/>
  <c r="I258" i="5"/>
  <c r="D260" i="4" s="1"/>
  <c r="J257" i="5"/>
  <c r="I257" i="5"/>
  <c r="J256" i="5"/>
  <c r="I256" i="5"/>
  <c r="D257" i="4"/>
  <c r="C257" i="4"/>
  <c r="J255" i="5"/>
  <c r="I255" i="5"/>
  <c r="C256" i="4"/>
  <c r="J254" i="5"/>
  <c r="I254" i="5"/>
  <c r="D256" i="4" s="1"/>
  <c r="J253" i="5"/>
  <c r="I253" i="5"/>
  <c r="D254" i="4"/>
  <c r="J252" i="5"/>
  <c r="I252" i="5"/>
  <c r="D253" i="4"/>
  <c r="C253" i="4"/>
  <c r="J251" i="5"/>
  <c r="I251" i="5"/>
  <c r="J250" i="5"/>
  <c r="I250" i="5"/>
  <c r="D251" i="4"/>
  <c r="C251" i="4"/>
  <c r="J249" i="5"/>
  <c r="I249" i="5"/>
  <c r="D250" i="4"/>
  <c r="C250" i="4"/>
  <c r="J248" i="5"/>
  <c r="I248" i="5"/>
  <c r="J247" i="5"/>
  <c r="I247" i="5"/>
  <c r="D248" i="4"/>
  <c r="J246" i="5"/>
  <c r="I246" i="5"/>
  <c r="C248" i="4" s="1"/>
  <c r="D247" i="4"/>
  <c r="C247" i="4"/>
  <c r="J245" i="5"/>
  <c r="I245" i="5"/>
  <c r="D246" i="4"/>
  <c r="J244" i="5"/>
  <c r="I244" i="5"/>
  <c r="C245" i="4"/>
  <c r="J243" i="5"/>
  <c r="I243" i="5"/>
  <c r="J242" i="5"/>
  <c r="I242" i="5"/>
  <c r="C244" i="4" s="1"/>
  <c r="D243" i="4"/>
  <c r="C243" i="4"/>
  <c r="J241" i="5"/>
  <c r="I241" i="5"/>
  <c r="D242" i="4"/>
  <c r="C242" i="4"/>
  <c r="J240" i="5"/>
  <c r="I240" i="5"/>
  <c r="C241" i="4"/>
  <c r="J239" i="5"/>
  <c r="I239" i="5"/>
  <c r="D241" i="4" s="1"/>
  <c r="J238" i="5"/>
  <c r="I238" i="5"/>
  <c r="D239" i="4"/>
  <c r="C239" i="4"/>
  <c r="J237" i="5"/>
  <c r="I237" i="5"/>
  <c r="D238" i="4"/>
  <c r="J236" i="5"/>
  <c r="I236" i="5"/>
  <c r="J235" i="5"/>
  <c r="I235" i="5"/>
  <c r="D236" i="4"/>
  <c r="C236" i="4"/>
  <c r="J234" i="5"/>
  <c r="I234" i="5"/>
  <c r="D235" i="4"/>
  <c r="C235" i="4"/>
  <c r="J233" i="5"/>
  <c r="I233" i="5"/>
  <c r="D234" i="4"/>
  <c r="C234" i="4"/>
  <c r="J232" i="5"/>
  <c r="I232" i="5"/>
  <c r="C233" i="4"/>
  <c r="J231" i="5"/>
  <c r="I231" i="5"/>
  <c r="D233" i="4" s="1"/>
  <c r="C232" i="4"/>
  <c r="J230" i="5"/>
  <c r="I230" i="5"/>
  <c r="D232" i="4" s="1"/>
  <c r="D231" i="4"/>
  <c r="C231" i="4"/>
  <c r="J229" i="5"/>
  <c r="I229" i="5"/>
  <c r="D230" i="4"/>
  <c r="J228" i="5"/>
  <c r="I228" i="5"/>
  <c r="J227" i="5"/>
  <c r="I227" i="5"/>
  <c r="C229" i="4" s="1"/>
  <c r="D228" i="4"/>
  <c r="C228" i="4"/>
  <c r="J226" i="5"/>
  <c r="I226" i="5"/>
  <c r="D227" i="4"/>
  <c r="C227" i="4"/>
  <c r="J225" i="5"/>
  <c r="I225" i="5"/>
  <c r="D226" i="4"/>
  <c r="C226" i="4"/>
  <c r="J224" i="5"/>
  <c r="I224" i="5"/>
  <c r="C225" i="4"/>
  <c r="J223" i="5"/>
  <c r="I223" i="5"/>
  <c r="D225" i="4" s="1"/>
  <c r="C224" i="4"/>
  <c r="J222" i="5"/>
  <c r="I222" i="5"/>
  <c r="D224" i="4" s="1"/>
  <c r="D223" i="4"/>
  <c r="C223" i="4"/>
  <c r="J221" i="5"/>
  <c r="I221" i="5"/>
  <c r="D222" i="4"/>
  <c r="J220" i="5"/>
  <c r="I220" i="5"/>
  <c r="J219" i="5"/>
  <c r="I219" i="5"/>
  <c r="C221" i="4" s="1"/>
  <c r="D220" i="4"/>
  <c r="C220" i="4"/>
  <c r="J218" i="5"/>
  <c r="I218" i="5"/>
  <c r="D219" i="4"/>
  <c r="C219" i="4"/>
  <c r="J217" i="5"/>
  <c r="I217" i="5"/>
  <c r="D218" i="4"/>
  <c r="C218" i="4"/>
  <c r="J216" i="5"/>
  <c r="I216" i="5"/>
  <c r="C217" i="4"/>
  <c r="J215" i="5"/>
  <c r="I215" i="5"/>
  <c r="D217" i="4" s="1"/>
  <c r="C216" i="4"/>
  <c r="J214" i="5"/>
  <c r="I214" i="5"/>
  <c r="D216" i="4" s="1"/>
  <c r="D215" i="4"/>
  <c r="C215" i="4"/>
  <c r="J213" i="5"/>
  <c r="I213" i="5"/>
  <c r="D214" i="4"/>
  <c r="C214" i="4"/>
  <c r="J212" i="5"/>
  <c r="I212" i="5"/>
  <c r="J211" i="5"/>
  <c r="I211" i="5"/>
  <c r="C212" i="4"/>
  <c r="J210" i="5"/>
  <c r="I210" i="5"/>
  <c r="D211" i="4"/>
  <c r="J209" i="5"/>
  <c r="I209" i="5"/>
  <c r="C211" i="4" s="1"/>
  <c r="C210" i="4"/>
  <c r="J208" i="5"/>
  <c r="I208" i="5"/>
  <c r="C209" i="4"/>
  <c r="J207" i="5"/>
  <c r="I207" i="5"/>
  <c r="C208" i="4"/>
  <c r="J206" i="5"/>
  <c r="I206" i="5"/>
  <c r="C207" i="4"/>
  <c r="J205" i="5"/>
  <c r="I205" i="5"/>
  <c r="D207" i="4" s="1"/>
  <c r="J204" i="5"/>
  <c r="I204" i="5"/>
  <c r="J203" i="5"/>
  <c r="I203" i="5"/>
  <c r="C204" i="4"/>
  <c r="J202" i="5"/>
  <c r="I202" i="5"/>
  <c r="J201" i="5"/>
  <c r="I201" i="5"/>
  <c r="J200" i="5"/>
  <c r="I200" i="5"/>
  <c r="C202" i="4" s="1"/>
  <c r="D201" i="4"/>
  <c r="C201" i="4"/>
  <c r="J199" i="5"/>
  <c r="I199" i="5"/>
  <c r="C200" i="4"/>
  <c r="J198" i="5"/>
  <c r="I198" i="5"/>
  <c r="J197" i="5"/>
  <c r="I197" i="5"/>
  <c r="J196" i="5"/>
  <c r="I196" i="5"/>
  <c r="C198" i="4" s="1"/>
  <c r="J195" i="5"/>
  <c r="I195" i="5"/>
  <c r="C196" i="4"/>
  <c r="J194" i="5"/>
  <c r="I194" i="5"/>
  <c r="J193" i="5"/>
  <c r="I193" i="5"/>
  <c r="J192" i="5"/>
  <c r="I192" i="5"/>
  <c r="C194" i="4" s="1"/>
  <c r="C193" i="4"/>
  <c r="J191" i="5"/>
  <c r="I191" i="5"/>
  <c r="C192" i="4"/>
  <c r="J190" i="5"/>
  <c r="I190" i="5"/>
  <c r="J189" i="5"/>
  <c r="I189" i="5"/>
  <c r="J188" i="5"/>
  <c r="I188" i="5"/>
  <c r="C190" i="4" s="1"/>
  <c r="D189" i="4"/>
  <c r="C189" i="4"/>
  <c r="J187" i="5"/>
  <c r="I187" i="5"/>
  <c r="J186" i="5"/>
  <c r="I186" i="5"/>
  <c r="D187" i="4"/>
  <c r="C187" i="4"/>
  <c r="J185" i="5"/>
  <c r="I185" i="5"/>
  <c r="C186" i="4"/>
  <c r="J184" i="5"/>
  <c r="I184" i="5"/>
  <c r="D186" i="4" s="1"/>
  <c r="J183" i="5"/>
  <c r="I183" i="5"/>
  <c r="D184" i="4"/>
  <c r="J182" i="5"/>
  <c r="I182" i="5"/>
  <c r="C184" i="4" s="1"/>
  <c r="D183" i="4"/>
  <c r="C183" i="4"/>
  <c r="J181" i="5"/>
  <c r="I181" i="5"/>
  <c r="C182" i="4"/>
  <c r="J180" i="5"/>
  <c r="I180" i="5"/>
  <c r="D182" i="4" s="1"/>
  <c r="J179" i="5"/>
  <c r="I179" i="5"/>
  <c r="D180" i="4"/>
  <c r="J178" i="5"/>
  <c r="I178" i="5"/>
  <c r="C180" i="4" s="1"/>
  <c r="D179" i="4"/>
  <c r="C179" i="4"/>
  <c r="J177" i="5"/>
  <c r="I177" i="5"/>
  <c r="C178" i="4"/>
  <c r="J176" i="5"/>
  <c r="I176" i="5"/>
  <c r="D178" i="4" s="1"/>
  <c r="J175" i="5"/>
  <c r="I175" i="5"/>
  <c r="D176" i="4"/>
  <c r="J174" i="5"/>
  <c r="I174" i="5"/>
  <c r="C176" i="4" s="1"/>
  <c r="D175" i="4"/>
  <c r="C175" i="4"/>
  <c r="J173" i="5"/>
  <c r="I173" i="5"/>
  <c r="C174" i="4"/>
  <c r="J172" i="5"/>
  <c r="I172" i="5"/>
  <c r="D174" i="4" s="1"/>
  <c r="J171" i="5"/>
  <c r="I171" i="5"/>
  <c r="C172" i="4"/>
  <c r="J170" i="5"/>
  <c r="I170" i="5"/>
  <c r="J169" i="5"/>
  <c r="I169" i="5"/>
  <c r="J168" i="5"/>
  <c r="I168" i="5"/>
  <c r="C170" i="4" s="1"/>
  <c r="J167" i="5"/>
  <c r="I167" i="5"/>
  <c r="C168" i="4"/>
  <c r="J166" i="5"/>
  <c r="I166" i="5"/>
  <c r="J165" i="5"/>
  <c r="I165" i="5"/>
  <c r="J164" i="5"/>
  <c r="I164" i="5"/>
  <c r="C166" i="4" s="1"/>
  <c r="C165" i="4"/>
  <c r="J163" i="5"/>
  <c r="I163" i="5"/>
  <c r="C164" i="4"/>
  <c r="J162" i="5"/>
  <c r="I162" i="5"/>
  <c r="J161" i="5"/>
  <c r="I161" i="5"/>
  <c r="C162" i="4"/>
  <c r="J160" i="5"/>
  <c r="I160" i="5"/>
  <c r="C161" i="4"/>
  <c r="J159" i="5"/>
  <c r="I159" i="5"/>
  <c r="C160" i="4"/>
  <c r="J158" i="5"/>
  <c r="I158" i="5"/>
  <c r="J157" i="5"/>
  <c r="I157" i="5"/>
  <c r="C158" i="4"/>
  <c r="J156" i="5"/>
  <c r="I156" i="5"/>
  <c r="C157" i="4"/>
  <c r="J155" i="5"/>
  <c r="I155" i="5"/>
  <c r="C156" i="4"/>
  <c r="J154" i="5"/>
  <c r="I154" i="5"/>
  <c r="J153" i="5"/>
  <c r="I153" i="5"/>
  <c r="C154" i="4"/>
  <c r="J152" i="5"/>
  <c r="I152" i="5"/>
  <c r="D153" i="4"/>
  <c r="C153" i="4"/>
  <c r="J151" i="5"/>
  <c r="I151" i="5"/>
  <c r="J150" i="5"/>
  <c r="I150" i="5"/>
  <c r="D151" i="4"/>
  <c r="C151" i="4"/>
  <c r="J149" i="5"/>
  <c r="I149" i="5"/>
  <c r="C150" i="4"/>
  <c r="J148" i="5"/>
  <c r="I148" i="5"/>
  <c r="D150" i="4" s="1"/>
  <c r="J147" i="5"/>
  <c r="I147" i="5"/>
  <c r="J146" i="5"/>
  <c r="I146" i="5"/>
  <c r="D147" i="4"/>
  <c r="C147" i="4"/>
  <c r="J145" i="5"/>
  <c r="I145" i="5"/>
  <c r="C146" i="4"/>
  <c r="J144" i="5"/>
  <c r="I144" i="5"/>
  <c r="D146" i="4" s="1"/>
  <c r="J143" i="5"/>
  <c r="I143" i="5"/>
  <c r="D144" i="4"/>
  <c r="C144" i="4"/>
  <c r="J142" i="5"/>
  <c r="I142" i="5"/>
  <c r="D143" i="4"/>
  <c r="C143" i="4"/>
  <c r="J141" i="5"/>
  <c r="I141" i="5"/>
  <c r="C142" i="4"/>
  <c r="J140" i="5"/>
  <c r="I140" i="5"/>
  <c r="D142" i="4" s="1"/>
  <c r="J139" i="5"/>
  <c r="I139" i="5"/>
  <c r="D140" i="4"/>
  <c r="J138" i="5"/>
  <c r="I138" i="5"/>
  <c r="D139" i="4"/>
  <c r="C139" i="4"/>
  <c r="J137" i="5"/>
  <c r="I137" i="5"/>
  <c r="C138" i="4"/>
  <c r="J136" i="5"/>
  <c r="I136" i="5"/>
  <c r="D138" i="4" s="1"/>
  <c r="J135" i="5"/>
  <c r="I135" i="5"/>
  <c r="D136" i="4"/>
  <c r="C136" i="4"/>
  <c r="J134" i="5"/>
  <c r="I134" i="5"/>
  <c r="D135" i="4"/>
  <c r="C135" i="4"/>
  <c r="J133" i="5"/>
  <c r="I133" i="5"/>
  <c r="C134" i="4"/>
  <c r="J132" i="5"/>
  <c r="I132" i="5"/>
  <c r="D134" i="4" s="1"/>
  <c r="J131" i="5"/>
  <c r="I131" i="5"/>
  <c r="C132" i="4"/>
  <c r="J130" i="5"/>
  <c r="I130" i="5"/>
  <c r="D131" i="4"/>
  <c r="C131" i="4"/>
  <c r="J129" i="5"/>
  <c r="I129" i="5"/>
  <c r="C130" i="4"/>
  <c r="J128" i="5"/>
  <c r="I128" i="5"/>
  <c r="D130" i="4" s="1"/>
  <c r="J127" i="5"/>
  <c r="I127" i="5"/>
  <c r="D128" i="4"/>
  <c r="C128" i="4"/>
  <c r="J126" i="5"/>
  <c r="I126" i="5"/>
  <c r="D127" i="4"/>
  <c r="C127" i="4"/>
  <c r="J125" i="5"/>
  <c r="I125" i="5"/>
  <c r="C126" i="4"/>
  <c r="J124" i="5"/>
  <c r="I124" i="5"/>
  <c r="D126" i="4" s="1"/>
  <c r="J123" i="5"/>
  <c r="I123" i="5"/>
  <c r="D124" i="4"/>
  <c r="C124" i="4"/>
  <c r="J122" i="5"/>
  <c r="I122" i="5"/>
  <c r="J121" i="5"/>
  <c r="I121" i="5"/>
  <c r="D122" i="4"/>
  <c r="C122" i="4"/>
  <c r="J120" i="5"/>
  <c r="I120" i="5"/>
  <c r="D121" i="4"/>
  <c r="C121" i="4"/>
  <c r="J119" i="5"/>
  <c r="I119" i="5"/>
  <c r="J118" i="5"/>
  <c r="I118" i="5"/>
  <c r="J117" i="5"/>
  <c r="I117" i="5"/>
  <c r="D118" i="4"/>
  <c r="C118" i="4"/>
  <c r="J116" i="5"/>
  <c r="I116" i="5"/>
  <c r="D117" i="4"/>
  <c r="C117" i="4"/>
  <c r="J115" i="5"/>
  <c r="I115" i="5"/>
  <c r="C116" i="4"/>
  <c r="J114" i="5"/>
  <c r="I114" i="5"/>
  <c r="D116" i="4" s="1"/>
  <c r="J113" i="5"/>
  <c r="I113" i="5"/>
  <c r="D114" i="4"/>
  <c r="C114" i="4"/>
  <c r="J112" i="5"/>
  <c r="I112" i="5"/>
  <c r="D113" i="4"/>
  <c r="C113" i="4"/>
  <c r="J111" i="5"/>
  <c r="I111" i="5"/>
  <c r="J110" i="5"/>
  <c r="I110" i="5"/>
  <c r="J109" i="5"/>
  <c r="I109" i="5"/>
  <c r="D110" i="4"/>
  <c r="C110" i="4"/>
  <c r="J108" i="5"/>
  <c r="I108" i="5"/>
  <c r="D109" i="4"/>
  <c r="C109" i="4"/>
  <c r="J107" i="5"/>
  <c r="I107" i="5"/>
  <c r="C108" i="4"/>
  <c r="J106" i="5"/>
  <c r="I106" i="5"/>
  <c r="D108" i="4" s="1"/>
  <c r="J105" i="5"/>
  <c r="I105" i="5"/>
  <c r="D106" i="4"/>
  <c r="C106" i="4"/>
  <c r="J104" i="5"/>
  <c r="I104" i="5"/>
  <c r="D105" i="4"/>
  <c r="J103" i="5"/>
  <c r="I103" i="5"/>
  <c r="J102" i="5"/>
  <c r="I102" i="5"/>
  <c r="J101" i="5"/>
  <c r="I101" i="5"/>
  <c r="D102" i="4"/>
  <c r="C102" i="4"/>
  <c r="J100" i="5"/>
  <c r="I100" i="5"/>
  <c r="D101" i="4"/>
  <c r="C101" i="4"/>
  <c r="J99" i="5"/>
  <c r="I99" i="5"/>
  <c r="C100" i="4"/>
  <c r="J98" i="5"/>
  <c r="I98" i="5"/>
  <c r="D100" i="4" s="1"/>
  <c r="J97" i="5"/>
  <c r="I97" i="5"/>
  <c r="D98" i="4"/>
  <c r="C98" i="4"/>
  <c r="J96" i="5"/>
  <c r="I96" i="5"/>
  <c r="D97" i="4"/>
  <c r="C97" i="4"/>
  <c r="J95" i="5"/>
  <c r="I95" i="5"/>
  <c r="C96" i="4"/>
  <c r="J94" i="5"/>
  <c r="I94" i="5"/>
  <c r="D96" i="4" s="1"/>
  <c r="J93" i="5"/>
  <c r="I93" i="5"/>
  <c r="D94" i="4"/>
  <c r="C94" i="4"/>
  <c r="J92" i="5"/>
  <c r="I92" i="5"/>
  <c r="D93" i="4"/>
  <c r="C93" i="4"/>
  <c r="J91" i="5"/>
  <c r="I91" i="5"/>
  <c r="C92" i="4"/>
  <c r="J90" i="5"/>
  <c r="I90" i="5"/>
  <c r="D92" i="4" s="1"/>
  <c r="J89" i="5"/>
  <c r="I89" i="5"/>
  <c r="D90" i="4"/>
  <c r="C90" i="4"/>
  <c r="J88" i="5"/>
  <c r="I88" i="5"/>
  <c r="D89" i="4"/>
  <c r="C89" i="4"/>
  <c r="J87" i="5"/>
  <c r="I87" i="5"/>
  <c r="J86" i="5"/>
  <c r="I86" i="5"/>
  <c r="D87" i="4"/>
  <c r="J85" i="5"/>
  <c r="I85" i="5"/>
  <c r="C86" i="4"/>
  <c r="J84" i="5"/>
  <c r="I84" i="5"/>
  <c r="D86" i="4" s="1"/>
  <c r="J83" i="5"/>
  <c r="I83" i="5"/>
  <c r="D84" i="4"/>
  <c r="C84" i="4"/>
  <c r="J82" i="5"/>
  <c r="I82" i="5"/>
  <c r="D83" i="4"/>
  <c r="C83" i="4"/>
  <c r="J81" i="5"/>
  <c r="I81" i="5"/>
  <c r="J80" i="5"/>
  <c r="I80" i="5"/>
  <c r="J79" i="5"/>
  <c r="I79" i="5"/>
  <c r="D80" i="4"/>
  <c r="C80" i="4"/>
  <c r="J78" i="5"/>
  <c r="I78" i="5"/>
  <c r="D79" i="4"/>
  <c r="C79" i="4"/>
  <c r="J77" i="5"/>
  <c r="I77" i="5"/>
  <c r="J76" i="5"/>
  <c r="I76" i="5"/>
  <c r="J75" i="5"/>
  <c r="I75" i="5"/>
  <c r="D76" i="4"/>
  <c r="C76" i="4"/>
  <c r="J74" i="5"/>
  <c r="I74" i="5"/>
  <c r="J73" i="5"/>
  <c r="I73" i="5"/>
  <c r="C74" i="4"/>
  <c r="J72" i="5"/>
  <c r="I72" i="5"/>
  <c r="D74" i="4" s="1"/>
  <c r="J71" i="5"/>
  <c r="I71" i="5"/>
  <c r="J70" i="5"/>
  <c r="I70" i="5"/>
  <c r="J69" i="5"/>
  <c r="I69" i="5"/>
  <c r="C70" i="4"/>
  <c r="J68" i="5"/>
  <c r="I68" i="5"/>
  <c r="D70" i="4" s="1"/>
  <c r="J67" i="5"/>
  <c r="I67" i="5"/>
  <c r="J66" i="5"/>
  <c r="I66" i="5"/>
  <c r="J65" i="5"/>
  <c r="I65" i="5"/>
  <c r="C66" i="4"/>
  <c r="J64" i="5"/>
  <c r="I64" i="5"/>
  <c r="D66" i="4" s="1"/>
  <c r="J63" i="5"/>
  <c r="I63" i="5"/>
  <c r="D64" i="4"/>
  <c r="C64" i="4"/>
  <c r="J62" i="5"/>
  <c r="I62" i="5"/>
  <c r="C63" i="4"/>
  <c r="J61" i="5"/>
  <c r="I61" i="5"/>
  <c r="J60" i="5"/>
  <c r="I60" i="5"/>
  <c r="J59" i="5"/>
  <c r="I59" i="5"/>
  <c r="C60" i="4"/>
  <c r="J58" i="5"/>
  <c r="I58" i="5"/>
  <c r="C59" i="4"/>
  <c r="J57" i="5"/>
  <c r="I57" i="5"/>
  <c r="C58" i="4"/>
  <c r="J56" i="5"/>
  <c r="I56" i="5"/>
  <c r="D58" i="4" s="1"/>
  <c r="J55" i="5"/>
  <c r="I55" i="5"/>
  <c r="D56" i="4"/>
  <c r="J54" i="5"/>
  <c r="I54" i="5"/>
  <c r="C55" i="4"/>
  <c r="J53" i="5"/>
  <c r="I53" i="5"/>
  <c r="J52" i="5"/>
  <c r="I52" i="5"/>
  <c r="D54" i="4" s="1"/>
  <c r="J51" i="5"/>
  <c r="I51" i="5"/>
  <c r="C52" i="4"/>
  <c r="J50" i="5"/>
  <c r="I50" i="5"/>
  <c r="C51" i="4"/>
  <c r="J49" i="5"/>
  <c r="I49" i="5"/>
  <c r="J48" i="5"/>
  <c r="I48" i="5"/>
  <c r="D50" i="4" s="1"/>
  <c r="J47" i="5"/>
  <c r="I47" i="5"/>
  <c r="C48" i="4"/>
  <c r="J46" i="5"/>
  <c r="I46" i="5"/>
  <c r="C47" i="4"/>
  <c r="J45" i="5"/>
  <c r="I45" i="5"/>
  <c r="J44" i="5"/>
  <c r="I44" i="5"/>
  <c r="J43" i="5"/>
  <c r="I43" i="5"/>
  <c r="J42" i="5"/>
  <c r="I42" i="5"/>
  <c r="C43" i="4"/>
  <c r="J41" i="5"/>
  <c r="I41" i="5"/>
  <c r="C42" i="4"/>
  <c r="J40" i="5"/>
  <c r="I40" i="5"/>
  <c r="D42" i="4" s="1"/>
  <c r="J39" i="5"/>
  <c r="I39" i="5"/>
  <c r="C40" i="4"/>
  <c r="J38" i="5"/>
  <c r="I38" i="5"/>
  <c r="J37" i="5"/>
  <c r="I37" i="5"/>
  <c r="C38" i="4"/>
  <c r="J36" i="5"/>
  <c r="I36" i="5"/>
  <c r="D38" i="4" s="1"/>
  <c r="J35" i="5"/>
  <c r="I35" i="5"/>
  <c r="C36" i="4"/>
  <c r="J34" i="5"/>
  <c r="I34" i="5"/>
  <c r="J33" i="5"/>
  <c r="I33" i="5"/>
  <c r="C34" i="4"/>
  <c r="J32" i="5"/>
  <c r="I32" i="5"/>
  <c r="D34" i="4" s="1"/>
  <c r="J31" i="5"/>
  <c r="I31" i="5"/>
  <c r="J30" i="5"/>
  <c r="I30" i="5"/>
  <c r="C31" i="4"/>
  <c r="J29" i="5"/>
  <c r="I29" i="5"/>
  <c r="J28" i="5"/>
  <c r="I28" i="5"/>
  <c r="D30" i="4" s="1"/>
  <c r="J27" i="5"/>
  <c r="I27" i="5"/>
  <c r="J26" i="5"/>
  <c r="I26" i="5"/>
  <c r="C27" i="4"/>
  <c r="J25" i="5"/>
  <c r="I25" i="5"/>
  <c r="J24" i="5"/>
  <c r="I24" i="5"/>
  <c r="D26" i="4" s="1"/>
  <c r="J23" i="5"/>
  <c r="I23" i="5"/>
  <c r="J22" i="5"/>
  <c r="I22" i="5"/>
  <c r="C23" i="4"/>
  <c r="J21" i="5"/>
  <c r="I21" i="5"/>
  <c r="J20" i="5"/>
  <c r="I20" i="5"/>
  <c r="D22" i="4" s="1"/>
  <c r="J19" i="5"/>
  <c r="I19" i="5"/>
  <c r="J18" i="5"/>
  <c r="I18" i="5"/>
  <c r="J17" i="5"/>
  <c r="I17" i="5"/>
  <c r="J16" i="5"/>
  <c r="I16" i="5"/>
  <c r="J15" i="5"/>
  <c r="I15" i="5"/>
  <c r="J14" i="5"/>
  <c r="I14" i="5"/>
  <c r="C15" i="4"/>
  <c r="J13" i="5"/>
  <c r="I13" i="5"/>
  <c r="J12" i="5"/>
  <c r="I12" i="5"/>
  <c r="J11" i="5"/>
  <c r="I11" i="5"/>
  <c r="J10" i="5"/>
  <c r="I10" i="5"/>
  <c r="J9" i="5"/>
  <c r="I9" i="5"/>
  <c r="C10" i="4"/>
  <c r="J8" i="5"/>
  <c r="I8" i="5"/>
  <c r="D10" i="4" s="1"/>
  <c r="J7" i="5"/>
  <c r="I7" i="5"/>
  <c r="J6" i="5"/>
  <c r="I6" i="5"/>
  <c r="C7" i="4"/>
  <c r="J5" i="5"/>
  <c r="I5" i="5"/>
  <c r="J4" i="5"/>
  <c r="I4" i="5"/>
  <c r="D6" i="4" s="1"/>
  <c r="J3" i="5"/>
  <c r="I3" i="5"/>
  <c r="D4" i="4"/>
  <c r="J2" i="5"/>
  <c r="I2" i="5"/>
  <c r="J1" i="5"/>
  <c r="I1" i="5"/>
  <c r="D781" i="4"/>
  <c r="C781" i="4"/>
  <c r="D780" i="4"/>
  <c r="C780" i="4"/>
  <c r="D693" i="4"/>
  <c r="C693" i="4"/>
  <c r="D628" i="4"/>
  <c r="C628" i="4"/>
  <c r="D613" i="4"/>
  <c r="C613" i="4"/>
  <c r="D588" i="4"/>
  <c r="C588" i="4"/>
  <c r="D587" i="4"/>
  <c r="C587" i="4"/>
  <c r="D523" i="4"/>
  <c r="C523" i="4"/>
  <c r="D519" i="4"/>
  <c r="C519" i="4"/>
  <c r="D518" i="4"/>
  <c r="C518" i="4"/>
  <c r="D433" i="4"/>
  <c r="C433" i="4"/>
  <c r="D374" i="4"/>
  <c r="C374" i="4"/>
  <c r="D368" i="4"/>
  <c r="C368" i="4"/>
  <c r="D366" i="4"/>
  <c r="C366" i="4"/>
  <c r="D353" i="4"/>
  <c r="C353" i="4"/>
  <c r="D348" i="4"/>
  <c r="C348" i="4"/>
  <c r="D333" i="4"/>
  <c r="C333" i="4"/>
  <c r="D332" i="4"/>
  <c r="C332" i="4"/>
  <c r="D263" i="4"/>
  <c r="C263" i="4"/>
  <c r="D259" i="4"/>
  <c r="C259" i="4"/>
  <c r="D258" i="4"/>
  <c r="C258" i="4"/>
  <c r="D213" i="4"/>
  <c r="C213" i="4"/>
  <c r="D188" i="4"/>
  <c r="C188" i="4"/>
  <c r="D173" i="4"/>
  <c r="C173" i="4"/>
  <c r="D152" i="4"/>
  <c r="C152" i="4"/>
  <c r="D123" i="4"/>
  <c r="C123" i="4"/>
  <c r="D112" i="4"/>
  <c r="C112" i="4"/>
  <c r="D111" i="4"/>
  <c r="C111" i="4"/>
  <c r="C105" i="4"/>
  <c r="C104" i="4"/>
  <c r="D88" i="4"/>
  <c r="C88" i="4"/>
  <c r="D78" i="4"/>
  <c r="C78" i="4"/>
  <c r="D77" i="4"/>
  <c r="C77" i="4"/>
  <c r="C72" i="4"/>
  <c r="C71" i="4"/>
  <c r="C68" i="4"/>
  <c r="C56" i="4"/>
  <c r="C54" i="4"/>
  <c r="C50" i="4"/>
  <c r="C44" i="4"/>
  <c r="C39" i="4"/>
  <c r="C35" i="4"/>
  <c r="C32" i="4"/>
  <c r="C28" i="4"/>
  <c r="C26" i="4"/>
  <c r="C24" i="4"/>
  <c r="C20" i="4"/>
  <c r="C19" i="4"/>
  <c r="C16" i="4"/>
  <c r="C13" i="4"/>
  <c r="C12" i="4"/>
  <c r="C11" i="4"/>
  <c r="C9" i="4"/>
  <c r="C8" i="4"/>
  <c r="C4" i="4"/>
  <c r="D3" i="4"/>
  <c r="C3" i="4"/>
  <c r="D749" i="4" l="1"/>
  <c r="D725" i="4"/>
  <c r="D757" i="4"/>
  <c r="D709" i="4"/>
  <c r="D653" i="4"/>
  <c r="D637" i="4"/>
  <c r="D539" i="4"/>
  <c r="D531" i="4"/>
  <c r="D547" i="4"/>
  <c r="D465" i="4"/>
  <c r="D497" i="4"/>
  <c r="D473" i="4"/>
  <c r="D441" i="4"/>
  <c r="D245" i="4"/>
  <c r="D237" i="4"/>
  <c r="D200" i="4"/>
  <c r="D192" i="4"/>
  <c r="D196" i="4"/>
  <c r="D172" i="4"/>
  <c r="D164" i="4"/>
  <c r="D156" i="4"/>
  <c r="D168" i="4"/>
  <c r="D160" i="4"/>
  <c r="D120" i="4"/>
  <c r="D104" i="4"/>
  <c r="C707" i="4"/>
  <c r="C723" i="4"/>
  <c r="C703" i="4"/>
  <c r="C719" i="4"/>
  <c r="C658" i="4"/>
  <c r="C659" i="4"/>
  <c r="C642" i="4"/>
  <c r="C645" i="4"/>
  <c r="C662" i="4"/>
  <c r="C630" i="4"/>
  <c r="C646" i="4"/>
  <c r="C669" i="4"/>
  <c r="C689" i="4"/>
  <c r="C661" i="4"/>
  <c r="C685" i="4"/>
  <c r="C673" i="4"/>
  <c r="C610" i="4"/>
  <c r="B8" i="9"/>
  <c r="B11" i="9"/>
  <c r="B12" i="9"/>
  <c r="B7" i="9"/>
  <c r="B9" i="9"/>
  <c r="D382" i="4"/>
  <c r="C382" i="4"/>
  <c r="D49" i="4"/>
  <c r="C49" i="4"/>
  <c r="D21" i="4"/>
  <c r="C21" i="4"/>
  <c r="D249" i="4"/>
  <c r="C249" i="4"/>
  <c r="C336" i="4"/>
  <c r="D336" i="4"/>
  <c r="C420" i="4"/>
  <c r="D420" i="4"/>
  <c r="D521" i="4"/>
  <c r="C521" i="4"/>
  <c r="D586" i="4"/>
  <c r="C586" i="4"/>
  <c r="D82" i="4"/>
  <c r="C82" i="4"/>
  <c r="D365" i="4"/>
  <c r="C365" i="4"/>
  <c r="D578" i="4"/>
  <c r="C578" i="4"/>
  <c r="D667" i="4"/>
  <c r="C667" i="4"/>
  <c r="C262" i="4"/>
  <c r="D262" i="4"/>
  <c r="D65" i="4"/>
  <c r="C65" i="4"/>
  <c r="D406" i="4"/>
  <c r="C406" i="4"/>
  <c r="D494" i="4"/>
  <c r="C494" i="4"/>
  <c r="D14" i="4"/>
  <c r="C14" i="4"/>
  <c r="D199" i="4"/>
  <c r="C199" i="4"/>
  <c r="B10" i="9"/>
  <c r="D46" i="4"/>
  <c r="C46" i="4"/>
  <c r="D181" i="4"/>
  <c r="C181" i="4"/>
  <c r="D25" i="4"/>
  <c r="C25" i="4"/>
  <c r="C5" i="4"/>
  <c r="B4" i="9" s="1"/>
  <c r="D5" i="4"/>
  <c r="D18" i="4"/>
  <c r="C18" i="4"/>
  <c r="D402" i="4"/>
  <c r="C402" i="4"/>
  <c r="D480" i="4"/>
  <c r="C480" i="4"/>
  <c r="D62" i="4"/>
  <c r="C62" i="4"/>
  <c r="D167" i="4"/>
  <c r="C167" i="4"/>
  <c r="D85" i="4"/>
  <c r="C85" i="4"/>
  <c r="D293" i="4"/>
  <c r="C293" i="4"/>
  <c r="D300" i="4"/>
  <c r="C300" i="4"/>
  <c r="D309" i="4"/>
  <c r="C309" i="4"/>
  <c r="C400" i="4"/>
  <c r="D400" i="4"/>
  <c r="D29" i="4"/>
  <c r="C29" i="4"/>
  <c r="D195" i="4"/>
  <c r="C195" i="4"/>
  <c r="D206" i="4"/>
  <c r="C206" i="4"/>
  <c r="C289" i="4"/>
  <c r="D289" i="4"/>
  <c r="C352" i="4"/>
  <c r="D352" i="4"/>
  <c r="C432" i="4"/>
  <c r="D432" i="4"/>
  <c r="D452" i="4"/>
  <c r="C452" i="4"/>
  <c r="D460" i="4"/>
  <c r="C460" i="4"/>
  <c r="D474" i="4"/>
  <c r="C474" i="4"/>
  <c r="D570" i="4"/>
  <c r="C570" i="4"/>
  <c r="D33" i="4"/>
  <c r="C33" i="4"/>
  <c r="D53" i="4"/>
  <c r="C53" i="4"/>
  <c r="D69" i="4"/>
  <c r="C69" i="4"/>
  <c r="D155" i="4"/>
  <c r="C155" i="4"/>
  <c r="D159" i="4"/>
  <c r="C159" i="4"/>
  <c r="D163" i="4"/>
  <c r="C163" i="4"/>
  <c r="D177" i="4"/>
  <c r="C177" i="4"/>
  <c r="D296" i="4"/>
  <c r="C296" i="4"/>
  <c r="D357" i="4"/>
  <c r="C357" i="4"/>
  <c r="D396" i="4"/>
  <c r="C396" i="4"/>
  <c r="D418" i="4"/>
  <c r="C418" i="4"/>
  <c r="D765" i="4"/>
  <c r="C765" i="4"/>
  <c r="D37" i="4"/>
  <c r="C37" i="4"/>
  <c r="D125" i="4"/>
  <c r="C125" i="4"/>
  <c r="D129" i="4"/>
  <c r="C129" i="4"/>
  <c r="D133" i="4"/>
  <c r="C133" i="4"/>
  <c r="D137" i="4"/>
  <c r="C137" i="4"/>
  <c r="D141" i="4"/>
  <c r="C141" i="4"/>
  <c r="D145" i="4"/>
  <c r="C145" i="4"/>
  <c r="D149" i="4"/>
  <c r="C149" i="4"/>
  <c r="D191" i="4"/>
  <c r="C191" i="4"/>
  <c r="D326" i="4"/>
  <c r="D346" i="4"/>
  <c r="C346" i="4"/>
  <c r="D448" i="4"/>
  <c r="C448" i="4"/>
  <c r="D634" i="4"/>
  <c r="C634" i="4"/>
  <c r="D724" i="4"/>
  <c r="C724" i="4"/>
  <c r="C22" i="4"/>
  <c r="D41" i="4"/>
  <c r="C41" i="4"/>
  <c r="D57" i="4"/>
  <c r="C57" i="4"/>
  <c r="D73" i="4"/>
  <c r="C73" i="4"/>
  <c r="D115" i="4"/>
  <c r="C115" i="4"/>
  <c r="D119" i="4"/>
  <c r="C119" i="4"/>
  <c r="D297" i="4"/>
  <c r="C297" i="4"/>
  <c r="C324" i="4"/>
  <c r="D324" i="4"/>
  <c r="D370" i="4"/>
  <c r="C370" i="4"/>
  <c r="D414" i="4"/>
  <c r="C414" i="4"/>
  <c r="D428" i="4"/>
  <c r="C428" i="4"/>
  <c r="C466" i="4"/>
  <c r="D466" i="4"/>
  <c r="D468" i="4"/>
  <c r="C468" i="4"/>
  <c r="D472" i="4"/>
  <c r="C472" i="4"/>
  <c r="D500" i="4"/>
  <c r="C500" i="4"/>
  <c r="C643" i="4"/>
  <c r="D643" i="4"/>
  <c r="D704" i="4"/>
  <c r="C704" i="4"/>
  <c r="D717" i="4"/>
  <c r="C717" i="4"/>
  <c r="D203" i="4"/>
  <c r="C203" i="4"/>
  <c r="D265" i="4"/>
  <c r="C265" i="4"/>
  <c r="D306" i="4"/>
  <c r="C306" i="4"/>
  <c r="D386" i="4"/>
  <c r="C386" i="4"/>
  <c r="D394" i="4"/>
  <c r="C394" i="4"/>
  <c r="D408" i="4"/>
  <c r="C408" i="4"/>
  <c r="D440" i="4"/>
  <c r="C440" i="4"/>
  <c r="D486" i="4"/>
  <c r="C498" i="4"/>
  <c r="D498" i="4"/>
  <c r="C6" i="4"/>
  <c r="B5" i="9" s="1"/>
  <c r="D13" i="4"/>
  <c r="D17" i="4"/>
  <c r="C17" i="4"/>
  <c r="C30" i="4"/>
  <c r="D45" i="4"/>
  <c r="C45" i="4"/>
  <c r="D61" i="4"/>
  <c r="C61" i="4"/>
  <c r="D81" i="4"/>
  <c r="C81" i="4"/>
  <c r="D91" i="4"/>
  <c r="C91" i="4"/>
  <c r="D95" i="4"/>
  <c r="C95" i="4"/>
  <c r="D99" i="4"/>
  <c r="C99" i="4"/>
  <c r="D103" i="4"/>
  <c r="C103" i="4"/>
  <c r="D107" i="4"/>
  <c r="C107" i="4"/>
  <c r="D171" i="4"/>
  <c r="C171" i="4"/>
  <c r="D185" i="4"/>
  <c r="C185" i="4"/>
  <c r="C240" i="4"/>
  <c r="D240" i="4"/>
  <c r="C302" i="4"/>
  <c r="D302" i="4"/>
  <c r="D313" i="4"/>
  <c r="C313" i="4"/>
  <c r="D318" i="4"/>
  <c r="D344" i="4"/>
  <c r="C344" i="4"/>
  <c r="D360" i="4"/>
  <c r="C360" i="4"/>
  <c r="D436" i="4"/>
  <c r="C436" i="4"/>
  <c r="D462" i="4"/>
  <c r="C462" i="4"/>
  <c r="D484" i="4"/>
  <c r="C484" i="4"/>
  <c r="D517" i="4"/>
  <c r="C517" i="4"/>
  <c r="D597" i="4"/>
  <c r="C597" i="4"/>
  <c r="D619" i="4"/>
  <c r="C699" i="4"/>
  <c r="D699" i="4"/>
  <c r="D720" i="4"/>
  <c r="C720" i="4"/>
  <c r="D280" i="4"/>
  <c r="C280" i="4"/>
  <c r="D341" i="4"/>
  <c r="C341" i="4"/>
  <c r="D391" i="4"/>
  <c r="C391" i="4"/>
  <c r="D426" i="4"/>
  <c r="C426" i="4"/>
  <c r="D437" i="4"/>
  <c r="C437" i="4"/>
  <c r="D457" i="4"/>
  <c r="C457" i="4"/>
  <c r="D492" i="4"/>
  <c r="C492" i="4"/>
  <c r="D504" i="4"/>
  <c r="C504" i="4"/>
  <c r="D508" i="4"/>
  <c r="C508" i="4"/>
  <c r="D549" i="4"/>
  <c r="C549" i="4"/>
  <c r="D590" i="4"/>
  <c r="C590" i="4"/>
  <c r="D776" i="4"/>
  <c r="C776" i="4"/>
  <c r="D383" i="4"/>
  <c r="C383" i="4"/>
  <c r="D403" i="4"/>
  <c r="C403" i="4"/>
  <c r="D423" i="4"/>
  <c r="C423" i="4"/>
  <c r="D449" i="4"/>
  <c r="C449" i="4"/>
  <c r="D469" i="4"/>
  <c r="C469" i="4"/>
  <c r="D489" i="4"/>
  <c r="C489" i="4"/>
  <c r="D501" i="4"/>
  <c r="C501" i="4"/>
  <c r="D557" i="4"/>
  <c r="C557" i="4"/>
  <c r="D255" i="4"/>
  <c r="C255" i="4"/>
  <c r="D277" i="4"/>
  <c r="C277" i="4"/>
  <c r="D321" i="4"/>
  <c r="C321" i="4"/>
  <c r="D329" i="4"/>
  <c r="C329" i="4"/>
  <c r="D415" i="4"/>
  <c r="C415" i="4"/>
  <c r="D481" i="4"/>
  <c r="C481" i="4"/>
  <c r="D505" i="4"/>
  <c r="C505" i="4"/>
  <c r="D565" i="4"/>
  <c r="C565" i="4"/>
  <c r="D573" i="4"/>
  <c r="C573" i="4"/>
  <c r="D751" i="4"/>
  <c r="C751" i="4"/>
  <c r="D761" i="4"/>
  <c r="C761" i="4"/>
  <c r="C237" i="4"/>
  <c r="D244" i="4"/>
  <c r="D264" i="4"/>
  <c r="C264" i="4"/>
  <c r="D273" i="4"/>
  <c r="D286" i="4"/>
  <c r="D312" i="4"/>
  <c r="C312" i="4"/>
  <c r="D362" i="4"/>
  <c r="C362" i="4"/>
  <c r="C379" i="4"/>
  <c r="C445" i="4"/>
  <c r="D516" i="4"/>
  <c r="C516" i="4"/>
  <c r="C531" i="4"/>
  <c r="C535" i="4"/>
  <c r="C539" i="4"/>
  <c r="C543" i="4"/>
  <c r="C547" i="4"/>
  <c r="D638" i="4"/>
  <c r="C638" i="4"/>
  <c r="D701" i="4"/>
  <c r="C701" i="4"/>
  <c r="D708" i="4"/>
  <c r="C708" i="4"/>
  <c r="D252" i="4"/>
  <c r="C252" i="4"/>
  <c r="D356" i="4"/>
  <c r="C356" i="4"/>
  <c r="D376" i="4"/>
  <c r="C376" i="4"/>
  <c r="D442" i="4"/>
  <c r="C442" i="4"/>
  <c r="D520" i="4"/>
  <c r="C520" i="4"/>
  <c r="D526" i="4"/>
  <c r="C526" i="4"/>
  <c r="D729" i="4"/>
  <c r="C729" i="4"/>
  <c r="D350" i="4"/>
  <c r="C350" i="4"/>
  <c r="D372" i="4"/>
  <c r="C372" i="4"/>
  <c r="D398" i="4"/>
  <c r="C398" i="4"/>
  <c r="D430" i="4"/>
  <c r="C430" i="4"/>
  <c r="D464" i="4"/>
  <c r="C464" i="4"/>
  <c r="D496" i="4"/>
  <c r="C496" i="4"/>
  <c r="D581" i="4"/>
  <c r="C581" i="4"/>
  <c r="C665" i="4"/>
  <c r="D665" i="4"/>
  <c r="D697" i="4"/>
  <c r="C697" i="4"/>
  <c r="D740" i="4"/>
  <c r="C740" i="4"/>
  <c r="D769" i="4"/>
  <c r="C769" i="4"/>
  <c r="D364" i="4"/>
  <c r="C364" i="4"/>
  <c r="D378" i="4"/>
  <c r="C378" i="4"/>
  <c r="D410" i="4"/>
  <c r="C410" i="4"/>
  <c r="D444" i="4"/>
  <c r="C444" i="4"/>
  <c r="D476" i="4"/>
  <c r="C476" i="4"/>
  <c r="D512" i="4"/>
  <c r="C512" i="4"/>
  <c r="D530" i="4"/>
  <c r="C530" i="4"/>
  <c r="D534" i="4"/>
  <c r="C534" i="4"/>
  <c r="D538" i="4"/>
  <c r="C538" i="4"/>
  <c r="D542" i="4"/>
  <c r="C542" i="4"/>
  <c r="D546" i="4"/>
  <c r="C546" i="4"/>
  <c r="D554" i="4"/>
  <c r="C554" i="4"/>
  <c r="C602" i="4"/>
  <c r="D602" i="4"/>
  <c r="D616" i="4"/>
  <c r="C616" i="4"/>
  <c r="C715" i="4"/>
  <c r="D715" i="4"/>
  <c r="D733" i="4"/>
  <c r="C733" i="4"/>
  <c r="D752" i="4"/>
  <c r="C752" i="4"/>
  <c r="D340" i="4"/>
  <c r="C340" i="4"/>
  <c r="D390" i="4"/>
  <c r="C390" i="4"/>
  <c r="D422" i="4"/>
  <c r="C422" i="4"/>
  <c r="D456" i="4"/>
  <c r="C456" i="4"/>
  <c r="D488" i="4"/>
  <c r="C488" i="4"/>
  <c r="D562" i="4"/>
  <c r="C562" i="4"/>
  <c r="D630" i="4"/>
  <c r="D683" i="4"/>
  <c r="C683" i="4"/>
  <c r="D713" i="4"/>
  <c r="C713" i="4"/>
  <c r="D772" i="4"/>
  <c r="C772" i="4"/>
  <c r="D625" i="4"/>
  <c r="C625" i="4"/>
  <c r="D649" i="4"/>
  <c r="C649" i="4"/>
  <c r="D670" i="4"/>
  <c r="C670" i="4"/>
  <c r="D674" i="4"/>
  <c r="C674" i="4"/>
  <c r="D690" i="4"/>
  <c r="C690" i="4"/>
  <c r="D731" i="4"/>
  <c r="C731" i="4"/>
  <c r="D741" i="4"/>
  <c r="C741" i="4"/>
  <c r="D748" i="4"/>
  <c r="C748" i="4"/>
  <c r="C681" i="4"/>
  <c r="D681" i="4"/>
  <c r="D686" i="4"/>
  <c r="C686" i="4"/>
  <c r="C695" i="4"/>
  <c r="D695" i="4"/>
  <c r="C711" i="4"/>
  <c r="D711" i="4"/>
  <c r="C727" i="4"/>
  <c r="D727" i="4"/>
  <c r="D763" i="4"/>
  <c r="C763" i="4"/>
  <c r="D773" i="4"/>
  <c r="C773" i="4"/>
  <c r="D633" i="4"/>
  <c r="C633" i="4"/>
  <c r="D744" i="4"/>
  <c r="C744" i="4"/>
  <c r="D594" i="4"/>
  <c r="C677" i="4"/>
  <c r="D677" i="4"/>
  <c r="C679" i="4"/>
  <c r="D737" i="4"/>
  <c r="C737" i="4"/>
  <c r="D755" i="4"/>
  <c r="C755" i="4"/>
  <c r="D759" i="4"/>
  <c r="C759" i="4"/>
  <c r="D735" i="4"/>
  <c r="C735" i="4"/>
  <c r="D756" i="4"/>
  <c r="C756" i="4"/>
  <c r="D767" i="4"/>
  <c r="C767" i="4"/>
  <c r="D783" i="4"/>
  <c r="D678" i="4"/>
  <c r="C678" i="4"/>
  <c r="D696" i="4"/>
  <c r="C696" i="4"/>
  <c r="D712" i="4"/>
  <c r="C712" i="4"/>
  <c r="D728" i="4"/>
  <c r="C728" i="4"/>
  <c r="D739" i="4"/>
  <c r="C739" i="4"/>
  <c r="D760" i="4"/>
  <c r="C760" i="4"/>
  <c r="D771" i="4"/>
  <c r="C771" i="4"/>
  <c r="D732" i="4"/>
  <c r="C732" i="4"/>
  <c r="D743" i="4"/>
  <c r="C743" i="4"/>
  <c r="D764" i="4"/>
  <c r="C764" i="4"/>
  <c r="D775" i="4"/>
  <c r="C775" i="4"/>
  <c r="D666" i="4"/>
  <c r="C666" i="4"/>
  <c r="C671" i="4"/>
  <c r="D682" i="4"/>
  <c r="C682" i="4"/>
  <c r="C687" i="4"/>
  <c r="D700" i="4"/>
  <c r="C700" i="4"/>
  <c r="C705" i="4"/>
  <c r="D716" i="4"/>
  <c r="C716" i="4"/>
  <c r="C721" i="4"/>
  <c r="D736" i="4"/>
  <c r="C736" i="4"/>
  <c r="C745" i="4"/>
  <c r="D747" i="4"/>
  <c r="C747" i="4"/>
  <c r="D768" i="4"/>
  <c r="C768" i="4"/>
  <c r="C777" i="4"/>
  <c r="D779" i="4"/>
  <c r="C779" i="4"/>
  <c r="D784" i="4"/>
  <c r="B6" i="9" l="1"/>
</calcChain>
</file>

<file path=xl/sharedStrings.xml><?xml version="1.0" encoding="utf-8"?>
<sst xmlns="http://schemas.openxmlformats.org/spreadsheetml/2006/main" count="2523" uniqueCount="1014">
  <si>
    <t xml:space="preserve">Individual Report - Excel Workbook Template </t>
  </si>
  <si>
    <t>Write your company name, Code and Sector here</t>
  </si>
  <si>
    <t>Student Number:</t>
  </si>
  <si>
    <t>WORKBOOK TABS</t>
  </si>
  <si>
    <t>Instructions</t>
  </si>
  <si>
    <t>This page guides you through much of the preparation for the assignment.</t>
  </si>
  <si>
    <t>Co. Names</t>
  </si>
  <si>
    <t>List of all companies for which we have data and allocation to student. Please delete this sheet once you found your company.</t>
  </si>
  <si>
    <t>Company Name</t>
  </si>
  <si>
    <t>OXFORD NANOPORE TECHNOLOGIES PLC</t>
  </si>
  <si>
    <t>FTSE Data</t>
  </si>
  <si>
    <t>This has the daily cloing prices for a five year period, for the FTSE 350, FTSE-All shares, FTSE 100 Index for  for comparison purposes, wherever applicable.</t>
  </si>
  <si>
    <t>Code</t>
  </si>
  <si>
    <t>ONT</t>
  </si>
  <si>
    <t>Example Data</t>
  </si>
  <si>
    <t>This has the daily share prices for a five year period, for the FTSE 350 (FTSEAS) and for each company being allocated. (Example)</t>
  </si>
  <si>
    <t>Sector</t>
  </si>
  <si>
    <t>Biotechnology and Life Sciences</t>
  </si>
  <si>
    <t>Report</t>
  </si>
  <si>
    <t>In this worksheet you will build your summary of the company analysis (for use in your word report).</t>
  </si>
  <si>
    <t>Ret_data</t>
  </si>
  <si>
    <t>You will calculate the daily returns on this sheet.</t>
  </si>
  <si>
    <t>IS data</t>
  </si>
  <si>
    <t>This is where you will paste 3 years of Income Statements .</t>
  </si>
  <si>
    <t>SoFP data</t>
  </si>
  <si>
    <t>This is where you will paste 3 years of Statements of Financial Position (Balance Sheets)</t>
  </si>
  <si>
    <t>Custom Data</t>
  </si>
  <si>
    <t xml:space="preserve">Get 3 years of ratios for your assigned company and its competitor. </t>
  </si>
  <si>
    <t>Mkt_calc</t>
  </si>
  <si>
    <t>This is where you will put all of your market analysis calculations (risk and return in relation to share price).</t>
  </si>
  <si>
    <t>Fin_Calc</t>
  </si>
  <si>
    <t xml:space="preserve">This is where you will put all of your financial analysis calculations (based on the data in the financial statements) and create relevant charts or tables . </t>
  </si>
  <si>
    <t>INSTRUCTIONS</t>
  </si>
  <si>
    <t>In this tab input your student number.</t>
  </si>
  <si>
    <t>In tab 'Report' for the company you have been allocated, insert the company code (that the exchange uses) the official company name, and the sector in which it operates.</t>
  </si>
  <si>
    <r>
      <rPr>
        <sz val="11"/>
        <color theme="1"/>
        <rFont val="Aptos Narrow"/>
      </rPr>
      <t>In tab 'Ret_data' calculate the daily returns (%) from the historical daily prices (found in the 'Data' tab) for your company the FTSE All-Shares or FTSE350 and/or competitor. Time period is</t>
    </r>
    <r>
      <rPr>
        <b/>
        <sz val="11"/>
        <color rgb="FFFF0000"/>
        <rFont val="Aptos Narrow"/>
      </rPr>
      <t xml:space="preserve"> </t>
    </r>
    <r>
      <rPr>
        <b/>
        <sz val="11"/>
        <color theme="1"/>
        <rFont val="Aptos Narrow"/>
      </rPr>
      <t>01/01/2022 to 31/12/2024</t>
    </r>
    <r>
      <rPr>
        <b/>
        <sz val="11"/>
        <color rgb="FFFF0000"/>
        <rFont val="Aptos Narrow"/>
      </rPr>
      <t xml:space="preserve"> </t>
    </r>
    <r>
      <rPr>
        <b/>
        <sz val="11"/>
        <color theme="1"/>
        <rFont val="Aptos Narrow"/>
      </rPr>
      <t>(3 years)</t>
    </r>
  </si>
  <si>
    <t>Extract the Income statement (IS) data and Statements of financial position (SoFP) data for each year ending 2022-2025 (3 years of data). Paste the data into the tabs 'IS data' and 'SoFP data' respectively.</t>
  </si>
  <si>
    <t>Extract the various ratios for your company and a competitor for the same time period. Paste the data into the 'Custom data' tab and analyse the data creating useful charts/tables.</t>
  </si>
  <si>
    <t>In tab 'Mkt_calc' calculate; the daily volatility and average returns, the annual returns and the volatility in each year. Then calculate the overall returns for the whole five years. In this tab you should include the Beta and PE ratio (collected from Yahoo finance ). You will need this for section 3 of your word report ' Market report'.</t>
  </si>
  <si>
    <t>In tab 'Fin_calc' perform the analysis - ratio analysis over time and in comparison . Create the charts and tables in this tab. You will need this for section 2 of your word report ' Financial report'.</t>
  </si>
  <si>
    <t>In tab 'Report' put all charts and tables that you will be utilising in your word report, these will be duplicates of  the charts and tables in 'Fin_calc' and 'Mkt_calc'. Make sure that  you number them so that you can cross reference to your report.</t>
  </si>
  <si>
    <t>Tidy up the workbook and make it presentable/professional.</t>
  </si>
  <si>
    <t>REMEMBER:</t>
  </si>
  <si>
    <t>Regularly save copies of the workbook adding a version number on each save.</t>
  </si>
  <si>
    <t>Look up the company on FAME, Hargreaves Lansdown and Yahoo finance, to find information about the company and the sector it operates in.</t>
  </si>
  <si>
    <t>Company name</t>
  </si>
  <si>
    <t>BvD sector</t>
  </si>
  <si>
    <t>Ticker symbol</t>
  </si>
  <si>
    <t xml:space="preserve">Students Allocation </t>
  </si>
  <si>
    <t>LEGAL &amp; GENERAL GROUP PLC</t>
  </si>
  <si>
    <t>Banking, Insurance &amp; Financial Services</t>
  </si>
  <si>
    <t>LGEN</t>
  </si>
  <si>
    <t>Phan Hoàng</t>
  </si>
  <si>
    <t>An</t>
  </si>
  <si>
    <t>Once you identified your company please delete this sheet</t>
  </si>
  <si>
    <t>ADMIRAL GROUP PLC</t>
  </si>
  <si>
    <t>ADM</t>
  </si>
  <si>
    <t>Trương Bùi Thành</t>
  </si>
  <si>
    <t>INVESTEC PLC</t>
  </si>
  <si>
    <t>INVP</t>
  </si>
  <si>
    <t>Lê Nguyễn Vân</t>
  </si>
  <si>
    <t>Anh</t>
  </si>
  <si>
    <t>CMC MARKETS PLC</t>
  </si>
  <si>
    <t>CMCX</t>
  </si>
  <si>
    <t>Nguyễn Phương</t>
  </si>
  <si>
    <t>GENUS PLC</t>
  </si>
  <si>
    <t>GNS</t>
  </si>
  <si>
    <t>Trần Duy</t>
  </si>
  <si>
    <t>Bảo</t>
  </si>
  <si>
    <t>Nguyễn Thanh</t>
  </si>
  <si>
    <t>Bình</t>
  </si>
  <si>
    <t>CURRYS PLC</t>
  </si>
  <si>
    <t>Business Services</t>
  </si>
  <si>
    <t>CURY</t>
  </si>
  <si>
    <t>Đậu Minh</t>
  </si>
  <si>
    <t>Châu</t>
  </si>
  <si>
    <t>EASYJET PLC</t>
  </si>
  <si>
    <t>EZJ</t>
  </si>
  <si>
    <t>Hoàng Đức</t>
  </si>
  <si>
    <t>Cường</t>
  </si>
  <si>
    <t>MITIE GROUP PLC</t>
  </si>
  <si>
    <t>MTO</t>
  </si>
  <si>
    <t>Trần Minh</t>
  </si>
  <si>
    <t>Đăng</t>
  </si>
  <si>
    <t>ITV PLC</t>
  </si>
  <si>
    <t>ITV</t>
  </si>
  <si>
    <t>Lê Ngân</t>
  </si>
  <si>
    <t>Hà</t>
  </si>
  <si>
    <t>SEVERN TRENT PLC</t>
  </si>
  <si>
    <t>SVT</t>
  </si>
  <si>
    <t>Tăng Thu</t>
  </si>
  <si>
    <t>Hằng</t>
  </si>
  <si>
    <t>VODAFONE GROUP PUBLIC LIMITED COMPANY</t>
  </si>
  <si>
    <t>Communications</t>
  </si>
  <si>
    <t>VOD</t>
  </si>
  <si>
    <t>Nguyễn Xuân</t>
  </si>
  <si>
    <t>Hậu</t>
  </si>
  <si>
    <t>BT GROUP PLC</t>
  </si>
  <si>
    <t>BT.A</t>
  </si>
  <si>
    <t>Đỗ Minh</t>
  </si>
  <si>
    <t>Hoàng</t>
  </si>
  <si>
    <t>TELECOM PLUS PLC</t>
  </si>
  <si>
    <t>TEP</t>
  </si>
  <si>
    <t>Đinh Gia</t>
  </si>
  <si>
    <t>Hưng</t>
  </si>
  <si>
    <t>ASTON MARTIN LAGONDA GLOBAL HOLDINGS PLC</t>
  </si>
  <si>
    <t>Transport Manufacturing</t>
  </si>
  <si>
    <t>AML</t>
  </si>
  <si>
    <t>Trần Thành</t>
  </si>
  <si>
    <t>ENERGEAN PLC</t>
  </si>
  <si>
    <t>Computer Software</t>
  </si>
  <si>
    <t>ENOG</t>
  </si>
  <si>
    <t>Nguyễn Minh</t>
  </si>
  <si>
    <t>Huyền</t>
  </si>
  <si>
    <t>KAINOS GROUP PLC</t>
  </si>
  <si>
    <t>KNOS</t>
  </si>
  <si>
    <t>Trần Chí</t>
  </si>
  <si>
    <t>Kiên</t>
  </si>
  <si>
    <t>ALFA FINANCIAL SOFTWARE HOLDINGS PLC</t>
  </si>
  <si>
    <t>ALFA</t>
  </si>
  <si>
    <t>Lê Mai</t>
  </si>
  <si>
    <t>Khanh</t>
  </si>
  <si>
    <t>MORGAN SINDALL GROUP PLC</t>
  </si>
  <si>
    <t>Construction</t>
  </si>
  <si>
    <t>MGNS</t>
  </si>
  <si>
    <t>Phan Vân</t>
  </si>
  <si>
    <t>Khánh</t>
  </si>
  <si>
    <t>BARRATT REDROW PLC</t>
  </si>
  <si>
    <t>BTRW</t>
  </si>
  <si>
    <t>Lê Duy</t>
  </si>
  <si>
    <t>VISTRY GROUP PLC</t>
  </si>
  <si>
    <t>VTY</t>
  </si>
  <si>
    <t>Khôi</t>
  </si>
  <si>
    <t>PERSIMMON PUBLIC LIMITED COMPANY</t>
  </si>
  <si>
    <t>PSN</t>
  </si>
  <si>
    <t>Lâm</t>
  </si>
  <si>
    <t>BELLWAY P L C</t>
  </si>
  <si>
    <t>BWY</t>
  </si>
  <si>
    <t>Lê Đức</t>
  </si>
  <si>
    <t>Minh</t>
  </si>
  <si>
    <t>GREGGS PLC</t>
  </si>
  <si>
    <t>Food &amp; Tobacco Manufacturing</t>
  </si>
  <si>
    <t>GRG</t>
  </si>
  <si>
    <t>Hoàng Trà</t>
  </si>
  <si>
    <t>My</t>
  </si>
  <si>
    <t>JD SPORTS FASHION PLC</t>
  </si>
  <si>
    <t>Retail</t>
  </si>
  <si>
    <t>JD.</t>
  </si>
  <si>
    <t>Vũ Hoàng Vân</t>
  </si>
  <si>
    <t>Ngọc</t>
  </si>
  <si>
    <t>A.G. BARR P.L.C.</t>
  </si>
  <si>
    <t>BAG</t>
  </si>
  <si>
    <t>Phan Sỹ</t>
  </si>
  <si>
    <t>Nguyên</t>
  </si>
  <si>
    <t>SPIRAX GROUP PLC</t>
  </si>
  <si>
    <t>Industrial, Electric &amp; Electronic Machinery</t>
  </si>
  <si>
    <t>SPX</t>
  </si>
  <si>
    <t>Chu Quang</t>
  </si>
  <si>
    <t>Nhật</t>
  </si>
  <si>
    <t>RENISHAW P L C</t>
  </si>
  <si>
    <t>RSW</t>
  </si>
  <si>
    <t>Nguyễn Trần Yến</t>
  </si>
  <si>
    <t>Nhi</t>
  </si>
  <si>
    <t>ANGLO AMERICAN PLC</t>
  </si>
  <si>
    <t>Mining &amp; Extraction</t>
  </si>
  <si>
    <t>AAL</t>
  </si>
  <si>
    <t>Bùi Trần Thái</t>
  </si>
  <si>
    <t>Phong</t>
  </si>
  <si>
    <t>JOHNSON MATTHEY PLC</t>
  </si>
  <si>
    <t>JMAT</t>
  </si>
  <si>
    <t>Dư Đình</t>
  </si>
  <si>
    <t>Phúc</t>
  </si>
  <si>
    <t>ANTOFAGASTA PLC</t>
  </si>
  <si>
    <t>ANTO</t>
  </si>
  <si>
    <t>Vũ</t>
  </si>
  <si>
    <t>Quân</t>
  </si>
  <si>
    <t>PEARSON PLC</t>
  </si>
  <si>
    <t>Printing &amp; Publishing</t>
  </si>
  <si>
    <t>PSON</t>
  </si>
  <si>
    <t>Đỗ Tú</t>
  </si>
  <si>
    <t>Quyên</t>
  </si>
  <si>
    <t>FUTURE PLC</t>
  </si>
  <si>
    <t>FUTR</t>
  </si>
  <si>
    <t>Nguyễn Hoàng</t>
  </si>
  <si>
    <t>Sơn</t>
  </si>
  <si>
    <t>WORKSPACE GROUP PLC</t>
  </si>
  <si>
    <t>Property Services</t>
  </si>
  <si>
    <t>WKP</t>
  </si>
  <si>
    <t>Dương Anh</t>
  </si>
  <si>
    <t>Tài</t>
  </si>
  <si>
    <t>PRIMARY HEALTH PROPERTIES PLC</t>
  </si>
  <si>
    <t>PHP</t>
  </si>
  <si>
    <t>Nguyễn Thị Hà</t>
  </si>
  <si>
    <t>Vy</t>
  </si>
  <si>
    <t>WATCHES OF SWITZERLAND GROUP PLC</t>
  </si>
  <si>
    <t>WOSG</t>
  </si>
  <si>
    <t>EMPIRIC STUDENT PROPERTY PLC</t>
  </si>
  <si>
    <t>ESP</t>
  </si>
  <si>
    <t>TRAVIS PERKINS PLC</t>
  </si>
  <si>
    <t>TPK</t>
  </si>
  <si>
    <t>THG PLC</t>
  </si>
  <si>
    <t>THG</t>
  </si>
  <si>
    <t>WICKES GROUP PLC</t>
  </si>
  <si>
    <t>WIX</t>
  </si>
  <si>
    <t>BAE SYSTEMS PLC</t>
  </si>
  <si>
    <t>BA.</t>
  </si>
  <si>
    <t>CARNIVAL PLC</t>
  </si>
  <si>
    <t>Transport, Freight &amp; Storage</t>
  </si>
  <si>
    <t>CCL</t>
  </si>
  <si>
    <t>FIRSTGROUP PLC</t>
  </si>
  <si>
    <t>FGP</t>
  </si>
  <si>
    <t>WIZZ AIR HOLDINGS PLC</t>
  </si>
  <si>
    <t>WIZZ</t>
  </si>
  <si>
    <t>J D WETHERSPOON PLC</t>
  </si>
  <si>
    <t>Travel, Personal &amp; Leisure</t>
  </si>
  <si>
    <t>JDW</t>
  </si>
  <si>
    <t>CONVATEC GROUP PLC</t>
  </si>
  <si>
    <t>CTEC</t>
  </si>
  <si>
    <t>DOMINO'S PIZZA GROUP PLC</t>
  </si>
  <si>
    <t>DOM</t>
  </si>
  <si>
    <t>PPHE HOTEL GROUP LTD</t>
  </si>
  <si>
    <t>PPH</t>
  </si>
  <si>
    <t>ME GROUP INTERNATIONAL PLC</t>
  </si>
  <si>
    <t>MEGP</t>
  </si>
  <si>
    <t xml:space="preserve">Notes: Please use this data for comparison purposes, wherever applicable </t>
  </si>
  <si>
    <t>Last Price (£)</t>
  </si>
  <si>
    <t>Start Date</t>
  </si>
  <si>
    <t>End Date</t>
  </si>
  <si>
    <t>FTSE 100 Index</t>
  </si>
  <si>
    <t>FTSE-All Shares</t>
  </si>
  <si>
    <t>FTSE 350 Index</t>
  </si>
  <si>
    <t>Dates</t>
  </si>
  <si>
    <t>UKX Index</t>
  </si>
  <si>
    <t>ASX Index</t>
  </si>
  <si>
    <t>NMX Index</t>
  </si>
  <si>
    <t>Date</t>
  </si>
  <si>
    <t>Close</t>
  </si>
  <si>
    <t>FTSE-350-Index</t>
  </si>
  <si>
    <t>My Company</t>
  </si>
  <si>
    <t>Competitor</t>
  </si>
  <si>
    <t>GENUS PLC - Competitor</t>
  </si>
  <si>
    <t>31/12/2024
GBP</t>
  </si>
  <si>
    <t>31/12/2023
GBP</t>
  </si>
  <si>
    <t>31/12/2022
GBP</t>
  </si>
  <si>
    <t>30/06/2024
GBP</t>
  </si>
  <si>
    <t>30/06/2023
GBP</t>
  </si>
  <si>
    <t>30/06/2022
GBP</t>
  </si>
  <si>
    <t>∟ Turnover</t>
  </si>
  <si>
    <t xml:space="preserve">          ∟ National Turnover</t>
  </si>
  <si>
    <t xml:space="preserve">          ∟ Overseas Turnover</t>
  </si>
  <si>
    <t>∟ Cost of Sales</t>
  </si>
  <si>
    <t>∟ Exceptional Items pre GP</t>
  </si>
  <si>
    <t>∟ Other Income pre GP</t>
  </si>
  <si>
    <t>∟ Gross Profit</t>
  </si>
  <si>
    <t>∟ Administration Expenses</t>
  </si>
  <si>
    <t>∟ Other Operating Income/Costs pre OP</t>
  </si>
  <si>
    <t>∟ Exceptional Items pre OP</t>
  </si>
  <si>
    <t>∟ Operating Profit</t>
  </si>
  <si>
    <t>∟ Other Income</t>
  </si>
  <si>
    <t>∟ Total Other Income &amp; Int. Received</t>
  </si>
  <si>
    <t>∟ Exceptional Items</t>
  </si>
  <si>
    <t xml:space="preserve">          ∟ Profit (Loss) on Sale of Operations</t>
  </si>
  <si>
    <t xml:space="preserve">          ∟ Costs of Reorganisation</t>
  </si>
  <si>
    <t xml:space="preserve">          ∟ Profit (Loss) on Disposal</t>
  </si>
  <si>
    <t xml:space="preserve">          ∟ Other Exceptional Items</t>
  </si>
  <si>
    <t>∟ Profit (Loss) before Interest paid</t>
  </si>
  <si>
    <t>∟ Interest Received</t>
  </si>
  <si>
    <t>∟ Interest Paid</t>
  </si>
  <si>
    <t xml:space="preserve">          ∟ Paid to Bank</t>
  </si>
  <si>
    <t xml:space="preserve">          ∟ Paid on Hire Purchase</t>
  </si>
  <si>
    <t xml:space="preserve">          ∟ Paid on Leasing</t>
  </si>
  <si>
    <t xml:space="preserve">          ∟ Other Interest Paid</t>
  </si>
  <si>
    <t>∟ Net Interest</t>
  </si>
  <si>
    <t>∟ Profit (Loss) before Tax</t>
  </si>
  <si>
    <t>∟ Taxation</t>
  </si>
  <si>
    <t>∟ Profit (Loss) after Tax</t>
  </si>
  <si>
    <t>∟ Extraordinary Items</t>
  </si>
  <si>
    <t>∟ Minority Interests</t>
  </si>
  <si>
    <t>∟ Profit (Loss) for period [=Net income]</t>
  </si>
  <si>
    <t>∟ Dividends (Distributable profit)</t>
  </si>
  <si>
    <t>∟ Retained Profit(Loss)</t>
  </si>
  <si>
    <t>∟ Depreciation</t>
  </si>
  <si>
    <t xml:space="preserve">          ∟ Depreciation Owned Assets</t>
  </si>
  <si>
    <t xml:space="preserve">          ∟ Depreciation Other Assets</t>
  </si>
  <si>
    <t xml:space="preserve">          ∟ Impairment of Tangible Assets</t>
  </si>
  <si>
    <t>∟ Audit Fee</t>
  </si>
  <si>
    <t>∟ Audit Non-fee expenses</t>
  </si>
  <si>
    <t xml:space="preserve">          ∟ Tax Advice</t>
  </si>
  <si>
    <t xml:space="preserve">          ∟ Non-Tax Advisory Services</t>
  </si>
  <si>
    <t xml:space="preserve">          ∟ Other Auditors Services</t>
  </si>
  <si>
    <t xml:space="preserve">          ∟ Non-Audit Fees paid to Other Auditors</t>
  </si>
  <si>
    <t>∟ Total Amortization and Impairment</t>
  </si>
  <si>
    <t xml:space="preserve">          ∟ Amortisation</t>
  </si>
  <si>
    <t xml:space="preserve">          ∟ Impairment</t>
  </si>
  <si>
    <t>∟ Total Operating Lease Rentals</t>
  </si>
  <si>
    <t xml:space="preserve">          ∟ Hire of Plant &amp; Machinery</t>
  </si>
  <si>
    <t xml:space="preserve">          ∟ Land &amp; Building or Property Rents &amp; Other</t>
  </si>
  <si>
    <t>∟ Research &amp; Development</t>
  </si>
  <si>
    <t>∟ Foreign Exchange Gains/Losses</t>
  </si>
  <si>
    <t>∟ Remuneration</t>
  </si>
  <si>
    <t xml:space="preserve">          ∟ Wages &amp; Salaries</t>
  </si>
  <si>
    <t xml:space="preserve">          ∟ Social Security Costs</t>
  </si>
  <si>
    <t xml:space="preserve">          ∟ Pension Costs</t>
  </si>
  <si>
    <t xml:space="preserve">          ∟ Other Staff Costs</t>
  </si>
  <si>
    <t>∟ Directors' Remuneration</t>
  </si>
  <si>
    <t xml:space="preserve">          ∟ Directors' Fees</t>
  </si>
  <si>
    <t xml:space="preserve">          ∟ Pension Contribution</t>
  </si>
  <si>
    <t xml:space="preserve">          ∟ Other Emoluments</t>
  </si>
  <si>
    <t>∟ Highest Paid Director</t>
  </si>
  <si>
    <t>∟ EBITDA</t>
  </si>
  <si>
    <t>∟ Number of employees</t>
  </si>
  <si>
    <t>Fixed Assets</t>
  </si>
  <si>
    <t>Tangible Assets</t>
  </si>
  <si>
    <t>∟ Land &amp; Buildings</t>
  </si>
  <si>
    <t xml:space="preserve">          ∟ Freehold Land</t>
  </si>
  <si>
    <t xml:space="preserve">          ∟ Leasehold Land</t>
  </si>
  <si>
    <t>∟ Fixtures &amp; Fittings</t>
  </si>
  <si>
    <t>∟ Plant &amp; Vehicles</t>
  </si>
  <si>
    <t xml:space="preserve">          ∟ Plant</t>
  </si>
  <si>
    <t xml:space="preserve">          ∟ Vehicles</t>
  </si>
  <si>
    <t>∟ Other Fixed Assets</t>
  </si>
  <si>
    <t>Intangible Assets</t>
  </si>
  <si>
    <t>Investments &amp; other fixed assets</t>
  </si>
  <si>
    <t>∟ Fixed Assets</t>
  </si>
  <si>
    <t>Current Assets</t>
  </si>
  <si>
    <t>Stock &amp; W.I.P.</t>
  </si>
  <si>
    <t>∟ Stock</t>
  </si>
  <si>
    <t>∟ W.I.P.</t>
  </si>
  <si>
    <t>∟ Finished Goods</t>
  </si>
  <si>
    <t>Trade Debtors</t>
  </si>
  <si>
    <t>Bank &amp; Deposits</t>
  </si>
  <si>
    <t>Other Current Assets</t>
  </si>
  <si>
    <t>∟ Group Loans (asset)</t>
  </si>
  <si>
    <t>∟ Directors Loans (asset)</t>
  </si>
  <si>
    <t>∟ Other Debtors</t>
  </si>
  <si>
    <t>∟ Prepayments</t>
  </si>
  <si>
    <t>∟ Deferred Taxation</t>
  </si>
  <si>
    <t>Investments &amp; other current assets</t>
  </si>
  <si>
    <t>∟ Current Assets</t>
  </si>
  <si>
    <t>Current Liabilities</t>
  </si>
  <si>
    <t>Trade Creditors</t>
  </si>
  <si>
    <t>Short Term Loans &amp; Overdrafts</t>
  </si>
  <si>
    <t>∟ Bank Overdrafts</t>
  </si>
  <si>
    <t>∟ Group Loans (short t.)</t>
  </si>
  <si>
    <t>∟ Director Loans (short t.)</t>
  </si>
  <si>
    <t>∟ Hire Purch. &amp; Leas. (short t.)</t>
  </si>
  <si>
    <t xml:space="preserve">          ∟ Hire Purchase (short t.)</t>
  </si>
  <si>
    <t xml:space="preserve">          ∟ Leasing (short t.)</t>
  </si>
  <si>
    <t>∟ Other Short Term Loans</t>
  </si>
  <si>
    <t>Total Other Current Liabilities</t>
  </si>
  <si>
    <t>∟ Corporation Tax</t>
  </si>
  <si>
    <t>∟ Dividends payable</t>
  </si>
  <si>
    <t>∟ Accruals &amp; Def. Inc. (short t.)</t>
  </si>
  <si>
    <t>∟ Social Securities &amp; V.A.T.</t>
  </si>
  <si>
    <t>∟ Other Current Liabilities</t>
  </si>
  <si>
    <t>∟ Current Liabilities</t>
  </si>
  <si>
    <t>∟ Net Current Assets</t>
  </si>
  <si>
    <t>∟ Net Tangible Assets</t>
  </si>
  <si>
    <t>∟ Working Capital</t>
  </si>
  <si>
    <t>∟ Total Assets</t>
  </si>
  <si>
    <t>∟ Total Assets minus Current Liabilities</t>
  </si>
  <si>
    <t>Long Term Liabilities</t>
  </si>
  <si>
    <t>Long Term Debt</t>
  </si>
  <si>
    <t>∟ Group Loans (long t.)</t>
  </si>
  <si>
    <t>∟ Director Loans (long t.)</t>
  </si>
  <si>
    <t>∟ Hire Purchase &amp; Lease (LT)</t>
  </si>
  <si>
    <t xml:space="preserve">          ∟ Hire Purchase (long t.)</t>
  </si>
  <si>
    <t xml:space="preserve">          ∟ Leasing (long t.)</t>
  </si>
  <si>
    <t>∟ Preference Shares (part of Liabilities)</t>
  </si>
  <si>
    <t>∟ Other Long Term Loans</t>
  </si>
  <si>
    <t>Total Other Long Term Liab.</t>
  </si>
  <si>
    <t>∟ Accruals &amp; Def. Inc. (long t.)</t>
  </si>
  <si>
    <t>∟ Other Long Term Liab.</t>
  </si>
  <si>
    <t>Provisions for Other Liab.</t>
  </si>
  <si>
    <t>∟ Deferred Tax</t>
  </si>
  <si>
    <t>∟ Other Provisions</t>
  </si>
  <si>
    <t>Pension Liabilities</t>
  </si>
  <si>
    <t>∟ Long Term Liabilities</t>
  </si>
  <si>
    <t>∟ Net assets</t>
  </si>
  <si>
    <t>Shareholders Funds</t>
  </si>
  <si>
    <t>Issued Capital</t>
  </si>
  <si>
    <t>∟ Ordinary Shares</t>
  </si>
  <si>
    <t>∟ Preference Shares (part of Equity)</t>
  </si>
  <si>
    <t>∟ Other Shares</t>
  </si>
  <si>
    <t>Total Reserves</t>
  </si>
  <si>
    <t>∟ Share Premium Account</t>
  </si>
  <si>
    <t>∟ Revaluation Reserves</t>
  </si>
  <si>
    <t>∟ Profit (Loss) Account</t>
  </si>
  <si>
    <t>∟ Other Reserves</t>
  </si>
  <si>
    <t>Balance sheet Minorities</t>
  </si>
  <si>
    <t>n.a.</t>
  </si>
  <si>
    <t>∟ Shareholders Funds</t>
  </si>
  <si>
    <t>Name</t>
  </si>
  <si>
    <t>Chart 1</t>
  </si>
  <si>
    <t>Chart 5</t>
  </si>
  <si>
    <t>Chart 6</t>
  </si>
  <si>
    <t>Formula for Daily returns = Ln (Pt/Pt-1)</t>
  </si>
  <si>
    <t>natural log = (current price / previous price)</t>
  </si>
  <si>
    <t>Price</t>
  </si>
  <si>
    <t>Equity Return and Risk</t>
  </si>
  <si>
    <t>Company</t>
  </si>
  <si>
    <t>Average Daily Return</t>
  </si>
  <si>
    <t>3 year return</t>
  </si>
  <si>
    <t>Annual return</t>
  </si>
  <si>
    <t>Annual volatility</t>
  </si>
  <si>
    <t>FROM FAME</t>
  </si>
  <si>
    <t>Beta (3Y)</t>
  </si>
  <si>
    <t>PE ratio (TTM)</t>
  </si>
  <si>
    <t>Original documents</t>
  </si>
  <si>
    <r>
      <rPr>
        <u/>
        <sz val="11"/>
        <color rgb="FF1155CC"/>
        <rFont val="&quot;Open Sans&quot;, sans-serif"/>
      </rPr>
      <t>2024</t>
    </r>
    <r>
      <rPr>
        <sz val="11"/>
        <rFont val="&quot;Open Sans&quot;, sans-serif"/>
      </rPr>
      <t xml:space="preserve">
12 months
Cons.
Unqualified
IFRS</t>
    </r>
  </si>
  <si>
    <r>
      <rPr>
        <u/>
        <sz val="11"/>
        <color rgb="FF1155CC"/>
        <rFont val="&quot;Open Sans&quot;, sans-serif"/>
      </rPr>
      <t>2023</t>
    </r>
    <r>
      <rPr>
        <sz val="11"/>
        <rFont val="&quot;Open Sans&quot;, sans-serif"/>
      </rPr>
      <t xml:space="preserve">
12 months
Cons.
Unqualified
IFRS</t>
    </r>
  </si>
  <si>
    <r>
      <rPr>
        <u/>
        <sz val="11"/>
        <color rgb="FF1155CC"/>
        <rFont val="&quot;Open Sans&quot;, sans-serif"/>
      </rPr>
      <t>2022</t>
    </r>
    <r>
      <rPr>
        <sz val="11"/>
        <rFont val="&quot;Open Sans&quot;, sans-serif"/>
      </rPr>
      <t xml:space="preserve">
12 months
Cons.
Unqualified
IFRS</t>
    </r>
  </si>
  <si>
    <t>183,191,000</t>
  </si>
  <si>
    <t>169,668,000</t>
  </si>
  <si>
    <t>198,603,000</t>
  </si>
  <si>
    <t>∟ National Turnover</t>
  </si>
  <si>
    <t>21,126,000</t>
  </si>
  <si>
    <t>∟ Overseas Turnover</t>
  </si>
  <si>
    <t>162,065,000</t>
  </si>
  <si>
    <t>-77,796,000</t>
  </si>
  <si>
    <t>-79,187,000</t>
  </si>
  <si>
    <t>-74,793,000</t>
  </si>
  <si>
    <t>105,395,000</t>
  </si>
  <si>
    <t>90,481,000</t>
  </si>
  <si>
    <t>123,810,000</t>
  </si>
  <si>
    <t>-257,728,000</t>
  </si>
  <si>
    <t>-259,090,000</t>
  </si>
  <si>
    <t>-222,289,000</t>
  </si>
  <si>
    <t>-152,333,000</t>
  </si>
  <si>
    <t>-168,609,000</t>
  </si>
  <si>
    <t>-98,479,000</t>
  </si>
  <si>
    <t>1,096,000</t>
  </si>
  <si>
    <t>2,194,000</t>
  </si>
  <si>
    <t>10,755,000</t>
  </si>
  <si>
    <t>15,937,000</t>
  </si>
  <si>
    <t>21,047,000</t>
  </si>
  <si>
    <t>16,696,000</t>
  </si>
  <si>
    <t>∟ Profit (Loss) on Sale of Operations</t>
  </si>
  <si>
    <t>∟ Costs of Reorganisation</t>
  </si>
  <si>
    <t>∟ Profit (Loss) on Disposal</t>
  </si>
  <si>
    <t>∟ Other Exceptional Items</t>
  </si>
  <si>
    <t>-136,396,000</t>
  </si>
  <si>
    <t>-147,562,000</t>
  </si>
  <si>
    <t>-81,783,000</t>
  </si>
  <si>
    <t>14,841,000</t>
  </si>
  <si>
    <t>18,853,000</t>
  </si>
  <si>
    <t>5,941,000</t>
  </si>
  <si>
    <t>-3,565,000</t>
  </si>
  <si>
    <t>-2,206,000</t>
  </si>
  <si>
    <t>-1,628,000</t>
  </si>
  <si>
    <t>∟ Paid to Bank</t>
  </si>
  <si>
    <t>∟ Paid on Hire Purchase</t>
  </si>
  <si>
    <t>∟ Paid on Leasing</t>
  </si>
  <si>
    <t>-3,562,000</t>
  </si>
  <si>
    <t>-2,205,000</t>
  </si>
  <si>
    <t>-1,407,000</t>
  </si>
  <si>
    <t>∟ Other Interest Paid</t>
  </si>
  <si>
    <t>11,276,000</t>
  </si>
  <si>
    <t>16,647,000</t>
  </si>
  <si>
    <t>4,313,000</t>
  </si>
  <si>
    <t>-139,961,000</t>
  </si>
  <si>
    <t>-149,768,000</t>
  </si>
  <si>
    <t>-83,411,000</t>
  </si>
  <si>
    <t>-6,227,000</t>
  </si>
  <si>
    <t>-4,739,000</t>
  </si>
  <si>
    <t>-7,614,000</t>
  </si>
  <si>
    <t>-146,188,000</t>
  </si>
  <si>
    <t>-154,507,000</t>
  </si>
  <si>
    <t>-91,025,000</t>
  </si>
  <si>
    <t>13,449,000</t>
  </si>
  <si>
    <t>18,105,000</t>
  </si>
  <si>
    <t>20,443,000</t>
  </si>
  <si>
    <t>∟ Depreciation Owned Assets</t>
  </si>
  <si>
    <t>12,068,000</t>
  </si>
  <si>
    <t>16,496,000</t>
  </si>
  <si>
    <t>15,968,000</t>
  </si>
  <si>
    <t>∟ Depreciation Other Assets</t>
  </si>
  <si>
    <t>1,381,000</t>
  </si>
  <si>
    <t>1,609,000</t>
  </si>
  <si>
    <t>4,475,000</t>
  </si>
  <si>
    <t>∟ Impairment of Tangible Assets</t>
  </si>
  <si>
    <t>∟ Tax Advice</t>
  </si>
  <si>
    <t>∟ Non-Tax Advisory Services</t>
  </si>
  <si>
    <t>∟ Other Auditors Services</t>
  </si>
  <si>
    <t>∟ Non-Audit Fees paid to Other Auditors</t>
  </si>
  <si>
    <t>29,835,000</t>
  </si>
  <si>
    <t>23,522,000</t>
  </si>
  <si>
    <t>11,428,000</t>
  </si>
  <si>
    <t>∟ Amortisation</t>
  </si>
  <si>
    <t>∟ Impairment</t>
  </si>
  <si>
    <t>∟ Hire of Plant &amp; Machinery</t>
  </si>
  <si>
    <t>∟ Land &amp; Building or Property Rents &amp; Other</t>
  </si>
  <si>
    <t>98,921,000</t>
  </si>
  <si>
    <t>35,671,000</t>
  </si>
  <si>
    <t>1,385,000</t>
  </si>
  <si>
    <t>2,490,000</t>
  </si>
  <si>
    <t>150,844,000</t>
  </si>
  <si>
    <t>151,525,000</t>
  </si>
  <si>
    <t>144,088,000</t>
  </si>
  <si>
    <t>∟ Wages &amp; Salaries</t>
  </si>
  <si>
    <t>124,388,000</t>
  </si>
  <si>
    <t>99,111,000</t>
  </si>
  <si>
    <t>81,613,000</t>
  </si>
  <si>
    <t>∟ Social Security Costs</t>
  </si>
  <si>
    <t>11,009,000</t>
  </si>
  <si>
    <t>10,193,000</t>
  </si>
  <si>
    <t>-12,551,000</t>
  </si>
  <si>
    <t>∟ Pension Costs</t>
  </si>
  <si>
    <t>4,911,000</t>
  </si>
  <si>
    <t>4,113,000</t>
  </si>
  <si>
    <t>3,183,000</t>
  </si>
  <si>
    <t>∟ Other Staff Costs</t>
  </si>
  <si>
    <t>10,536,000</t>
  </si>
  <si>
    <t>38,108,000</t>
  </si>
  <si>
    <t>71,843,000</t>
  </si>
  <si>
    <t>4,351,000</t>
  </si>
  <si>
    <t>4,870,000</t>
  </si>
  <si>
    <t>87,028,000</t>
  </si>
  <si>
    <t>∟ Directors' Fees</t>
  </si>
  <si>
    <t>1,873,000</t>
  </si>
  <si>
    <t>2,662,000</t>
  </si>
  <si>
    <t>3,423,000</t>
  </si>
  <si>
    <t>∟ Pension Contribution</t>
  </si>
  <si>
    <t>∟ Other Emoluments</t>
  </si>
  <si>
    <t>2,376,000</t>
  </si>
  <si>
    <t>2,073,000</t>
  </si>
  <si>
    <t>83,477,000</t>
  </si>
  <si>
    <t>1,819,000</t>
  </si>
  <si>
    <t>1,351,000</t>
  </si>
  <si>
    <t>29,212,000</t>
  </si>
  <si>
    <t>-109,049,000</t>
  </si>
  <si>
    <t>-126,982,000</t>
  </si>
  <si>
    <t>-66,608,000</t>
  </si>
  <si>
    <r>
      <rPr>
        <u/>
        <sz val="11"/>
        <color rgb="FF1155CC"/>
        <rFont val="&quot;Open Sans&quot;, sans-serif"/>
      </rPr>
      <t>2024</t>
    </r>
    <r>
      <rPr>
        <sz val="11"/>
        <rFont val="&quot;Open Sans&quot;, sans-serif"/>
      </rPr>
      <t xml:space="preserve">
12 months
Cons.
Unqualified
IFRS</t>
    </r>
  </si>
  <si>
    <r>
      <rPr>
        <u/>
        <sz val="11"/>
        <color rgb="FF1155CC"/>
        <rFont val="&quot;Open Sans&quot;, sans-serif"/>
      </rPr>
      <t>2023</t>
    </r>
    <r>
      <rPr>
        <sz val="11"/>
        <rFont val="&quot;Open Sans&quot;, sans-serif"/>
      </rPr>
      <t xml:space="preserve">
12 months
Cons.
Unqualified
IFRS</t>
    </r>
  </si>
  <si>
    <r>
      <rPr>
        <u/>
        <sz val="11"/>
        <color rgb="FF1155CC"/>
        <rFont val="&quot;Open Sans&quot;, sans-serif"/>
      </rPr>
      <t>2022</t>
    </r>
    <r>
      <rPr>
        <sz val="11"/>
        <rFont val="&quot;Open Sans&quot;, sans-serif"/>
      </rPr>
      <t xml:space="preserve">
12 months
Cons.
Unqualified
IFRS</t>
    </r>
  </si>
  <si>
    <t>© 2025 Moody’s Analytics, Inc. and/or their licensors and affiliates. All rights reserved.</t>
  </si>
  <si>
    <r>
      <rPr>
        <u/>
        <sz val="11"/>
        <color rgb="FF1155CC"/>
        <rFont val="&quot;Open Sans&quot;, sans-serif"/>
      </rPr>
      <t>2024</t>
    </r>
    <r>
      <rPr>
        <sz val="11"/>
        <rFont val="&quot;Open Sans&quot;, sans-serif"/>
      </rPr>
      <t xml:space="preserve">
12 months
Cons.
Unqualified
IFRS</t>
    </r>
  </si>
  <si>
    <r>
      <rPr>
        <u/>
        <sz val="11"/>
        <color rgb="FF1155CC"/>
        <rFont val="&quot;Open Sans&quot;, sans-serif"/>
      </rPr>
      <t>2023</t>
    </r>
    <r>
      <rPr>
        <sz val="11"/>
        <rFont val="&quot;Open Sans&quot;, sans-serif"/>
      </rPr>
      <t xml:space="preserve">
12 months
Cons.
Unqualified
IFRS</t>
    </r>
  </si>
  <si>
    <r>
      <rPr>
        <u/>
        <sz val="11"/>
        <color rgb="FF1155CC"/>
        <rFont val="&quot;Open Sans&quot;, sans-serif"/>
      </rPr>
      <t>2022</t>
    </r>
    <r>
      <rPr>
        <sz val="11"/>
        <rFont val="&quot;Open Sans&quot;, sans-serif"/>
      </rPr>
      <t xml:space="preserve">
12 months
Cons.
Unqualified
IFRS</t>
    </r>
  </si>
  <si>
    <t>66,331,000</t>
  </si>
  <si>
    <t>49,890,000</t>
  </si>
  <si>
    <t>63,200,000</t>
  </si>
  <si>
    <t>4,572,000</t>
  </si>
  <si>
    <t>5,524,000</t>
  </si>
  <si>
    <t>5,885,000</t>
  </si>
  <si>
    <t>∟ Freehold Land</t>
  </si>
  <si>
    <t>∟ Leasehold Land</t>
  </si>
  <si>
    <t>16,579,000</t>
  </si>
  <si>
    <t>10,463,000</t>
  </si>
  <si>
    <t>8,283,000</t>
  </si>
  <si>
    <t>∟ Plant</t>
  </si>
  <si>
    <t>∟ Vehicles</t>
  </si>
  <si>
    <t>45,180,000</t>
  </si>
  <si>
    <t>33,903,000</t>
  </si>
  <si>
    <t>49,032,000</t>
  </si>
  <si>
    <t>78,674,000</t>
  </si>
  <si>
    <t>65,436,000</t>
  </si>
  <si>
    <t>30,039,000</t>
  </si>
  <si>
    <t>76,950,000</t>
  </si>
  <si>
    <t>214,553,000</t>
  </si>
  <si>
    <t>92,651,000</t>
  </si>
  <si>
    <t>221,955,000</t>
  </si>
  <si>
    <t>329,879,000</t>
  </si>
  <si>
    <t>185,890,000</t>
  </si>
  <si>
    <t>99,453,000</t>
  </si>
  <si>
    <t>101,548,000</t>
  </si>
  <si>
    <t>87,698,000</t>
  </si>
  <si>
    <t>37,631,000</t>
  </si>
  <si>
    <t>50,888,000</t>
  </si>
  <si>
    <t>41,852,000</t>
  </si>
  <si>
    <t>45,637,000</t>
  </si>
  <si>
    <t>39,154,000</t>
  </si>
  <si>
    <t>34,960,000</t>
  </si>
  <si>
    <t>16,185,000</t>
  </si>
  <si>
    <t>11,506,000</t>
  </si>
  <si>
    <t>10,886,000</t>
  </si>
  <si>
    <t>37,537,000</t>
  </si>
  <si>
    <t>33,830,000</t>
  </si>
  <si>
    <t>41,181,000</t>
  </si>
  <si>
    <t>199,517,000</t>
  </si>
  <si>
    <t>220,536,000</t>
  </si>
  <si>
    <t>356,778,000</t>
  </si>
  <si>
    <t>44,735,000</t>
  </si>
  <si>
    <t>41,494,000</t>
  </si>
  <si>
    <t>30,872,000</t>
  </si>
  <si>
    <t>11,652,000</t>
  </si>
  <si>
    <t>14,101,000</t>
  </si>
  <si>
    <t>9,986,000</t>
  </si>
  <si>
    <t>13,519,000</t>
  </si>
  <si>
    <t>13,544,000</t>
  </si>
  <si>
    <t>11,738,000</t>
  </si>
  <si>
    <t>19,564,000</t>
  </si>
  <si>
    <t>13,849,000</t>
  </si>
  <si>
    <t>9,148,000</t>
  </si>
  <si>
    <t>138,853,000</t>
  </si>
  <si>
    <t>49,775,000</t>
  </si>
  <si>
    <t>121,471,000</t>
  </si>
  <si>
    <t>520,095,000</t>
  </si>
  <si>
    <t>447,183,000</t>
  </si>
  <si>
    <t>638,000,000</t>
  </si>
  <si>
    <t>-51,966,000</t>
  </si>
  <si>
    <t>-40,340,000</t>
  </si>
  <si>
    <t>-23,103,000</t>
  </si>
  <si>
    <t>-16,011,000</t>
  </si>
  <si>
    <t>-15,049,000</t>
  </si>
  <si>
    <t>∟ Hire Purchase (short t.)</t>
  </si>
  <si>
    <t>∟ Leasing (short t.)</t>
  </si>
  <si>
    <t>-59,524,000</t>
  </si>
  <si>
    <t>-48,859,000</t>
  </si>
  <si>
    <t>-63,418,000</t>
  </si>
  <si>
    <t>-1,639,000</t>
  </si>
  <si>
    <t>-45,707,000</t>
  </si>
  <si>
    <t>-33,096,000</t>
  </si>
  <si>
    <t>-33,801,000</t>
  </si>
  <si>
    <t>-4,474,000</t>
  </si>
  <si>
    <t>-4,507,000</t>
  </si>
  <si>
    <t>-2,585,000</t>
  </si>
  <si>
    <t>-9,343,000</t>
  </si>
  <si>
    <t>-11,256,000</t>
  </si>
  <si>
    <t>-25,393,000</t>
  </si>
  <si>
    <t>-111,490,000</t>
  </si>
  <si>
    <t>-89,199,000</t>
  </si>
  <si>
    <t>-102,532,000</t>
  </si>
  <si>
    <t>408,605,000</t>
  </si>
  <si>
    <t>357,984,000</t>
  </si>
  <si>
    <t>535,468,000</t>
  </si>
  <si>
    <t>551,886,000</t>
  </si>
  <si>
    <t>622,427,000</t>
  </si>
  <si>
    <t>691,319,000</t>
  </si>
  <si>
    <t>85,024,000</t>
  </si>
  <si>
    <t>95,038,000</t>
  </si>
  <si>
    <t>105,776,000</t>
  </si>
  <si>
    <t>742,050,000</t>
  </si>
  <si>
    <t>777,062,000</t>
  </si>
  <si>
    <t>823,890,000</t>
  </si>
  <si>
    <t>630,560,000</t>
  </si>
  <si>
    <t>687,863,000</t>
  </si>
  <si>
    <t>721,358,000</t>
  </si>
  <si>
    <t>-19,049,000</t>
  </si>
  <si>
    <t>∟ Hire Purchase (long t.)</t>
  </si>
  <si>
    <t>∟ Leasing (long t.)</t>
  </si>
  <si>
    <t>-40,783,000</t>
  </si>
  <si>
    <t>-37,474,000</t>
  </si>
  <si>
    <t>-3,439,000</t>
  </si>
  <si>
    <t>-6,538,000</t>
  </si>
  <si>
    <t>-8,645,000</t>
  </si>
  <si>
    <t>-44,222,000</t>
  </si>
  <si>
    <t>-44,012,000</t>
  </si>
  <si>
    <t>-27,802,000</t>
  </si>
  <si>
    <t>586,338,000</t>
  </si>
  <si>
    <t>643,851,000</t>
  </si>
  <si>
    <t>693,556,000</t>
  </si>
  <si>
    <t>586,242,000</t>
  </si>
  <si>
    <t>643,765,000</t>
  </si>
  <si>
    <t>693,473,000</t>
  </si>
  <si>
    <t>779,697,000</t>
  </si>
  <si>
    <t>698,553,000</t>
  </si>
  <si>
    <t>627,557,000</t>
  </si>
  <si>
    <t>-401,962,000</t>
  </si>
  <si>
    <t>-257,714,000</t>
  </si>
  <si>
    <t>-105,991,000</t>
  </si>
  <si>
    <t>208,507,000</t>
  </si>
  <si>
    <t>202,926,000</t>
  </si>
  <si>
    <t>171,907,000</t>
  </si>
  <si>
    <t>Balance sheetShareholders Funds</t>
  </si>
  <si>
    <r>
      <rPr>
        <u/>
        <sz val="11"/>
        <color rgb="FF1155CC"/>
        <rFont val="&quot;Open Sans&quot;, sans-serif"/>
      </rPr>
      <t>2024</t>
    </r>
    <r>
      <rPr>
        <sz val="11"/>
        <rFont val="&quot;Open Sans&quot;, sans-serif"/>
      </rPr>
      <t xml:space="preserve">
12 months
Cons.
Unqualified
IFRS</t>
    </r>
  </si>
  <si>
    <r>
      <rPr>
        <u/>
        <sz val="11"/>
        <color rgb="FF1155CC"/>
        <rFont val="&quot;Open Sans&quot;, sans-serif"/>
      </rPr>
      <t>2023</t>
    </r>
    <r>
      <rPr>
        <sz val="11"/>
        <rFont val="&quot;Open Sans&quot;, sans-serif"/>
      </rPr>
      <t xml:space="preserve">
12 months
Cons.
Unqualified
IFRS</t>
    </r>
  </si>
  <si>
    <r>
      <rPr>
        <u/>
        <sz val="11"/>
        <color rgb="FF1155CC"/>
        <rFont val="&quot;Open Sans&quot;, sans-serif"/>
      </rPr>
      <t>2022</t>
    </r>
    <r>
      <rPr>
        <sz val="11"/>
        <rFont val="&quot;Open Sans&quot;, sans-serif"/>
      </rPr>
      <t xml:space="preserve">
12 months
Cons.
Unqualified
IFRS</t>
    </r>
  </si>
  <si>
    <t>1.29</t>
  </si>
  <si>
    <t>1.25</t>
  </si>
  <si>
    <t>1.27</t>
  </si>
  <si>
    <t>1.35</t>
  </si>
  <si>
    <t>1.43</t>
  </si>
  <si>
    <t>1.38</t>
  </si>
  <si>
    <t>1.53</t>
  </si>
  <si>
    <t>1.57</t>
  </si>
  <si>
    <t>1.55</t>
  </si>
  <si>
    <t>1.54</t>
  </si>
  <si>
    <t>1.47</t>
  </si>
  <si>
    <t>1.50</t>
  </si>
  <si>
    <t>1.56</t>
  </si>
  <si>
    <t>1.59</t>
  </si>
  <si>
    <t>1.42</t>
  </si>
  <si>
    <t>1.36</t>
  </si>
  <si>
    <t>1.23</t>
  </si>
  <si>
    <t>1.22</t>
  </si>
  <si>
    <t>1.26</t>
  </si>
  <si>
    <t>1.31</t>
  </si>
  <si>
    <t>1.41</t>
  </si>
  <si>
    <t>1.44</t>
  </si>
  <si>
    <t>1.34</t>
  </si>
  <si>
    <t>1.33</t>
  </si>
  <si>
    <t>1.49</t>
  </si>
  <si>
    <t>1.40</t>
  </si>
  <si>
    <t>1.46</t>
  </si>
  <si>
    <t>1.48</t>
  </si>
  <si>
    <t>1.39</t>
  </si>
  <si>
    <t>1.51</t>
  </si>
  <si>
    <t>1.52</t>
  </si>
  <si>
    <t>1.64</t>
  </si>
  <si>
    <t>1.63</t>
  </si>
  <si>
    <t>1.58</t>
  </si>
  <si>
    <t>1.62</t>
  </si>
  <si>
    <t>1.28</t>
  </si>
  <si>
    <t>1.17</t>
  </si>
  <si>
    <t>1.19</t>
  </si>
  <si>
    <t>1.21</t>
  </si>
  <si>
    <t>1.20</t>
  </si>
  <si>
    <t>1.24</t>
  </si>
  <si>
    <t>1.16</t>
  </si>
  <si>
    <t>1.30</t>
  </si>
  <si>
    <t>1.32</t>
  </si>
  <si>
    <t>0.99</t>
  </si>
  <si>
    <t>0.98</t>
  </si>
  <si>
    <t>0.94</t>
  </si>
  <si>
    <t>0.90</t>
  </si>
  <si>
    <t>0.87</t>
  </si>
  <si>
    <t>0.92</t>
  </si>
  <si>
    <t>0.97</t>
  </si>
  <si>
    <t>1.14</t>
  </si>
  <si>
    <t>1.13</t>
  </si>
  <si>
    <t>1.15</t>
  </si>
  <si>
    <t>0.93</t>
  </si>
  <si>
    <t>0.96</t>
  </si>
  <si>
    <t>0.95</t>
  </si>
  <si>
    <t>1.00</t>
  </si>
  <si>
    <t>1.37</t>
  </si>
  <si>
    <t>1.45</t>
  </si>
  <si>
    <t>1.60</t>
  </si>
  <si>
    <t>1.61</t>
  </si>
  <si>
    <t>1.74</t>
  </si>
  <si>
    <t>1.75</t>
  </si>
  <si>
    <t>1.95</t>
  </si>
  <si>
    <t>1.92</t>
  </si>
  <si>
    <t>2.00</t>
  </si>
  <si>
    <t>1.94</t>
  </si>
  <si>
    <t>1.91</t>
  </si>
  <si>
    <t>1.73</t>
  </si>
  <si>
    <t>1.81</t>
  </si>
  <si>
    <t>1.79</t>
  </si>
  <si>
    <t>1.83</t>
  </si>
  <si>
    <t>1.89</t>
  </si>
  <si>
    <t>1.88</t>
  </si>
  <si>
    <t>1.93</t>
  </si>
  <si>
    <t>1.86</t>
  </si>
  <si>
    <t>1.99</t>
  </si>
  <si>
    <t>1.98</t>
  </si>
  <si>
    <t>2.14</t>
  </si>
  <si>
    <t>2.18</t>
  </si>
  <si>
    <t>2.21</t>
  </si>
  <si>
    <t>2.24</t>
  </si>
  <si>
    <t>2.16</t>
  </si>
  <si>
    <t>2.15</t>
  </si>
  <si>
    <t>1.97</t>
  </si>
  <si>
    <t>2.17</t>
  </si>
  <si>
    <t>2.22</t>
  </si>
  <si>
    <t>2.13</t>
  </si>
  <si>
    <t>2.31</t>
  </si>
  <si>
    <t>2.39</t>
  </si>
  <si>
    <t>2.38</t>
  </si>
  <si>
    <t>2.37</t>
  </si>
  <si>
    <t>2.36</t>
  </si>
  <si>
    <t>2.40</t>
  </si>
  <si>
    <t>2.42</t>
  </si>
  <si>
    <t>2.44</t>
  </si>
  <si>
    <t>2.35</t>
  </si>
  <si>
    <t>2.47</t>
  </si>
  <si>
    <t>2.50</t>
  </si>
  <si>
    <t>2.66</t>
  </si>
  <si>
    <t>2.60</t>
  </si>
  <si>
    <t>2.58</t>
  </si>
  <si>
    <t>2.55</t>
  </si>
  <si>
    <t>2.54</t>
  </si>
  <si>
    <t>2.64</t>
  </si>
  <si>
    <t>2.63</t>
  </si>
  <si>
    <t>2.68</t>
  </si>
  <si>
    <t>2.69</t>
  </si>
  <si>
    <t>2.75</t>
  </si>
  <si>
    <t>2.72</t>
  </si>
  <si>
    <t>2.51</t>
  </si>
  <si>
    <t>2.52</t>
  </si>
  <si>
    <t>2.23</t>
  </si>
  <si>
    <t>2.25</t>
  </si>
  <si>
    <t>2.30</t>
  </si>
  <si>
    <t>2.19</t>
  </si>
  <si>
    <t>2.27</t>
  </si>
  <si>
    <t>2.32</t>
  </si>
  <si>
    <t>2.46</t>
  </si>
  <si>
    <t>2.70</t>
  </si>
  <si>
    <t>2.61</t>
  </si>
  <si>
    <t>2.62</t>
  </si>
  <si>
    <t>2.49</t>
  </si>
  <si>
    <t>2.48</t>
  </si>
  <si>
    <t>2.41</t>
  </si>
  <si>
    <t>2.28</t>
  </si>
  <si>
    <t>2.33</t>
  </si>
  <si>
    <t>2.20</t>
  </si>
  <si>
    <t>2.29</t>
  </si>
  <si>
    <t>1.90</t>
  </si>
  <si>
    <t>1.77</t>
  </si>
  <si>
    <t>2.59</t>
  </si>
  <si>
    <t>2.45</t>
  </si>
  <si>
    <t>2.53</t>
  </si>
  <si>
    <t>2.92</t>
  </si>
  <si>
    <t>2.89</t>
  </si>
  <si>
    <t>2.80</t>
  </si>
  <si>
    <t>2.74</t>
  </si>
  <si>
    <t>2.76</t>
  </si>
  <si>
    <t>2.56</t>
  </si>
  <si>
    <t>2.57</t>
  </si>
  <si>
    <t>2.65</t>
  </si>
  <si>
    <t>2.79</t>
  </si>
  <si>
    <t>2.78</t>
  </si>
  <si>
    <t>2.90</t>
  </si>
  <si>
    <t>2.97</t>
  </si>
  <si>
    <t>2.83</t>
  </si>
  <si>
    <t>2.87</t>
  </si>
  <si>
    <t>2.71</t>
  </si>
  <si>
    <t>2.67</t>
  </si>
  <si>
    <t>2.84</t>
  </si>
  <si>
    <t>2.95</t>
  </si>
  <si>
    <t>2.86</t>
  </si>
  <si>
    <t>2.94</t>
  </si>
  <si>
    <t>2.99</t>
  </si>
  <si>
    <t>2.85</t>
  </si>
  <si>
    <t>2.77</t>
  </si>
  <si>
    <t>2.82</t>
  </si>
  <si>
    <t>3.19</t>
  </si>
  <si>
    <t>3.15</t>
  </si>
  <si>
    <t>3.35</t>
  </si>
  <si>
    <t>3.13</t>
  </si>
  <si>
    <t>3.31</t>
  </si>
  <si>
    <t>3.20</t>
  </si>
  <si>
    <t>3.24</t>
  </si>
  <si>
    <t>2.88</t>
  </si>
  <si>
    <t>3.00</t>
  </si>
  <si>
    <t>3.21</t>
  </si>
  <si>
    <t>3.23</t>
  </si>
  <si>
    <t>3.18</t>
  </si>
  <si>
    <t>3.30</t>
  </si>
  <si>
    <t>3.25</t>
  </si>
  <si>
    <t>3.36</t>
  </si>
  <si>
    <t>3.32</t>
  </si>
  <si>
    <t>3.57</t>
  </si>
  <si>
    <t>3.63</t>
  </si>
  <si>
    <t>3.40</t>
  </si>
  <si>
    <t>3.22</t>
  </si>
  <si>
    <t>3.39</t>
  </si>
  <si>
    <t>3.27</t>
  </si>
  <si>
    <t>3.17</t>
  </si>
  <si>
    <t>3.14</t>
  </si>
  <si>
    <t>3.49</t>
  </si>
  <si>
    <t>3.56</t>
  </si>
  <si>
    <t>3.44</t>
  </si>
  <si>
    <t>3.54</t>
  </si>
  <si>
    <t>3.55</t>
  </si>
  <si>
    <t>3.53</t>
  </si>
  <si>
    <t>3.70</t>
  </si>
  <si>
    <t>3.84</t>
  </si>
  <si>
    <t>3.78</t>
  </si>
  <si>
    <t>3.97</t>
  </si>
  <si>
    <t>3.80</t>
  </si>
  <si>
    <t>3.94</t>
  </si>
  <si>
    <t>3.98</t>
  </si>
  <si>
    <t>4.14</t>
  </si>
  <si>
    <t>3.92</t>
  </si>
  <si>
    <t>4.23</t>
  </si>
  <si>
    <t>4.16</t>
  </si>
  <si>
    <t>4.25</t>
  </si>
  <si>
    <t>4.42</t>
  </si>
  <si>
    <t>4.41</t>
  </si>
  <si>
    <t>4.40</t>
  </si>
  <si>
    <t>4.38</t>
  </si>
  <si>
    <t>3.89</t>
  </si>
  <si>
    <t>3.99</t>
  </si>
  <si>
    <t>3.69</t>
  </si>
  <si>
    <t>4.21</t>
  </si>
  <si>
    <t>4.39</t>
  </si>
  <si>
    <t>4.60</t>
  </si>
  <si>
    <t>4.72</t>
  </si>
  <si>
    <t>4.71</t>
  </si>
  <si>
    <t>5.26</t>
  </si>
  <si>
    <t>5.15</t>
  </si>
  <si>
    <t>5.22</t>
  </si>
  <si>
    <t>5.55</t>
  </si>
  <si>
    <t>5.40</t>
  </si>
  <si>
    <t>5.30</t>
  </si>
  <si>
    <t>5.59</t>
  </si>
  <si>
    <t>5.42</t>
  </si>
  <si>
    <t>5.14</t>
  </si>
  <si>
    <t>5.27</t>
  </si>
  <si>
    <t>4.98</t>
  </si>
  <si>
    <t>4.95</t>
  </si>
  <si>
    <t>4.85</t>
  </si>
  <si>
    <t>4.52</t>
  </si>
  <si>
    <t>4.76</t>
  </si>
  <si>
    <t>4.75</t>
  </si>
  <si>
    <t>4.80</t>
  </si>
  <si>
    <t>5.41</t>
  </si>
  <si>
    <t>5.46</t>
  </si>
  <si>
    <t>5.16</t>
  </si>
  <si>
    <t>5.48</t>
  </si>
  <si>
    <t>5.39</t>
  </si>
  <si>
    <t>5.51</t>
  </si>
  <si>
    <t>5.54</t>
  </si>
  <si>
    <t>5.31</t>
  </si>
  <si>
    <t>5.65</t>
  </si>
  <si>
    <t>6.33</t>
  </si>
  <si>
    <t>6.71</t>
  </si>
  <si>
    <t>XLON:FSTA</t>
  </si>
  <si>
    <t>XLON:GFRD</t>
  </si>
  <si>
    <t>XLON:HFD</t>
  </si>
  <si>
    <t>XLON:BOOT</t>
  </si>
  <si>
    <t>XLON:HSW</t>
  </si>
  <si>
    <t>XLON:KMR</t>
  </si>
  <si>
    <t>XLON:MARS</t>
  </si>
  <si>
    <t>XLON:MOTR</t>
  </si>
  <si>
    <t>XLON:NXR</t>
  </si>
  <si>
    <t>XLON:OTB</t>
  </si>
  <si>
    <t>XLON:OXB</t>
  </si>
  <si>
    <t>XLON:MAB</t>
  </si>
  <si>
    <t>XLON:YNGA</t>
  </si>
  <si>
    <t>XLON:MGNS</t>
  </si>
  <si>
    <t>XLON:KIE</t>
  </si>
  <si>
    <t>XLON:COST</t>
  </si>
  <si>
    <t>XLON:VTU</t>
  </si>
  <si>
    <t>XLON:VCP</t>
  </si>
  <si>
    <t>XLON:JHD</t>
  </si>
  <si>
    <t>XLON:WJG</t>
  </si>
  <si>
    <t>XLON:RIO</t>
  </si>
  <si>
    <t>XLON:AAL</t>
  </si>
  <si>
    <t>XLON:CAML</t>
  </si>
  <si>
    <t>XLON:JDW</t>
  </si>
  <si>
    <t>XLON:CKN</t>
  </si>
  <si>
    <t>XLON:BAB</t>
  </si>
  <si>
    <t>XLON:OCN</t>
  </si>
  <si>
    <t>XLON:FERG</t>
  </si>
  <si>
    <t>XLON:JET2</t>
  </si>
  <si>
    <t>XLON:HIK</t>
  </si>
  <si>
    <t>XLON:SNG</t>
  </si>
  <si>
    <t>25062677 - 10240511</t>
  </si>
  <si>
    <t>Tính bằng cách lấy  ln((03/01/2022) / (31/12/2021))</t>
  </si>
  <si>
    <t>ln(Ngày sau / Ngày trước)</t>
  </si>
  <si>
    <t>n.s.</t>
  </si>
  <si>
    <t>Profitability Ratios: Operating Profit Margin (%)</t>
  </si>
  <si>
    <t>Gearing ratios: Gearing Ratio (%)</t>
  </si>
  <si>
    <t>Liquidity ratios:  Current Ratio</t>
  </si>
  <si>
    <t>Efficiency Ratios: Net Asset Turnover</t>
  </si>
  <si>
    <t>Equity Ratios: Return on Shareholder Funds (%)</t>
  </si>
  <si>
    <t>31/12/2024</t>
  </si>
  <si>
    <t>GBP</t>
  </si>
  <si>
    <t>31/12/2023</t>
  </si>
  <si>
    <t>31/12/2022</t>
  </si>
  <si>
    <t>Profitability ratios</t>
  </si>
  <si>
    <t>∟ Return on Shareholders Funds (%)</t>
  </si>
  <si>
    <t>∟ Return on Capital Employed (%)</t>
  </si>
  <si>
    <t>∟ Return on Total Assets (%)</t>
  </si>
  <si>
    <t>∟ Profit margin (%)</t>
  </si>
  <si>
    <t>∟ Gross margin (%)</t>
  </si>
  <si>
    <t>∟ Berry ratio (x)</t>
  </si>
  <si>
    <t>∟ EBIT margin (%)</t>
  </si>
  <si>
    <t>∟ EBITDA margin (%)</t>
  </si>
  <si>
    <t>Operational ratios</t>
  </si>
  <si>
    <t>∟ Net Assets Turnover (x)</t>
  </si>
  <si>
    <t>∟ Fixed Assets Turnover (x)</t>
  </si>
  <si>
    <t>∟ Interest Cover (x)</t>
  </si>
  <si>
    <t>∟ Stock Turnover (x)</t>
  </si>
  <si>
    <t>∟ Debtors Turnover (x)</t>
  </si>
  <si>
    <t>∟ Debtor Collection (days)</t>
  </si>
  <si>
    <t>∟ Creditors Payment (days)</t>
  </si>
  <si>
    <t>Structure ratios</t>
  </si>
  <si>
    <t>∟ Current ratio (x)</t>
  </si>
  <si>
    <t>∟ Liquidity ratio (x)</t>
  </si>
  <si>
    <t>∟ Shareholders liquidity ratio (x)</t>
  </si>
  <si>
    <t>∟ Solvency ratio (Asset based) (%)</t>
  </si>
  <si>
    <t>∟ Solvency ratio (Liability based) (%)</t>
  </si>
  <si>
    <t>∟ Asset Cover (x)</t>
  </si>
  <si>
    <t>∟ Gearing (%)</t>
  </si>
  <si>
    <t>Per employee ratios</t>
  </si>
  <si>
    <t>∟ Profit per employee (unit)</t>
  </si>
  <si>
    <t>∟ Turnover per employee (unit)</t>
  </si>
  <si>
    <t>∟ Salaries/Turnover</t>
  </si>
  <si>
    <t>∟ Average Remuneration per employee (unit)</t>
  </si>
  <si>
    <t>∟ Shareholders Funds per employee (unit)</t>
  </si>
  <si>
    <t>∟ Working Capital per employee (unit)</t>
  </si>
  <si>
    <t>∟ Total Assets per employee (unit)</t>
  </si>
  <si>
    <t>30/06/2024</t>
  </si>
  <si>
    <t>30/06/2023</t>
  </si>
  <si>
    <t>30/06/2022</t>
  </si>
  <si>
    <t>Ratios</t>
  </si>
  <si>
    <t>Operating Profit Margin (%)</t>
  </si>
  <si>
    <t>Return on Shareholder Funds (%)</t>
  </si>
  <si>
    <t>Net Assest Turnover</t>
  </si>
  <si>
    <t>Gearing Ratio</t>
  </si>
  <si>
    <t>Operating Profit Margin between ONT and GNS</t>
  </si>
  <si>
    <t>Current Ratio between ONT and GNS</t>
  </si>
  <si>
    <t>Current Ratio</t>
  </si>
  <si>
    <t>Key ratios of Oxford Nanopore Technologies</t>
  </si>
  <si>
    <t>Return on Shareholder Funds between ONT and GNS</t>
  </si>
  <si>
    <t>Table 1</t>
  </si>
  <si>
    <t>Volatility (StD)</t>
  </si>
  <si>
    <t>Gearing Ratio between ONT and GNS</t>
  </si>
  <si>
    <t>Chart  2</t>
  </si>
  <si>
    <t>Chart  3</t>
  </si>
  <si>
    <t>Chart  4</t>
  </si>
  <si>
    <t>Comparative Annual Returns Trend: ONT, GNS, and FTSE-350</t>
  </si>
  <si>
    <t>Comparative Annual Volatility Trend: ONT, GNS, and FTSE-350</t>
  </si>
  <si>
    <t>Table 2</t>
  </si>
  <si>
    <t>Market CoEfficient</t>
  </si>
  <si>
    <t>P/E Ratio</t>
  </si>
  <si>
    <t>Annual Return (%)</t>
  </si>
  <si>
    <t>Annual Volatility (%)</t>
  </si>
  <si>
    <t>Key Market Coefficients and Performance Metrics for ONT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</si>
</sst>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dd/mm/yyyy"/>
    <numFmt numFmtId="165" formatCode="dd\.mm"/>
    <numFmt numFmtId="166" formatCode="d\.m"/>
    <numFmt numFmtId="167" formatCode="d/m/yyyy"/>
    <numFmt numFmtId="168" formatCode="#,##0.00;\(#,##0.00\)"/>
    <numFmt numFmtId="169" formatCode="yyyy"/>
    <numFmt numFmtId="170" formatCode="0.000000"/>
    <numFmt numFmtId="171" formatCode="0.000%"/>
    <numFmt numFmtId="172" formatCode="0.0000000"/>
    <numFmt numFmtId="173" formatCode="0.000"/>
    <numFmt numFmtId="174" formatCode="0.0000"/>
    <numFmt numFmtId="175" formatCode="0.00000000"/>
  </numFmts>
  <fonts count="63">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6"/>
      <color theme="1"/>
      <name val="Aptos Narrow"/>
    </font>
    <font>
      <sz val="16"/>
      <color theme="1"/>
      <name val="Aptos Narrow"/>
    </font>
    <font>
      <sz val="11"/>
      <color theme="1"/>
      <name val="Calibri"/>
    </font>
    <font>
      <sz val="16"/>
      <color theme="1"/>
      <name val="Calibri"/>
    </font>
    <font>
      <b/>
      <sz val="11"/>
      <color theme="1"/>
      <name val="Congenial"/>
    </font>
    <font>
      <b/>
      <sz val="11"/>
      <color rgb="FF3F3F76"/>
      <name val="Aptos Narrow"/>
    </font>
    <font>
      <b/>
      <sz val="20"/>
      <color theme="1"/>
      <name val="Aptos Narrow"/>
    </font>
    <font>
      <sz val="11"/>
      <color theme="1"/>
      <name val="Aptos Narrow"/>
    </font>
    <font>
      <b/>
      <sz val="14"/>
      <color theme="1"/>
      <name val="Times New Roman"/>
    </font>
    <font>
      <b/>
      <sz val="11"/>
      <color theme="1"/>
      <name val="Arial"/>
    </font>
    <font>
      <sz val="11"/>
      <name val="Aptos Narrow"/>
    </font>
    <font>
      <b/>
      <sz val="11"/>
      <color theme="1"/>
      <name val="Aptos Narrow"/>
    </font>
    <font>
      <b/>
      <sz val="9"/>
      <color rgb="FFFFFFFF"/>
      <name val="Arial"/>
    </font>
    <font>
      <sz val="10"/>
      <color rgb="FF333333"/>
      <name val="Arial"/>
    </font>
    <font>
      <b/>
      <sz val="11"/>
      <color rgb="FFFF0000"/>
      <name val="Aptos Narrow"/>
    </font>
    <font>
      <sz val="11"/>
      <color theme="1"/>
      <name val="Arial"/>
    </font>
    <font>
      <sz val="11"/>
      <color theme="1"/>
      <name val="Aptos Narrow"/>
      <scheme val="minor"/>
    </font>
    <font>
      <b/>
      <sz val="11"/>
      <color theme="1"/>
      <name val="Arial"/>
    </font>
    <font>
      <sz val="11"/>
      <color theme="1"/>
      <name val="Arial"/>
    </font>
    <font>
      <sz val="12"/>
      <color theme="1"/>
      <name val="Arial"/>
    </font>
    <font>
      <b/>
      <sz val="12"/>
      <color rgb="FF333333"/>
      <name val="Arial"/>
    </font>
    <font>
      <sz val="12"/>
      <color rgb="FF333333"/>
      <name val="Arial"/>
    </font>
    <font>
      <b/>
      <sz val="11"/>
      <color theme="1"/>
      <name val="Aptos Narrow"/>
      <scheme val="minor"/>
    </font>
    <font>
      <sz val="11"/>
      <color rgb="FFFFFFFF"/>
      <name val="Inherit"/>
    </font>
    <font>
      <sz val="11"/>
      <color rgb="FF555555"/>
      <name val="&quot;Open Sans&quot;"/>
    </font>
    <font>
      <sz val="11"/>
      <color rgb="FF001489"/>
      <name val="&quot;Open Sans&quot;"/>
    </font>
    <font>
      <sz val="11"/>
      <color rgb="FF333333"/>
      <name val="&quot;Open Sans&quot;"/>
    </font>
    <font>
      <sz val="11"/>
      <color rgb="FF555555"/>
      <name val="Inherit"/>
    </font>
    <font>
      <sz val="11"/>
      <color theme="1"/>
      <name val="&quot;Open Sans&quot;"/>
    </font>
    <font>
      <b/>
      <sz val="11"/>
      <color rgb="FF555555"/>
      <name val="&quot;Open Sans&quot;"/>
    </font>
    <font>
      <b/>
      <sz val="11"/>
      <color rgb="FF001489"/>
      <name val="&quot;Open Sans&quot;"/>
    </font>
    <font>
      <sz val="11"/>
      <color rgb="FF534D77"/>
      <name val="&quot;Open Sans&quot;"/>
    </font>
    <font>
      <sz val="24"/>
      <color theme="1"/>
      <name val="Arial"/>
    </font>
    <font>
      <b/>
      <sz val="14"/>
      <color rgb="FFFF0000"/>
      <name val="Aptos Narrow"/>
    </font>
    <font>
      <sz val="14"/>
      <color rgb="FFFF0000"/>
      <name val="Aptos Narrow"/>
    </font>
    <font>
      <u/>
      <sz val="11"/>
      <color rgb="FF0000FF"/>
      <name val="&quot;Open Sans&quot;"/>
    </font>
    <font>
      <b/>
      <sz val="11"/>
      <color rgb="FF333333"/>
      <name val="&quot;Open Sans&quot;"/>
    </font>
    <font>
      <u/>
      <sz val="11"/>
      <color rgb="FF534D77"/>
      <name val="&quot;Open Sans&quot;"/>
    </font>
    <font>
      <b/>
      <sz val="11"/>
      <color rgb="FF333333"/>
      <name val="Arial"/>
    </font>
    <font>
      <sz val="11"/>
      <color rgb="FF333333"/>
      <name val="Arial"/>
    </font>
    <font>
      <u/>
      <sz val="11"/>
      <color rgb="FF1155CC"/>
      <name val="&quot;Open Sans&quot;, sans-serif"/>
    </font>
    <font>
      <sz val="11"/>
      <name val="&quot;Open Sans&quot;, sans-serif"/>
    </font>
    <font>
      <sz val="11"/>
      <color rgb="FF000000"/>
      <name val="Calibri"/>
    </font>
    <font>
      <b/>
      <sz val="11"/>
      <color theme="1"/>
      <name val="Aptos Narrow"/>
      <family val="2"/>
    </font>
    <font>
      <sz val="10"/>
      <color rgb="FF333333"/>
      <name val="Inherit"/>
    </font>
    <font>
      <b/>
      <sz val="11"/>
      <color theme="1"/>
      <name val="Aptos Narrow"/>
      <family val="2"/>
      <scheme val="minor"/>
    </font>
    <font>
      <sz val="11"/>
      <color theme="1"/>
      <name val="Aptos"/>
      <family val="2"/>
    </font>
    <font>
      <sz val="11"/>
      <color rgb="FFFFFFFF"/>
      <name val="Inherit"/>
    </font>
    <font>
      <sz val="11"/>
      <color theme="1"/>
      <name val="Arial"/>
      <family val="2"/>
    </font>
    <font>
      <sz val="11"/>
      <color rgb="FF555555"/>
      <name val="Arial"/>
      <family val="2"/>
    </font>
    <font>
      <sz val="11"/>
      <color rgb="FF555555"/>
      <name val="Arial"/>
      <family val="2"/>
    </font>
    <font>
      <sz val="10"/>
      <color rgb="FF001489"/>
      <name val="Arial"/>
      <family val="2"/>
    </font>
    <font>
      <sz val="11"/>
      <color rgb="FF555555"/>
      <name val="Arial"/>
      <family val="2"/>
    </font>
    <font>
      <sz val="11"/>
      <color rgb="FFFFFFFF"/>
      <name val="Arial"/>
      <family val="2"/>
    </font>
    <font>
      <sz val="10"/>
      <name val="Arial"/>
      <family val="2"/>
    </font>
    <font>
      <sz val="10"/>
      <name val="Inherit"/>
    </font>
    <font>
      <b/>
      <sz val="14"/>
      <color theme="1"/>
      <name val="Times New Roman"/>
      <family val="1"/>
    </font>
    <font>
      <sz val="14"/>
      <color theme="1"/>
      <name val="Times New Roman"/>
      <family val="1"/>
    </font>
  </fonts>
  <fills count="16">
    <fill>
      <patternFill patternType="none"/>
    </fill>
    <fill>
      <patternFill patternType="gray125"/>
    </fill>
    <fill>
      <patternFill patternType="solid">
        <fgColor rgb="FFFFFF00"/>
        <bgColor rgb="FFFFFF00"/>
      </patternFill>
    </fill>
    <fill>
      <patternFill patternType="solid">
        <fgColor rgb="FFFFCC99"/>
        <bgColor rgb="FFFFCC99"/>
      </patternFill>
    </fill>
    <fill>
      <patternFill patternType="solid">
        <fgColor rgb="FF001489"/>
        <bgColor rgb="FF001489"/>
      </patternFill>
    </fill>
    <fill>
      <patternFill patternType="solid">
        <fgColor rgb="FFFF0000"/>
        <bgColor rgb="FFFF0000"/>
      </patternFill>
    </fill>
    <fill>
      <patternFill patternType="solid">
        <fgColor rgb="FFF9CB9C"/>
        <bgColor rgb="FFF9CB9C"/>
      </patternFill>
    </fill>
    <fill>
      <patternFill patternType="solid">
        <fgColor rgb="FFFFFFFF"/>
        <bgColor rgb="FFFFFFFF"/>
      </patternFill>
    </fill>
    <fill>
      <patternFill patternType="solid">
        <fgColor rgb="FF00FFFF"/>
        <bgColor rgb="FF00FFFF"/>
      </patternFill>
    </fill>
    <fill>
      <patternFill patternType="solid">
        <fgColor rgb="FFF2F5F8"/>
        <bgColor rgb="FFF2F5F8"/>
      </patternFill>
    </fill>
    <fill>
      <patternFill patternType="solid">
        <fgColor rgb="FFFAE2D5"/>
        <bgColor rgb="FFFAE2D5"/>
      </patternFill>
    </fill>
    <fill>
      <patternFill patternType="solid">
        <fgColor theme="0"/>
        <bgColor rgb="FFF2F5F8"/>
      </patternFill>
    </fill>
    <fill>
      <patternFill patternType="solid">
        <fgColor rgb="FFFFFFFF"/>
        <bgColor indexed="64"/>
      </patternFill>
    </fill>
    <fill>
      <patternFill patternType="solid">
        <fgColor rgb="FF001489"/>
        <bgColor indexed="64"/>
      </patternFill>
    </fill>
    <fill>
      <patternFill patternType="solid">
        <fgColor rgb="FFE6EAEE"/>
        <bgColor indexed="64"/>
      </patternFill>
    </fill>
    <fill>
      <patternFill patternType="solid">
        <fgColor rgb="FFF2F5F8"/>
        <bgColor indexed="64"/>
      </patternFill>
    </fill>
  </fills>
  <borders count="113">
    <border>
      <left/>
      <right/>
      <top/>
      <bottom/>
      <diagonal/>
    </border>
    <border>
      <left/>
      <right/>
      <top/>
      <bottom/>
      <diagonal/>
    </border>
    <border>
      <left style="thin">
        <color rgb="FF7F7F7F"/>
      </left>
      <right style="medium">
        <color rgb="FF000000"/>
      </right>
      <top style="medium">
        <color rgb="FF000000"/>
      </top>
      <bottom style="medium">
        <color rgb="FF000000"/>
      </bottom>
      <diagonal/>
    </border>
    <border>
      <left/>
      <right/>
      <top/>
      <bottom/>
      <diagonal/>
    </border>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D6DDE4"/>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FFFFFF"/>
      </left>
      <right style="thin">
        <color rgb="FFFFFFFF"/>
      </right>
      <top style="thin">
        <color rgb="FFFFFFFF"/>
      </top>
      <bottom style="thin">
        <color rgb="FFFFFFFF"/>
      </bottom>
      <diagonal/>
    </border>
    <border>
      <left style="thin">
        <color rgb="FFD6DDE4"/>
      </left>
      <right style="thin">
        <color rgb="FFD6DDE4"/>
      </right>
      <top style="thin">
        <color rgb="FFD6DDE4"/>
      </top>
      <bottom style="thin">
        <color rgb="FFD6DDE4"/>
      </bottom>
      <diagonal/>
    </border>
    <border>
      <left style="thin">
        <color rgb="FFD6DDE4"/>
      </left>
      <right style="thin">
        <color rgb="FFD6DDE4"/>
      </right>
      <top style="thin">
        <color rgb="FFD6DDE4"/>
      </top>
      <bottom/>
      <diagonal/>
    </border>
    <border>
      <left/>
      <right/>
      <top style="medium">
        <color rgb="FFA0A0A0"/>
      </top>
      <bottom/>
      <diagonal/>
    </border>
    <border>
      <left/>
      <right style="thin">
        <color rgb="FFD6DDE4"/>
      </right>
      <top style="thin">
        <color rgb="FFD6DDE4"/>
      </top>
      <bottom style="thin">
        <color rgb="FFD6DDE4"/>
      </bottom>
      <diagonal/>
    </border>
    <border>
      <left style="thin">
        <color theme="2" tint="-0.14999847407452621"/>
      </left>
      <right/>
      <top style="thin">
        <color rgb="FFD6DDE4"/>
      </top>
      <bottom style="thin">
        <color rgb="FFD6DDE4"/>
      </bottom>
      <diagonal/>
    </border>
    <border>
      <left style="thin">
        <color theme="2" tint="-0.14999847407452621"/>
      </left>
      <right style="thin">
        <color rgb="FFD6DDE4"/>
      </right>
      <top style="thin">
        <color rgb="FFD6DDE4"/>
      </top>
      <bottom style="thin">
        <color rgb="FFD6DDE4"/>
      </bottom>
      <diagonal/>
    </border>
    <border>
      <left style="thin">
        <color theme="2" tint="-0.14999847407452621"/>
      </left>
      <right/>
      <top style="thin">
        <color rgb="FFD6DDE4"/>
      </top>
      <bottom/>
      <diagonal/>
    </border>
    <border>
      <left style="thin">
        <color theme="2" tint="-0.14999847407452621"/>
      </left>
      <right/>
      <top/>
      <bottom/>
      <diagonal/>
    </border>
    <border>
      <left style="thin">
        <color theme="2" tint="-0.14999847407452621"/>
      </left>
      <right/>
      <top/>
      <bottom style="thin">
        <color rgb="FFD6DDE4"/>
      </bottom>
      <diagonal/>
    </border>
    <border>
      <left style="thin">
        <color theme="2" tint="-0.14999847407452621"/>
      </left>
      <right style="thin">
        <color theme="2" tint="-0.14999847407452621"/>
      </right>
      <top style="thin">
        <color rgb="FFD6DDE4"/>
      </top>
      <bottom/>
      <diagonal/>
    </border>
    <border>
      <left style="thin">
        <color theme="2" tint="-0.14999847407452621"/>
      </left>
      <right style="thin">
        <color theme="2" tint="-0.14999847407452621"/>
      </right>
      <top/>
      <bottom style="thin">
        <color rgb="FFD6DDE4"/>
      </bottom>
      <diagonal/>
    </border>
    <border>
      <left style="thin">
        <color theme="2" tint="-0.14999847407452621"/>
      </left>
      <right style="thin">
        <color theme="2" tint="-0.14999847407452621"/>
      </right>
      <top style="thin">
        <color rgb="FFD6DDE4"/>
      </top>
      <bottom style="thin">
        <color rgb="FFD6DDE4"/>
      </bottom>
      <diagonal/>
    </border>
    <border>
      <left style="thin">
        <color theme="2" tint="-0.14999847407452621"/>
      </left>
      <right style="thin">
        <color theme="2" tint="-0.14999847407452621"/>
      </right>
      <top style="thin">
        <color theme="2" tint="-0.14999847407452621"/>
      </top>
      <bottom style="thin">
        <color rgb="FFD6DDE4"/>
      </bottom>
      <diagonal/>
    </border>
    <border>
      <left style="thin">
        <color theme="2" tint="-0.14999847407452621"/>
      </left>
      <right style="thin">
        <color theme="2" tint="-0.14999847407452621"/>
      </right>
      <top/>
      <bottom/>
      <diagonal/>
    </border>
    <border>
      <left style="thin">
        <color theme="2" tint="-0.14999847407452621"/>
      </left>
      <right style="thin">
        <color theme="2" tint="-0.14999847407452621"/>
      </right>
      <top style="thin">
        <color theme="2" tint="-0.14999847407452621"/>
      </top>
      <bottom style="thin">
        <color theme="2" tint="-0.14999847407452621"/>
      </bottom>
      <diagonal/>
    </border>
    <border>
      <left style="thin">
        <color theme="2" tint="-0.14999847407452621"/>
      </left>
      <right/>
      <top style="thin">
        <color theme="2" tint="-0.14999847407452621"/>
      </top>
      <bottom/>
      <diagonal/>
    </border>
    <border>
      <left/>
      <right/>
      <top style="thin">
        <color theme="2" tint="-0.14999847407452621"/>
      </top>
      <bottom style="thin">
        <color rgb="FFD6DDE4"/>
      </bottom>
      <diagonal/>
    </border>
    <border>
      <left style="thin">
        <color theme="2" tint="-0.14999847407452621"/>
      </left>
      <right/>
      <top style="thin">
        <color theme="2" tint="-0.14999847407452621"/>
      </top>
      <bottom style="thin">
        <color rgb="FFD6DDE4"/>
      </bottom>
      <diagonal/>
    </border>
    <border>
      <left/>
      <right style="thin">
        <color theme="2" tint="-0.14999847407452621"/>
      </right>
      <top style="thin">
        <color rgb="FFD6DDE4"/>
      </top>
      <bottom style="thin">
        <color rgb="FFD6DDE4"/>
      </bottom>
      <diagonal/>
    </border>
    <border>
      <left/>
      <right style="thin">
        <color theme="2" tint="-0.14999847407452621"/>
      </right>
      <top style="thin">
        <color rgb="FFFFFFFF"/>
      </top>
      <bottom/>
      <diagonal/>
    </border>
    <border>
      <left style="thin">
        <color theme="2" tint="-0.14999847407452621"/>
      </left>
      <right style="thin">
        <color theme="2" tint="-0.14999847407452621"/>
      </right>
      <top style="thin">
        <color rgb="FFD6DDE4"/>
      </top>
      <bottom style="thin">
        <color theme="2" tint="-0.14999847407452621"/>
      </bottom>
      <diagonal/>
    </border>
    <border>
      <left/>
      <right/>
      <top style="thin">
        <color theme="2" tint="-0.14999847407452621"/>
      </top>
      <bottom/>
      <diagonal/>
    </border>
    <border>
      <left style="thin">
        <color rgb="FFD6DDE4"/>
      </left>
      <right style="thin">
        <color theme="2" tint="-0.14999847407452621"/>
      </right>
      <top style="thin">
        <color rgb="FFD6DDE4"/>
      </top>
      <bottom style="thin">
        <color rgb="FFD6DDE4"/>
      </bottom>
      <diagonal/>
    </border>
    <border>
      <left style="thin">
        <color rgb="FFD6DDE4"/>
      </left>
      <right style="thin">
        <color rgb="FFD6DDE4"/>
      </right>
      <top/>
      <bottom style="thin">
        <color rgb="FFD6DDE4"/>
      </bottom>
      <diagonal/>
    </border>
    <border>
      <left/>
      <right style="thin">
        <color theme="2" tint="-0.14999847407452621"/>
      </right>
      <top/>
      <bottom/>
      <diagonal/>
    </border>
    <border>
      <left style="thin">
        <color theme="2" tint="-0.14999847407452621"/>
      </left>
      <right/>
      <top style="thin">
        <color rgb="FFD6DDE4"/>
      </top>
      <bottom style="thin">
        <color theme="2" tint="-0.14999847407452621"/>
      </bottom>
      <diagonal/>
    </border>
    <border>
      <left style="thin">
        <color theme="2" tint="-0.14999847407452621"/>
      </left>
      <right style="thin">
        <color theme="2" tint="-0.14999847407452621"/>
      </right>
      <top/>
      <bottom style="thin">
        <color theme="2" tint="-0.14999847407452621"/>
      </bottom>
      <diagonal/>
    </border>
    <border>
      <left/>
      <right/>
      <top style="thin">
        <color theme="2" tint="-0.14999847407452621"/>
      </top>
      <bottom style="thin">
        <color theme="2" tint="-0.14999847407452621"/>
      </bottom>
      <diagonal/>
    </border>
    <border>
      <left/>
      <right style="thin">
        <color rgb="FFD6DDE4"/>
      </right>
      <top style="thin">
        <color rgb="FFFFFFFF"/>
      </top>
      <bottom style="thin">
        <color theme="2" tint="-0.14999847407452621"/>
      </bottom>
      <diagonal/>
    </border>
    <border>
      <left/>
      <right style="thin">
        <color rgb="FFD6DDE4"/>
      </right>
      <top/>
      <bottom style="thin">
        <color theme="2" tint="-0.14999847407452621"/>
      </bottom>
      <diagonal/>
    </border>
    <border>
      <left style="thin">
        <color rgb="FFFFFFFF"/>
      </left>
      <right style="thin">
        <color rgb="FFFFFFFF"/>
      </right>
      <top style="thin">
        <color theme="2" tint="-0.14999847407452621"/>
      </top>
      <bottom style="thin">
        <color rgb="FFFFFFFF"/>
      </bottom>
      <diagonal/>
    </border>
    <border>
      <left/>
      <right style="thin">
        <color rgb="FFD6DDE4"/>
      </right>
      <top/>
      <bottom/>
      <diagonal/>
    </border>
    <border>
      <left/>
      <right style="thin">
        <color rgb="FFFFFFFF"/>
      </right>
      <top style="thin">
        <color rgb="FFFFFFFF"/>
      </top>
      <bottom style="thin">
        <color rgb="FFFFFFFF"/>
      </bottom>
      <diagonal/>
    </border>
    <border>
      <left/>
      <right style="thin">
        <color theme="2" tint="-0.14999847407452621"/>
      </right>
      <top/>
      <bottom style="thin">
        <color theme="2" tint="-0.14999847407452621"/>
      </bottom>
      <diagonal/>
    </border>
    <border>
      <left/>
      <right/>
      <top/>
      <bottom style="thin">
        <color theme="2" tint="-0.14999847407452621"/>
      </bottom>
      <diagonal/>
    </border>
    <border>
      <left style="thin">
        <color theme="2" tint="-0.14999847407452621"/>
      </left>
      <right/>
      <top style="thin">
        <color theme="2" tint="-0.14999847407452621"/>
      </top>
      <bottom style="thin">
        <color theme="2" tint="-0.14999847407452621"/>
      </bottom>
      <diagonal/>
    </border>
    <border>
      <left/>
      <right style="thin">
        <color theme="2" tint="-0.14999847407452621"/>
      </right>
      <top style="thin">
        <color theme="2" tint="-0.14999847407452621"/>
      </top>
      <bottom style="thin">
        <color theme="2" tint="-0.14999847407452621"/>
      </bottom>
      <diagonal/>
    </border>
    <border>
      <left style="thin">
        <color theme="2" tint="-0.14999847407452621"/>
      </left>
      <right/>
      <top style="thin">
        <color rgb="FFFFFFFF"/>
      </top>
      <bottom/>
      <diagonal/>
    </border>
    <border>
      <left style="thin">
        <color theme="2" tint="-0.14999847407452621"/>
      </left>
      <right style="thin">
        <color theme="2" tint="-0.14999847407452621"/>
      </right>
      <top style="medium">
        <color rgb="FFA0A0A0"/>
      </top>
      <bottom/>
      <diagonal/>
    </border>
    <border>
      <left/>
      <right style="thin">
        <color theme="2" tint="-0.14999847407452621"/>
      </right>
      <top style="medium">
        <color rgb="FFA0A0A0"/>
      </top>
      <bottom/>
      <diagonal/>
    </border>
    <border>
      <left style="thin">
        <color theme="2" tint="-0.14999847407452621"/>
      </left>
      <right/>
      <top/>
      <bottom style="thin">
        <color theme="2" tint="-0.14999847407452621"/>
      </bottom>
      <diagonal/>
    </border>
    <border>
      <left/>
      <right style="thin">
        <color theme="2" tint="-0.14999847407452621"/>
      </right>
      <top style="thin">
        <color theme="2" tint="-0.14999847407452621"/>
      </top>
      <bottom/>
      <diagonal/>
    </border>
    <border>
      <left style="thin">
        <color rgb="FFD6DDE4"/>
      </left>
      <right style="thin">
        <color theme="2" tint="-0.14999847407452621"/>
      </right>
      <top/>
      <bottom style="thin">
        <color rgb="FFD6DDE4"/>
      </bottom>
      <diagonal/>
    </border>
    <border>
      <left/>
      <right style="thin">
        <color theme="2" tint="-0.14999847407452621"/>
      </right>
      <top style="thin">
        <color rgb="FFD6DDE4"/>
      </top>
      <bottom/>
      <diagonal/>
    </border>
    <border>
      <left/>
      <right style="thin">
        <color theme="2" tint="-0.14999847407452621"/>
      </right>
      <top style="thin">
        <color rgb="FFD6DDE4"/>
      </top>
      <bottom style="medium">
        <color rgb="FFA0A0A0"/>
      </bottom>
      <diagonal/>
    </border>
    <border>
      <left/>
      <right/>
      <top style="thin">
        <color rgb="FFD6DDE4"/>
      </top>
      <bottom style="thin">
        <color rgb="FFD6DDE4"/>
      </bottom>
      <diagonal/>
    </border>
    <border>
      <left style="thin">
        <color theme="2" tint="-0.14999847407452621"/>
      </left>
      <right style="thin">
        <color theme="2" tint="-0.14999847407452621"/>
      </right>
      <top style="medium">
        <color rgb="FFA0A0A0"/>
      </top>
      <bottom style="thin">
        <color theme="2" tint="-0.14999847407452621"/>
      </bottom>
      <diagonal/>
    </border>
    <border>
      <left/>
      <right/>
      <top style="medium">
        <color rgb="FFA0A0A0"/>
      </top>
      <bottom style="thin">
        <color theme="2" tint="-0.14999847407452621"/>
      </bottom>
      <diagonal/>
    </border>
    <border>
      <left/>
      <right style="thin">
        <color theme="2" tint="-0.14999847407452621"/>
      </right>
      <top style="medium">
        <color rgb="FFA0A0A0"/>
      </top>
      <bottom style="thin">
        <color theme="2" tint="-0.14999847407452621"/>
      </bottom>
      <diagonal/>
    </border>
    <border>
      <left style="thin">
        <color theme="2" tint="-0.14999847407452621"/>
      </left>
      <right style="thin">
        <color theme="2" tint="-0.14999847407452621"/>
      </right>
      <top style="thin">
        <color rgb="FFFFFFFF"/>
      </top>
      <bottom/>
      <diagonal/>
    </border>
    <border>
      <left style="thin">
        <color theme="2" tint="-0.14999847407452621"/>
      </left>
      <right style="thin">
        <color theme="2" tint="-0.14999847407452621"/>
      </right>
      <top style="thin">
        <color theme="2" tint="-0.14999847407452621"/>
      </top>
      <bottom/>
      <diagonal/>
    </border>
    <border>
      <left/>
      <right style="thin">
        <color rgb="FFD6DDE4"/>
      </right>
      <top style="thin">
        <color rgb="FFD6DDE4"/>
      </top>
      <bottom/>
      <diagonal/>
    </border>
    <border>
      <left/>
      <right style="thin">
        <color theme="2" tint="-0.14999847407452621"/>
      </right>
      <top/>
      <bottom style="thin">
        <color rgb="FFD6DDE4"/>
      </bottom>
      <diagonal/>
    </border>
    <border>
      <left/>
      <right style="thin">
        <color theme="2" tint="-0.14999847407452621"/>
      </right>
      <top style="thin">
        <color theme="2" tint="-0.14999847407452621"/>
      </top>
      <bottom style="thin">
        <color rgb="FFFFFFFF"/>
      </bottom>
      <diagonal/>
    </border>
    <border>
      <left/>
      <right style="thin">
        <color rgb="FFD6DDE4"/>
      </right>
      <top style="thin">
        <color rgb="FFFFFFFF"/>
      </top>
      <bottom/>
      <diagonal/>
    </border>
    <border>
      <left style="thin">
        <color rgb="FFFFFFFF"/>
      </left>
      <right style="thin">
        <color theme="2" tint="-0.14999847407452621"/>
      </right>
      <top/>
      <bottom/>
      <diagonal/>
    </border>
    <border>
      <left style="medium">
        <color rgb="FF000000"/>
      </left>
      <right/>
      <top style="medium">
        <color rgb="FF000000"/>
      </top>
      <bottom/>
      <diagonal/>
    </border>
    <border>
      <left style="medium">
        <color rgb="FF000000"/>
      </left>
      <right/>
      <top/>
      <bottom/>
      <diagonal/>
    </border>
    <border>
      <left/>
      <right/>
      <top style="medium">
        <color rgb="FF000000"/>
      </top>
      <bottom/>
      <diagonal/>
    </border>
    <border>
      <left/>
      <right style="medium">
        <color rgb="FF000000"/>
      </right>
      <top style="medium">
        <color rgb="FF00000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rgb="FFD6DDE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FFFFFF"/>
      </left>
      <right style="medium">
        <color rgb="FFFFFFFF"/>
      </right>
      <top style="medium">
        <color rgb="FFFFFFFF"/>
      </top>
      <bottom/>
      <diagonal/>
    </border>
    <border>
      <left style="medium">
        <color rgb="FFFFFFFF"/>
      </left>
      <right style="medium">
        <color rgb="FFFFFFFF"/>
      </right>
      <top/>
      <bottom style="medium">
        <color rgb="FFFFFFFF"/>
      </bottom>
      <diagonal/>
    </border>
    <border>
      <left style="medium">
        <color rgb="FFD6DDE4"/>
      </left>
      <right style="medium">
        <color rgb="FFD6DDE4"/>
      </right>
      <top style="medium">
        <color rgb="FFD6DDE4"/>
      </top>
      <bottom style="medium">
        <color rgb="FFD6DDE4"/>
      </bottom>
      <diagonal/>
    </border>
    <border>
      <left style="medium">
        <color rgb="FFD6DDE4"/>
      </left>
      <right/>
      <top style="medium">
        <color rgb="FFD6DDE4"/>
      </top>
      <bottom style="medium">
        <color rgb="FFD6DDE4"/>
      </bottom>
      <diagonal/>
    </border>
    <border>
      <left/>
      <right/>
      <top style="medium">
        <color rgb="FFD6DDE4"/>
      </top>
      <bottom style="medium">
        <color rgb="FFD6DDE4"/>
      </bottom>
      <diagonal/>
    </border>
    <border>
      <left style="medium">
        <color rgb="FFFFFFFF"/>
      </left>
      <right style="medium">
        <color rgb="FFFFFFFF"/>
      </right>
      <top/>
      <bottom style="medium">
        <color rgb="FFD6DDE4"/>
      </bottom>
      <diagonal/>
    </border>
    <border>
      <left style="medium">
        <color rgb="FFFFFFFF"/>
      </left>
      <right/>
      <top style="medium">
        <color rgb="FFFFFFFF"/>
      </top>
      <bottom/>
      <diagonal/>
    </border>
    <border>
      <left style="medium">
        <color rgb="FFFFFFFF"/>
      </left>
      <right/>
      <top/>
      <bottom style="medium">
        <color rgb="FFFFFFFF"/>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s>
  <cellStyleXfs count="6">
    <xf numFmtId="0" fontId="0" fillId="0" borderId="0"/>
    <xf numFmtId="0" fontId="47" fillId="0" borderId="4"/>
    <xf numFmtId="0" fontId="3" fillId="0" borderId="4"/>
    <xf numFmtId="9" fontId="3" fillId="0" borderId="4" applyFont="0" applyFill="0" applyBorder="0" applyAlignment="0" applyProtection="0"/>
    <xf numFmtId="0" fontId="2" fillId="0" borderId="4"/>
    <xf numFmtId="9" fontId="2" fillId="0" borderId="4" applyFont="0" applyFill="0" applyBorder="0" applyAlignment="0" applyProtection="0"/>
  </cellStyleXfs>
  <cellXfs count="423">
    <xf numFmtId="0" fontId="0" fillId="0" borderId="0" xfId="0"/>
    <xf numFmtId="0" fontId="5" fillId="0" borderId="0" xfId="0" applyFont="1"/>
    <xf numFmtId="0" fontId="6" fillId="0" borderId="0" xfId="0" applyFont="1"/>
    <xf numFmtId="0" fontId="7" fillId="2" borderId="1" xfId="0" applyFont="1" applyFill="1" applyBorder="1"/>
    <xf numFmtId="0" fontId="8" fillId="2" borderId="1" xfId="0" applyFont="1" applyFill="1" applyBorder="1"/>
    <xf numFmtId="0" fontId="9" fillId="0" borderId="0" xfId="0" applyFont="1" applyAlignment="1">
      <alignment horizontal="left" vertical="center"/>
    </xf>
    <xf numFmtId="0" fontId="11" fillId="0" borderId="0" xfId="0" applyFont="1"/>
    <xf numFmtId="0" fontId="5" fillId="0" borderId="0" xfId="0" applyFont="1" applyAlignment="1">
      <alignment horizontal="left"/>
    </xf>
    <xf numFmtId="0" fontId="5" fillId="0" borderId="0" xfId="0" applyFont="1" applyAlignment="1">
      <alignment wrapText="1"/>
    </xf>
    <xf numFmtId="0" fontId="9" fillId="0" borderId="0" xfId="0" applyFont="1" applyAlignment="1">
      <alignment horizontal="left" vertical="top"/>
    </xf>
    <xf numFmtId="0" fontId="12" fillId="0" borderId="0" xfId="0" applyFont="1" applyAlignment="1">
      <alignment wrapText="1"/>
    </xf>
    <xf numFmtId="0" fontId="13" fillId="0" borderId="0" xfId="0" applyFont="1"/>
    <xf numFmtId="0" fontId="12" fillId="0" borderId="0" xfId="0" applyFont="1" applyAlignment="1">
      <alignment vertical="top" wrapText="1"/>
    </xf>
    <xf numFmtId="0" fontId="16" fillId="0" borderId="0" xfId="0" applyFont="1" applyAlignment="1">
      <alignment wrapText="1"/>
    </xf>
    <xf numFmtId="0" fontId="12" fillId="0" borderId="0" xfId="0" applyFont="1" applyAlignment="1">
      <alignment horizontal="left" vertical="top"/>
    </xf>
    <xf numFmtId="0" fontId="17" fillId="4" borderId="1" xfId="0" applyFont="1" applyFill="1" applyBorder="1" applyAlignment="1">
      <alignment horizontal="center" vertical="center" wrapText="1"/>
    </xf>
    <xf numFmtId="0" fontId="12" fillId="0" borderId="0" xfId="0" applyFont="1" applyAlignment="1">
      <alignment horizontal="center" vertical="center"/>
    </xf>
    <xf numFmtId="0" fontId="17" fillId="5" borderId="1" xfId="0" applyFont="1" applyFill="1" applyBorder="1" applyAlignment="1">
      <alignment horizontal="center" vertical="center" wrapText="1"/>
    </xf>
    <xf numFmtId="0" fontId="18" fillId="0" borderId="0" xfId="0" applyFont="1" applyAlignment="1">
      <alignment horizontal="center" vertical="center" wrapText="1"/>
    </xf>
    <xf numFmtId="0" fontId="12" fillId="2" borderId="1" xfId="0" applyFont="1" applyFill="1" applyBorder="1" applyAlignment="1">
      <alignment horizontal="center" vertical="center"/>
    </xf>
    <xf numFmtId="14" fontId="19" fillId="2" borderId="1" xfId="0" applyNumberFormat="1" applyFont="1" applyFill="1" applyBorder="1" applyAlignment="1">
      <alignment horizontal="center" vertical="center"/>
    </xf>
    <xf numFmtId="0" fontId="19" fillId="2" borderId="1" xfId="0" applyFont="1" applyFill="1" applyBorder="1" applyAlignment="1">
      <alignment horizontal="center" vertical="center"/>
    </xf>
    <xf numFmtId="14" fontId="12" fillId="0" borderId="0" xfId="0" applyNumberFormat="1" applyFont="1" applyAlignment="1">
      <alignment horizontal="center" vertical="center"/>
    </xf>
    <xf numFmtId="0" fontId="20" fillId="0" borderId="0" xfId="0" applyFont="1" applyAlignment="1">
      <alignment horizontal="center" vertical="center"/>
    </xf>
    <xf numFmtId="164" fontId="12" fillId="0" borderId="0" xfId="0" applyNumberFormat="1" applyFont="1"/>
    <xf numFmtId="4" fontId="20" fillId="0" borderId="0" xfId="0" applyNumberFormat="1" applyFont="1"/>
    <xf numFmtId="0" fontId="21" fillId="0" borderId="0" xfId="0" applyFont="1"/>
    <xf numFmtId="4" fontId="12" fillId="0" borderId="0" xfId="0" applyNumberFormat="1" applyFont="1"/>
    <xf numFmtId="0" fontId="22" fillId="0" borderId="0" xfId="0" applyFont="1"/>
    <xf numFmtId="0" fontId="12" fillId="0" borderId="0" xfId="0" applyFont="1"/>
    <xf numFmtId="164" fontId="12" fillId="0" borderId="5" xfId="0" applyNumberFormat="1" applyFont="1" applyBorder="1"/>
    <xf numFmtId="4" fontId="12" fillId="0" borderId="0" xfId="0" applyNumberFormat="1" applyFont="1" applyAlignment="1">
      <alignment horizontal="right" vertical="center"/>
    </xf>
    <xf numFmtId="4" fontId="21" fillId="0" borderId="0" xfId="0" applyNumberFormat="1" applyFont="1" applyAlignment="1">
      <alignment horizontal="right"/>
    </xf>
    <xf numFmtId="4" fontId="21" fillId="0" borderId="6" xfId="0" applyNumberFormat="1" applyFont="1" applyBorder="1"/>
    <xf numFmtId="0" fontId="21" fillId="0" borderId="7" xfId="0" applyFont="1" applyBorder="1"/>
    <xf numFmtId="0" fontId="23" fillId="0" borderId="0" xfId="0" applyFont="1"/>
    <xf numFmtId="0" fontId="23" fillId="0" borderId="0" xfId="0" applyFont="1" applyAlignment="1">
      <alignment horizontal="right"/>
    </xf>
    <xf numFmtId="164" fontId="21" fillId="0" borderId="0" xfId="0" applyNumberFormat="1" applyFont="1"/>
    <xf numFmtId="4" fontId="21" fillId="0" borderId="0" xfId="0" applyNumberFormat="1" applyFont="1"/>
    <xf numFmtId="164" fontId="24" fillId="0" borderId="0" xfId="0" applyNumberFormat="1" applyFont="1"/>
    <xf numFmtId="0" fontId="20" fillId="6" borderId="0" xfId="0" applyFont="1" applyFill="1" applyAlignment="1">
      <alignment horizontal="center" vertical="center"/>
    </xf>
    <xf numFmtId="0" fontId="24" fillId="0" borderId="0" xfId="0" applyFont="1"/>
    <xf numFmtId="164" fontId="25" fillId="7" borderId="8" xfId="0" applyNumberFormat="1" applyFont="1" applyFill="1" applyBorder="1" applyAlignment="1">
      <alignment horizontal="left"/>
    </xf>
    <xf numFmtId="4" fontId="26" fillId="2" borderId="8" xfId="0" applyNumberFormat="1" applyFont="1" applyFill="1" applyBorder="1" applyAlignment="1">
      <alignment horizontal="right"/>
    </xf>
    <xf numFmtId="4" fontId="26" fillId="0" borderId="8" xfId="0" applyNumberFormat="1" applyFont="1" applyBorder="1" applyAlignment="1">
      <alignment horizontal="right"/>
    </xf>
    <xf numFmtId="164" fontId="24" fillId="0" borderId="9" xfId="0" applyNumberFormat="1" applyFont="1" applyBorder="1"/>
    <xf numFmtId="4" fontId="24" fillId="6" borderId="10" xfId="0" applyNumberFormat="1" applyFont="1" applyFill="1" applyBorder="1"/>
    <xf numFmtId="4" fontId="24" fillId="2" borderId="10" xfId="0" applyNumberFormat="1" applyFont="1" applyFill="1" applyBorder="1" applyAlignment="1">
      <alignment horizontal="right"/>
    </xf>
    <xf numFmtId="4" fontId="24" fillId="8" borderId="11" xfId="0" applyNumberFormat="1" applyFont="1" applyFill="1" applyBorder="1"/>
    <xf numFmtId="164" fontId="25" fillId="7" borderId="0" xfId="0" applyNumberFormat="1" applyFont="1" applyFill="1" applyAlignment="1">
      <alignment horizontal="left"/>
    </xf>
    <xf numFmtId="4" fontId="26" fillId="8" borderId="0" xfId="0" applyNumberFormat="1" applyFont="1" applyFill="1" applyAlignment="1">
      <alignment horizontal="right"/>
    </xf>
    <xf numFmtId="0" fontId="24" fillId="0" borderId="0" xfId="0" applyFont="1" applyAlignment="1">
      <alignment horizontal="center" vertical="center"/>
    </xf>
    <xf numFmtId="164" fontId="24" fillId="0" borderId="12" xfId="0" applyNumberFormat="1" applyFont="1" applyBorder="1"/>
    <xf numFmtId="4" fontId="24" fillId="6" borderId="13" xfId="0" applyNumberFormat="1" applyFont="1" applyFill="1" applyBorder="1"/>
    <xf numFmtId="4" fontId="24" fillId="2" borderId="13" xfId="0" applyNumberFormat="1" applyFont="1" applyFill="1" applyBorder="1" applyAlignment="1">
      <alignment horizontal="right"/>
    </xf>
    <xf numFmtId="4" fontId="24" fillId="8" borderId="14" xfId="0" applyNumberFormat="1" applyFont="1" applyFill="1" applyBorder="1"/>
    <xf numFmtId="4" fontId="26" fillId="8" borderId="8" xfId="0" applyNumberFormat="1" applyFont="1" applyFill="1" applyBorder="1" applyAlignment="1">
      <alignment horizontal="right"/>
    </xf>
    <xf numFmtId="165" fontId="26" fillId="0" borderId="8" xfId="0" applyNumberFormat="1" applyFont="1" applyBorder="1" applyAlignment="1">
      <alignment horizontal="right"/>
    </xf>
    <xf numFmtId="166" fontId="26" fillId="0" borderId="8" xfId="0" applyNumberFormat="1" applyFont="1" applyBorder="1" applyAlignment="1">
      <alignment horizontal="right"/>
    </xf>
    <xf numFmtId="167" fontId="25" fillId="7" borderId="8" xfId="0" applyNumberFormat="1" applyFont="1" applyFill="1" applyBorder="1" applyAlignment="1">
      <alignment horizontal="left"/>
    </xf>
    <xf numFmtId="4" fontId="24" fillId="0" borderId="0" xfId="0" applyNumberFormat="1" applyFont="1"/>
    <xf numFmtId="0" fontId="24" fillId="0" borderId="8" xfId="0" applyFont="1" applyBorder="1" applyAlignment="1">
      <alignment horizontal="center" vertical="center"/>
    </xf>
    <xf numFmtId="4" fontId="24" fillId="8" borderId="8" xfId="0" applyNumberFormat="1" applyFont="1" applyFill="1" applyBorder="1" applyAlignment="1">
      <alignment horizontal="center" vertical="center"/>
    </xf>
    <xf numFmtId="4" fontId="24" fillId="8" borderId="0" xfId="0" applyNumberFormat="1" applyFont="1" applyFill="1"/>
    <xf numFmtId="164" fontId="24" fillId="0" borderId="15" xfId="0" applyNumberFormat="1" applyFont="1" applyBorder="1"/>
    <xf numFmtId="4" fontId="24" fillId="6" borderId="16" xfId="0" applyNumberFormat="1" applyFont="1" applyFill="1" applyBorder="1"/>
    <xf numFmtId="4" fontId="24" fillId="2" borderId="16" xfId="0" applyNumberFormat="1" applyFont="1" applyFill="1" applyBorder="1" applyAlignment="1">
      <alignment horizontal="right"/>
    </xf>
    <xf numFmtId="4" fontId="24" fillId="8" borderId="17" xfId="0" applyNumberFormat="1" applyFont="1" applyFill="1" applyBorder="1"/>
    <xf numFmtId="0" fontId="24" fillId="6" borderId="0" xfId="0" applyFont="1" applyFill="1"/>
    <xf numFmtId="4" fontId="24" fillId="6" borderId="0" xfId="0" applyNumberFormat="1" applyFont="1" applyFill="1"/>
    <xf numFmtId="4" fontId="24" fillId="2" borderId="0" xfId="0" applyNumberFormat="1" applyFont="1" applyFill="1"/>
    <xf numFmtId="0" fontId="27" fillId="0" borderId="0" xfId="0" applyFont="1"/>
    <xf numFmtId="168" fontId="21" fillId="0" borderId="0" xfId="0" applyNumberFormat="1" applyFont="1"/>
    <xf numFmtId="168" fontId="12" fillId="0" borderId="0" xfId="0" applyNumberFormat="1" applyFont="1"/>
    <xf numFmtId="0" fontId="28" fillId="4" borderId="18" xfId="0" applyFont="1" applyFill="1" applyBorder="1" applyAlignment="1">
      <alignment horizontal="left"/>
    </xf>
    <xf numFmtId="0" fontId="28" fillId="0" borderId="0" xfId="0" applyFont="1" applyAlignment="1">
      <alignment horizontal="left"/>
    </xf>
    <xf numFmtId="0" fontId="29" fillId="7" borderId="0" xfId="0" applyFont="1" applyFill="1" applyAlignment="1">
      <alignment horizontal="left"/>
    </xf>
    <xf numFmtId="168" fontId="30" fillId="7" borderId="0" xfId="0" applyNumberFormat="1" applyFont="1" applyFill="1" applyAlignment="1">
      <alignment horizontal="right"/>
    </xf>
    <xf numFmtId="3" fontId="30" fillId="7" borderId="0" xfId="0" applyNumberFormat="1" applyFont="1" applyFill="1" applyAlignment="1">
      <alignment horizontal="right"/>
    </xf>
    <xf numFmtId="168" fontId="31" fillId="7" borderId="19" xfId="0" applyNumberFormat="1" applyFont="1" applyFill="1" applyBorder="1" applyAlignment="1">
      <alignment horizontal="right"/>
    </xf>
    <xf numFmtId="3" fontId="31" fillId="7" borderId="19" xfId="0" applyNumberFormat="1" applyFont="1" applyFill="1" applyBorder="1" applyAlignment="1">
      <alignment horizontal="right"/>
    </xf>
    <xf numFmtId="0" fontId="31" fillId="7" borderId="19" xfId="0" applyFont="1" applyFill="1" applyBorder="1" applyAlignment="1">
      <alignment horizontal="right"/>
    </xf>
    <xf numFmtId="168" fontId="28" fillId="4" borderId="0" xfId="0" applyNumberFormat="1" applyFont="1" applyFill="1" applyAlignment="1">
      <alignment horizontal="left"/>
    </xf>
    <xf numFmtId="0" fontId="28" fillId="4" borderId="0" xfId="0" applyFont="1" applyFill="1" applyAlignment="1">
      <alignment horizontal="left"/>
    </xf>
    <xf numFmtId="0" fontId="32" fillId="7" borderId="0" xfId="0" applyFont="1" applyFill="1" applyAlignment="1">
      <alignment horizontal="left"/>
    </xf>
    <xf numFmtId="168" fontId="33" fillId="0" borderId="19" xfId="0" applyNumberFormat="1" applyFont="1" applyBorder="1" applyAlignment="1">
      <alignment horizontal="left"/>
    </xf>
    <xf numFmtId="0" fontId="31" fillId="9" borderId="0" xfId="0" applyFont="1" applyFill="1"/>
    <xf numFmtId="0" fontId="34" fillId="9" borderId="0" xfId="0" applyFont="1" applyFill="1" applyAlignment="1">
      <alignment horizontal="left"/>
    </xf>
    <xf numFmtId="3" fontId="31" fillId="7" borderId="20" xfId="0" applyNumberFormat="1" applyFont="1" applyFill="1" applyBorder="1" applyAlignment="1">
      <alignment horizontal="right"/>
    </xf>
    <xf numFmtId="0" fontId="34" fillId="7" borderId="21" xfId="0" applyFont="1" applyFill="1" applyBorder="1" applyAlignment="1">
      <alignment horizontal="left"/>
    </xf>
    <xf numFmtId="168" fontId="35" fillId="7" borderId="21" xfId="0" applyNumberFormat="1" applyFont="1" applyFill="1" applyBorder="1" applyAlignment="1">
      <alignment horizontal="right"/>
    </xf>
    <xf numFmtId="0" fontId="34" fillId="7" borderId="0" xfId="0" applyFont="1" applyFill="1" applyAlignment="1">
      <alignment horizontal="left"/>
    </xf>
    <xf numFmtId="0" fontId="21" fillId="4" borderId="0" xfId="0" applyFont="1" applyFill="1"/>
    <xf numFmtId="168" fontId="21" fillId="4" borderId="0" xfId="0" applyNumberFormat="1" applyFont="1" applyFill="1"/>
    <xf numFmtId="0" fontId="37" fillId="0" borderId="0" xfId="0" applyFont="1"/>
    <xf numFmtId="0" fontId="20" fillId="10" borderId="1" xfId="0" applyFont="1" applyFill="1" applyBorder="1"/>
    <xf numFmtId="0" fontId="12" fillId="10" borderId="1" xfId="0" applyFont="1" applyFill="1" applyBorder="1"/>
    <xf numFmtId="0" fontId="16" fillId="0" borderId="0" xfId="0" applyFont="1" applyAlignment="1">
      <alignment horizontal="center"/>
    </xf>
    <xf numFmtId="0" fontId="16" fillId="0" borderId="0" xfId="0" applyFont="1"/>
    <xf numFmtId="169" fontId="12" fillId="0" borderId="0" xfId="0" applyNumberFormat="1" applyFont="1"/>
    <xf numFmtId="10" fontId="12" fillId="0" borderId="0" xfId="0" applyNumberFormat="1" applyFont="1"/>
    <xf numFmtId="14" fontId="12" fillId="0" borderId="0" xfId="0" applyNumberFormat="1" applyFont="1"/>
    <xf numFmtId="2" fontId="12" fillId="0" borderId="0" xfId="0" applyNumberFormat="1" applyFont="1"/>
    <xf numFmtId="170" fontId="12" fillId="0" borderId="0" xfId="0" applyNumberFormat="1" applyFont="1"/>
    <xf numFmtId="164" fontId="16" fillId="0" borderId="0" xfId="0" applyNumberFormat="1" applyFont="1"/>
    <xf numFmtId="0" fontId="14" fillId="0" borderId="0" xfId="0" applyFont="1"/>
    <xf numFmtId="171" fontId="16" fillId="0" borderId="7" xfId="0" applyNumberFormat="1" applyFont="1" applyBorder="1"/>
    <xf numFmtId="171" fontId="12" fillId="0" borderId="0" xfId="0" applyNumberFormat="1" applyFont="1"/>
    <xf numFmtId="171" fontId="12" fillId="0" borderId="7" xfId="0" applyNumberFormat="1" applyFont="1" applyBorder="1"/>
    <xf numFmtId="0" fontId="38" fillId="2" borderId="1" xfId="0" applyFont="1" applyFill="1" applyBorder="1"/>
    <xf numFmtId="0" fontId="39" fillId="2" borderId="1" xfId="0" applyFont="1" applyFill="1" applyBorder="1"/>
    <xf numFmtId="0" fontId="12" fillId="2" borderId="1" xfId="0" applyFont="1" applyFill="1" applyBorder="1"/>
    <xf numFmtId="172" fontId="12" fillId="0" borderId="7" xfId="0" applyNumberFormat="1" applyFont="1" applyBorder="1"/>
    <xf numFmtId="0" fontId="16" fillId="2" borderId="1" xfId="0" applyFont="1" applyFill="1" applyBorder="1"/>
    <xf numFmtId="173" fontId="12" fillId="0" borderId="0" xfId="0" applyNumberFormat="1" applyFont="1"/>
    <xf numFmtId="0" fontId="40" fillId="0" borderId="19" xfId="0" applyFont="1" applyBorder="1" applyAlignment="1">
      <alignment horizontal="left"/>
    </xf>
    <xf numFmtId="0" fontId="33" fillId="0" borderId="19" xfId="0" applyFont="1" applyBorder="1" applyAlignment="1">
      <alignment horizontal="left"/>
    </xf>
    <xf numFmtId="0" fontId="30" fillId="7" borderId="0" xfId="0" applyFont="1" applyFill="1" applyAlignment="1">
      <alignment horizontal="right"/>
    </xf>
    <xf numFmtId="0" fontId="35" fillId="7" borderId="21" xfId="0" applyFont="1" applyFill="1" applyBorder="1" applyAlignment="1">
      <alignment horizontal="right"/>
    </xf>
    <xf numFmtId="0" fontId="35" fillId="7" borderId="0" xfId="0" applyFont="1" applyFill="1" applyAlignment="1">
      <alignment horizontal="right"/>
    </xf>
    <xf numFmtId="0" fontId="41" fillId="7" borderId="21" xfId="0" applyFont="1" applyFill="1" applyBorder="1" applyAlignment="1">
      <alignment horizontal="right"/>
    </xf>
    <xf numFmtId="0" fontId="42" fillId="7" borderId="0" xfId="0" applyFont="1" applyFill="1" applyAlignment="1">
      <alignment horizontal="left"/>
    </xf>
    <xf numFmtId="164" fontId="43" fillId="7" borderId="8" xfId="0" applyNumberFormat="1" applyFont="1" applyFill="1" applyBorder="1" applyAlignment="1">
      <alignment horizontal="left"/>
    </xf>
    <xf numFmtId="4" fontId="44" fillId="2" borderId="8" xfId="0" applyNumberFormat="1" applyFont="1" applyFill="1" applyBorder="1" applyAlignment="1">
      <alignment horizontal="right"/>
    </xf>
    <xf numFmtId="165" fontId="44" fillId="2" borderId="8" xfId="0" applyNumberFormat="1" applyFont="1" applyFill="1" applyBorder="1" applyAlignment="1">
      <alignment horizontal="right"/>
    </xf>
    <xf numFmtId="166" fontId="44" fillId="2" borderId="8" xfId="0" applyNumberFormat="1" applyFont="1" applyFill="1" applyBorder="1" applyAlignment="1">
      <alignment horizontal="right"/>
    </xf>
    <xf numFmtId="168" fontId="28" fillId="4" borderId="0" xfId="0" applyNumberFormat="1" applyFont="1" applyFill="1" applyAlignment="1">
      <alignment horizontal="right" wrapText="1"/>
    </xf>
    <xf numFmtId="0" fontId="31" fillId="11" borderId="0" xfId="0" applyFont="1" applyFill="1"/>
    <xf numFmtId="0" fontId="16" fillId="2" borderId="1" xfId="0" applyFont="1" applyFill="1" applyBorder="1" applyAlignment="1">
      <alignment horizontal="left"/>
    </xf>
    <xf numFmtId="0" fontId="10" fillId="3" borderId="2" xfId="0" applyFont="1" applyFill="1" applyBorder="1" applyAlignment="1">
      <alignment horizontal="left" vertical="center"/>
    </xf>
    <xf numFmtId="0" fontId="29" fillId="11" borderId="0" xfId="0" applyFont="1" applyFill="1" applyAlignment="1">
      <alignment horizontal="left"/>
    </xf>
    <xf numFmtId="168" fontId="30" fillId="7" borderId="4" xfId="0" applyNumberFormat="1" applyFont="1" applyFill="1" applyBorder="1" applyAlignment="1">
      <alignment horizontal="right"/>
    </xf>
    <xf numFmtId="168" fontId="31" fillId="7" borderId="22" xfId="0" applyNumberFormat="1" applyFont="1" applyFill="1" applyBorder="1" applyAlignment="1">
      <alignment horizontal="right"/>
    </xf>
    <xf numFmtId="168" fontId="30" fillId="7" borderId="23" xfId="0" applyNumberFormat="1" applyFont="1" applyFill="1" applyBorder="1" applyAlignment="1">
      <alignment horizontal="right"/>
    </xf>
    <xf numFmtId="0" fontId="29" fillId="7" borderId="4" xfId="0" applyFont="1" applyFill="1" applyBorder="1" applyAlignment="1">
      <alignment horizontal="left"/>
    </xf>
    <xf numFmtId="168" fontId="30" fillId="7" borderId="24" xfId="0" applyNumberFormat="1" applyFont="1" applyFill="1" applyBorder="1" applyAlignment="1">
      <alignment horizontal="right"/>
    </xf>
    <xf numFmtId="168" fontId="30" fillId="7" borderId="25" xfId="0" applyNumberFormat="1" applyFont="1" applyFill="1" applyBorder="1" applyAlignment="1">
      <alignment horizontal="right"/>
    </xf>
    <xf numFmtId="168" fontId="30" fillId="7" borderId="27" xfId="0" applyNumberFormat="1" applyFont="1" applyFill="1" applyBorder="1" applyAlignment="1">
      <alignment horizontal="right"/>
    </xf>
    <xf numFmtId="168" fontId="30" fillId="7" borderId="28" xfId="0" applyNumberFormat="1" applyFont="1" applyFill="1" applyBorder="1" applyAlignment="1">
      <alignment horizontal="right"/>
    </xf>
    <xf numFmtId="168" fontId="30" fillId="7" borderId="29" xfId="0" applyNumberFormat="1" applyFont="1" applyFill="1" applyBorder="1" applyAlignment="1">
      <alignment horizontal="right"/>
    </xf>
    <xf numFmtId="3" fontId="30" fillId="7" borderId="25" xfId="0" applyNumberFormat="1" applyFont="1" applyFill="1" applyBorder="1" applyAlignment="1">
      <alignment horizontal="right"/>
    </xf>
    <xf numFmtId="168" fontId="30" fillId="7" borderId="30" xfId="0" applyNumberFormat="1" applyFont="1" applyFill="1" applyBorder="1" applyAlignment="1">
      <alignment horizontal="right"/>
    </xf>
    <xf numFmtId="3" fontId="30" fillId="7" borderId="24" xfId="0" applyNumberFormat="1" applyFont="1" applyFill="1" applyBorder="1" applyAlignment="1">
      <alignment horizontal="right"/>
    </xf>
    <xf numFmtId="3" fontId="30" fillId="7" borderId="23" xfId="0" applyNumberFormat="1" applyFont="1" applyFill="1" applyBorder="1" applyAlignment="1">
      <alignment horizontal="right"/>
    </xf>
    <xf numFmtId="3" fontId="30" fillId="7" borderId="27" xfId="0" applyNumberFormat="1" applyFont="1" applyFill="1" applyBorder="1" applyAlignment="1">
      <alignment horizontal="right"/>
    </xf>
    <xf numFmtId="168" fontId="30" fillId="7" borderId="31" xfId="0" applyNumberFormat="1" applyFont="1" applyFill="1" applyBorder="1" applyAlignment="1">
      <alignment horizontal="right"/>
    </xf>
    <xf numFmtId="0" fontId="0" fillId="0" borderId="33" xfId="0" applyBorder="1"/>
    <xf numFmtId="3" fontId="30" fillId="7" borderId="35" xfId="0" applyNumberFormat="1" applyFont="1" applyFill="1" applyBorder="1" applyAlignment="1">
      <alignment horizontal="right"/>
    </xf>
    <xf numFmtId="3" fontId="30" fillId="7" borderId="36" xfId="0" applyNumberFormat="1" applyFont="1" applyFill="1" applyBorder="1" applyAlignment="1">
      <alignment horizontal="right"/>
    </xf>
    <xf numFmtId="168" fontId="30" fillId="7" borderId="37" xfId="0" applyNumberFormat="1" applyFont="1" applyFill="1" applyBorder="1" applyAlignment="1">
      <alignment horizontal="right"/>
    </xf>
    <xf numFmtId="0" fontId="29" fillId="7" borderId="38" xfId="0" applyFont="1" applyFill="1" applyBorder="1" applyAlignment="1">
      <alignment horizontal="left"/>
    </xf>
    <xf numFmtId="3" fontId="30" fillId="7" borderId="31" xfId="0" applyNumberFormat="1" applyFont="1" applyFill="1" applyBorder="1" applyAlignment="1">
      <alignment horizontal="right"/>
    </xf>
    <xf numFmtId="3" fontId="30" fillId="7" borderId="28" xfId="0" applyNumberFormat="1" applyFont="1" applyFill="1" applyBorder="1" applyAlignment="1">
      <alignment horizontal="right"/>
    </xf>
    <xf numFmtId="3" fontId="30" fillId="7" borderId="39" xfId="0" applyNumberFormat="1" applyFont="1" applyFill="1" applyBorder="1" applyAlignment="1">
      <alignment horizontal="right"/>
    </xf>
    <xf numFmtId="0" fontId="0" fillId="0" borderId="26" xfId="0" applyBorder="1"/>
    <xf numFmtId="3" fontId="30" fillId="7" borderId="30" xfId="0" applyNumberFormat="1" applyFont="1" applyFill="1" applyBorder="1" applyAlignment="1">
      <alignment horizontal="right"/>
    </xf>
    <xf numFmtId="0" fontId="0" fillId="0" borderId="40" xfId="0" applyBorder="1"/>
    <xf numFmtId="3" fontId="31" fillId="7" borderId="41" xfId="0" applyNumberFormat="1" applyFont="1" applyFill="1" applyBorder="1" applyAlignment="1">
      <alignment horizontal="right"/>
    </xf>
    <xf numFmtId="168" fontId="31" fillId="7" borderId="20" xfId="0" applyNumberFormat="1" applyFont="1" applyFill="1" applyBorder="1" applyAlignment="1">
      <alignment horizontal="right"/>
    </xf>
    <xf numFmtId="168" fontId="31" fillId="7" borderId="42" xfId="0" applyNumberFormat="1" applyFont="1" applyFill="1" applyBorder="1" applyAlignment="1">
      <alignment horizontal="right"/>
    </xf>
    <xf numFmtId="168" fontId="30" fillId="7" borderId="33" xfId="0" applyNumberFormat="1" applyFont="1" applyFill="1" applyBorder="1" applyAlignment="1">
      <alignment horizontal="right"/>
    </xf>
    <xf numFmtId="168" fontId="31" fillId="7" borderId="41" xfId="0" applyNumberFormat="1" applyFont="1" applyFill="1" applyBorder="1" applyAlignment="1">
      <alignment horizontal="right"/>
    </xf>
    <xf numFmtId="0" fontId="29" fillId="7" borderId="43" xfId="0" applyFont="1" applyFill="1" applyBorder="1" applyAlignment="1">
      <alignment horizontal="left"/>
    </xf>
    <xf numFmtId="168" fontId="30" fillId="7" borderId="36" xfId="0" applyNumberFormat="1" applyFont="1" applyFill="1" applyBorder="1" applyAlignment="1">
      <alignment horizontal="right"/>
    </xf>
    <xf numFmtId="168" fontId="30" fillId="7" borderId="39" xfId="0" applyNumberFormat="1" applyFont="1" applyFill="1" applyBorder="1" applyAlignment="1">
      <alignment horizontal="right"/>
    </xf>
    <xf numFmtId="168" fontId="30" fillId="7" borderId="44" xfId="0" applyNumberFormat="1" applyFont="1" applyFill="1" applyBorder="1" applyAlignment="1">
      <alignment horizontal="right"/>
    </xf>
    <xf numFmtId="168" fontId="21" fillId="0" borderId="40" xfId="0" applyNumberFormat="1" applyFont="1" applyBorder="1"/>
    <xf numFmtId="168" fontId="21" fillId="0" borderId="46" xfId="0" applyNumberFormat="1" applyFont="1" applyBorder="1"/>
    <xf numFmtId="0" fontId="29" fillId="9" borderId="43" xfId="0" applyFont="1" applyFill="1" applyBorder="1" applyAlignment="1">
      <alignment horizontal="left"/>
    </xf>
    <xf numFmtId="0" fontId="32" fillId="7" borderId="47" xfId="0" applyFont="1" applyFill="1" applyBorder="1" applyAlignment="1">
      <alignment horizontal="left"/>
    </xf>
    <xf numFmtId="168" fontId="21" fillId="0" borderId="25" xfId="0" applyNumberFormat="1" applyFont="1" applyBorder="1"/>
    <xf numFmtId="0" fontId="29" fillId="7" borderId="48" xfId="0" applyFont="1" applyFill="1" applyBorder="1" applyAlignment="1">
      <alignment horizontal="left"/>
    </xf>
    <xf numFmtId="0" fontId="28" fillId="4" borderId="49" xfId="0" applyFont="1" applyFill="1" applyBorder="1" applyAlignment="1">
      <alignment horizontal="left"/>
    </xf>
    <xf numFmtId="0" fontId="29" fillId="7" borderId="50" xfId="0" applyFont="1" applyFill="1" applyBorder="1" applyAlignment="1">
      <alignment horizontal="left"/>
    </xf>
    <xf numFmtId="0" fontId="0" fillId="0" borderId="43" xfId="0" applyBorder="1"/>
    <xf numFmtId="0" fontId="28" fillId="4" borderId="51" xfId="0" applyFont="1" applyFill="1" applyBorder="1" applyAlignment="1">
      <alignment horizontal="left"/>
    </xf>
    <xf numFmtId="0" fontId="29" fillId="9" borderId="4" xfId="0" applyFont="1" applyFill="1" applyBorder="1"/>
    <xf numFmtId="0" fontId="0" fillId="0" borderId="53" xfId="0" applyBorder="1"/>
    <xf numFmtId="0" fontId="0" fillId="0" borderId="52" xfId="0" applyBorder="1"/>
    <xf numFmtId="3" fontId="30" fillId="7" borderId="54" xfId="0" applyNumberFormat="1" applyFont="1" applyFill="1" applyBorder="1" applyAlignment="1">
      <alignment horizontal="right"/>
    </xf>
    <xf numFmtId="3" fontId="30" fillId="7" borderId="33" xfId="0" applyNumberFormat="1" applyFont="1" applyFill="1" applyBorder="1" applyAlignment="1">
      <alignment horizontal="right"/>
    </xf>
    <xf numFmtId="0" fontId="29" fillId="7" borderId="56" xfId="0" applyFont="1" applyFill="1" applyBorder="1" applyAlignment="1">
      <alignment horizontal="left"/>
    </xf>
    <xf numFmtId="0" fontId="29" fillId="7" borderId="26" xfId="0" applyFont="1" applyFill="1" applyBorder="1" applyAlignment="1">
      <alignment horizontal="left"/>
    </xf>
    <xf numFmtId="168" fontId="35" fillId="7" borderId="57" xfId="0" applyNumberFormat="1" applyFont="1" applyFill="1" applyBorder="1" applyAlignment="1">
      <alignment horizontal="right"/>
    </xf>
    <xf numFmtId="168" fontId="30" fillId="7" borderId="55" xfId="0" applyNumberFormat="1" applyFont="1" applyFill="1" applyBorder="1" applyAlignment="1">
      <alignment horizontal="right"/>
    </xf>
    <xf numFmtId="168" fontId="21" fillId="0" borderId="59" xfId="0" applyNumberFormat="1" applyFont="1" applyBorder="1"/>
    <xf numFmtId="168" fontId="30" fillId="7" borderId="32" xfId="0" applyNumberFormat="1" applyFont="1" applyFill="1" applyBorder="1" applyAlignment="1">
      <alignment horizontal="right"/>
    </xf>
    <xf numFmtId="168" fontId="31" fillId="7" borderId="30" xfId="0" applyNumberFormat="1" applyFont="1" applyFill="1" applyBorder="1" applyAlignment="1">
      <alignment horizontal="right"/>
    </xf>
    <xf numFmtId="168" fontId="21" fillId="0" borderId="54" xfId="0" applyNumberFormat="1" applyFont="1" applyBorder="1"/>
    <xf numFmtId="0" fontId="0" fillId="0" borderId="46" xfId="0" applyBorder="1"/>
    <xf numFmtId="168" fontId="21" fillId="0" borderId="34" xfId="0" applyNumberFormat="1" applyFont="1" applyBorder="1"/>
    <xf numFmtId="0" fontId="29" fillId="0" borderId="4" xfId="0" applyFont="1" applyBorder="1" applyAlignment="1">
      <alignment horizontal="left"/>
    </xf>
    <xf numFmtId="0" fontId="34" fillId="0" borderId="55" xfId="0" applyFont="1" applyBorder="1" applyAlignment="1">
      <alignment horizontal="left"/>
    </xf>
    <xf numFmtId="0" fontId="29" fillId="0" borderId="43" xfId="0" applyFont="1" applyBorder="1" applyAlignment="1">
      <alignment horizontal="left"/>
    </xf>
    <xf numFmtId="0" fontId="0" fillId="0" borderId="4" xfId="0" applyBorder="1"/>
    <xf numFmtId="0" fontId="0" fillId="0" borderId="60" xfId="0" applyBorder="1"/>
    <xf numFmtId="3" fontId="35" fillId="7" borderId="53" xfId="0" applyNumberFormat="1" applyFont="1" applyFill="1" applyBorder="1" applyAlignment="1">
      <alignment horizontal="right"/>
    </xf>
    <xf numFmtId="3" fontId="31" fillId="7" borderId="55" xfId="0" applyNumberFormat="1" applyFont="1" applyFill="1" applyBorder="1" applyAlignment="1">
      <alignment horizontal="right"/>
    </xf>
    <xf numFmtId="168" fontId="21" fillId="0" borderId="27" xfId="0" applyNumberFormat="1" applyFont="1" applyBorder="1"/>
    <xf numFmtId="168" fontId="30" fillId="7" borderId="41" xfId="0" applyNumberFormat="1" applyFont="1" applyFill="1" applyBorder="1" applyAlignment="1">
      <alignment horizontal="right"/>
    </xf>
    <xf numFmtId="0" fontId="34" fillId="7" borderId="43" xfId="0" applyFont="1" applyFill="1" applyBorder="1" applyAlignment="1">
      <alignment horizontal="left"/>
    </xf>
    <xf numFmtId="168" fontId="21" fillId="0" borderId="32" xfId="0" applyNumberFormat="1" applyFont="1" applyBorder="1"/>
    <xf numFmtId="168" fontId="35" fillId="7" borderId="32" xfId="0" applyNumberFormat="1" applyFont="1" applyFill="1" applyBorder="1" applyAlignment="1">
      <alignment horizontal="right"/>
    </xf>
    <xf numFmtId="168" fontId="21" fillId="0" borderId="29" xfId="0" applyNumberFormat="1" applyFont="1" applyBorder="1"/>
    <xf numFmtId="168" fontId="30" fillId="7" borderId="43" xfId="0" applyNumberFormat="1" applyFont="1" applyFill="1" applyBorder="1" applyAlignment="1">
      <alignment horizontal="right"/>
    </xf>
    <xf numFmtId="168" fontId="31" fillId="7" borderId="37" xfId="0" applyNumberFormat="1" applyFont="1" applyFill="1" applyBorder="1" applyAlignment="1">
      <alignment horizontal="right"/>
    </xf>
    <xf numFmtId="168" fontId="21" fillId="0" borderId="45" xfId="0" applyNumberFormat="1" applyFont="1" applyBorder="1"/>
    <xf numFmtId="168" fontId="21" fillId="0" borderId="60" xfId="0" applyNumberFormat="1" applyFont="1" applyBorder="1"/>
    <xf numFmtId="168" fontId="21" fillId="0" borderId="55" xfId="0" applyNumberFormat="1" applyFont="1" applyBorder="1"/>
    <xf numFmtId="168" fontId="21" fillId="0" borderId="43" xfId="0" applyNumberFormat="1" applyFont="1" applyBorder="1"/>
    <xf numFmtId="168" fontId="31" fillId="7" borderId="61" xfId="0" applyNumberFormat="1" applyFont="1" applyFill="1" applyBorder="1" applyAlignment="1">
      <alignment horizontal="right"/>
    </xf>
    <xf numFmtId="168" fontId="35" fillId="7" borderId="58" xfId="0" applyNumberFormat="1" applyFont="1" applyFill="1" applyBorder="1" applyAlignment="1">
      <alignment horizontal="right"/>
    </xf>
    <xf numFmtId="168" fontId="35" fillId="7" borderId="43" xfId="0" applyNumberFormat="1" applyFont="1" applyFill="1" applyBorder="1" applyAlignment="1">
      <alignment horizontal="right"/>
    </xf>
    <xf numFmtId="168" fontId="31" fillId="7" borderId="31" xfId="0" applyNumberFormat="1" applyFont="1" applyFill="1" applyBorder="1" applyAlignment="1">
      <alignment horizontal="right"/>
    </xf>
    <xf numFmtId="168" fontId="31" fillId="7" borderId="39" xfId="0" applyNumberFormat="1" applyFont="1" applyFill="1" applyBorder="1" applyAlignment="1">
      <alignment horizontal="right"/>
    </xf>
    <xf numFmtId="168" fontId="31" fillId="7" borderId="63" xfId="0" applyNumberFormat="1" applyFont="1" applyFill="1" applyBorder="1" applyAlignment="1">
      <alignment horizontal="right"/>
    </xf>
    <xf numFmtId="168" fontId="21" fillId="0" borderId="4" xfId="0" applyNumberFormat="1" applyFont="1" applyBorder="1"/>
    <xf numFmtId="168" fontId="31" fillId="7" borderId="64" xfId="0" applyNumberFormat="1" applyFont="1" applyFill="1" applyBorder="1" applyAlignment="1">
      <alignment horizontal="right"/>
    </xf>
    <xf numFmtId="168" fontId="35" fillId="7" borderId="65" xfId="0" applyNumberFormat="1" applyFont="1" applyFill="1" applyBorder="1" applyAlignment="1">
      <alignment horizontal="right"/>
    </xf>
    <xf numFmtId="168" fontId="35" fillId="7" borderId="66" xfId="0" applyNumberFormat="1" applyFont="1" applyFill="1" applyBorder="1" applyAlignment="1">
      <alignment horizontal="right"/>
    </xf>
    <xf numFmtId="168" fontId="35" fillId="7" borderId="67" xfId="0" applyNumberFormat="1" applyFont="1" applyFill="1" applyBorder="1" applyAlignment="1">
      <alignment horizontal="right"/>
    </xf>
    <xf numFmtId="168" fontId="21" fillId="0" borderId="33" xfId="0" applyNumberFormat="1" applyFont="1" applyBorder="1"/>
    <xf numFmtId="168" fontId="35" fillId="7" borderId="33" xfId="0" applyNumberFormat="1" applyFont="1" applyFill="1" applyBorder="1" applyAlignment="1">
      <alignment horizontal="right"/>
    </xf>
    <xf numFmtId="168" fontId="35" fillId="7" borderId="55" xfId="0" applyNumberFormat="1" applyFont="1" applyFill="1" applyBorder="1" applyAlignment="1">
      <alignment horizontal="right"/>
    </xf>
    <xf numFmtId="168" fontId="21" fillId="0" borderId="52" xfId="0" applyNumberFormat="1" applyFont="1" applyBorder="1"/>
    <xf numFmtId="0" fontId="0" fillId="0" borderId="55" xfId="0" applyBorder="1"/>
    <xf numFmtId="0" fontId="34" fillId="9" borderId="68" xfId="0" applyFont="1" applyFill="1" applyBorder="1"/>
    <xf numFmtId="0" fontId="29" fillId="7" borderId="32" xfId="0" applyFont="1" applyFill="1" applyBorder="1" applyAlignment="1">
      <alignment horizontal="left"/>
    </xf>
    <xf numFmtId="0" fontId="34" fillId="7" borderId="57" xfId="0" applyFont="1" applyFill="1" applyBorder="1" applyAlignment="1">
      <alignment horizontal="left"/>
    </xf>
    <xf numFmtId="0" fontId="29" fillId="9" borderId="69" xfId="0" applyFont="1" applyFill="1" applyBorder="1" applyAlignment="1">
      <alignment horizontal="left"/>
    </xf>
    <xf numFmtId="0" fontId="29" fillId="11" borderId="4" xfId="0" applyFont="1" applyFill="1" applyBorder="1"/>
    <xf numFmtId="0" fontId="29" fillId="9" borderId="32" xfId="0" applyFont="1" applyFill="1" applyBorder="1"/>
    <xf numFmtId="0" fontId="34" fillId="7" borderId="32" xfId="0" applyFont="1" applyFill="1" applyBorder="1" applyAlignment="1">
      <alignment horizontal="left"/>
    </xf>
    <xf numFmtId="0" fontId="0" fillId="0" borderId="32" xfId="0" applyBorder="1"/>
    <xf numFmtId="3" fontId="30" fillId="7" borderId="4" xfId="0" applyNumberFormat="1" applyFont="1" applyFill="1" applyBorder="1" applyAlignment="1">
      <alignment horizontal="right"/>
    </xf>
    <xf numFmtId="0" fontId="31" fillId="7" borderId="22" xfId="0" applyFont="1" applyFill="1" applyBorder="1" applyAlignment="1">
      <alignment horizontal="right"/>
    </xf>
    <xf numFmtId="3" fontId="31" fillId="7" borderId="22" xfId="0" applyNumberFormat="1" applyFont="1" applyFill="1" applyBorder="1" applyAlignment="1">
      <alignment horizontal="right"/>
    </xf>
    <xf numFmtId="3" fontId="31" fillId="7" borderId="70" xfId="0" applyNumberFormat="1" applyFont="1" applyFill="1" applyBorder="1" applyAlignment="1">
      <alignment horizontal="right"/>
    </xf>
    <xf numFmtId="3" fontId="31" fillId="7" borderId="4" xfId="0" applyNumberFormat="1" applyFont="1" applyFill="1" applyBorder="1" applyAlignment="1">
      <alignment horizontal="right"/>
    </xf>
    <xf numFmtId="3" fontId="35" fillId="7" borderId="4" xfId="0" applyNumberFormat="1" applyFont="1" applyFill="1" applyBorder="1" applyAlignment="1">
      <alignment horizontal="right"/>
    </xf>
    <xf numFmtId="0" fontId="34" fillId="0" borderId="4" xfId="0" applyFont="1" applyBorder="1" applyAlignment="1">
      <alignment horizontal="left"/>
    </xf>
    <xf numFmtId="168" fontId="29" fillId="0" borderId="60" xfId="0" applyNumberFormat="1" applyFont="1" applyBorder="1" applyAlignment="1">
      <alignment horizontal="left"/>
    </xf>
    <xf numFmtId="168" fontId="34" fillId="0" borderId="55" xfId="0" applyNumberFormat="1" applyFont="1" applyBorder="1" applyAlignment="1">
      <alignment horizontal="left"/>
    </xf>
    <xf numFmtId="168" fontId="29" fillId="0" borderId="43" xfId="0" applyNumberFormat="1" applyFont="1" applyBorder="1" applyAlignment="1">
      <alignment horizontal="left"/>
    </xf>
    <xf numFmtId="168" fontId="34" fillId="0" borderId="43" xfId="0" applyNumberFormat="1" applyFont="1" applyBorder="1" applyAlignment="1">
      <alignment horizontal="left"/>
    </xf>
    <xf numFmtId="0" fontId="29" fillId="11" borderId="43" xfId="0" applyFont="1" applyFill="1" applyBorder="1"/>
    <xf numFmtId="168" fontId="30" fillId="7" borderId="71" xfId="0" applyNumberFormat="1" applyFont="1" applyFill="1" applyBorder="1" applyAlignment="1">
      <alignment horizontal="right"/>
    </xf>
    <xf numFmtId="0" fontId="0" fillId="0" borderId="45" xfId="0" applyBorder="1"/>
    <xf numFmtId="168" fontId="30" fillId="7" borderId="45" xfId="0" applyNumberFormat="1" applyFont="1" applyFill="1" applyBorder="1" applyAlignment="1">
      <alignment horizontal="right"/>
    </xf>
    <xf numFmtId="168" fontId="35" fillId="7" borderId="45" xfId="0" applyNumberFormat="1" applyFont="1" applyFill="1" applyBorder="1" applyAlignment="1">
      <alignment horizontal="right"/>
    </xf>
    <xf numFmtId="0" fontId="29" fillId="11" borderId="33" xfId="0" applyFont="1" applyFill="1" applyBorder="1"/>
    <xf numFmtId="0" fontId="12" fillId="0" borderId="4" xfId="0" applyFont="1" applyBorder="1"/>
    <xf numFmtId="0" fontId="28" fillId="0" borderId="4" xfId="0" applyFont="1" applyBorder="1" applyAlignment="1">
      <alignment horizontal="left"/>
    </xf>
    <xf numFmtId="0" fontId="12" fillId="0" borderId="43" xfId="0" applyFont="1" applyBorder="1"/>
    <xf numFmtId="0" fontId="28" fillId="0" borderId="43" xfId="0" applyFont="1" applyBorder="1" applyAlignment="1">
      <alignment horizontal="left"/>
    </xf>
    <xf numFmtId="3" fontId="30" fillId="7" borderId="52" xfId="0" applyNumberFormat="1" applyFont="1" applyFill="1" applyBorder="1" applyAlignment="1">
      <alignment horizontal="right"/>
    </xf>
    <xf numFmtId="3" fontId="30" fillId="7" borderId="43" xfId="0" applyNumberFormat="1" applyFont="1" applyFill="1" applyBorder="1" applyAlignment="1">
      <alignment horizontal="right"/>
    </xf>
    <xf numFmtId="0" fontId="31" fillId="7" borderId="37" xfId="0" applyFont="1" applyFill="1" applyBorder="1" applyAlignment="1">
      <alignment horizontal="right"/>
    </xf>
    <xf numFmtId="3" fontId="31" fillId="7" borderId="37" xfId="0" applyNumberFormat="1" applyFont="1" applyFill="1" applyBorder="1" applyAlignment="1">
      <alignment horizontal="right"/>
    </xf>
    <xf numFmtId="3" fontId="31" fillId="7" borderId="62" xfId="0" applyNumberFormat="1" applyFont="1" applyFill="1" applyBorder="1" applyAlignment="1">
      <alignment horizontal="right"/>
    </xf>
    <xf numFmtId="3" fontId="35" fillId="7" borderId="52" xfId="0" applyNumberFormat="1" applyFont="1" applyFill="1" applyBorder="1" applyAlignment="1">
      <alignment horizontal="right"/>
    </xf>
    <xf numFmtId="3" fontId="31" fillId="7" borderId="43" xfId="0" applyNumberFormat="1" applyFont="1" applyFill="1" applyBorder="1" applyAlignment="1">
      <alignment horizontal="right"/>
    </xf>
    <xf numFmtId="3" fontId="35" fillId="7" borderId="43" xfId="0" applyNumberFormat="1" applyFont="1" applyFill="1" applyBorder="1" applyAlignment="1">
      <alignment horizontal="right"/>
    </xf>
    <xf numFmtId="0" fontId="34" fillId="0" borderId="43" xfId="0" applyFont="1" applyBorder="1" applyAlignment="1">
      <alignment horizontal="left"/>
    </xf>
    <xf numFmtId="3" fontId="30" fillId="7" borderId="60" xfId="0" applyNumberFormat="1" applyFont="1" applyFill="1" applyBorder="1" applyAlignment="1">
      <alignment horizontal="right"/>
    </xf>
    <xf numFmtId="3" fontId="30" fillId="7" borderId="55" xfId="0" applyNumberFormat="1" applyFont="1" applyFill="1" applyBorder="1" applyAlignment="1">
      <alignment horizontal="right"/>
    </xf>
    <xf numFmtId="3" fontId="31" fillId="7" borderId="32" xfId="0" applyNumberFormat="1" applyFont="1" applyFill="1" applyBorder="1" applyAlignment="1">
      <alignment horizontal="right"/>
    </xf>
    <xf numFmtId="3" fontId="35" fillId="7" borderId="32" xfId="0" applyNumberFormat="1" applyFont="1" applyFill="1" applyBorder="1" applyAlignment="1">
      <alignment horizontal="right"/>
    </xf>
    <xf numFmtId="0" fontId="34" fillId="7" borderId="65" xfId="0" applyFont="1" applyFill="1" applyBorder="1" applyAlignment="1">
      <alignment horizontal="left"/>
    </xf>
    <xf numFmtId="0" fontId="34" fillId="7" borderId="67" xfId="0" applyFont="1" applyFill="1" applyBorder="1" applyAlignment="1">
      <alignment horizontal="left"/>
    </xf>
    <xf numFmtId="0" fontId="29" fillId="11" borderId="55" xfId="0" applyFont="1" applyFill="1" applyBorder="1" applyAlignment="1">
      <alignment horizontal="left"/>
    </xf>
    <xf numFmtId="0" fontId="36" fillId="7" borderId="72" xfId="0" applyFont="1" applyFill="1" applyBorder="1" applyAlignment="1">
      <alignment horizontal="left"/>
    </xf>
    <xf numFmtId="0" fontId="32" fillId="7" borderId="73" xfId="0" applyFont="1" applyFill="1" applyBorder="1" applyAlignment="1">
      <alignment horizontal="left"/>
    </xf>
    <xf numFmtId="168" fontId="33" fillId="0" borderId="20" xfId="0" applyNumberFormat="1" applyFont="1" applyBorder="1" applyAlignment="1">
      <alignment horizontal="left"/>
    </xf>
    <xf numFmtId="0" fontId="0" fillId="0" borderId="59" xfId="0" applyBorder="1"/>
    <xf numFmtId="0" fontId="31" fillId="11" borderId="33" xfId="0" applyFont="1" applyFill="1" applyBorder="1"/>
    <xf numFmtId="168" fontId="28" fillId="4" borderId="74" xfId="0" applyNumberFormat="1" applyFont="1" applyFill="1" applyBorder="1" applyAlignment="1">
      <alignment horizontal="right" wrapText="1"/>
    </xf>
    <xf numFmtId="168" fontId="28" fillId="4" borderId="32" xfId="0" applyNumberFormat="1" applyFont="1" applyFill="1" applyBorder="1" applyAlignment="1">
      <alignment horizontal="right" wrapText="1"/>
    </xf>
    <xf numFmtId="0" fontId="34" fillId="9" borderId="45" xfId="0" applyFont="1" applyFill="1" applyBorder="1" applyAlignment="1">
      <alignment horizontal="left"/>
    </xf>
    <xf numFmtId="0" fontId="29" fillId="9" borderId="55" xfId="0" applyFont="1" applyFill="1" applyBorder="1" applyAlignment="1">
      <alignment horizontal="left"/>
    </xf>
    <xf numFmtId="0" fontId="34" fillId="7" borderId="52" xfId="0" applyFont="1" applyFill="1" applyBorder="1" applyAlignment="1">
      <alignment horizontal="left"/>
    </xf>
    <xf numFmtId="0" fontId="34" fillId="9" borderId="52" xfId="0" applyFont="1" applyFill="1" applyBorder="1" applyAlignment="1">
      <alignment horizontal="left"/>
    </xf>
    <xf numFmtId="0" fontId="29" fillId="9" borderId="33" xfId="0" applyFont="1" applyFill="1" applyBorder="1"/>
    <xf numFmtId="0" fontId="34" fillId="7" borderId="45" xfId="0" applyFont="1" applyFill="1" applyBorder="1" applyAlignment="1">
      <alignment horizontal="left"/>
    </xf>
    <xf numFmtId="0" fontId="34" fillId="9" borderId="45" xfId="0" applyFont="1" applyFill="1" applyBorder="1"/>
    <xf numFmtId="0" fontId="29" fillId="9" borderId="45" xfId="0" applyFont="1" applyFill="1" applyBorder="1"/>
    <xf numFmtId="0" fontId="34" fillId="7" borderId="33" xfId="0" applyFont="1" applyFill="1" applyBorder="1" applyAlignment="1">
      <alignment horizontal="left"/>
    </xf>
    <xf numFmtId="0" fontId="34" fillId="7" borderId="55" xfId="0" applyFont="1" applyFill="1" applyBorder="1" applyAlignment="1">
      <alignment horizontal="left"/>
    </xf>
    <xf numFmtId="0" fontId="29" fillId="9" borderId="60" xfId="0" applyFont="1" applyFill="1" applyBorder="1" applyAlignment="1">
      <alignment horizontal="left"/>
    </xf>
    <xf numFmtId="0" fontId="29" fillId="9" borderId="69" xfId="0" applyFont="1" applyFill="1" applyBorder="1"/>
    <xf numFmtId="2" fontId="12" fillId="0" borderId="7" xfId="0" applyNumberFormat="1" applyFont="1" applyBorder="1"/>
    <xf numFmtId="2" fontId="0" fillId="0" borderId="0" xfId="0" applyNumberFormat="1"/>
    <xf numFmtId="0" fontId="12" fillId="0" borderId="80" xfId="0" applyFont="1" applyBorder="1"/>
    <xf numFmtId="0" fontId="16" fillId="0" borderId="81" xfId="0" applyFont="1" applyBorder="1"/>
    <xf numFmtId="0" fontId="16" fillId="0" borderId="82" xfId="0" applyFont="1" applyBorder="1"/>
    <xf numFmtId="0" fontId="16" fillId="0" borderId="83" xfId="0" applyFont="1" applyBorder="1"/>
    <xf numFmtId="0" fontId="12" fillId="0" borderId="81" xfId="0" applyFont="1" applyBorder="1" applyAlignment="1">
      <alignment horizontal="left"/>
    </xf>
    <xf numFmtId="0" fontId="12" fillId="0" borderId="82" xfId="0" applyFont="1" applyBorder="1" applyAlignment="1">
      <alignment horizontal="left"/>
    </xf>
    <xf numFmtId="0" fontId="12" fillId="0" borderId="83" xfId="0" applyFont="1" applyBorder="1" applyAlignment="1">
      <alignment horizontal="left"/>
    </xf>
    <xf numFmtId="0" fontId="12" fillId="0" borderId="84" xfId="0" applyFont="1" applyBorder="1" applyAlignment="1">
      <alignment horizontal="left"/>
    </xf>
    <xf numFmtId="173" fontId="12" fillId="10" borderId="80" xfId="0" applyNumberFormat="1" applyFont="1" applyFill="1" applyBorder="1"/>
    <xf numFmtId="170" fontId="12" fillId="0" borderId="81" xfId="0" applyNumberFormat="1" applyFont="1" applyBorder="1"/>
    <xf numFmtId="10" fontId="12" fillId="0" borderId="82" xfId="0" applyNumberFormat="1" applyFont="1" applyBorder="1"/>
    <xf numFmtId="170" fontId="12" fillId="0" borderId="83" xfId="0" applyNumberFormat="1" applyFont="1" applyBorder="1"/>
    <xf numFmtId="173" fontId="12" fillId="0" borderId="85" xfId="0" applyNumberFormat="1" applyFont="1" applyBorder="1"/>
    <xf numFmtId="170" fontId="12" fillId="0" borderId="86" xfId="0" applyNumberFormat="1" applyFont="1" applyBorder="1"/>
    <xf numFmtId="10" fontId="12" fillId="0" borderId="87" xfId="0" applyNumberFormat="1" applyFont="1" applyBorder="1"/>
    <xf numFmtId="170" fontId="12" fillId="0" borderId="88" xfId="0" applyNumberFormat="1" applyFont="1" applyBorder="1"/>
    <xf numFmtId="173" fontId="12" fillId="0" borderId="80" xfId="0" applyNumberFormat="1" applyFont="1" applyBorder="1"/>
    <xf numFmtId="0" fontId="4" fillId="0" borderId="0" xfId="0" applyFont="1"/>
    <xf numFmtId="0" fontId="12" fillId="0" borderId="78" xfId="0" applyFont="1" applyBorder="1"/>
    <xf numFmtId="0" fontId="0" fillId="0" borderId="80" xfId="0" applyBorder="1"/>
    <xf numFmtId="0" fontId="0" fillId="0" borderId="79" xfId="0" applyBorder="1"/>
    <xf numFmtId="0" fontId="12" fillId="0" borderId="79" xfId="0" applyFont="1" applyBorder="1"/>
    <xf numFmtId="0" fontId="0" fillId="0" borderId="91" xfId="0" applyBorder="1"/>
    <xf numFmtId="0" fontId="48" fillId="0" borderId="79" xfId="0" applyFont="1" applyBorder="1"/>
    <xf numFmtId="0" fontId="49" fillId="12" borderId="92" xfId="0" applyFont="1" applyFill="1" applyBorder="1" applyAlignment="1">
      <alignment horizontal="right" vertical="center" wrapText="1"/>
    </xf>
    <xf numFmtId="0" fontId="16" fillId="0" borderId="79" xfId="0" applyFont="1" applyBorder="1"/>
    <xf numFmtId="0" fontId="2" fillId="0" borderId="4" xfId="4"/>
    <xf numFmtId="173" fontId="2" fillId="0" borderId="4" xfId="4" applyNumberFormat="1"/>
    <xf numFmtId="10" fontId="0" fillId="0" borderId="4" xfId="5" applyNumberFormat="1" applyFont="1"/>
    <xf numFmtId="0" fontId="51" fillId="0" borderId="4" xfId="4" applyFont="1" applyAlignment="1">
      <alignment vertical="center"/>
    </xf>
    <xf numFmtId="14" fontId="2" fillId="0" borderId="4" xfId="4" applyNumberFormat="1"/>
    <xf numFmtId="174" fontId="2" fillId="0" borderId="4" xfId="4" applyNumberFormat="1"/>
    <xf numFmtId="14" fontId="50" fillId="0" borderId="4" xfId="4" applyNumberFormat="1" applyFont="1"/>
    <xf numFmtId="0" fontId="50" fillId="0" borderId="4" xfId="4" applyFont="1"/>
    <xf numFmtId="0" fontId="2" fillId="0" borderId="93" xfId="4" applyBorder="1" applyAlignment="1">
      <alignment vertical="center"/>
    </xf>
    <xf numFmtId="0" fontId="2" fillId="0" borderId="93" xfId="4" applyBorder="1" applyAlignment="1">
      <alignment horizontal="center" vertical="center" wrapText="1"/>
    </xf>
    <xf numFmtId="0" fontId="2" fillId="0" borderId="4" xfId="4" applyAlignment="1">
      <alignment vertical="center"/>
    </xf>
    <xf numFmtId="0" fontId="2" fillId="0" borderId="93" xfId="4" applyBorder="1" applyAlignment="1">
      <alignment horizontal="center" vertical="center"/>
    </xf>
    <xf numFmtId="0" fontId="2" fillId="0" borderId="93" xfId="4" applyBorder="1" applyAlignment="1">
      <alignment horizontal="left" vertical="top"/>
    </xf>
    <xf numFmtId="0" fontId="2" fillId="0" borderId="93" xfId="4" applyBorder="1" applyAlignment="1">
      <alignment horizontal="left"/>
    </xf>
    <xf numFmtId="2" fontId="2" fillId="0" borderId="93" xfId="4" applyNumberFormat="1" applyBorder="1" applyAlignment="1">
      <alignment horizontal="right"/>
    </xf>
    <xf numFmtId="10" fontId="2" fillId="0" borderId="93" xfId="4" applyNumberFormat="1" applyBorder="1" applyAlignment="1">
      <alignment horizontal="right"/>
    </xf>
    <xf numFmtId="10" fontId="2" fillId="0" borderId="93" xfId="4" applyNumberFormat="1" applyBorder="1"/>
    <xf numFmtId="10" fontId="2" fillId="0" borderId="4" xfId="4" applyNumberFormat="1"/>
    <xf numFmtId="0" fontId="55" fillId="12" borderId="99" xfId="0" applyFont="1" applyFill="1" applyBorder="1" applyAlignment="1">
      <alignment horizontal="left" vertical="center" wrapText="1" indent="1"/>
    </xf>
    <xf numFmtId="0" fontId="56" fillId="0" borderId="0" xfId="0" applyFont="1" applyAlignment="1">
      <alignment horizontal="left" vertical="center" wrapText="1" indent="2"/>
    </xf>
    <xf numFmtId="0" fontId="1" fillId="0" borderId="0" xfId="0" applyFont="1"/>
    <xf numFmtId="0" fontId="54" fillId="14" borderId="101" xfId="0" applyFont="1" applyFill="1" applyBorder="1" applyAlignment="1">
      <alignment vertical="center" wrapText="1"/>
    </xf>
    <xf numFmtId="0" fontId="55" fillId="0" borderId="101" xfId="0" applyFont="1" applyBorder="1" applyAlignment="1">
      <alignment vertical="center" wrapText="1"/>
    </xf>
    <xf numFmtId="0" fontId="57" fillId="14" borderId="100" xfId="0" applyFont="1" applyFill="1" applyBorder="1" applyAlignment="1">
      <alignment vertical="center" wrapText="1"/>
    </xf>
    <xf numFmtId="0" fontId="57" fillId="14" borderId="101" xfId="0" applyFont="1" applyFill="1" applyBorder="1" applyAlignment="1">
      <alignment vertical="center" wrapText="1"/>
    </xf>
    <xf numFmtId="0" fontId="53" fillId="0" borderId="0" xfId="0" applyFont="1"/>
    <xf numFmtId="0" fontId="54" fillId="12" borderId="99" xfId="0" applyFont="1" applyFill="1" applyBorder="1" applyAlignment="1">
      <alignment horizontal="left" vertical="center" wrapText="1" indent="1"/>
    </xf>
    <xf numFmtId="0" fontId="54" fillId="15" borderId="101" xfId="0" applyFont="1" applyFill="1" applyBorder="1" applyAlignment="1">
      <alignment vertical="center" wrapText="1"/>
    </xf>
    <xf numFmtId="0" fontId="52" fillId="13" borderId="97" xfId="0" applyFont="1" applyFill="1" applyBorder="1" applyAlignment="1">
      <alignment horizontal="right" vertical="center" wrapText="1"/>
    </xf>
    <xf numFmtId="0" fontId="52" fillId="13" borderId="97" xfId="0" applyFont="1" applyFill="1" applyBorder="1" applyAlignment="1">
      <alignment horizontal="right" vertical="center" wrapText="1" indent="1"/>
    </xf>
    <xf numFmtId="0" fontId="52" fillId="13" borderId="103" xfId="0" applyFont="1" applyFill="1" applyBorder="1" applyAlignment="1">
      <alignment horizontal="right" vertical="center" wrapText="1" indent="1"/>
    </xf>
    <xf numFmtId="0" fontId="0" fillId="0" borderId="0" xfId="0" applyAlignment="1">
      <alignment horizontal="right"/>
    </xf>
    <xf numFmtId="0" fontId="58" fillId="13" borderId="97" xfId="0" applyFont="1" applyFill="1" applyBorder="1" applyAlignment="1">
      <alignment horizontal="right" vertical="center" wrapText="1"/>
    </xf>
    <xf numFmtId="0" fontId="52" fillId="13" borderId="102" xfId="0" applyFont="1" applyFill="1" applyBorder="1" applyAlignment="1">
      <alignment horizontal="right" vertical="center" wrapText="1"/>
    </xf>
    <xf numFmtId="0" fontId="52" fillId="13" borderId="98" xfId="0" applyFont="1" applyFill="1" applyBorder="1" applyAlignment="1">
      <alignment horizontal="right" vertical="center" wrapText="1" indent="1"/>
    </xf>
    <xf numFmtId="0" fontId="52" fillId="13" borderId="104" xfId="0" applyFont="1" applyFill="1" applyBorder="1" applyAlignment="1">
      <alignment horizontal="right" vertical="center" wrapText="1" indent="1"/>
    </xf>
    <xf numFmtId="0" fontId="58" fillId="13" borderId="102" xfId="0" applyFont="1" applyFill="1" applyBorder="1" applyAlignment="1">
      <alignment horizontal="right" vertical="center" wrapText="1"/>
    </xf>
    <xf numFmtId="168" fontId="30" fillId="7" borderId="30" xfId="0" applyNumberFormat="1" applyFont="1" applyFill="1" applyBorder="1" applyAlignment="1">
      <alignment horizontal="right" vertical="center"/>
    </xf>
    <xf numFmtId="2" fontId="59" fillId="0" borderId="79" xfId="0" applyNumberFormat="1" applyFont="1" applyBorder="1"/>
    <xf numFmtId="0" fontId="59" fillId="0" borderId="90" xfId="0" applyFont="1" applyBorder="1"/>
    <xf numFmtId="0" fontId="59" fillId="0" borderId="80" xfId="0" applyFont="1" applyBorder="1" applyAlignment="1">
      <alignment horizontal="right" vertical="center"/>
    </xf>
    <xf numFmtId="0" fontId="59" fillId="0" borderId="80" xfId="0" applyFont="1" applyBorder="1"/>
    <xf numFmtId="0" fontId="59" fillId="0" borderId="79" xfId="0" applyFont="1" applyBorder="1" applyAlignment="1">
      <alignment horizontal="right" vertical="center"/>
    </xf>
    <xf numFmtId="0" fontId="59" fillId="0" borderId="79" xfId="0" applyFont="1" applyBorder="1"/>
    <xf numFmtId="0" fontId="59" fillId="0" borderId="91" xfId="0" applyFont="1" applyBorder="1" applyAlignment="1">
      <alignment horizontal="right" vertical="center"/>
    </xf>
    <xf numFmtId="0" fontId="60" fillId="12" borderId="91" xfId="0" applyFont="1" applyFill="1" applyBorder="1" applyAlignment="1">
      <alignment horizontal="right" vertical="center" wrapText="1"/>
    </xf>
    <xf numFmtId="0" fontId="61" fillId="0" borderId="79" xfId="0" applyFont="1" applyBorder="1" applyAlignment="1">
      <alignment horizontal="center" vertical="center" wrapText="1"/>
    </xf>
    <xf numFmtId="0" fontId="61" fillId="0" borderId="90" xfId="0" applyFont="1" applyBorder="1" applyAlignment="1">
      <alignment horizontal="center" vertical="center" wrapText="1"/>
    </xf>
    <xf numFmtId="0" fontId="62" fillId="0" borderId="91" xfId="0" applyFont="1" applyBorder="1" applyAlignment="1">
      <alignment vertical="center" wrapText="1"/>
    </xf>
    <xf numFmtId="10" fontId="62" fillId="0" borderId="105" xfId="0" applyNumberFormat="1" applyFont="1" applyBorder="1" applyAlignment="1">
      <alignment vertical="center" wrapText="1"/>
    </xf>
    <xf numFmtId="0" fontId="62" fillId="0" borderId="105" xfId="0" applyFont="1" applyBorder="1" applyAlignment="1">
      <alignment vertical="center" wrapText="1"/>
    </xf>
    <xf numFmtId="10" fontId="0" fillId="0" borderId="81" xfId="0" applyNumberFormat="1" applyBorder="1"/>
    <xf numFmtId="10" fontId="12" fillId="0" borderId="83" xfId="0" applyNumberFormat="1" applyFont="1" applyBorder="1"/>
    <xf numFmtId="10" fontId="12" fillId="0" borderId="84" xfId="0" applyNumberFormat="1" applyFont="1" applyBorder="1"/>
    <xf numFmtId="10" fontId="12" fillId="0" borderId="81" xfId="0" applyNumberFormat="1" applyFont="1" applyBorder="1"/>
    <xf numFmtId="10" fontId="12" fillId="0" borderId="86" xfId="0" applyNumberFormat="1" applyFont="1" applyBorder="1"/>
    <xf numFmtId="10" fontId="12" fillId="0" borderId="88" xfId="0" applyNumberFormat="1" applyFont="1" applyBorder="1"/>
    <xf numFmtId="10" fontId="12" fillId="0" borderId="89" xfId="0" applyNumberFormat="1" applyFont="1" applyBorder="1"/>
    <xf numFmtId="0" fontId="62" fillId="0" borderId="106" xfId="0" applyFont="1" applyBorder="1" applyAlignment="1">
      <alignment vertical="center" wrapText="1"/>
    </xf>
    <xf numFmtId="10" fontId="62" fillId="0" borderId="107" xfId="0" applyNumberFormat="1" applyFont="1" applyBorder="1" applyAlignment="1">
      <alignment vertical="center" wrapText="1"/>
    </xf>
    <xf numFmtId="0" fontId="62" fillId="0" borderId="79" xfId="0" applyFont="1" applyBorder="1" applyAlignment="1">
      <alignment vertical="center" wrapText="1"/>
    </xf>
    <xf numFmtId="0" fontId="62" fillId="0" borderId="90" xfId="0" applyFont="1" applyBorder="1" applyAlignment="1">
      <alignment vertical="center" wrapText="1"/>
    </xf>
    <xf numFmtId="175" fontId="0" fillId="0" borderId="0" xfId="0" applyNumberFormat="1"/>
    <xf numFmtId="172" fontId="0" fillId="0" borderId="0" xfId="0" applyNumberFormat="1"/>
    <xf numFmtId="0" fontId="0" fillId="0" borderId="109" xfId="0" applyBorder="1"/>
    <xf numFmtId="0" fontId="0" fillId="0" borderId="85" xfId="0" applyBorder="1"/>
    <xf numFmtId="0" fontId="0" fillId="0" borderId="110" xfId="0" applyBorder="1"/>
    <xf numFmtId="0" fontId="0" fillId="0" borderId="107" xfId="0" applyBorder="1"/>
    <xf numFmtId="0" fontId="0" fillId="0" borderId="111" xfId="0" applyBorder="1"/>
    <xf numFmtId="0" fontId="0" fillId="0" borderId="112" xfId="0" applyBorder="1"/>
    <xf numFmtId="0" fontId="0" fillId="0" borderId="105" xfId="0" applyBorder="1"/>
    <xf numFmtId="0" fontId="21" fillId="0" borderId="110" xfId="0" applyFont="1" applyBorder="1"/>
    <xf numFmtId="0" fontId="21" fillId="0" borderId="4" xfId="0" applyFont="1" applyBorder="1"/>
    <xf numFmtId="0" fontId="50" fillId="0" borderId="108" xfId="0" applyFont="1" applyBorder="1"/>
    <xf numFmtId="0" fontId="50" fillId="0" borderId="109" xfId="0" applyFont="1" applyBorder="1"/>
    <xf numFmtId="0" fontId="50" fillId="0" borderId="85" xfId="0" applyFont="1" applyBorder="1"/>
    <xf numFmtId="0" fontId="50" fillId="0" borderId="110" xfId="0" applyFont="1" applyBorder="1"/>
    <xf numFmtId="0" fontId="50" fillId="0" borderId="4" xfId="0" applyFont="1" applyBorder="1"/>
    <xf numFmtId="0" fontId="50" fillId="0" borderId="107" xfId="0" applyFont="1" applyBorder="1"/>
    <xf numFmtId="0" fontId="50" fillId="0" borderId="111" xfId="0" applyFont="1" applyBorder="1"/>
    <xf numFmtId="0" fontId="50" fillId="0" borderId="112" xfId="0" applyFont="1" applyBorder="1"/>
    <xf numFmtId="0" fontId="50" fillId="0" borderId="105" xfId="0" applyFont="1" applyBorder="1"/>
    <xf numFmtId="0" fontId="50" fillId="0" borderId="0" xfId="0" applyFont="1"/>
    <xf numFmtId="0" fontId="61" fillId="0" borderId="79" xfId="0" applyFont="1" applyBorder="1" applyAlignment="1">
      <alignment horizontal="center"/>
    </xf>
    <xf numFmtId="0" fontId="62" fillId="0" borderId="79" xfId="0" applyFont="1" applyBorder="1"/>
    <xf numFmtId="10" fontId="62" fillId="0" borderId="79" xfId="0" applyNumberFormat="1" applyFont="1" applyBorder="1"/>
    <xf numFmtId="10" fontId="62" fillId="0" borderId="4" xfId="0" applyNumberFormat="1" applyFont="1" applyBorder="1"/>
    <xf numFmtId="0" fontId="16" fillId="0" borderId="75" xfId="0" applyFont="1" applyBorder="1" applyAlignment="1">
      <alignment horizontal="center" wrapText="1"/>
    </xf>
    <xf numFmtId="0" fontId="15" fillId="0" borderId="77" xfId="0" applyFont="1" applyBorder="1"/>
    <xf numFmtId="0" fontId="15" fillId="0" borderId="78" xfId="0" applyFont="1" applyBorder="1"/>
    <xf numFmtId="0" fontId="16" fillId="0" borderId="75" xfId="0" applyFont="1" applyBorder="1" applyAlignment="1">
      <alignment horizontal="center" vertical="center" wrapText="1"/>
    </xf>
    <xf numFmtId="0" fontId="15" fillId="0" borderId="76" xfId="0" applyFont="1" applyBorder="1"/>
    <xf numFmtId="0" fontId="48" fillId="0" borderId="75" xfId="0" applyFont="1" applyBorder="1" applyAlignment="1">
      <alignment horizontal="center" vertical="center" wrapText="1"/>
    </xf>
    <xf numFmtId="0" fontId="14" fillId="2" borderId="3" xfId="0" applyFont="1" applyFill="1" applyBorder="1" applyAlignment="1">
      <alignment horizontal="left"/>
    </xf>
    <xf numFmtId="0" fontId="5" fillId="0" borderId="0" xfId="0" applyFont="1" applyAlignment="1">
      <alignment horizontal="center" wrapText="1"/>
    </xf>
    <xf numFmtId="0" fontId="0" fillId="0" borderId="0" xfId="0"/>
    <xf numFmtId="0" fontId="5" fillId="0" borderId="0" xfId="0" applyFont="1" applyAlignment="1">
      <alignment horizontal="center"/>
    </xf>
    <xf numFmtId="0" fontId="9" fillId="0" borderId="0" xfId="0" applyFont="1" applyAlignment="1">
      <alignment horizontal="center" vertical="top"/>
    </xf>
    <xf numFmtId="0" fontId="50" fillId="0" borderId="93" xfId="4" applyFont="1" applyBorder="1" applyAlignment="1">
      <alignment horizontal="center"/>
    </xf>
    <xf numFmtId="0" fontId="50" fillId="0" borderId="94" xfId="4" applyFont="1" applyBorder="1" applyAlignment="1">
      <alignment horizontal="center"/>
    </xf>
    <xf numFmtId="0" fontId="50" fillId="0" borderId="95" xfId="4" applyFont="1" applyBorder="1" applyAlignment="1">
      <alignment horizontal="center"/>
    </xf>
    <xf numFmtId="0" fontId="50" fillId="0" borderId="96" xfId="4" applyFont="1" applyBorder="1" applyAlignment="1">
      <alignment horizontal="center"/>
    </xf>
    <xf numFmtId="0" fontId="50" fillId="0" borderId="112" xfId="0" applyFont="1" applyBorder="1" applyAlignment="1">
      <alignment horizontal="left"/>
    </xf>
    <xf numFmtId="0" fontId="29" fillId="9" borderId="0" xfId="0" applyFont="1" applyFill="1" applyAlignment="1">
      <alignment horizontal="left"/>
    </xf>
    <xf numFmtId="0" fontId="34" fillId="9" borderId="0" xfId="0" applyFont="1" applyFill="1" applyAlignment="1">
      <alignment horizontal="left"/>
    </xf>
  </cellXfs>
  <cellStyles count="6">
    <cellStyle name="Normal" xfId="0" builtinId="0"/>
    <cellStyle name="Normal 2" xfId="1" xr:uid="{EBF1B994-F2F6-43C3-83DE-58F228343419}"/>
    <cellStyle name="Normal 3" xfId="2" xr:uid="{7219BB78-6EDB-46CF-9612-0B2F14E0FB5E}"/>
    <cellStyle name="Normal 4" xfId="4" xr:uid="{F9E4547E-421F-4388-9960-80E4950D4E5F}"/>
    <cellStyle name="Percent 2" xfId="3" xr:uid="{445FEC8E-AB57-4D0A-9178-CC105668FA0C}"/>
    <cellStyle name="Percent 3" xfId="5" xr:uid="{A9B71E39-D1FA-47E9-8641-36EB4969F1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a:t>
            </a:r>
            <a:r>
              <a:rPr lang="en-US" baseline="0"/>
              <a:t> Reutrn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Mkt_calc!$C$2</c:f>
              <c:strCache>
                <c:ptCount val="1"/>
                <c:pt idx="0">
                  <c:v>ONT</c:v>
                </c:pt>
              </c:strCache>
            </c:strRef>
          </c:tx>
          <c:spPr>
            <a:ln w="28575" cap="rnd">
              <a:solidFill>
                <a:schemeClr val="accent1"/>
              </a:solidFill>
              <a:round/>
            </a:ln>
            <a:effectLst/>
          </c:spPr>
          <c:marker>
            <c:symbol val="none"/>
          </c:marker>
          <c:dLbls>
            <c:dLbl>
              <c:idx val="1"/>
              <c:layout>
                <c:manualLayout>
                  <c:x val="5.3678728540550572E-2"/>
                  <c:y val="-2.96404218354522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CB-4805-87BE-05B68EAA52C7}"/>
                </c:ext>
              </c:extLst>
            </c:dLbl>
            <c:dLbl>
              <c:idx val="2"/>
              <c:layout>
                <c:manualLayout>
                  <c:x val="-2.0990291067634045E-2"/>
                  <c:y val="6.62312718582608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CB-4805-87BE-05B68EAA52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Mkt_calc!$B$6:$B$8</c:f>
              <c:numCache>
                <c:formatCode>General</c:formatCode>
                <c:ptCount val="3"/>
                <c:pt idx="0">
                  <c:v>2022</c:v>
                </c:pt>
                <c:pt idx="1">
                  <c:v>2023</c:v>
                </c:pt>
                <c:pt idx="2">
                  <c:v>2024</c:v>
                </c:pt>
              </c:numCache>
            </c:numRef>
          </c:cat>
          <c:val>
            <c:numRef>
              <c:f>Mkt_calc!$C$6:$C$8</c:f>
              <c:numCache>
                <c:formatCode>0.00%</c:formatCode>
                <c:ptCount val="3"/>
                <c:pt idx="0">
                  <c:v>-1.0068667425610298</c:v>
                </c:pt>
                <c:pt idx="1">
                  <c:v>-0.16656255671353137</c:v>
                </c:pt>
                <c:pt idx="2">
                  <c:v>-0.45949187093736915</c:v>
                </c:pt>
              </c:numCache>
            </c:numRef>
          </c:val>
          <c:smooth val="0"/>
          <c:extLst>
            <c:ext xmlns:c16="http://schemas.microsoft.com/office/drawing/2014/chart" uri="{C3380CC4-5D6E-409C-BE32-E72D297353CC}">
              <c16:uniqueId val="{00000000-0BCB-4805-87BE-05B68EAA52C7}"/>
            </c:ext>
          </c:extLst>
        </c:ser>
        <c:ser>
          <c:idx val="1"/>
          <c:order val="1"/>
          <c:tx>
            <c:strRef>
              <c:f>Mkt_calc!$D$2</c:f>
              <c:strCache>
                <c:ptCount val="1"/>
                <c:pt idx="0">
                  <c:v>FTSE-350-Index</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Mkt_calc!$B$6:$B$8</c:f>
              <c:numCache>
                <c:formatCode>General</c:formatCode>
                <c:ptCount val="3"/>
                <c:pt idx="0">
                  <c:v>2022</c:v>
                </c:pt>
                <c:pt idx="1">
                  <c:v>2023</c:v>
                </c:pt>
                <c:pt idx="2">
                  <c:v>2024</c:v>
                </c:pt>
              </c:numCache>
            </c:numRef>
          </c:cat>
          <c:val>
            <c:numRef>
              <c:f>Mkt_calc!$D$6:$D$8</c:f>
              <c:numCache>
                <c:formatCode>0.00%</c:formatCode>
                <c:ptCount val="3"/>
                <c:pt idx="0">
                  <c:v>-2.6697664058039947E-2</c:v>
                </c:pt>
                <c:pt idx="1">
                  <c:v>3.6859853759608749E-2</c:v>
                </c:pt>
                <c:pt idx="2">
                  <c:v>5.1996715902925497E-2</c:v>
                </c:pt>
              </c:numCache>
            </c:numRef>
          </c:val>
          <c:smooth val="0"/>
          <c:extLst>
            <c:ext xmlns:c16="http://schemas.microsoft.com/office/drawing/2014/chart" uri="{C3380CC4-5D6E-409C-BE32-E72D297353CC}">
              <c16:uniqueId val="{00000001-0BCB-4805-87BE-05B68EAA52C7}"/>
            </c:ext>
          </c:extLst>
        </c:ser>
        <c:ser>
          <c:idx val="2"/>
          <c:order val="2"/>
          <c:tx>
            <c:strRef>
              <c:f>Mkt_calc!$E$2</c:f>
              <c:strCache>
                <c:ptCount val="1"/>
                <c:pt idx="0">
                  <c:v>GNS</c:v>
                </c:pt>
              </c:strCache>
            </c:strRef>
          </c:tx>
          <c:spPr>
            <a:ln w="28575" cap="rnd">
              <a:solidFill>
                <a:schemeClr val="accent3"/>
              </a:solidFill>
              <a:round/>
            </a:ln>
            <a:effectLst/>
          </c:spPr>
          <c:marker>
            <c:symbol val="none"/>
          </c:marker>
          <c:dLbls>
            <c:dLbl>
              <c:idx val="1"/>
              <c:layout>
                <c:manualLayout>
                  <c:x val="1.1248695088655579E-2"/>
                  <c:y val="0.125580415573416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CB-4805-87BE-05B68EAA52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Mkt_calc!$B$6:$B$8</c:f>
              <c:numCache>
                <c:formatCode>General</c:formatCode>
                <c:ptCount val="3"/>
                <c:pt idx="0">
                  <c:v>2022</c:v>
                </c:pt>
                <c:pt idx="1">
                  <c:v>2023</c:v>
                </c:pt>
                <c:pt idx="2">
                  <c:v>2024</c:v>
                </c:pt>
              </c:numCache>
            </c:numRef>
          </c:cat>
          <c:val>
            <c:numRef>
              <c:f>Mkt_calc!$E$6:$E$8</c:f>
              <c:numCache>
                <c:formatCode>0.00%</c:formatCode>
                <c:ptCount val="3"/>
                <c:pt idx="0">
                  <c:v>-0.48819737908665861</c:v>
                </c:pt>
                <c:pt idx="1">
                  <c:v>-0.3087363604879419</c:v>
                </c:pt>
                <c:pt idx="2">
                  <c:v>-0.32362978484177723</c:v>
                </c:pt>
              </c:numCache>
            </c:numRef>
          </c:val>
          <c:smooth val="0"/>
          <c:extLst>
            <c:ext xmlns:c16="http://schemas.microsoft.com/office/drawing/2014/chart" uri="{C3380CC4-5D6E-409C-BE32-E72D297353CC}">
              <c16:uniqueId val="{00000002-0BCB-4805-87BE-05B68EAA52C7}"/>
            </c:ext>
          </c:extLst>
        </c:ser>
        <c:dLbls>
          <c:dLblPos val="t"/>
          <c:showLegendKey val="0"/>
          <c:showVal val="1"/>
          <c:showCatName val="0"/>
          <c:showSerName val="0"/>
          <c:showPercent val="0"/>
          <c:showBubbleSize val="0"/>
        </c:dLbls>
        <c:smooth val="0"/>
        <c:axId val="752588368"/>
        <c:axId val="752593168"/>
      </c:lineChart>
      <c:catAx>
        <c:axId val="752588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593168"/>
        <c:crosses val="autoZero"/>
        <c:auto val="1"/>
        <c:lblAlgn val="ctr"/>
        <c:lblOffset val="100"/>
        <c:noMultiLvlLbl val="0"/>
      </c:catAx>
      <c:valAx>
        <c:axId val="752593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Annaul Return</a:t>
                </a:r>
                <a:r>
                  <a:rPr lang="en-US" baseline="0"/>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588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 Volatility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Mkt_calc!$C$2</c:f>
              <c:strCache>
                <c:ptCount val="1"/>
                <c:pt idx="0">
                  <c:v>ONT</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Mkt_calc!$B$9:$B$11</c:f>
              <c:numCache>
                <c:formatCode>General</c:formatCode>
                <c:ptCount val="3"/>
                <c:pt idx="0">
                  <c:v>2022</c:v>
                </c:pt>
                <c:pt idx="1">
                  <c:v>2023</c:v>
                </c:pt>
                <c:pt idx="2">
                  <c:v>2024</c:v>
                </c:pt>
              </c:numCache>
            </c:numRef>
          </c:cat>
          <c:val>
            <c:numRef>
              <c:f>Mkt_calc!$C$9:$C$11</c:f>
              <c:numCache>
                <c:formatCode>0.00%</c:formatCode>
                <c:ptCount val="3"/>
                <c:pt idx="0">
                  <c:v>0.63817623186015837</c:v>
                </c:pt>
                <c:pt idx="1">
                  <c:v>0.47956891804343899</c:v>
                </c:pt>
                <c:pt idx="2">
                  <c:v>0.57659672936036999</c:v>
                </c:pt>
              </c:numCache>
            </c:numRef>
          </c:val>
          <c:smooth val="0"/>
          <c:extLst>
            <c:ext xmlns:c16="http://schemas.microsoft.com/office/drawing/2014/chart" uri="{C3380CC4-5D6E-409C-BE32-E72D297353CC}">
              <c16:uniqueId val="{00000000-EA11-4EE9-A3EE-1D70963A6D78}"/>
            </c:ext>
          </c:extLst>
        </c:ser>
        <c:ser>
          <c:idx val="1"/>
          <c:order val="1"/>
          <c:tx>
            <c:strRef>
              <c:f>Mkt_calc!$D$2</c:f>
              <c:strCache>
                <c:ptCount val="1"/>
                <c:pt idx="0">
                  <c:v>FTSE-350-Index</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Mkt_calc!$B$9:$B$11</c:f>
              <c:numCache>
                <c:formatCode>General</c:formatCode>
                <c:ptCount val="3"/>
                <c:pt idx="0">
                  <c:v>2022</c:v>
                </c:pt>
                <c:pt idx="1">
                  <c:v>2023</c:v>
                </c:pt>
                <c:pt idx="2">
                  <c:v>2024</c:v>
                </c:pt>
              </c:numCache>
            </c:numRef>
          </c:cat>
          <c:val>
            <c:numRef>
              <c:f>Mkt_calc!$D$9:$D$11</c:f>
              <c:numCache>
                <c:formatCode>0.00%</c:formatCode>
                <c:ptCount val="3"/>
                <c:pt idx="0">
                  <c:v>0.16267515056409931</c:v>
                </c:pt>
                <c:pt idx="1">
                  <c:v>0.11455636142306089</c:v>
                </c:pt>
                <c:pt idx="2">
                  <c:v>9.2035658356905289E-2</c:v>
                </c:pt>
              </c:numCache>
            </c:numRef>
          </c:val>
          <c:smooth val="0"/>
          <c:extLst>
            <c:ext xmlns:c16="http://schemas.microsoft.com/office/drawing/2014/chart" uri="{C3380CC4-5D6E-409C-BE32-E72D297353CC}">
              <c16:uniqueId val="{00000001-EA11-4EE9-A3EE-1D70963A6D78}"/>
            </c:ext>
          </c:extLst>
        </c:ser>
        <c:ser>
          <c:idx val="2"/>
          <c:order val="2"/>
          <c:tx>
            <c:strRef>
              <c:f>Mkt_calc!$E$2</c:f>
              <c:strCache>
                <c:ptCount val="1"/>
                <c:pt idx="0">
                  <c:v>GNS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Mkt_calc!$B$9:$B$11</c:f>
              <c:numCache>
                <c:formatCode>General</c:formatCode>
                <c:ptCount val="3"/>
                <c:pt idx="0">
                  <c:v>2022</c:v>
                </c:pt>
                <c:pt idx="1">
                  <c:v>2023</c:v>
                </c:pt>
                <c:pt idx="2">
                  <c:v>2024</c:v>
                </c:pt>
              </c:numCache>
            </c:numRef>
          </c:cat>
          <c:val>
            <c:numRef>
              <c:f>Mkt_calc!$E$9:$E$11</c:f>
              <c:numCache>
                <c:formatCode>0.00%</c:formatCode>
                <c:ptCount val="3"/>
                <c:pt idx="0">
                  <c:v>0.41185255250336933</c:v>
                </c:pt>
                <c:pt idx="1">
                  <c:v>0.31637224771228672</c:v>
                </c:pt>
                <c:pt idx="2">
                  <c:v>0.3928736182869601</c:v>
                </c:pt>
              </c:numCache>
            </c:numRef>
          </c:val>
          <c:smooth val="0"/>
          <c:extLst>
            <c:ext xmlns:c16="http://schemas.microsoft.com/office/drawing/2014/chart" uri="{C3380CC4-5D6E-409C-BE32-E72D297353CC}">
              <c16:uniqueId val="{00000002-EA11-4EE9-A3EE-1D70963A6D78}"/>
            </c:ext>
          </c:extLst>
        </c:ser>
        <c:dLbls>
          <c:dLblPos val="t"/>
          <c:showLegendKey val="0"/>
          <c:showVal val="1"/>
          <c:showCatName val="0"/>
          <c:showSerName val="0"/>
          <c:showPercent val="0"/>
          <c:showBubbleSize val="0"/>
        </c:dLbls>
        <c:smooth val="0"/>
        <c:axId val="1111129984"/>
        <c:axId val="1111127584"/>
      </c:lineChart>
      <c:catAx>
        <c:axId val="1111129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127584"/>
        <c:crosses val="autoZero"/>
        <c:auto val="1"/>
        <c:lblAlgn val="ctr"/>
        <c:lblOffset val="100"/>
        <c:noMultiLvlLbl val="0"/>
      </c:catAx>
      <c:valAx>
        <c:axId val="1111127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Annual Volatility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129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Profitability Ratio: Operating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Fin_calc!$B$4</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Fin_calc!$A$5:$A$7</c:f>
              <c:numCache>
                <c:formatCode>General</c:formatCode>
                <c:ptCount val="3"/>
                <c:pt idx="0">
                  <c:v>2022</c:v>
                </c:pt>
                <c:pt idx="1">
                  <c:v>2023</c:v>
                </c:pt>
                <c:pt idx="2">
                  <c:v>2024</c:v>
                </c:pt>
              </c:numCache>
            </c:numRef>
          </c:cat>
          <c:val>
            <c:numRef>
              <c:f>Fin_calc!$B$5:$B$7</c:f>
              <c:numCache>
                <c:formatCode>0.00%</c:formatCode>
                <c:ptCount val="3"/>
                <c:pt idx="0">
                  <c:v>-0.49585857212630224</c:v>
                </c:pt>
                <c:pt idx="1">
                  <c:v>-0.9937583987552161</c:v>
                </c:pt>
                <c:pt idx="2">
                  <c:v>-0.83155286012959151</c:v>
                </c:pt>
              </c:numCache>
            </c:numRef>
          </c:val>
          <c:smooth val="0"/>
          <c:extLst>
            <c:ext xmlns:c16="http://schemas.microsoft.com/office/drawing/2014/chart" uri="{C3380CC4-5D6E-409C-BE32-E72D297353CC}">
              <c16:uniqueId val="{00000000-DA5C-4193-A6CF-F70633B78AB2}"/>
            </c:ext>
          </c:extLst>
        </c:ser>
        <c:ser>
          <c:idx val="1"/>
          <c:order val="1"/>
          <c:tx>
            <c:strRef>
              <c:f>Fin_calc!$C$4</c:f>
              <c:strCache>
                <c:ptCount val="1"/>
                <c:pt idx="0">
                  <c:v>Competitor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Fin_calc!$A$5:$A$7</c:f>
              <c:numCache>
                <c:formatCode>General</c:formatCode>
                <c:ptCount val="3"/>
                <c:pt idx="0">
                  <c:v>2022</c:v>
                </c:pt>
                <c:pt idx="1">
                  <c:v>2023</c:v>
                </c:pt>
                <c:pt idx="2">
                  <c:v>2024</c:v>
                </c:pt>
              </c:numCache>
            </c:numRef>
          </c:cat>
          <c:val>
            <c:numRef>
              <c:f>Fin_calc!$C$5:$C$7</c:f>
              <c:numCache>
                <c:formatCode>0.00%</c:formatCode>
                <c:ptCount val="3"/>
                <c:pt idx="0">
                  <c:v>8.3249073137849683E-2</c:v>
                </c:pt>
                <c:pt idx="1">
                  <c:v>5.8721183123097001E-2</c:v>
                </c:pt>
                <c:pt idx="2">
                  <c:v>9.5693779904306216E-3</c:v>
                </c:pt>
              </c:numCache>
            </c:numRef>
          </c:val>
          <c:smooth val="0"/>
          <c:extLst>
            <c:ext xmlns:c16="http://schemas.microsoft.com/office/drawing/2014/chart" uri="{C3380CC4-5D6E-409C-BE32-E72D297353CC}">
              <c16:uniqueId val="{00000001-DA5C-4193-A6CF-F70633B78AB2}"/>
            </c:ext>
          </c:extLst>
        </c:ser>
        <c:dLbls>
          <c:dLblPos val="t"/>
          <c:showLegendKey val="0"/>
          <c:showVal val="1"/>
          <c:showCatName val="0"/>
          <c:showSerName val="0"/>
          <c:showPercent val="0"/>
          <c:showBubbleSize val="0"/>
        </c:dLbls>
        <c:smooth val="0"/>
        <c:axId val="1523766672"/>
        <c:axId val="1523767632"/>
      </c:lineChart>
      <c:catAx>
        <c:axId val="1523766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767632"/>
        <c:crosses val="autoZero"/>
        <c:auto val="1"/>
        <c:lblAlgn val="ctr"/>
        <c:lblOffset val="100"/>
        <c:noMultiLvlLbl val="0"/>
      </c:catAx>
      <c:valAx>
        <c:axId val="1523767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Operating Profit Margin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766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Efficiency Ratios: Net Asset Turnover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Fin_calc!$H$4</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Fin_calc!$G$5:$G$7</c:f>
              <c:numCache>
                <c:formatCode>General</c:formatCode>
                <c:ptCount val="3"/>
                <c:pt idx="0">
                  <c:v>2022</c:v>
                </c:pt>
                <c:pt idx="1">
                  <c:v>2023</c:v>
                </c:pt>
                <c:pt idx="2">
                  <c:v>2024</c:v>
                </c:pt>
              </c:numCache>
            </c:numRef>
          </c:cat>
          <c:val>
            <c:numRef>
              <c:f>Fin_calc!$H$5:$H$7</c:f>
              <c:numCache>
                <c:formatCode>0.00</c:formatCode>
                <c:ptCount val="3"/>
                <c:pt idx="0">
                  <c:v>0.27531821924758582</c:v>
                </c:pt>
                <c:pt idx="1">
                  <c:v>0.24665958192256307</c:v>
                </c:pt>
                <c:pt idx="2">
                  <c:v>0.29052112408018271</c:v>
                </c:pt>
              </c:numCache>
            </c:numRef>
          </c:val>
          <c:smooth val="0"/>
          <c:extLst>
            <c:ext xmlns:c16="http://schemas.microsoft.com/office/drawing/2014/chart" uri="{C3380CC4-5D6E-409C-BE32-E72D297353CC}">
              <c16:uniqueId val="{00000000-C266-4F15-832B-DB370ECC7DC6}"/>
            </c:ext>
          </c:extLst>
        </c:ser>
        <c:ser>
          <c:idx val="1"/>
          <c:order val="1"/>
          <c:tx>
            <c:strRef>
              <c:f>Fin_calc!$I$4</c:f>
              <c:strCache>
                <c:ptCount val="1"/>
                <c:pt idx="0">
                  <c:v>Competitor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Fin_calc!$G$5:$G$7</c:f>
              <c:numCache>
                <c:formatCode>General</c:formatCode>
                <c:ptCount val="3"/>
                <c:pt idx="0">
                  <c:v>2022</c:v>
                </c:pt>
                <c:pt idx="1">
                  <c:v>2023</c:v>
                </c:pt>
                <c:pt idx="2">
                  <c:v>2024</c:v>
                </c:pt>
              </c:numCache>
            </c:numRef>
          </c:cat>
          <c:val>
            <c:numRef>
              <c:f>Fin_calc!$I$5:$I$7</c:f>
              <c:numCache>
                <c:formatCode>0.00</c:formatCode>
                <c:ptCount val="3"/>
                <c:pt idx="0">
                  <c:v>0.68474498038310638</c:v>
                </c:pt>
                <c:pt idx="1">
                  <c:v>0.80169708241311166</c:v>
                </c:pt>
                <c:pt idx="2">
                  <c:v>0.76147102356825691</c:v>
                </c:pt>
              </c:numCache>
            </c:numRef>
          </c:val>
          <c:smooth val="0"/>
          <c:extLst>
            <c:ext xmlns:c16="http://schemas.microsoft.com/office/drawing/2014/chart" uri="{C3380CC4-5D6E-409C-BE32-E72D297353CC}">
              <c16:uniqueId val="{00000001-C266-4F15-832B-DB370ECC7DC6}"/>
            </c:ext>
          </c:extLst>
        </c:ser>
        <c:dLbls>
          <c:dLblPos val="t"/>
          <c:showLegendKey val="0"/>
          <c:showVal val="1"/>
          <c:showCatName val="0"/>
          <c:showSerName val="0"/>
          <c:showPercent val="0"/>
          <c:showBubbleSize val="0"/>
        </c:dLbls>
        <c:smooth val="0"/>
        <c:axId val="1606956928"/>
        <c:axId val="1606957408"/>
      </c:lineChart>
      <c:catAx>
        <c:axId val="1606956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957408"/>
        <c:crosses val="autoZero"/>
        <c:auto val="1"/>
        <c:lblAlgn val="ctr"/>
        <c:lblOffset val="100"/>
        <c:noMultiLvlLbl val="0"/>
      </c:catAx>
      <c:valAx>
        <c:axId val="1606957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Net Asset</a:t>
                </a:r>
                <a:r>
                  <a:rPr lang="en-US" baseline="0"/>
                  <a:t> Turnover (x)</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956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Gearing Ratios: Gearing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Fin_calc!$N$4</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Fin_calc!$M$5:$M$7</c:f>
              <c:numCache>
                <c:formatCode>General</c:formatCode>
                <c:ptCount val="3"/>
                <c:pt idx="0">
                  <c:v>2022</c:v>
                </c:pt>
                <c:pt idx="1">
                  <c:v>2023</c:v>
                </c:pt>
                <c:pt idx="2">
                  <c:v>2024</c:v>
                </c:pt>
              </c:numCache>
            </c:numRef>
          </c:cat>
          <c:val>
            <c:numRef>
              <c:f>Fin_calc!$N$5:$N$7</c:f>
              <c:numCache>
                <c:formatCode>0.00%</c:formatCode>
                <c:ptCount val="3"/>
                <c:pt idx="0">
                  <c:v>3.8541195911045559E-2</c:v>
                </c:pt>
                <c:pt idx="1">
                  <c:v>6.3983671167078329E-2</c:v>
                </c:pt>
                <c:pt idx="2">
                  <c:v>7.0131311849784314E-2</c:v>
                </c:pt>
              </c:numCache>
            </c:numRef>
          </c:val>
          <c:smooth val="0"/>
          <c:extLst>
            <c:ext xmlns:c16="http://schemas.microsoft.com/office/drawing/2014/chart" uri="{C3380CC4-5D6E-409C-BE32-E72D297353CC}">
              <c16:uniqueId val="{00000000-072E-4ED9-9304-D219801B91E0}"/>
            </c:ext>
          </c:extLst>
        </c:ser>
        <c:ser>
          <c:idx val="1"/>
          <c:order val="1"/>
          <c:tx>
            <c:strRef>
              <c:f>Fin_calc!$O$4</c:f>
              <c:strCache>
                <c:ptCount val="1"/>
                <c:pt idx="0">
                  <c:v>Competitor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Fin_calc!$M$5:$M$7</c:f>
              <c:numCache>
                <c:formatCode>General</c:formatCode>
                <c:ptCount val="3"/>
                <c:pt idx="0">
                  <c:v>2022</c:v>
                </c:pt>
                <c:pt idx="1">
                  <c:v>2023</c:v>
                </c:pt>
                <c:pt idx="2">
                  <c:v>2024</c:v>
                </c:pt>
              </c:numCache>
            </c:numRef>
          </c:cat>
          <c:val>
            <c:numRef>
              <c:f>Fin_calc!$O$5:$O$7</c:f>
              <c:numCache>
                <c:formatCode>0.00%</c:formatCode>
                <c:ptCount val="3"/>
                <c:pt idx="0">
                  <c:v>0.33983383337179784</c:v>
                </c:pt>
                <c:pt idx="1">
                  <c:v>0.34069510635824712</c:v>
                </c:pt>
                <c:pt idx="2">
                  <c:v>0.38073551178412846</c:v>
                </c:pt>
              </c:numCache>
            </c:numRef>
          </c:val>
          <c:smooth val="0"/>
          <c:extLst>
            <c:ext xmlns:c16="http://schemas.microsoft.com/office/drawing/2014/chart" uri="{C3380CC4-5D6E-409C-BE32-E72D297353CC}">
              <c16:uniqueId val="{00000001-072E-4ED9-9304-D219801B91E0}"/>
            </c:ext>
          </c:extLst>
        </c:ser>
        <c:dLbls>
          <c:dLblPos val="t"/>
          <c:showLegendKey val="0"/>
          <c:showVal val="1"/>
          <c:showCatName val="0"/>
          <c:showSerName val="0"/>
          <c:showPercent val="0"/>
          <c:showBubbleSize val="0"/>
        </c:dLbls>
        <c:smooth val="0"/>
        <c:axId val="1715385408"/>
        <c:axId val="1715382528"/>
      </c:lineChart>
      <c:catAx>
        <c:axId val="1715385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382528"/>
        <c:crosses val="autoZero"/>
        <c:auto val="1"/>
        <c:lblAlgn val="ctr"/>
        <c:lblOffset val="100"/>
        <c:noMultiLvlLbl val="0"/>
      </c:catAx>
      <c:valAx>
        <c:axId val="1715382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Gearing Ratio</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385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Equity Ratios: Return on Shareholder Funds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Fin_calc!$B$28</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Fin_calc!$A$29:$A$31</c:f>
              <c:numCache>
                <c:formatCode>General</c:formatCode>
                <c:ptCount val="3"/>
                <c:pt idx="0">
                  <c:v>2022</c:v>
                </c:pt>
                <c:pt idx="1">
                  <c:v>2023</c:v>
                </c:pt>
                <c:pt idx="2">
                  <c:v>2024</c:v>
                </c:pt>
              </c:numCache>
            </c:numRef>
          </c:cat>
          <c:val>
            <c:numRef>
              <c:f>Fin_calc!$B$29:$B$31</c:f>
              <c:numCache>
                <c:formatCode>0.00%</c:formatCode>
                <c:ptCount val="3"/>
                <c:pt idx="0">
                  <c:v>-0.12026570312995634</c:v>
                </c:pt>
                <c:pt idx="1">
                  <c:v>-0.2326128250169682</c:v>
                </c:pt>
                <c:pt idx="2">
                  <c:v>-0.23870361463865553</c:v>
                </c:pt>
              </c:numCache>
            </c:numRef>
          </c:val>
          <c:smooth val="0"/>
          <c:extLst>
            <c:ext xmlns:c16="http://schemas.microsoft.com/office/drawing/2014/chart" uri="{C3380CC4-5D6E-409C-BE32-E72D297353CC}">
              <c16:uniqueId val="{00000000-AC5B-444F-BC63-2330AEBE9767}"/>
            </c:ext>
          </c:extLst>
        </c:ser>
        <c:ser>
          <c:idx val="1"/>
          <c:order val="1"/>
          <c:tx>
            <c:strRef>
              <c:f>Fin_calc!$C$28</c:f>
              <c:strCache>
                <c:ptCount val="1"/>
                <c:pt idx="0">
                  <c:v>Competitor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Fin_calc!$A$29:$A$31</c:f>
              <c:numCache>
                <c:formatCode>General</c:formatCode>
                <c:ptCount val="3"/>
                <c:pt idx="0">
                  <c:v>2022</c:v>
                </c:pt>
                <c:pt idx="1">
                  <c:v>2023</c:v>
                </c:pt>
                <c:pt idx="2">
                  <c:v>2024</c:v>
                </c:pt>
              </c:numCache>
            </c:numRef>
          </c:cat>
          <c:val>
            <c:numRef>
              <c:f>Fin_calc!$C$29:$C$31</c:f>
              <c:numCache>
                <c:formatCode>0.00%</c:formatCode>
                <c:ptCount val="3"/>
                <c:pt idx="0">
                  <c:v>8.4600594301695503E-2</c:v>
                </c:pt>
                <c:pt idx="1">
                  <c:v>6.9464033850493656E-2</c:v>
                </c:pt>
                <c:pt idx="2">
                  <c:v>1.0112152969295827E-2</c:v>
                </c:pt>
              </c:numCache>
            </c:numRef>
          </c:val>
          <c:smooth val="0"/>
          <c:extLst>
            <c:ext xmlns:c16="http://schemas.microsoft.com/office/drawing/2014/chart" uri="{C3380CC4-5D6E-409C-BE32-E72D297353CC}">
              <c16:uniqueId val="{00000001-AC5B-444F-BC63-2330AEBE9767}"/>
            </c:ext>
          </c:extLst>
        </c:ser>
        <c:dLbls>
          <c:dLblPos val="t"/>
          <c:showLegendKey val="0"/>
          <c:showVal val="1"/>
          <c:showCatName val="0"/>
          <c:showSerName val="0"/>
          <c:showPercent val="0"/>
          <c:showBubbleSize val="0"/>
        </c:dLbls>
        <c:smooth val="0"/>
        <c:axId val="1203469392"/>
        <c:axId val="1203468432"/>
      </c:lineChart>
      <c:catAx>
        <c:axId val="1203469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468432"/>
        <c:crosses val="autoZero"/>
        <c:auto val="1"/>
        <c:lblAlgn val="ctr"/>
        <c:lblOffset val="100"/>
        <c:noMultiLvlLbl val="0"/>
      </c:catAx>
      <c:valAx>
        <c:axId val="1203468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Return on Shareholder Funds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469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Liquidity ratios:  Current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Fin_calc!$H$28</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Fin_calc!$G$29:$G$31</c:f>
              <c:numCache>
                <c:formatCode>General</c:formatCode>
                <c:ptCount val="3"/>
                <c:pt idx="0">
                  <c:v>2022</c:v>
                </c:pt>
                <c:pt idx="1">
                  <c:v>2023</c:v>
                </c:pt>
                <c:pt idx="2">
                  <c:v>2024</c:v>
                </c:pt>
              </c:numCache>
            </c:numRef>
          </c:cat>
          <c:val>
            <c:numRef>
              <c:f>Fin_calc!$H$29:$H$31</c:f>
              <c:numCache>
                <c:formatCode>0.00</c:formatCode>
                <c:ptCount val="3"/>
                <c:pt idx="0">
                  <c:v>6.2224476261069714</c:v>
                </c:pt>
                <c:pt idx="1">
                  <c:v>5.0133185349611544</c:v>
                </c:pt>
                <c:pt idx="2">
                  <c:v>4.6649475289263611</c:v>
                </c:pt>
              </c:numCache>
            </c:numRef>
          </c:val>
          <c:smooth val="0"/>
          <c:extLst>
            <c:ext xmlns:c16="http://schemas.microsoft.com/office/drawing/2014/chart" uri="{C3380CC4-5D6E-409C-BE32-E72D297353CC}">
              <c16:uniqueId val="{00000000-9923-42F8-A786-AD5AC2A2968B}"/>
            </c:ext>
          </c:extLst>
        </c:ser>
        <c:ser>
          <c:idx val="1"/>
          <c:order val="1"/>
          <c:tx>
            <c:strRef>
              <c:f>Fin_calc!$I$28</c:f>
              <c:strCache>
                <c:ptCount val="1"/>
                <c:pt idx="0">
                  <c:v>Competitor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Fin_calc!$G$29:$G$31</c:f>
              <c:numCache>
                <c:formatCode>General</c:formatCode>
                <c:ptCount val="3"/>
                <c:pt idx="0">
                  <c:v>2022</c:v>
                </c:pt>
                <c:pt idx="1">
                  <c:v>2023</c:v>
                </c:pt>
                <c:pt idx="2">
                  <c:v>2024</c:v>
                </c:pt>
              </c:numCache>
            </c:numRef>
          </c:cat>
          <c:val>
            <c:numRef>
              <c:f>Fin_calc!$I$29:$I$31</c:f>
              <c:numCache>
                <c:formatCode>0.00</c:formatCode>
                <c:ptCount val="3"/>
                <c:pt idx="0">
                  <c:v>1.7019167217448776</c:v>
                </c:pt>
                <c:pt idx="1">
                  <c:v>1.7595108695652173</c:v>
                </c:pt>
                <c:pt idx="2">
                  <c:v>1.800132802124834</c:v>
                </c:pt>
              </c:numCache>
            </c:numRef>
          </c:val>
          <c:smooth val="0"/>
          <c:extLst>
            <c:ext xmlns:c16="http://schemas.microsoft.com/office/drawing/2014/chart" uri="{C3380CC4-5D6E-409C-BE32-E72D297353CC}">
              <c16:uniqueId val="{00000001-9923-42F8-A786-AD5AC2A2968B}"/>
            </c:ext>
          </c:extLst>
        </c:ser>
        <c:dLbls>
          <c:dLblPos val="t"/>
          <c:showLegendKey val="0"/>
          <c:showVal val="1"/>
          <c:showCatName val="0"/>
          <c:showSerName val="0"/>
          <c:showPercent val="0"/>
          <c:showBubbleSize val="0"/>
        </c:dLbls>
        <c:smooth val="0"/>
        <c:axId val="1132589392"/>
        <c:axId val="1132587472"/>
      </c:lineChart>
      <c:catAx>
        <c:axId val="1132589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587472"/>
        <c:crosses val="autoZero"/>
        <c:auto val="1"/>
        <c:lblAlgn val="ctr"/>
        <c:lblOffset val="100"/>
        <c:noMultiLvlLbl val="0"/>
      </c:catAx>
      <c:valAx>
        <c:axId val="1132587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Current</a:t>
                </a:r>
                <a:r>
                  <a:rPr lang="en-US" baseline="0"/>
                  <a:t> Ratio (x)</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589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7</xdr:row>
      <xdr:rowOff>0</xdr:rowOff>
    </xdr:from>
    <xdr:to>
      <xdr:col>19</xdr:col>
      <xdr:colOff>381786</xdr:colOff>
      <xdr:row>10</xdr:row>
      <xdr:rowOff>123922</xdr:rowOff>
    </xdr:to>
    <xdr:pic>
      <xdr:nvPicPr>
        <xdr:cNvPr id="2" name="Picture 1">
          <a:extLst>
            <a:ext uri="{FF2B5EF4-FFF2-40B4-BE49-F238E27FC236}">
              <a16:creationId xmlns:a16="http://schemas.microsoft.com/office/drawing/2014/main" id="{AE5D62D2-47F0-0AD5-FE76-943704A770A2}"/>
            </a:ext>
          </a:extLst>
        </xdr:cNvPr>
        <xdr:cNvPicPr>
          <a:picLocks noChangeAspect="1"/>
        </xdr:cNvPicPr>
      </xdr:nvPicPr>
      <xdr:blipFill>
        <a:blip xmlns:r="http://schemas.openxmlformats.org/officeDocument/2006/relationships" r:embed="rId1"/>
        <a:stretch>
          <a:fillRect/>
        </a:stretch>
      </xdr:blipFill>
      <xdr:spPr>
        <a:xfrm>
          <a:off x="7591425" y="1381125"/>
          <a:ext cx="5630061" cy="6954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728776</xdr:colOff>
      <xdr:row>0</xdr:row>
      <xdr:rowOff>101436</xdr:rowOff>
    </xdr:from>
    <xdr:to>
      <xdr:col>14</xdr:col>
      <xdr:colOff>461677</xdr:colOff>
      <xdr:row>14</xdr:row>
      <xdr:rowOff>58067</xdr:rowOff>
    </xdr:to>
    <xdr:graphicFrame macro="">
      <xdr:nvGraphicFramePr>
        <xdr:cNvPr id="2" name="Chart 1">
          <a:extLst>
            <a:ext uri="{FF2B5EF4-FFF2-40B4-BE49-F238E27FC236}">
              <a16:creationId xmlns:a16="http://schemas.microsoft.com/office/drawing/2014/main" id="{FA02B8FF-31F8-AEDB-85DD-9D44262FA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741014</xdr:colOff>
      <xdr:row>15</xdr:row>
      <xdr:rowOff>32933</xdr:rowOff>
    </xdr:from>
    <xdr:to>
      <xdr:col>14</xdr:col>
      <xdr:colOff>453649</xdr:colOff>
      <xdr:row>28</xdr:row>
      <xdr:rowOff>185010</xdr:rowOff>
    </xdr:to>
    <xdr:graphicFrame macro="">
      <xdr:nvGraphicFramePr>
        <xdr:cNvPr id="3" name="Chart 2">
          <a:extLst>
            <a:ext uri="{FF2B5EF4-FFF2-40B4-BE49-F238E27FC236}">
              <a16:creationId xmlns:a16="http://schemas.microsoft.com/office/drawing/2014/main" id="{02400A0D-348F-5AC6-8A28-B0FA61FB1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9</xdr:row>
      <xdr:rowOff>4762</xdr:rowOff>
    </xdr:from>
    <xdr:to>
      <xdr:col>4</xdr:col>
      <xdr:colOff>9524</xdr:colOff>
      <xdr:row>23</xdr:row>
      <xdr:rowOff>80962</xdr:rowOff>
    </xdr:to>
    <xdr:graphicFrame macro="">
      <xdr:nvGraphicFramePr>
        <xdr:cNvPr id="3" name="Chart 2">
          <a:extLst>
            <a:ext uri="{FF2B5EF4-FFF2-40B4-BE49-F238E27FC236}">
              <a16:creationId xmlns:a16="http://schemas.microsoft.com/office/drawing/2014/main" id="{22FF1E25-565E-6D45-E427-E30DE1DD2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14287</xdr:colOff>
      <xdr:row>9</xdr:row>
      <xdr:rowOff>4762</xdr:rowOff>
    </xdr:from>
    <xdr:to>
      <xdr:col>10</xdr:col>
      <xdr:colOff>0</xdr:colOff>
      <xdr:row>23</xdr:row>
      <xdr:rowOff>80962</xdr:rowOff>
    </xdr:to>
    <xdr:graphicFrame macro="">
      <xdr:nvGraphicFramePr>
        <xdr:cNvPr id="4" name="Chart 3">
          <a:extLst>
            <a:ext uri="{FF2B5EF4-FFF2-40B4-BE49-F238E27FC236}">
              <a16:creationId xmlns:a16="http://schemas.microsoft.com/office/drawing/2014/main" id="{FDD362CA-F13E-A932-930E-214E5BED56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9525</xdr:colOff>
      <xdr:row>9</xdr:row>
      <xdr:rowOff>14287</xdr:rowOff>
    </xdr:from>
    <xdr:to>
      <xdr:col>16</xdr:col>
      <xdr:colOff>0</xdr:colOff>
      <xdr:row>23</xdr:row>
      <xdr:rowOff>90487</xdr:rowOff>
    </xdr:to>
    <xdr:graphicFrame macro="">
      <xdr:nvGraphicFramePr>
        <xdr:cNvPr id="5" name="Chart 4">
          <a:extLst>
            <a:ext uri="{FF2B5EF4-FFF2-40B4-BE49-F238E27FC236}">
              <a16:creationId xmlns:a16="http://schemas.microsoft.com/office/drawing/2014/main" id="{726B50E6-AAF3-90CD-CD7A-78C8158BD8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33</xdr:row>
      <xdr:rowOff>4762</xdr:rowOff>
    </xdr:from>
    <xdr:to>
      <xdr:col>4</xdr:col>
      <xdr:colOff>9525</xdr:colOff>
      <xdr:row>47</xdr:row>
      <xdr:rowOff>80962</xdr:rowOff>
    </xdr:to>
    <xdr:graphicFrame macro="">
      <xdr:nvGraphicFramePr>
        <xdr:cNvPr id="6" name="Chart 5">
          <a:extLst>
            <a:ext uri="{FF2B5EF4-FFF2-40B4-BE49-F238E27FC236}">
              <a16:creationId xmlns:a16="http://schemas.microsoft.com/office/drawing/2014/main" id="{CE66F04D-9D4B-BE30-DB61-8BAF2648F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947737</xdr:colOff>
      <xdr:row>33</xdr:row>
      <xdr:rowOff>4762</xdr:rowOff>
    </xdr:from>
    <xdr:to>
      <xdr:col>10</xdr:col>
      <xdr:colOff>9525</xdr:colOff>
      <xdr:row>47</xdr:row>
      <xdr:rowOff>80962</xdr:rowOff>
    </xdr:to>
    <xdr:graphicFrame macro="">
      <xdr:nvGraphicFramePr>
        <xdr:cNvPr id="9" name="Chart 8">
          <a:extLst>
            <a:ext uri="{FF2B5EF4-FFF2-40B4-BE49-F238E27FC236}">
              <a16:creationId xmlns:a16="http://schemas.microsoft.com/office/drawing/2014/main" id="{55B93AF4-456B-3BF5-63B8-9018FCDD7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537170</xdr:colOff>
      <xdr:row>22</xdr:row>
      <xdr:rowOff>25923</xdr:rowOff>
    </xdr:from>
    <xdr:to>
      <xdr:col>4</xdr:col>
      <xdr:colOff>770630</xdr:colOff>
      <xdr:row>39</xdr:row>
      <xdr:rowOff>142962</xdr:rowOff>
    </xdr:to>
    <xdr:pic>
      <xdr:nvPicPr>
        <xdr:cNvPr id="2" name="Picture 1">
          <a:extLst>
            <a:ext uri="{FF2B5EF4-FFF2-40B4-BE49-F238E27FC236}">
              <a16:creationId xmlns:a16="http://schemas.microsoft.com/office/drawing/2014/main" id="{A6A63E61-4B62-8ED6-D074-2EECC88C7358}"/>
            </a:ext>
          </a:extLst>
        </xdr:cNvPr>
        <xdr:cNvPicPr>
          <a:picLocks noChangeAspect="1"/>
        </xdr:cNvPicPr>
      </xdr:nvPicPr>
      <xdr:blipFill>
        <a:blip xmlns:r="http://schemas.openxmlformats.org/officeDocument/2006/relationships" r:embed="rId1"/>
        <a:stretch>
          <a:fillRect/>
        </a:stretch>
      </xdr:blipFill>
      <xdr:spPr>
        <a:xfrm>
          <a:off x="537170" y="2978673"/>
          <a:ext cx="5662710" cy="3535456"/>
        </a:xfrm>
        <a:prstGeom prst="rect">
          <a:avLst/>
        </a:prstGeom>
      </xdr:spPr>
    </xdr:pic>
    <xdr:clientData/>
  </xdr:twoCellAnchor>
  <xdr:twoCellAnchor editAs="oneCell">
    <xdr:from>
      <xdr:col>0</xdr:col>
      <xdr:colOff>625930</xdr:colOff>
      <xdr:row>43</xdr:row>
      <xdr:rowOff>74839</xdr:rowOff>
    </xdr:from>
    <xdr:to>
      <xdr:col>4</xdr:col>
      <xdr:colOff>858042</xdr:colOff>
      <xdr:row>61</xdr:row>
      <xdr:rowOff>86222</xdr:rowOff>
    </xdr:to>
    <xdr:pic>
      <xdr:nvPicPr>
        <xdr:cNvPr id="3" name="Picture 2">
          <a:extLst>
            <a:ext uri="{FF2B5EF4-FFF2-40B4-BE49-F238E27FC236}">
              <a16:creationId xmlns:a16="http://schemas.microsoft.com/office/drawing/2014/main" id="{CBDF1519-1231-8844-1195-DA0FA667E9A5}"/>
            </a:ext>
          </a:extLst>
        </xdr:cNvPr>
        <xdr:cNvPicPr>
          <a:picLocks noChangeAspect="1"/>
        </xdr:cNvPicPr>
      </xdr:nvPicPr>
      <xdr:blipFill>
        <a:blip xmlns:r="http://schemas.openxmlformats.org/officeDocument/2006/relationships" r:embed="rId2"/>
        <a:stretch>
          <a:fillRect/>
        </a:stretch>
      </xdr:blipFill>
      <xdr:spPr>
        <a:xfrm>
          <a:off x="625930" y="7123339"/>
          <a:ext cx="5668166" cy="3562847"/>
        </a:xfrm>
        <a:prstGeom prst="rect">
          <a:avLst/>
        </a:prstGeom>
      </xdr:spPr>
    </xdr:pic>
    <xdr:clientData/>
  </xdr:twoCellAnchor>
  <xdr:twoCellAnchor editAs="oneCell">
    <xdr:from>
      <xdr:col>1</xdr:col>
      <xdr:colOff>0</xdr:colOff>
      <xdr:row>85</xdr:row>
      <xdr:rowOff>149678</xdr:rowOff>
    </xdr:from>
    <xdr:to>
      <xdr:col>5</xdr:col>
      <xdr:colOff>3514</xdr:colOff>
      <xdr:row>103</xdr:row>
      <xdr:rowOff>189640</xdr:rowOff>
    </xdr:to>
    <xdr:pic>
      <xdr:nvPicPr>
        <xdr:cNvPr id="4" name="Picture 3">
          <a:extLst>
            <a:ext uri="{FF2B5EF4-FFF2-40B4-BE49-F238E27FC236}">
              <a16:creationId xmlns:a16="http://schemas.microsoft.com/office/drawing/2014/main" id="{82646299-7E18-95DF-B8A4-4B6F9457944C}"/>
            </a:ext>
          </a:extLst>
        </xdr:cNvPr>
        <xdr:cNvPicPr>
          <a:picLocks noChangeAspect="1"/>
        </xdr:cNvPicPr>
      </xdr:nvPicPr>
      <xdr:blipFill>
        <a:blip xmlns:r="http://schemas.openxmlformats.org/officeDocument/2006/relationships" r:embed="rId3"/>
        <a:stretch>
          <a:fillRect/>
        </a:stretch>
      </xdr:blipFill>
      <xdr:spPr>
        <a:xfrm>
          <a:off x="639536" y="11341553"/>
          <a:ext cx="5677692" cy="3591426"/>
        </a:xfrm>
        <a:prstGeom prst="rect">
          <a:avLst/>
        </a:prstGeom>
      </xdr:spPr>
    </xdr:pic>
    <xdr:clientData/>
  </xdr:twoCellAnchor>
  <xdr:twoCellAnchor editAs="oneCell">
    <xdr:from>
      <xdr:col>1</xdr:col>
      <xdr:colOff>1</xdr:colOff>
      <xdr:row>63</xdr:row>
      <xdr:rowOff>201082</xdr:rowOff>
    </xdr:from>
    <xdr:to>
      <xdr:col>4</xdr:col>
      <xdr:colOff>835812</xdr:colOff>
      <xdr:row>81</xdr:row>
      <xdr:rowOff>173008</xdr:rowOff>
    </xdr:to>
    <xdr:pic>
      <xdr:nvPicPr>
        <xdr:cNvPr id="6" name="Picture 5">
          <a:extLst>
            <a:ext uri="{FF2B5EF4-FFF2-40B4-BE49-F238E27FC236}">
              <a16:creationId xmlns:a16="http://schemas.microsoft.com/office/drawing/2014/main" id="{546F363A-7B28-B901-EF41-AD59E9CC6572}"/>
            </a:ext>
          </a:extLst>
        </xdr:cNvPr>
        <xdr:cNvPicPr>
          <a:picLocks noChangeAspect="1"/>
        </xdr:cNvPicPr>
      </xdr:nvPicPr>
      <xdr:blipFill>
        <a:blip xmlns:r="http://schemas.openxmlformats.org/officeDocument/2006/relationships" r:embed="rId4"/>
        <a:stretch>
          <a:fillRect/>
        </a:stretch>
      </xdr:blipFill>
      <xdr:spPr>
        <a:xfrm>
          <a:off x="635001" y="11334749"/>
          <a:ext cx="5630061" cy="3591426"/>
        </a:xfrm>
        <a:prstGeom prst="rect">
          <a:avLst/>
        </a:prstGeom>
      </xdr:spPr>
    </xdr:pic>
    <xdr:clientData/>
  </xdr:twoCellAnchor>
  <xdr:twoCellAnchor editAs="oneCell">
    <xdr:from>
      <xdr:col>1</xdr:col>
      <xdr:colOff>74084</xdr:colOff>
      <xdr:row>108</xdr:row>
      <xdr:rowOff>52916</xdr:rowOff>
    </xdr:from>
    <xdr:to>
      <xdr:col>4</xdr:col>
      <xdr:colOff>825500</xdr:colOff>
      <xdr:row>124</xdr:row>
      <xdr:rowOff>112640</xdr:rowOff>
    </xdr:to>
    <xdr:pic>
      <xdr:nvPicPr>
        <xdr:cNvPr id="7" name="Picture 6">
          <a:extLst>
            <a:ext uri="{FF2B5EF4-FFF2-40B4-BE49-F238E27FC236}">
              <a16:creationId xmlns:a16="http://schemas.microsoft.com/office/drawing/2014/main" id="{028D1C1A-1611-3721-CC55-18357193E739}"/>
            </a:ext>
          </a:extLst>
        </xdr:cNvPr>
        <xdr:cNvPicPr>
          <a:picLocks noChangeAspect="1"/>
        </xdr:cNvPicPr>
      </xdr:nvPicPr>
      <xdr:blipFill>
        <a:blip xmlns:r="http://schemas.openxmlformats.org/officeDocument/2006/relationships" r:embed="rId5"/>
        <a:stretch>
          <a:fillRect/>
        </a:stretch>
      </xdr:blipFill>
      <xdr:spPr>
        <a:xfrm>
          <a:off x="8773584" y="3005666"/>
          <a:ext cx="5545666" cy="3277057"/>
        </a:xfrm>
        <a:prstGeom prst="rect">
          <a:avLst/>
        </a:prstGeom>
      </xdr:spPr>
    </xdr:pic>
    <xdr:clientData/>
  </xdr:twoCellAnchor>
  <xdr:twoCellAnchor editAs="oneCell">
    <xdr:from>
      <xdr:col>1</xdr:col>
      <xdr:colOff>0</xdr:colOff>
      <xdr:row>128</xdr:row>
      <xdr:rowOff>95250</xdr:rowOff>
    </xdr:from>
    <xdr:to>
      <xdr:col>4</xdr:col>
      <xdr:colOff>836084</xdr:colOff>
      <xdr:row>144</xdr:row>
      <xdr:rowOff>126394</xdr:rowOff>
    </xdr:to>
    <xdr:pic>
      <xdr:nvPicPr>
        <xdr:cNvPr id="8" name="Picture 7">
          <a:extLst>
            <a:ext uri="{FF2B5EF4-FFF2-40B4-BE49-F238E27FC236}">
              <a16:creationId xmlns:a16="http://schemas.microsoft.com/office/drawing/2014/main" id="{D9DCBB63-E960-4BBF-D287-A7255446440A}"/>
            </a:ext>
          </a:extLst>
        </xdr:cNvPr>
        <xdr:cNvPicPr>
          <a:picLocks noChangeAspect="1"/>
        </xdr:cNvPicPr>
      </xdr:nvPicPr>
      <xdr:blipFill>
        <a:blip xmlns:r="http://schemas.openxmlformats.org/officeDocument/2006/relationships" r:embed="rId6"/>
        <a:stretch>
          <a:fillRect/>
        </a:stretch>
      </xdr:blipFill>
      <xdr:spPr>
        <a:xfrm>
          <a:off x="635000" y="24309917"/>
          <a:ext cx="5630334" cy="32484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weacuk-my.sharepoint.com/personal/demelza_pilgrim_uwe_ac_uk/Documents/UMADRU-15-1/2024-25/Assesments/20241116_UMADRU-15-1%20-%20Assignment%201%20-%20Report%20v06_work_example_DP.xlsm" TargetMode="External"/><Relationship Id="rId1" Type="http://schemas.openxmlformats.org/officeDocument/2006/relationships/externalLinkPath" Target="https://uweacuk-my.sharepoint.com/personal/demelza_pilgrim_uwe_ac_uk/Documents/UMADRU-15-1/2024-25/Assesments/20241116_UMADRU-15-1%20-%20Assignment%201%20-%20Report%20v06_work_example_DP.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ll_co"/>
      <sheetName val="Sector"/>
      <sheetName val="Report"/>
      <sheetName val="Pr_data"/>
      <sheetName val="FTSE All-Share Historical "/>
      <sheetName val="cl_data"/>
      <sheetName val="Ret_data"/>
      <sheetName val="Beta_data"/>
      <sheetName val="Mkt_calc"/>
      <sheetName val="Fin_is"/>
      <sheetName val="Fin_BS"/>
      <sheetName val="Fin_calc"/>
      <sheetName val="Custom data"/>
      <sheetName val="Sectors"/>
      <sheetName val="stu_alloc"/>
      <sheetName val="Params"/>
      <sheetName val="All"/>
      <sheetName val="hparams"/>
      <sheetName val="hlog"/>
    </sheetNames>
    <sheetDataSet>
      <sheetData sheetId="0"/>
      <sheetData sheetId="1"/>
      <sheetData sheetId="2">
        <row r="2">
          <cell r="B2">
            <v>858</v>
          </cell>
        </row>
      </sheetData>
      <sheetData sheetId="3"/>
      <sheetData sheetId="4"/>
      <sheetData sheetId="5">
        <row r="1">
          <cell r="B1" t="str">
            <v>GFRD</v>
          </cell>
        </row>
      </sheetData>
      <sheetData sheetId="6"/>
      <sheetData sheetId="7"/>
      <sheetData sheetId="8"/>
      <sheetData sheetId="9"/>
      <sheetData sheetId="10"/>
      <sheetData sheetId="11"/>
      <sheetData sheetId="12"/>
      <sheetData sheetId="13"/>
      <sheetData sheetId="14">
        <row r="2">
          <cell r="B2">
            <v>1</v>
          </cell>
        </row>
        <row r="3">
          <cell r="B3">
            <v>1</v>
          </cell>
        </row>
        <row r="4">
          <cell r="B4">
            <v>1</v>
          </cell>
        </row>
        <row r="5">
          <cell r="B5">
            <v>1</v>
          </cell>
        </row>
        <row r="6">
          <cell r="B6">
            <v>1</v>
          </cell>
        </row>
        <row r="7">
          <cell r="B7">
            <v>1</v>
          </cell>
        </row>
        <row r="8">
          <cell r="B8">
            <v>1</v>
          </cell>
        </row>
        <row r="9">
          <cell r="B9">
            <v>1</v>
          </cell>
        </row>
        <row r="10">
          <cell r="B10">
            <v>1</v>
          </cell>
        </row>
        <row r="11">
          <cell r="B11">
            <v>1</v>
          </cell>
        </row>
        <row r="12">
          <cell r="B12">
            <v>1</v>
          </cell>
        </row>
        <row r="13">
          <cell r="B13">
            <v>1</v>
          </cell>
        </row>
        <row r="14">
          <cell r="B14">
            <v>1</v>
          </cell>
        </row>
        <row r="15">
          <cell r="B15">
            <v>1</v>
          </cell>
        </row>
        <row r="16">
          <cell r="B16">
            <v>1</v>
          </cell>
        </row>
        <row r="17">
          <cell r="B17">
            <v>1</v>
          </cell>
        </row>
        <row r="18">
          <cell r="B18">
            <v>1</v>
          </cell>
        </row>
        <row r="19">
          <cell r="B19">
            <v>1</v>
          </cell>
        </row>
        <row r="20">
          <cell r="B20">
            <v>1</v>
          </cell>
        </row>
        <row r="21">
          <cell r="B21">
            <v>1</v>
          </cell>
        </row>
        <row r="22">
          <cell r="B22">
            <v>1</v>
          </cell>
        </row>
        <row r="23">
          <cell r="B23">
            <v>1</v>
          </cell>
        </row>
        <row r="24">
          <cell r="B24">
            <v>1</v>
          </cell>
        </row>
        <row r="25">
          <cell r="B25">
            <v>1</v>
          </cell>
        </row>
        <row r="26">
          <cell r="B26">
            <v>1</v>
          </cell>
        </row>
        <row r="27">
          <cell r="B27">
            <v>1</v>
          </cell>
        </row>
        <row r="28">
          <cell r="B28">
            <v>1</v>
          </cell>
        </row>
        <row r="29">
          <cell r="B29">
            <v>1</v>
          </cell>
        </row>
        <row r="30">
          <cell r="B30">
            <v>2</v>
          </cell>
        </row>
        <row r="31">
          <cell r="B31">
            <v>2</v>
          </cell>
        </row>
        <row r="32">
          <cell r="B32">
            <v>2</v>
          </cell>
        </row>
        <row r="33">
          <cell r="B33">
            <v>2</v>
          </cell>
        </row>
        <row r="34">
          <cell r="B34">
            <v>2</v>
          </cell>
        </row>
        <row r="35">
          <cell r="B35">
            <v>2</v>
          </cell>
        </row>
        <row r="36">
          <cell r="B36">
            <v>2</v>
          </cell>
        </row>
        <row r="37">
          <cell r="B37">
            <v>2</v>
          </cell>
        </row>
        <row r="38">
          <cell r="B38">
            <v>2</v>
          </cell>
        </row>
        <row r="39">
          <cell r="B39">
            <v>2</v>
          </cell>
        </row>
        <row r="40">
          <cell r="B40">
            <v>2</v>
          </cell>
        </row>
        <row r="41">
          <cell r="B41">
            <v>2</v>
          </cell>
        </row>
        <row r="42">
          <cell r="B42">
            <v>2</v>
          </cell>
        </row>
        <row r="43">
          <cell r="B43">
            <v>2</v>
          </cell>
        </row>
        <row r="44">
          <cell r="B44">
            <v>2</v>
          </cell>
        </row>
        <row r="45">
          <cell r="B45">
            <v>2</v>
          </cell>
        </row>
        <row r="46">
          <cell r="B46">
            <v>2</v>
          </cell>
        </row>
        <row r="47">
          <cell r="B47">
            <v>2</v>
          </cell>
        </row>
        <row r="48">
          <cell r="B48">
            <v>2</v>
          </cell>
        </row>
        <row r="49">
          <cell r="B49">
            <v>2</v>
          </cell>
        </row>
        <row r="50">
          <cell r="B50">
            <v>2</v>
          </cell>
        </row>
        <row r="51">
          <cell r="B51">
            <v>2</v>
          </cell>
        </row>
        <row r="52">
          <cell r="B52">
            <v>2</v>
          </cell>
        </row>
        <row r="53">
          <cell r="B53">
            <v>2</v>
          </cell>
        </row>
        <row r="54">
          <cell r="B54">
            <v>2</v>
          </cell>
        </row>
      </sheetData>
      <sheetData sheetId="15">
        <row r="4">
          <cell r="B4" t="str">
            <v>XLON</v>
          </cell>
        </row>
        <row r="7">
          <cell r="B7">
            <v>45565</v>
          </cell>
        </row>
        <row r="8">
          <cell r="B8">
            <v>43738</v>
          </cell>
        </row>
      </sheetData>
      <sheetData sheetId="16"/>
      <sheetData sheetId="17">
        <row r="4">
          <cell r="B4">
            <v>0</v>
          </cell>
        </row>
      </sheetData>
      <sheetData sheetId="1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3" Type="http://schemas.openxmlformats.org/officeDocument/2006/relationships/hyperlink" Target="https://fame-r1.bvdinfo.com/version-20250617-6-0/fame/1/Companies/report/Index?backLabel=Back%20to%20Pricing%20series&amp;format=_standard&amp;BookSection=PROFITANDLOSS&amp;seq=0&amp;sl=1765289299431" TargetMode="External"/><Relationship Id="rId2" Type="http://schemas.openxmlformats.org/officeDocument/2006/relationships/hyperlink" Target="https://fame-r1.bvdinfo.com/version-20250617-6-0/fame/1/Companies/report/Index?backLabel=Back%20to%20Pricing%20series&amp;format=_standard&amp;BookSection=PROFITANDLOSS&amp;seq=0&amp;sl=1765289299431" TargetMode="External"/><Relationship Id="rId1" Type="http://schemas.openxmlformats.org/officeDocument/2006/relationships/hyperlink" Target="https://fame-r1.bvdinfo.com/version-20250617-6-0/fame/1/Companies/report/Index?backLabel=Back%20to%20Pricing%20series&amp;format=_standard&amp;BookSection=PROFITANDLOSS&amp;seq=0&amp;sl=1765289299431" TargetMode="External"/><Relationship Id="rId6" Type="http://schemas.openxmlformats.org/officeDocument/2006/relationships/hyperlink" Target="https://fame-r1.bvdinfo.com/version-20250617-6-0/fame/1/Companies/report/Index?backLabel=Back%20to%20Pricing%20series&amp;format=_standard&amp;BookSection=PROFITANDLOSS&amp;seq=0&amp;sl=1765289299431" TargetMode="External"/><Relationship Id="rId5" Type="http://schemas.openxmlformats.org/officeDocument/2006/relationships/hyperlink" Target="https://fame-r1.bvdinfo.com/version-20250617-6-0/fame/1/Companies/report/Index?backLabel=Back%20to%20Pricing%20series&amp;format=_standard&amp;BookSection=PROFITANDLOSS&amp;seq=0&amp;sl=1765289299431" TargetMode="External"/><Relationship Id="rId4" Type="http://schemas.openxmlformats.org/officeDocument/2006/relationships/hyperlink" Target="https://fame-r1.bvdinfo.com/version-20250617-6-0/fame/1/Companies/report/Index?backLabel=Back%20to%20Pricing%20series&amp;format=_standard&amp;BookSection=PROFITANDLOSS&amp;seq=0&amp;sl=1765289299431"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fame-r1.bvdinfo.com/version-20250617-6-0/fame/1/Companies/report/Index?backLabel=Back%20to%20Profit%20%26%20loss%20account&amp;format=_standard&amp;BookSection=BALANCESHEET&amp;seq=0&amp;sl=1765289299431" TargetMode="External"/><Relationship Id="rId7" Type="http://schemas.openxmlformats.org/officeDocument/2006/relationships/hyperlink" Target="https://fame-r1.bvdinfo.com/version-20250617-6-0/fame/1/Companies/report/Index?backLabel=Back%20to%20Profit%20%26%20loss%20account&amp;format=_standard&amp;BookSection=BALANCESHEET&amp;seq=0&amp;sl=1765289299431" TargetMode="External"/><Relationship Id="rId2" Type="http://schemas.openxmlformats.org/officeDocument/2006/relationships/hyperlink" Target="https://fame-r1.bvdinfo.com/version-20250617-6-0/fame/1/Companies/report/Index?backLabel=Back%20to%20Profit%20%26%20loss%20account&amp;format=_standard&amp;BookSection=BALANCESHEET&amp;seq=0&amp;sl=1765289299431" TargetMode="External"/><Relationship Id="rId1" Type="http://schemas.openxmlformats.org/officeDocument/2006/relationships/hyperlink" Target="https://fame-r1.bvdinfo.com/version-20250617-6-0/fame/1/Companies/report/Index?backLabel=Back%20to%20Profit%20%26%20loss%20account&amp;format=_standard&amp;BookSection=BALANCESHEET&amp;seq=0&amp;sl=1765289299431" TargetMode="External"/><Relationship Id="rId6" Type="http://schemas.openxmlformats.org/officeDocument/2006/relationships/hyperlink" Target="https://fame-r1.bvdinfo.com/version-20250617-6-0/fame/1/Companies/report/Index?backLabel=Back%20to%20Profit%20%26%20loss%20account&amp;format=_standard&amp;BookSection=BALANCESHEET&amp;seq=0&amp;sl=1765289299431" TargetMode="External"/><Relationship Id="rId5" Type="http://schemas.openxmlformats.org/officeDocument/2006/relationships/hyperlink" Target="https://fame-r1.bvdinfo.com/version-20250617-6-0/fame/1/Companies/report/Index?backLabel=Back%20to%20Profit%20%26%20loss%20account&amp;format=_standard&amp;BookSection=BALANCESHEET&amp;seq=0&amp;sl=1765289299431" TargetMode="External"/><Relationship Id="rId4" Type="http://schemas.openxmlformats.org/officeDocument/2006/relationships/hyperlink" Target="https://fame-r1.bvdinfo.com/version-20250617-6-0/fame/1/Companies/report/Index?backLabel=Back%20to%20Profit%20%26%20loss%20account&amp;format=_standard&amp;BookSection=BALANCESHEET&amp;seq=0&amp;sl=17652892994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zoomScale="150" zoomScaleNormal="150" workbookViewId="0">
      <selection activeCell="F6" sqref="F6:J6"/>
    </sheetView>
  </sheetViews>
  <sheetFormatPr defaultColWidth="12.5703125" defaultRowHeight="15" customHeight="1"/>
  <cols>
    <col min="1" max="1" width="18" customWidth="1"/>
    <col min="2" max="2" width="133.7109375" customWidth="1"/>
    <col min="3" max="3" width="8.5703125" customWidth="1"/>
    <col min="4" max="4" width="19.85546875" customWidth="1"/>
    <col min="5" max="5" width="17.5703125" customWidth="1"/>
    <col min="6" max="7" width="8.5703125" customWidth="1"/>
    <col min="8" max="8" width="10.7109375" customWidth="1"/>
    <col min="9" max="9" width="8.5703125" customWidth="1"/>
    <col min="10" max="10" width="10" customWidth="1"/>
    <col min="11" max="26" width="8.5703125" customWidth="1"/>
  </cols>
  <sheetData>
    <row r="1" spans="1:26" ht="21">
      <c r="A1" s="412"/>
      <c r="B1" s="413"/>
      <c r="C1" s="1"/>
      <c r="D1" s="2"/>
      <c r="E1" s="2"/>
      <c r="F1" s="2"/>
      <c r="G1" s="2"/>
      <c r="H1" s="2"/>
      <c r="I1" s="2"/>
      <c r="J1" s="2"/>
      <c r="K1" s="2"/>
      <c r="L1" s="2"/>
      <c r="M1" s="2"/>
      <c r="N1" s="2"/>
      <c r="O1" s="2"/>
      <c r="P1" s="2"/>
      <c r="Q1" s="2"/>
      <c r="R1" s="2"/>
      <c r="S1" s="2"/>
      <c r="T1" s="2"/>
      <c r="U1" s="2"/>
      <c r="V1" s="2"/>
      <c r="W1" s="2"/>
      <c r="X1" s="2"/>
      <c r="Y1" s="2"/>
      <c r="Z1" s="2"/>
    </row>
    <row r="2" spans="1:26" ht="21">
      <c r="A2" s="414" t="s">
        <v>0</v>
      </c>
      <c r="B2" s="413"/>
      <c r="C2" s="1"/>
      <c r="D2" s="3" t="s">
        <v>1</v>
      </c>
      <c r="E2" s="4"/>
      <c r="F2" s="4"/>
      <c r="G2" s="4"/>
      <c r="H2" s="4"/>
      <c r="I2" s="4"/>
      <c r="J2" s="4"/>
      <c r="K2" s="2"/>
      <c r="L2" s="2"/>
      <c r="M2" s="2"/>
      <c r="N2" s="2"/>
      <c r="O2" s="2"/>
      <c r="P2" s="2"/>
      <c r="Q2" s="2"/>
      <c r="R2" s="2"/>
      <c r="S2" s="2"/>
      <c r="T2" s="2"/>
      <c r="U2" s="2"/>
      <c r="V2" s="2"/>
      <c r="W2" s="2"/>
      <c r="X2" s="2"/>
      <c r="Y2" s="2"/>
      <c r="Z2" s="2"/>
    </row>
    <row r="3" spans="1:26" ht="26.25">
      <c r="A3" s="5" t="s">
        <v>2</v>
      </c>
      <c r="B3" s="129" t="s">
        <v>941</v>
      </c>
      <c r="C3" s="6"/>
      <c r="D3" s="6"/>
      <c r="E3" s="6"/>
      <c r="F3" s="6"/>
      <c r="G3" s="6"/>
      <c r="H3" s="6"/>
      <c r="I3" s="6"/>
      <c r="J3" s="6"/>
      <c r="K3" s="6"/>
      <c r="L3" s="6"/>
      <c r="M3" s="6"/>
      <c r="N3" s="6"/>
      <c r="O3" s="6"/>
      <c r="P3" s="6"/>
      <c r="Q3" s="6"/>
      <c r="R3" s="6"/>
      <c r="S3" s="6"/>
      <c r="T3" s="6"/>
      <c r="U3" s="6"/>
      <c r="V3" s="6"/>
      <c r="W3" s="6"/>
      <c r="X3" s="6"/>
      <c r="Y3" s="6"/>
      <c r="Z3" s="6"/>
    </row>
    <row r="4" spans="1:26" ht="21">
      <c r="A4" s="7"/>
      <c r="B4" s="8" t="s">
        <v>3</v>
      </c>
      <c r="C4" s="8"/>
      <c r="D4" s="1"/>
      <c r="E4" s="1"/>
      <c r="F4" s="1"/>
      <c r="G4" s="1"/>
      <c r="H4" s="1"/>
      <c r="I4" s="1"/>
      <c r="J4" s="1"/>
      <c r="K4" s="1"/>
      <c r="L4" s="1"/>
      <c r="M4" s="1"/>
      <c r="N4" s="1"/>
      <c r="O4" s="1"/>
      <c r="P4" s="1"/>
      <c r="Q4" s="1"/>
      <c r="R4" s="1"/>
      <c r="S4" s="1"/>
      <c r="T4" s="1"/>
      <c r="U4" s="1"/>
      <c r="V4" s="1"/>
      <c r="W4" s="1"/>
      <c r="X4" s="1"/>
      <c r="Y4" s="1"/>
      <c r="Z4" s="1"/>
    </row>
    <row r="5" spans="1:26">
      <c r="A5" s="9" t="s">
        <v>4</v>
      </c>
      <c r="B5" s="10" t="s">
        <v>5</v>
      </c>
    </row>
    <row r="6" spans="1:26" ht="18.75">
      <c r="A6" s="9" t="s">
        <v>6</v>
      </c>
      <c r="B6" s="10" t="s">
        <v>7</v>
      </c>
      <c r="D6" s="11" t="s">
        <v>8</v>
      </c>
      <c r="F6" s="411" t="s">
        <v>9</v>
      </c>
      <c r="G6" s="411"/>
      <c r="H6" s="411"/>
      <c r="I6" s="411"/>
      <c r="J6" s="411"/>
    </row>
    <row r="7" spans="1:26" ht="17.25" customHeight="1">
      <c r="A7" s="9" t="s">
        <v>10</v>
      </c>
      <c r="B7" s="10" t="s">
        <v>11</v>
      </c>
      <c r="D7" s="11" t="s">
        <v>12</v>
      </c>
      <c r="F7" s="128" t="s">
        <v>13</v>
      </c>
    </row>
    <row r="8" spans="1:26" ht="18.75">
      <c r="A8" s="9" t="s">
        <v>14</v>
      </c>
      <c r="B8" s="10" t="s">
        <v>15</v>
      </c>
      <c r="D8" s="11" t="s">
        <v>16</v>
      </c>
      <c r="F8" s="411" t="s">
        <v>17</v>
      </c>
      <c r="G8" s="411"/>
      <c r="H8" s="411"/>
      <c r="I8" s="411"/>
    </row>
    <row r="9" spans="1:26">
      <c r="A9" s="5" t="s">
        <v>18</v>
      </c>
      <c r="B9" s="10" t="s">
        <v>19</v>
      </c>
    </row>
    <row r="10" spans="1:26">
      <c r="A10" s="9" t="s">
        <v>20</v>
      </c>
      <c r="B10" s="10" t="s">
        <v>21</v>
      </c>
    </row>
    <row r="11" spans="1:26">
      <c r="A11" s="9" t="s">
        <v>22</v>
      </c>
      <c r="B11" s="10" t="s">
        <v>23</v>
      </c>
    </row>
    <row r="12" spans="1:26">
      <c r="A12" s="9" t="s">
        <v>24</v>
      </c>
      <c r="B12" s="10" t="s">
        <v>25</v>
      </c>
    </row>
    <row r="13" spans="1:26">
      <c r="A13" s="9" t="s">
        <v>26</v>
      </c>
      <c r="B13" s="10" t="s">
        <v>27</v>
      </c>
    </row>
    <row r="14" spans="1:26">
      <c r="A14" s="9" t="s">
        <v>28</v>
      </c>
      <c r="B14" s="10" t="s">
        <v>29</v>
      </c>
    </row>
    <row r="15" spans="1:26" ht="15" customHeight="1">
      <c r="A15" s="9" t="s">
        <v>30</v>
      </c>
      <c r="B15" s="12" t="s">
        <v>31</v>
      </c>
    </row>
    <row r="16" spans="1:26">
      <c r="A16" s="9"/>
      <c r="B16" s="10"/>
    </row>
    <row r="17" spans="1:26" ht="21" customHeight="1">
      <c r="A17" s="2"/>
      <c r="B17" s="8" t="s">
        <v>32</v>
      </c>
      <c r="C17" s="2"/>
      <c r="D17" s="2"/>
      <c r="E17" s="2"/>
      <c r="F17" s="2"/>
      <c r="G17" s="2"/>
      <c r="H17" s="2"/>
      <c r="I17" s="2"/>
      <c r="J17" s="2"/>
      <c r="K17" s="2"/>
      <c r="L17" s="2"/>
      <c r="M17" s="2"/>
      <c r="N17" s="2"/>
      <c r="O17" s="2"/>
      <c r="P17" s="2"/>
      <c r="Q17" s="2"/>
      <c r="R17" s="2"/>
      <c r="S17" s="2"/>
      <c r="T17" s="2"/>
      <c r="U17" s="2"/>
      <c r="V17" s="2"/>
      <c r="W17" s="2"/>
      <c r="X17" s="2"/>
      <c r="Y17" s="2"/>
      <c r="Z17" s="2"/>
    </row>
    <row r="18" spans="1:26">
      <c r="A18" s="9">
        <v>1</v>
      </c>
      <c r="B18" s="10" t="s">
        <v>33</v>
      </c>
    </row>
    <row r="19" spans="1:26" ht="30">
      <c r="A19" s="9">
        <v>2</v>
      </c>
      <c r="B19" s="10" t="s">
        <v>34</v>
      </c>
    </row>
    <row r="20" spans="1:26" ht="35.25" customHeight="1">
      <c r="A20" s="9">
        <v>3</v>
      </c>
      <c r="B20" s="10" t="s">
        <v>35</v>
      </c>
    </row>
    <row r="21" spans="1:26" ht="15.75" customHeight="1">
      <c r="A21" s="9">
        <v>4</v>
      </c>
      <c r="B21" s="10" t="s">
        <v>36</v>
      </c>
    </row>
    <row r="22" spans="1:26" ht="15.75" customHeight="1">
      <c r="A22" s="9">
        <v>5</v>
      </c>
      <c r="B22" s="10" t="s">
        <v>37</v>
      </c>
    </row>
    <row r="23" spans="1:26" ht="15.75" customHeight="1">
      <c r="A23" s="9">
        <v>6</v>
      </c>
      <c r="B23" s="12" t="s">
        <v>38</v>
      </c>
    </row>
    <row r="24" spans="1:26" ht="15.75" customHeight="1">
      <c r="A24" s="9">
        <v>7</v>
      </c>
      <c r="B24" s="10" t="s">
        <v>39</v>
      </c>
    </row>
    <row r="25" spans="1:26" ht="15.75" customHeight="1">
      <c r="A25" s="9">
        <v>8</v>
      </c>
      <c r="B25" s="10" t="s">
        <v>40</v>
      </c>
    </row>
    <row r="26" spans="1:26" ht="15.75" customHeight="1">
      <c r="A26" s="9">
        <v>9</v>
      </c>
      <c r="B26" s="10" t="s">
        <v>41</v>
      </c>
    </row>
    <row r="27" spans="1:26" ht="15.75" customHeight="1">
      <c r="A27" s="9"/>
      <c r="B27" s="10"/>
    </row>
    <row r="28" spans="1:26" ht="15.75" customHeight="1">
      <c r="A28" s="415" t="s">
        <v>42</v>
      </c>
      <c r="B28" s="13" t="s">
        <v>43</v>
      </c>
    </row>
    <row r="29" spans="1:26" ht="13.5" customHeight="1">
      <c r="A29" s="413"/>
      <c r="B29" s="13" t="s">
        <v>44</v>
      </c>
    </row>
    <row r="30" spans="1:26" ht="15.75" customHeight="1">
      <c r="A30" s="9"/>
      <c r="B30" s="10"/>
    </row>
    <row r="31" spans="1:26" ht="15.75" customHeight="1">
      <c r="A31" s="9"/>
      <c r="B31" s="10"/>
    </row>
    <row r="32" spans="1:26" ht="15.75" customHeight="1">
      <c r="A32" s="9"/>
      <c r="B32" s="10"/>
    </row>
    <row r="33" spans="1:2" ht="15.75" customHeight="1">
      <c r="A33" s="9"/>
      <c r="B33" s="10"/>
    </row>
    <row r="34" spans="1:2" ht="15.75" customHeight="1">
      <c r="A34" s="9"/>
      <c r="B34" s="10"/>
    </row>
    <row r="35" spans="1:2" ht="15.75" customHeight="1">
      <c r="A35" s="9"/>
      <c r="B35" s="10"/>
    </row>
    <row r="36" spans="1:2" ht="15.75" customHeight="1">
      <c r="A36" s="9"/>
      <c r="B36" s="10"/>
    </row>
    <row r="37" spans="1:2" ht="15.75" customHeight="1">
      <c r="A37" s="9"/>
      <c r="B37" s="10"/>
    </row>
    <row r="38" spans="1:2" ht="15.75" customHeight="1">
      <c r="A38" s="9"/>
      <c r="B38" s="10"/>
    </row>
    <row r="39" spans="1:2" ht="15.75" customHeight="1">
      <c r="A39" s="9"/>
      <c r="B39" s="10"/>
    </row>
    <row r="40" spans="1:2" ht="15.75" customHeight="1">
      <c r="A40" s="9"/>
      <c r="B40" s="10"/>
    </row>
    <row r="41" spans="1:2" ht="15.75" customHeight="1">
      <c r="A41" s="9"/>
      <c r="B41" s="10"/>
    </row>
    <row r="42" spans="1:2" ht="15.75" customHeight="1">
      <c r="A42" s="9"/>
      <c r="B42" s="10"/>
    </row>
    <row r="43" spans="1:2" ht="15.75" customHeight="1">
      <c r="A43" s="9"/>
      <c r="B43" s="10"/>
    </row>
    <row r="44" spans="1:2" ht="15.75" customHeight="1">
      <c r="A44" s="9"/>
      <c r="B44" s="10"/>
    </row>
    <row r="45" spans="1:2" ht="15.75" customHeight="1">
      <c r="A45" s="9"/>
      <c r="B45" s="10"/>
    </row>
    <row r="46" spans="1:2" ht="15.75" customHeight="1">
      <c r="A46" s="14"/>
      <c r="B46" s="10"/>
    </row>
    <row r="47" spans="1:2" ht="15.75" customHeight="1">
      <c r="A47" s="9"/>
      <c r="B47" s="10"/>
    </row>
    <row r="48" spans="1:2" ht="15.75" customHeight="1">
      <c r="A48" s="9"/>
      <c r="B48" s="10"/>
    </row>
    <row r="49" spans="1:2" ht="15.75" customHeight="1">
      <c r="A49" s="9"/>
      <c r="B49" s="10"/>
    </row>
    <row r="50" spans="1:2" ht="15.75" customHeight="1">
      <c r="A50" s="9"/>
      <c r="B50" s="10"/>
    </row>
    <row r="51" spans="1:2" ht="15.75" customHeight="1">
      <c r="A51" s="9"/>
      <c r="B51" s="10"/>
    </row>
    <row r="52" spans="1:2" ht="15.75" customHeight="1">
      <c r="A52" s="9"/>
      <c r="B52" s="10"/>
    </row>
    <row r="53" spans="1:2" ht="15.75" customHeight="1">
      <c r="A53" s="9"/>
      <c r="B53" s="10"/>
    </row>
    <row r="54" spans="1:2" ht="15.75" customHeight="1">
      <c r="A54" s="9"/>
      <c r="B54" s="10"/>
    </row>
    <row r="55" spans="1:2" ht="15.75" customHeight="1">
      <c r="A55" s="9"/>
      <c r="B55" s="10"/>
    </row>
    <row r="56" spans="1:2" ht="15.75" customHeight="1">
      <c r="A56" s="9"/>
      <c r="B56" s="10"/>
    </row>
    <row r="57" spans="1:2" ht="15.75" customHeight="1">
      <c r="A57" s="9"/>
      <c r="B57" s="10"/>
    </row>
    <row r="58" spans="1:2" ht="15.75" customHeight="1">
      <c r="A58" s="9"/>
      <c r="B58" s="10"/>
    </row>
    <row r="59" spans="1:2" ht="15.75" customHeight="1">
      <c r="A59" s="9"/>
      <c r="B59" s="10"/>
    </row>
    <row r="60" spans="1:2" ht="15.75" customHeight="1">
      <c r="A60" s="9"/>
      <c r="B60" s="10"/>
    </row>
    <row r="61" spans="1:2" ht="15.75" customHeight="1">
      <c r="A61" s="9"/>
      <c r="B61" s="10"/>
    </row>
    <row r="62" spans="1:2" ht="15.75" customHeight="1">
      <c r="A62" s="9"/>
      <c r="B62" s="10"/>
    </row>
    <row r="63" spans="1:2" ht="15.75" customHeight="1">
      <c r="A63" s="9"/>
      <c r="B63" s="10"/>
    </row>
    <row r="64" spans="1:2" ht="15.75" customHeight="1">
      <c r="A64" s="9"/>
      <c r="B64" s="10"/>
    </row>
    <row r="65" spans="1:2" ht="15.75" customHeight="1">
      <c r="A65" s="9"/>
      <c r="B65" s="10"/>
    </row>
    <row r="66" spans="1:2" ht="15.75" customHeight="1">
      <c r="A66" s="9"/>
      <c r="B66" s="10"/>
    </row>
    <row r="67" spans="1:2" ht="15.75" customHeight="1">
      <c r="A67" s="9"/>
      <c r="B67" s="10"/>
    </row>
    <row r="68" spans="1:2" ht="15.75" customHeight="1">
      <c r="A68" s="9"/>
      <c r="B68" s="10"/>
    </row>
    <row r="69" spans="1:2" ht="15.75" customHeight="1">
      <c r="A69" s="9"/>
      <c r="B69" s="10"/>
    </row>
    <row r="70" spans="1:2" ht="15.75" customHeight="1">
      <c r="A70" s="9"/>
      <c r="B70" s="10"/>
    </row>
    <row r="71" spans="1:2" ht="15.75" customHeight="1">
      <c r="A71" s="9"/>
      <c r="B71" s="10"/>
    </row>
    <row r="72" spans="1:2" ht="15.75" customHeight="1">
      <c r="A72" s="9"/>
      <c r="B72" s="10"/>
    </row>
    <row r="73" spans="1:2" ht="15.75" customHeight="1">
      <c r="A73" s="9"/>
      <c r="B73" s="10"/>
    </row>
    <row r="74" spans="1:2" ht="15.75" customHeight="1">
      <c r="A74" s="9"/>
      <c r="B74" s="10"/>
    </row>
    <row r="75" spans="1:2" ht="15.75" customHeight="1">
      <c r="A75" s="9"/>
      <c r="B75" s="10"/>
    </row>
    <row r="76" spans="1:2" ht="15.75" customHeight="1">
      <c r="A76" s="9"/>
      <c r="B76" s="10"/>
    </row>
    <row r="77" spans="1:2" ht="15.75" customHeight="1">
      <c r="A77" s="9"/>
      <c r="B77" s="10"/>
    </row>
    <row r="78" spans="1:2" ht="15.75" customHeight="1">
      <c r="A78" s="9"/>
      <c r="B78" s="10"/>
    </row>
    <row r="79" spans="1:2" ht="15.75" customHeight="1">
      <c r="A79" s="9"/>
      <c r="B79" s="10"/>
    </row>
    <row r="80" spans="1:2" ht="15.75" customHeight="1">
      <c r="A80" s="9"/>
      <c r="B80" s="10"/>
    </row>
    <row r="81" spans="1:2" ht="15.75" customHeight="1">
      <c r="A81" s="9"/>
      <c r="B81" s="10"/>
    </row>
    <row r="82" spans="1:2" ht="15.75" customHeight="1">
      <c r="A82" s="9"/>
      <c r="B82" s="10"/>
    </row>
    <row r="83" spans="1:2" ht="15.75" customHeight="1">
      <c r="A83" s="9"/>
      <c r="B83" s="10"/>
    </row>
    <row r="84" spans="1:2" ht="15.75" customHeight="1">
      <c r="A84" s="9"/>
      <c r="B84" s="10"/>
    </row>
    <row r="85" spans="1:2" ht="15.75" customHeight="1">
      <c r="A85" s="9"/>
      <c r="B85" s="10"/>
    </row>
    <row r="86" spans="1:2" ht="15.75" customHeight="1">
      <c r="A86" s="9"/>
      <c r="B86" s="10"/>
    </row>
    <row r="87" spans="1:2" ht="15.75" customHeight="1">
      <c r="A87" s="9"/>
      <c r="B87" s="10"/>
    </row>
    <row r="88" spans="1:2" ht="15.75" customHeight="1">
      <c r="A88" s="9"/>
      <c r="B88" s="10"/>
    </row>
    <row r="89" spans="1:2" ht="15.75" customHeight="1">
      <c r="A89" s="9"/>
      <c r="B89" s="10"/>
    </row>
    <row r="90" spans="1:2" ht="15.75" customHeight="1">
      <c r="A90" s="9"/>
      <c r="B90" s="10"/>
    </row>
    <row r="91" spans="1:2" ht="15.75" customHeight="1">
      <c r="A91" s="9"/>
      <c r="B91" s="10"/>
    </row>
    <row r="92" spans="1:2" ht="15.75" customHeight="1">
      <c r="A92" s="9"/>
      <c r="B92" s="10"/>
    </row>
    <row r="93" spans="1:2" ht="15.75" customHeight="1">
      <c r="A93" s="9"/>
      <c r="B93" s="10"/>
    </row>
    <row r="94" spans="1:2" ht="15.75" customHeight="1">
      <c r="A94" s="9"/>
      <c r="B94" s="10"/>
    </row>
    <row r="95" spans="1:2" ht="15.75" customHeight="1">
      <c r="A95" s="9"/>
      <c r="B95" s="10"/>
    </row>
    <row r="96" spans="1:2" ht="15.75" customHeight="1">
      <c r="A96" s="9"/>
      <c r="B96" s="10"/>
    </row>
    <row r="97" spans="1:2" ht="15.75" customHeight="1">
      <c r="A97" s="9"/>
      <c r="B97" s="10"/>
    </row>
    <row r="98" spans="1:2" ht="15.75" customHeight="1">
      <c r="A98" s="9"/>
      <c r="B98" s="10"/>
    </row>
    <row r="99" spans="1:2" ht="15.75" customHeight="1">
      <c r="A99" s="9"/>
      <c r="B99" s="10"/>
    </row>
    <row r="100" spans="1:2" ht="15.75" customHeight="1">
      <c r="A100" s="9"/>
      <c r="B100" s="10"/>
    </row>
    <row r="101" spans="1:2" ht="15.75" customHeight="1">
      <c r="A101" s="9"/>
      <c r="B101" s="10"/>
    </row>
    <row r="102" spans="1:2" ht="15.75" customHeight="1">
      <c r="A102" s="9"/>
      <c r="B102" s="10"/>
    </row>
    <row r="103" spans="1:2" ht="15.75" customHeight="1">
      <c r="A103" s="9"/>
      <c r="B103" s="10"/>
    </row>
    <row r="104" spans="1:2" ht="15.75" customHeight="1">
      <c r="A104" s="9"/>
      <c r="B104" s="10"/>
    </row>
    <row r="105" spans="1:2" ht="15.75" customHeight="1">
      <c r="A105" s="9"/>
      <c r="B105" s="10"/>
    </row>
    <row r="106" spans="1:2" ht="15.75" customHeight="1">
      <c r="A106" s="9"/>
      <c r="B106" s="10"/>
    </row>
    <row r="107" spans="1:2" ht="15.75" customHeight="1">
      <c r="A107" s="9"/>
      <c r="B107" s="10"/>
    </row>
    <row r="108" spans="1:2" ht="15.75" customHeight="1">
      <c r="A108" s="9"/>
      <c r="B108" s="10"/>
    </row>
    <row r="109" spans="1:2" ht="15.75" customHeight="1">
      <c r="A109" s="9"/>
      <c r="B109" s="10"/>
    </row>
    <row r="110" spans="1:2" ht="15.75" customHeight="1">
      <c r="A110" s="9"/>
      <c r="B110" s="10"/>
    </row>
    <row r="111" spans="1:2" ht="15.75" customHeight="1">
      <c r="A111" s="9"/>
      <c r="B111" s="10"/>
    </row>
    <row r="112" spans="1:2" ht="15.75" customHeight="1">
      <c r="A112" s="9"/>
      <c r="B112" s="10"/>
    </row>
    <row r="113" spans="1:2" ht="15.75" customHeight="1">
      <c r="A113" s="9"/>
      <c r="B113" s="10"/>
    </row>
    <row r="114" spans="1:2" ht="15.75" customHeight="1">
      <c r="A114" s="9"/>
      <c r="B114" s="10"/>
    </row>
    <row r="115" spans="1:2" ht="15.75" customHeight="1">
      <c r="A115" s="9"/>
      <c r="B115" s="10"/>
    </row>
    <row r="116" spans="1:2" ht="15.75" customHeight="1">
      <c r="A116" s="9"/>
      <c r="B116" s="10"/>
    </row>
    <row r="117" spans="1:2" ht="15.75" customHeight="1">
      <c r="A117" s="9"/>
      <c r="B117" s="10"/>
    </row>
    <row r="118" spans="1:2" ht="15.75" customHeight="1">
      <c r="A118" s="9"/>
      <c r="B118" s="10"/>
    </row>
    <row r="119" spans="1:2" ht="15.75" customHeight="1">
      <c r="A119" s="9"/>
      <c r="B119" s="10"/>
    </row>
    <row r="120" spans="1:2" ht="15.75" customHeight="1">
      <c r="A120" s="9"/>
      <c r="B120" s="10"/>
    </row>
    <row r="121" spans="1:2" ht="15.75" customHeight="1">
      <c r="A121" s="9"/>
      <c r="B121" s="10"/>
    </row>
    <row r="122" spans="1:2" ht="15.75" customHeight="1">
      <c r="A122" s="9"/>
      <c r="B122" s="10"/>
    </row>
    <row r="123" spans="1:2" ht="15.75" customHeight="1">
      <c r="A123" s="9"/>
      <c r="B123" s="10"/>
    </row>
    <row r="124" spans="1:2" ht="15.75" customHeight="1">
      <c r="A124" s="9"/>
      <c r="B124" s="10"/>
    </row>
    <row r="125" spans="1:2" ht="15.75" customHeight="1">
      <c r="A125" s="9"/>
      <c r="B125" s="10"/>
    </row>
    <row r="126" spans="1:2" ht="15.75" customHeight="1">
      <c r="A126" s="9"/>
      <c r="B126" s="10"/>
    </row>
    <row r="127" spans="1:2" ht="15.75" customHeight="1">
      <c r="A127" s="9"/>
      <c r="B127" s="10"/>
    </row>
    <row r="128" spans="1:2" ht="15.75" customHeight="1">
      <c r="A128" s="9"/>
      <c r="B128" s="10"/>
    </row>
    <row r="129" spans="1:2" ht="15.75" customHeight="1">
      <c r="A129" s="9"/>
      <c r="B129" s="10"/>
    </row>
    <row r="130" spans="1:2" ht="15.75" customHeight="1">
      <c r="A130" s="9"/>
      <c r="B130" s="10"/>
    </row>
    <row r="131" spans="1:2" ht="15.75" customHeight="1">
      <c r="A131" s="9"/>
      <c r="B131" s="10"/>
    </row>
    <row r="132" spans="1:2" ht="15.75" customHeight="1">
      <c r="A132" s="9"/>
      <c r="B132" s="10"/>
    </row>
    <row r="133" spans="1:2" ht="15.75" customHeight="1">
      <c r="A133" s="9"/>
      <c r="B133" s="10"/>
    </row>
    <row r="134" spans="1:2" ht="15.75" customHeight="1">
      <c r="A134" s="9"/>
      <c r="B134" s="10"/>
    </row>
    <row r="135" spans="1:2" ht="15.75" customHeight="1">
      <c r="A135" s="9"/>
      <c r="B135" s="10"/>
    </row>
    <row r="136" spans="1:2" ht="15.75" customHeight="1">
      <c r="A136" s="9"/>
      <c r="B136" s="10"/>
    </row>
    <row r="137" spans="1:2" ht="15.75" customHeight="1">
      <c r="A137" s="9"/>
      <c r="B137" s="10"/>
    </row>
    <row r="138" spans="1:2" ht="15.75" customHeight="1">
      <c r="A138" s="9"/>
      <c r="B138" s="10"/>
    </row>
    <row r="139" spans="1:2" ht="15.75" customHeight="1">
      <c r="A139" s="9"/>
      <c r="B139" s="10"/>
    </row>
    <row r="140" spans="1:2" ht="15.75" customHeight="1">
      <c r="A140" s="9"/>
      <c r="B140" s="10"/>
    </row>
    <row r="141" spans="1:2" ht="15.75" customHeight="1">
      <c r="A141" s="9"/>
      <c r="B141" s="10"/>
    </row>
    <row r="142" spans="1:2" ht="15.75" customHeight="1">
      <c r="A142" s="9"/>
      <c r="B142" s="10"/>
    </row>
    <row r="143" spans="1:2" ht="15.75" customHeight="1">
      <c r="A143" s="9"/>
      <c r="B143" s="10"/>
    </row>
    <row r="144" spans="1:2" ht="15.75" customHeight="1">
      <c r="A144" s="9"/>
      <c r="B144" s="10"/>
    </row>
    <row r="145" spans="1:2" ht="15.75" customHeight="1">
      <c r="A145" s="9"/>
      <c r="B145" s="10"/>
    </row>
    <row r="146" spans="1:2" ht="15.75" customHeight="1">
      <c r="A146" s="9"/>
      <c r="B146" s="10"/>
    </row>
    <row r="147" spans="1:2" ht="15.75" customHeight="1">
      <c r="A147" s="9"/>
      <c r="B147" s="10"/>
    </row>
    <row r="148" spans="1:2" ht="15.75" customHeight="1">
      <c r="A148" s="9"/>
      <c r="B148" s="10"/>
    </row>
    <row r="149" spans="1:2" ht="15.75" customHeight="1">
      <c r="A149" s="9"/>
      <c r="B149" s="10"/>
    </row>
    <row r="150" spans="1:2" ht="15.75" customHeight="1">
      <c r="A150" s="9"/>
      <c r="B150" s="10"/>
    </row>
    <row r="151" spans="1:2" ht="15.75" customHeight="1">
      <c r="A151" s="9"/>
      <c r="B151" s="10"/>
    </row>
    <row r="152" spans="1:2" ht="15.75" customHeight="1">
      <c r="A152" s="9"/>
      <c r="B152" s="10"/>
    </row>
    <row r="153" spans="1:2" ht="15.75" customHeight="1">
      <c r="A153" s="9"/>
      <c r="B153" s="10"/>
    </row>
    <row r="154" spans="1:2" ht="15.75" customHeight="1">
      <c r="A154" s="9"/>
      <c r="B154" s="10"/>
    </row>
    <row r="155" spans="1:2" ht="15.75" customHeight="1">
      <c r="A155" s="9"/>
      <c r="B155" s="10"/>
    </row>
    <row r="156" spans="1:2" ht="15.75" customHeight="1">
      <c r="A156" s="9"/>
      <c r="B156" s="10"/>
    </row>
    <row r="157" spans="1:2" ht="15.75" customHeight="1">
      <c r="A157" s="9"/>
      <c r="B157" s="10"/>
    </row>
    <row r="158" spans="1:2" ht="15.75" customHeight="1">
      <c r="A158" s="9"/>
      <c r="B158" s="10"/>
    </row>
    <row r="159" spans="1:2" ht="15.75" customHeight="1">
      <c r="A159" s="9"/>
      <c r="B159" s="10"/>
    </row>
    <row r="160" spans="1:2" ht="15.75" customHeight="1">
      <c r="A160" s="9"/>
      <c r="B160" s="10"/>
    </row>
    <row r="161" spans="1:2" ht="15.75" customHeight="1">
      <c r="A161" s="9"/>
      <c r="B161" s="10"/>
    </row>
    <row r="162" spans="1:2" ht="15.75" customHeight="1">
      <c r="A162" s="9"/>
      <c r="B162" s="10"/>
    </row>
    <row r="163" spans="1:2" ht="15.75" customHeight="1">
      <c r="A163" s="9"/>
      <c r="B163" s="10"/>
    </row>
    <row r="164" spans="1:2" ht="15.75" customHeight="1">
      <c r="A164" s="9"/>
      <c r="B164" s="10"/>
    </row>
    <row r="165" spans="1:2" ht="15.75" customHeight="1">
      <c r="A165" s="9"/>
      <c r="B165" s="10"/>
    </row>
    <row r="166" spans="1:2" ht="15.75" customHeight="1">
      <c r="A166" s="9"/>
      <c r="B166" s="10"/>
    </row>
    <row r="167" spans="1:2" ht="15.75" customHeight="1">
      <c r="A167" s="9"/>
      <c r="B167" s="10"/>
    </row>
    <row r="168" spans="1:2" ht="15.75" customHeight="1">
      <c r="A168" s="9"/>
      <c r="B168" s="10"/>
    </row>
    <row r="169" spans="1:2" ht="15.75" customHeight="1">
      <c r="A169" s="9"/>
      <c r="B169" s="10"/>
    </row>
    <row r="170" spans="1:2" ht="15.75" customHeight="1">
      <c r="A170" s="9"/>
      <c r="B170" s="10"/>
    </row>
    <row r="171" spans="1:2" ht="15.75" customHeight="1">
      <c r="A171" s="9"/>
      <c r="B171" s="10"/>
    </row>
    <row r="172" spans="1:2" ht="15.75" customHeight="1">
      <c r="A172" s="9"/>
      <c r="B172" s="10"/>
    </row>
    <row r="173" spans="1:2" ht="15.75" customHeight="1">
      <c r="A173" s="9"/>
      <c r="B173" s="10"/>
    </row>
    <row r="174" spans="1:2" ht="15.75" customHeight="1">
      <c r="A174" s="9"/>
      <c r="B174" s="10"/>
    </row>
    <row r="175" spans="1:2" ht="15.75" customHeight="1">
      <c r="A175" s="9"/>
      <c r="B175" s="10"/>
    </row>
    <row r="176" spans="1:2" ht="15.75" customHeight="1">
      <c r="A176" s="9"/>
      <c r="B176" s="10"/>
    </row>
    <row r="177" spans="1:2" ht="15.75" customHeight="1">
      <c r="A177" s="9"/>
      <c r="B177" s="10"/>
    </row>
    <row r="178" spans="1:2" ht="15.75" customHeight="1">
      <c r="A178" s="9"/>
      <c r="B178" s="10"/>
    </row>
    <row r="179" spans="1:2" ht="15.75" customHeight="1">
      <c r="A179" s="9"/>
      <c r="B179" s="10"/>
    </row>
    <row r="180" spans="1:2" ht="15.75" customHeight="1">
      <c r="A180" s="9"/>
      <c r="B180" s="10"/>
    </row>
    <row r="181" spans="1:2" ht="15.75" customHeight="1">
      <c r="A181" s="9"/>
      <c r="B181" s="10"/>
    </row>
    <row r="182" spans="1:2" ht="15.75" customHeight="1">
      <c r="A182" s="9"/>
      <c r="B182" s="10"/>
    </row>
    <row r="183" spans="1:2" ht="15.75" customHeight="1">
      <c r="A183" s="9"/>
      <c r="B183" s="10"/>
    </row>
    <row r="184" spans="1:2" ht="15.75" customHeight="1">
      <c r="A184" s="9"/>
      <c r="B184" s="10"/>
    </row>
    <row r="185" spans="1:2" ht="15.75" customHeight="1">
      <c r="A185" s="9"/>
      <c r="B185" s="10"/>
    </row>
    <row r="186" spans="1:2" ht="15.75" customHeight="1">
      <c r="A186" s="9"/>
      <c r="B186" s="10"/>
    </row>
    <row r="187" spans="1:2" ht="15.75" customHeight="1">
      <c r="A187" s="9"/>
      <c r="B187" s="10"/>
    </row>
    <row r="188" spans="1:2" ht="15.75" customHeight="1">
      <c r="A188" s="9"/>
      <c r="B188" s="10"/>
    </row>
    <row r="189" spans="1:2" ht="15.75" customHeight="1">
      <c r="A189" s="9"/>
      <c r="B189" s="10"/>
    </row>
    <row r="190" spans="1:2" ht="15.75" customHeight="1">
      <c r="A190" s="9"/>
      <c r="B190" s="10"/>
    </row>
    <row r="191" spans="1:2" ht="15.75" customHeight="1">
      <c r="A191" s="9"/>
      <c r="B191" s="10"/>
    </row>
    <row r="192" spans="1:2" ht="15.75" customHeight="1">
      <c r="A192" s="9"/>
      <c r="B192" s="10"/>
    </row>
    <row r="193" spans="1:2" ht="15.75" customHeight="1">
      <c r="A193" s="9"/>
      <c r="B193" s="10"/>
    </row>
    <row r="194" spans="1:2" ht="15.75" customHeight="1">
      <c r="A194" s="9"/>
      <c r="B194" s="10"/>
    </row>
    <row r="195" spans="1:2" ht="15.75" customHeight="1">
      <c r="A195" s="9"/>
      <c r="B195" s="10"/>
    </row>
    <row r="196" spans="1:2" ht="15.75" customHeight="1">
      <c r="A196" s="9"/>
      <c r="B196" s="10"/>
    </row>
    <row r="197" spans="1:2" ht="15.75" customHeight="1">
      <c r="A197" s="9"/>
      <c r="B197" s="10"/>
    </row>
    <row r="198" spans="1:2" ht="15.75" customHeight="1">
      <c r="A198" s="9"/>
      <c r="B198" s="10"/>
    </row>
    <row r="199" spans="1:2" ht="15.75" customHeight="1">
      <c r="A199" s="9"/>
      <c r="B199" s="10"/>
    </row>
    <row r="200" spans="1:2" ht="15.75" customHeight="1">
      <c r="A200" s="9"/>
      <c r="B200" s="10"/>
    </row>
    <row r="201" spans="1:2" ht="15.75" customHeight="1">
      <c r="A201" s="9"/>
      <c r="B201" s="10"/>
    </row>
    <row r="202" spans="1:2" ht="15.75" customHeight="1">
      <c r="A202" s="9"/>
      <c r="B202" s="10"/>
    </row>
    <row r="203" spans="1:2" ht="15.75" customHeight="1">
      <c r="A203" s="9"/>
      <c r="B203" s="10"/>
    </row>
    <row r="204" spans="1:2" ht="15.75" customHeight="1">
      <c r="A204" s="9"/>
      <c r="B204" s="10"/>
    </row>
    <row r="205" spans="1:2" ht="15.75" customHeight="1">
      <c r="A205" s="9"/>
      <c r="B205" s="10"/>
    </row>
    <row r="206" spans="1:2" ht="15.75" customHeight="1">
      <c r="A206" s="9"/>
      <c r="B206" s="10"/>
    </row>
    <row r="207" spans="1:2" ht="15.75" customHeight="1">
      <c r="A207" s="9"/>
      <c r="B207" s="10"/>
    </row>
    <row r="208" spans="1:2" ht="15.75" customHeight="1">
      <c r="A208" s="9"/>
      <c r="B208" s="10"/>
    </row>
    <row r="209" spans="1:2" ht="15.75" customHeight="1">
      <c r="A209" s="9"/>
      <c r="B209" s="10"/>
    </row>
    <row r="210" spans="1:2" ht="15.75" customHeight="1">
      <c r="A210" s="9"/>
      <c r="B210" s="10"/>
    </row>
    <row r="211" spans="1:2" ht="15.75" customHeight="1">
      <c r="A211" s="9"/>
      <c r="B211" s="10"/>
    </row>
    <row r="212" spans="1:2" ht="15.75" customHeight="1">
      <c r="A212" s="9"/>
      <c r="B212" s="10"/>
    </row>
    <row r="213" spans="1:2" ht="15.75" customHeight="1">
      <c r="A213" s="9"/>
      <c r="B213" s="10"/>
    </row>
    <row r="214" spans="1:2" ht="15.75" customHeight="1">
      <c r="A214" s="9"/>
      <c r="B214" s="10"/>
    </row>
    <row r="215" spans="1:2" ht="15.75" customHeight="1">
      <c r="A215" s="9"/>
      <c r="B215" s="10"/>
    </row>
    <row r="216" spans="1:2" ht="15.75" customHeight="1">
      <c r="A216" s="9"/>
      <c r="B216" s="10"/>
    </row>
    <row r="217" spans="1:2" ht="15.75" customHeight="1">
      <c r="A217" s="9"/>
      <c r="B217" s="10"/>
    </row>
    <row r="218" spans="1:2" ht="15.75" customHeight="1">
      <c r="A218" s="9"/>
      <c r="B218" s="10"/>
    </row>
    <row r="219" spans="1:2" ht="15.75" customHeight="1">
      <c r="A219" s="9"/>
      <c r="B219" s="10"/>
    </row>
    <row r="220" spans="1:2" ht="15.75" customHeight="1">
      <c r="A220" s="9"/>
      <c r="B220" s="10"/>
    </row>
    <row r="221" spans="1:2" ht="15.75" customHeight="1">
      <c r="A221" s="9"/>
      <c r="B221" s="10"/>
    </row>
    <row r="222" spans="1:2" ht="15.75" customHeight="1">
      <c r="A222" s="9"/>
      <c r="B222" s="10"/>
    </row>
    <row r="223" spans="1:2" ht="15.75" customHeight="1">
      <c r="A223" s="9"/>
      <c r="B223" s="10"/>
    </row>
    <row r="224" spans="1:2" ht="15.75" customHeight="1">
      <c r="A224" s="9"/>
      <c r="B224" s="10"/>
    </row>
    <row r="225" spans="1:2" ht="15.75" customHeight="1">
      <c r="A225" s="9"/>
      <c r="B225" s="10"/>
    </row>
    <row r="226" spans="1:2" ht="15.75" customHeight="1">
      <c r="A226" s="9"/>
      <c r="B226" s="10"/>
    </row>
    <row r="227" spans="1:2" ht="15.75" customHeight="1">
      <c r="A227" s="9"/>
      <c r="B227" s="10"/>
    </row>
    <row r="228" spans="1:2" ht="15.75" customHeight="1">
      <c r="A228" s="9"/>
      <c r="B228" s="10"/>
    </row>
    <row r="229" spans="1:2" ht="15.75" customHeight="1">
      <c r="A229" s="9"/>
      <c r="B229" s="10"/>
    </row>
    <row r="230" spans="1:2" ht="15.75" customHeight="1">
      <c r="A230" s="9"/>
      <c r="B230" s="10"/>
    </row>
    <row r="231" spans="1:2" ht="15.75" customHeight="1">
      <c r="A231" s="9"/>
      <c r="B231" s="10"/>
    </row>
    <row r="232" spans="1:2" ht="15.75" customHeight="1">
      <c r="A232" s="9"/>
      <c r="B232" s="10"/>
    </row>
    <row r="233" spans="1:2" ht="15.75" customHeight="1">
      <c r="A233" s="9"/>
      <c r="B233" s="10"/>
    </row>
    <row r="234" spans="1:2" ht="15.75" customHeight="1">
      <c r="A234" s="9"/>
      <c r="B234" s="10"/>
    </row>
    <row r="235" spans="1:2" ht="15.75" customHeight="1">
      <c r="A235" s="9"/>
      <c r="B235" s="10"/>
    </row>
    <row r="236" spans="1:2" ht="15.75" customHeight="1">
      <c r="A236" s="9"/>
      <c r="B236" s="10"/>
    </row>
    <row r="237" spans="1:2" ht="15.75" customHeight="1">
      <c r="A237" s="9"/>
      <c r="B237" s="10"/>
    </row>
    <row r="238" spans="1:2" ht="15.75" customHeight="1">
      <c r="A238" s="9"/>
      <c r="B238" s="10"/>
    </row>
    <row r="239" spans="1:2" ht="15.75" customHeight="1">
      <c r="A239" s="9"/>
      <c r="B239" s="10"/>
    </row>
    <row r="240" spans="1:2" ht="15.75" customHeight="1">
      <c r="A240" s="9"/>
      <c r="B240" s="10"/>
    </row>
    <row r="241" spans="1:2" ht="15.75" customHeight="1">
      <c r="A241" s="9"/>
      <c r="B241" s="10"/>
    </row>
    <row r="242" spans="1:2" ht="15.75" customHeight="1">
      <c r="A242" s="9"/>
      <c r="B242" s="10"/>
    </row>
    <row r="243" spans="1:2" ht="15.75" customHeight="1">
      <c r="A243" s="9"/>
      <c r="B243" s="10"/>
    </row>
    <row r="244" spans="1:2" ht="15.75" customHeight="1">
      <c r="A244" s="9"/>
      <c r="B244" s="10"/>
    </row>
    <row r="245" spans="1:2" ht="15.75" customHeight="1">
      <c r="A245" s="9"/>
      <c r="B245" s="10"/>
    </row>
    <row r="246" spans="1:2" ht="15.75" customHeight="1">
      <c r="A246" s="9"/>
      <c r="B246" s="10"/>
    </row>
    <row r="247" spans="1:2" ht="15.75" customHeight="1">
      <c r="A247" s="9"/>
      <c r="B247" s="10"/>
    </row>
    <row r="248" spans="1:2" ht="15.75" customHeight="1">
      <c r="A248" s="9"/>
      <c r="B248" s="10"/>
    </row>
    <row r="249" spans="1:2" ht="15.75" customHeight="1">
      <c r="A249" s="9"/>
      <c r="B249" s="10"/>
    </row>
    <row r="250" spans="1:2" ht="15.75" customHeight="1">
      <c r="A250" s="9"/>
      <c r="B250" s="10"/>
    </row>
    <row r="251" spans="1:2" ht="15.75" customHeight="1">
      <c r="A251" s="9"/>
      <c r="B251" s="10"/>
    </row>
    <row r="252" spans="1:2" ht="15.75" customHeight="1">
      <c r="A252" s="9"/>
      <c r="B252" s="10"/>
    </row>
    <row r="253" spans="1:2" ht="15.75" customHeight="1">
      <c r="A253" s="9"/>
      <c r="B253" s="10"/>
    </row>
    <row r="254" spans="1:2" ht="15.75" customHeight="1">
      <c r="A254" s="9"/>
      <c r="B254" s="10"/>
    </row>
    <row r="255" spans="1:2" ht="15.75" customHeight="1">
      <c r="A255" s="9"/>
      <c r="B255" s="10"/>
    </row>
    <row r="256" spans="1:2" ht="15.75" customHeight="1">
      <c r="A256" s="9"/>
      <c r="B256" s="10"/>
    </row>
    <row r="257" spans="1:2" ht="15.75" customHeight="1">
      <c r="A257" s="9"/>
      <c r="B257" s="10"/>
    </row>
    <row r="258" spans="1:2" ht="15.75" customHeight="1">
      <c r="A258" s="9"/>
      <c r="B258" s="10"/>
    </row>
    <row r="259" spans="1:2" ht="15.75" customHeight="1">
      <c r="A259" s="9"/>
      <c r="B259" s="10"/>
    </row>
    <row r="260" spans="1:2" ht="15.75" customHeight="1">
      <c r="A260" s="9"/>
      <c r="B260" s="10"/>
    </row>
    <row r="261" spans="1:2" ht="15.75" customHeight="1">
      <c r="A261" s="9"/>
      <c r="B261" s="10"/>
    </row>
    <row r="262" spans="1:2" ht="15.75" customHeight="1">
      <c r="A262" s="9"/>
      <c r="B262" s="10"/>
    </row>
    <row r="263" spans="1:2" ht="15.75" customHeight="1">
      <c r="A263" s="9"/>
      <c r="B263" s="10"/>
    </row>
    <row r="264" spans="1:2" ht="15.75" customHeight="1">
      <c r="A264" s="9"/>
      <c r="B264" s="10"/>
    </row>
    <row r="265" spans="1:2" ht="15.75" customHeight="1">
      <c r="A265" s="9"/>
      <c r="B265" s="10"/>
    </row>
    <row r="266" spans="1:2" ht="15.75" customHeight="1">
      <c r="A266" s="9"/>
      <c r="B266" s="10"/>
    </row>
    <row r="267" spans="1:2" ht="15.75" customHeight="1">
      <c r="A267" s="9"/>
      <c r="B267" s="10"/>
    </row>
    <row r="268" spans="1:2" ht="15.75" customHeight="1">
      <c r="A268" s="9"/>
      <c r="B268" s="10"/>
    </row>
    <row r="269" spans="1:2" ht="15.75" customHeight="1">
      <c r="A269" s="9"/>
      <c r="B269" s="10"/>
    </row>
    <row r="270" spans="1:2" ht="15.75" customHeight="1">
      <c r="A270" s="9"/>
      <c r="B270" s="10"/>
    </row>
    <row r="271" spans="1:2" ht="15.75" customHeight="1">
      <c r="A271" s="9"/>
      <c r="B271" s="10"/>
    </row>
    <row r="272" spans="1:2" ht="15.75" customHeight="1">
      <c r="A272" s="9"/>
      <c r="B272" s="10"/>
    </row>
    <row r="273" spans="1:2" ht="15.75" customHeight="1">
      <c r="A273" s="9"/>
      <c r="B273" s="10"/>
    </row>
    <row r="274" spans="1:2" ht="15.75" customHeight="1">
      <c r="A274" s="9"/>
      <c r="B274" s="10"/>
    </row>
    <row r="275" spans="1:2" ht="15.75" customHeight="1">
      <c r="A275" s="9"/>
      <c r="B275" s="10"/>
    </row>
    <row r="276" spans="1:2" ht="15.75" customHeight="1">
      <c r="A276" s="9"/>
      <c r="B276" s="10"/>
    </row>
    <row r="277" spans="1:2" ht="15.75" customHeight="1">
      <c r="A277" s="9"/>
      <c r="B277" s="10"/>
    </row>
    <row r="278" spans="1:2" ht="15.75" customHeight="1">
      <c r="A278" s="9"/>
      <c r="B278" s="10"/>
    </row>
    <row r="279" spans="1:2" ht="15.75" customHeight="1">
      <c r="A279" s="9"/>
      <c r="B279" s="10"/>
    </row>
    <row r="280" spans="1:2" ht="15.75" customHeight="1">
      <c r="A280" s="9"/>
      <c r="B280" s="10"/>
    </row>
    <row r="281" spans="1:2" ht="15.75" customHeight="1">
      <c r="A281" s="9"/>
      <c r="B281" s="10"/>
    </row>
    <row r="282" spans="1:2" ht="15.75" customHeight="1">
      <c r="A282" s="9"/>
      <c r="B282" s="10"/>
    </row>
    <row r="283" spans="1:2" ht="15.75" customHeight="1">
      <c r="A283" s="9"/>
      <c r="B283" s="10"/>
    </row>
    <row r="284" spans="1:2" ht="15.75" customHeight="1">
      <c r="A284" s="9"/>
      <c r="B284" s="10"/>
    </row>
    <row r="285" spans="1:2" ht="15.75" customHeight="1">
      <c r="A285" s="9"/>
      <c r="B285" s="10"/>
    </row>
    <row r="286" spans="1:2" ht="15.75" customHeight="1">
      <c r="A286" s="9"/>
      <c r="B286" s="10"/>
    </row>
    <row r="287" spans="1:2" ht="15.75" customHeight="1">
      <c r="A287" s="9"/>
      <c r="B287" s="10"/>
    </row>
    <row r="288" spans="1:2" ht="15.75" customHeight="1">
      <c r="A288" s="9"/>
      <c r="B288" s="10"/>
    </row>
    <row r="289" spans="1:2" ht="15.75" customHeight="1">
      <c r="A289" s="9"/>
      <c r="B289" s="10"/>
    </row>
    <row r="290" spans="1:2" ht="15.75" customHeight="1">
      <c r="A290" s="9"/>
      <c r="B290" s="10"/>
    </row>
    <row r="291" spans="1:2" ht="15.75" customHeight="1">
      <c r="A291" s="9"/>
      <c r="B291" s="10"/>
    </row>
    <row r="292" spans="1:2" ht="15.75" customHeight="1">
      <c r="A292" s="9"/>
      <c r="B292" s="10"/>
    </row>
    <row r="293" spans="1:2" ht="15.75" customHeight="1">
      <c r="A293" s="9"/>
      <c r="B293" s="10"/>
    </row>
    <row r="294" spans="1:2" ht="15.75" customHeight="1">
      <c r="A294" s="9"/>
      <c r="B294" s="10"/>
    </row>
    <row r="295" spans="1:2" ht="15.75" customHeight="1">
      <c r="A295" s="9"/>
      <c r="B295" s="10"/>
    </row>
    <row r="296" spans="1:2" ht="15.75" customHeight="1">
      <c r="A296" s="9"/>
      <c r="B296" s="10"/>
    </row>
    <row r="297" spans="1:2" ht="15.75" customHeight="1">
      <c r="A297" s="9"/>
      <c r="B297" s="10"/>
    </row>
    <row r="298" spans="1:2" ht="15.75" customHeight="1">
      <c r="A298" s="9"/>
      <c r="B298" s="10"/>
    </row>
    <row r="299" spans="1:2" ht="15.75" customHeight="1">
      <c r="A299" s="9"/>
      <c r="B299" s="10"/>
    </row>
    <row r="300" spans="1:2" ht="15.75" customHeight="1">
      <c r="A300" s="9"/>
      <c r="B300" s="10"/>
    </row>
    <row r="301" spans="1:2" ht="15.75" customHeight="1">
      <c r="A301" s="9"/>
      <c r="B301" s="10"/>
    </row>
    <row r="302" spans="1:2" ht="15.75" customHeight="1">
      <c r="A302" s="9"/>
      <c r="B302" s="10"/>
    </row>
    <row r="303" spans="1:2" ht="15.75" customHeight="1">
      <c r="A303" s="9"/>
      <c r="B303" s="10"/>
    </row>
    <row r="304" spans="1:2" ht="15.75" customHeight="1">
      <c r="A304" s="9"/>
      <c r="B304" s="10"/>
    </row>
    <row r="305" spans="1:2" ht="15.75" customHeight="1">
      <c r="A305" s="9"/>
      <c r="B305" s="10"/>
    </row>
    <row r="306" spans="1:2" ht="15.75" customHeight="1">
      <c r="A306" s="9"/>
      <c r="B306" s="10"/>
    </row>
    <row r="307" spans="1:2" ht="15.75" customHeight="1">
      <c r="A307" s="9"/>
      <c r="B307" s="10"/>
    </row>
    <row r="308" spans="1:2" ht="15.75" customHeight="1">
      <c r="A308" s="9"/>
      <c r="B308" s="10"/>
    </row>
    <row r="309" spans="1:2" ht="15.75" customHeight="1">
      <c r="A309" s="9"/>
      <c r="B309" s="10"/>
    </row>
    <row r="310" spans="1:2" ht="15.75" customHeight="1">
      <c r="A310" s="9"/>
      <c r="B310" s="10"/>
    </row>
    <row r="311" spans="1:2" ht="15.75" customHeight="1">
      <c r="A311" s="9"/>
      <c r="B311" s="10"/>
    </row>
    <row r="312" spans="1:2" ht="15.75" customHeight="1">
      <c r="A312" s="9"/>
      <c r="B312" s="10"/>
    </row>
    <row r="313" spans="1:2" ht="15.75" customHeight="1">
      <c r="A313" s="9"/>
      <c r="B313" s="10"/>
    </row>
    <row r="314" spans="1:2" ht="15.75" customHeight="1">
      <c r="A314" s="9"/>
      <c r="B314" s="10"/>
    </row>
    <row r="315" spans="1:2" ht="15.75" customHeight="1">
      <c r="A315" s="9"/>
      <c r="B315" s="10"/>
    </row>
    <row r="316" spans="1:2" ht="15.75" customHeight="1">
      <c r="A316" s="9"/>
      <c r="B316" s="10"/>
    </row>
    <row r="317" spans="1:2" ht="15.75" customHeight="1">
      <c r="A317" s="9"/>
      <c r="B317" s="10"/>
    </row>
    <row r="318" spans="1:2" ht="15.75" customHeight="1">
      <c r="A318" s="9"/>
      <c r="B318" s="10"/>
    </row>
    <row r="319" spans="1:2" ht="15.75" customHeight="1">
      <c r="A319" s="9"/>
      <c r="B319" s="10"/>
    </row>
    <row r="320" spans="1:2" ht="15.75" customHeight="1">
      <c r="A320" s="9"/>
      <c r="B320" s="10"/>
    </row>
    <row r="321" spans="1:2" ht="15.75" customHeight="1">
      <c r="A321" s="9"/>
      <c r="B321" s="10"/>
    </row>
    <row r="322" spans="1:2" ht="15.75" customHeight="1">
      <c r="A322" s="9"/>
      <c r="B322" s="10"/>
    </row>
    <row r="323" spans="1:2" ht="15.75" customHeight="1">
      <c r="A323" s="9"/>
      <c r="B323" s="10"/>
    </row>
    <row r="324" spans="1:2" ht="15.75" customHeight="1">
      <c r="A324" s="9"/>
      <c r="B324" s="10"/>
    </row>
    <row r="325" spans="1:2" ht="15.75" customHeight="1">
      <c r="A325" s="9"/>
      <c r="B325" s="10"/>
    </row>
    <row r="326" spans="1:2" ht="15.75" customHeight="1">
      <c r="A326" s="9"/>
      <c r="B326" s="10"/>
    </row>
    <row r="327" spans="1:2" ht="15.75" customHeight="1">
      <c r="A327" s="9"/>
      <c r="B327" s="10"/>
    </row>
    <row r="328" spans="1:2" ht="15.75" customHeight="1">
      <c r="A328" s="9"/>
      <c r="B328" s="10"/>
    </row>
    <row r="329" spans="1:2" ht="15.75" customHeight="1">
      <c r="A329" s="9"/>
      <c r="B329" s="10"/>
    </row>
    <row r="330" spans="1:2" ht="15.75" customHeight="1">
      <c r="A330" s="9"/>
      <c r="B330" s="10"/>
    </row>
    <row r="331" spans="1:2" ht="15.75" customHeight="1">
      <c r="A331" s="9"/>
      <c r="B331" s="10"/>
    </row>
    <row r="332" spans="1:2" ht="15.75" customHeight="1">
      <c r="A332" s="9"/>
      <c r="B332" s="10"/>
    </row>
    <row r="333" spans="1:2" ht="15.75" customHeight="1">
      <c r="A333" s="9"/>
      <c r="B333" s="10"/>
    </row>
    <row r="334" spans="1:2" ht="15.75" customHeight="1">
      <c r="A334" s="9"/>
      <c r="B334" s="10"/>
    </row>
    <row r="335" spans="1:2" ht="15.75" customHeight="1">
      <c r="A335" s="9"/>
      <c r="B335" s="10"/>
    </row>
    <row r="336" spans="1:2" ht="15.75" customHeight="1">
      <c r="A336" s="9"/>
      <c r="B336" s="10"/>
    </row>
    <row r="337" spans="1:2" ht="15.75" customHeight="1">
      <c r="A337" s="9"/>
      <c r="B337" s="10"/>
    </row>
    <row r="338" spans="1:2" ht="15.75" customHeight="1">
      <c r="A338" s="9"/>
      <c r="B338" s="10"/>
    </row>
    <row r="339" spans="1:2" ht="15.75" customHeight="1">
      <c r="A339" s="9"/>
      <c r="B339" s="10"/>
    </row>
    <row r="340" spans="1:2" ht="15.75" customHeight="1">
      <c r="A340" s="9"/>
      <c r="B340" s="10"/>
    </row>
    <row r="341" spans="1:2" ht="15.75" customHeight="1">
      <c r="A341" s="9"/>
      <c r="B341" s="10"/>
    </row>
    <row r="342" spans="1:2" ht="15.75" customHeight="1">
      <c r="A342" s="9"/>
      <c r="B342" s="10"/>
    </row>
    <row r="343" spans="1:2" ht="15.75" customHeight="1">
      <c r="A343" s="9"/>
      <c r="B343" s="10"/>
    </row>
    <row r="344" spans="1:2" ht="15.75" customHeight="1">
      <c r="A344" s="9"/>
      <c r="B344" s="10"/>
    </row>
    <row r="345" spans="1:2" ht="15.75" customHeight="1">
      <c r="A345" s="9"/>
      <c r="B345" s="10"/>
    </row>
    <row r="346" spans="1:2" ht="15.75" customHeight="1">
      <c r="A346" s="9"/>
      <c r="B346" s="10"/>
    </row>
    <row r="347" spans="1:2" ht="15.75" customHeight="1">
      <c r="A347" s="9"/>
      <c r="B347" s="10"/>
    </row>
    <row r="348" spans="1:2" ht="15.75" customHeight="1">
      <c r="A348" s="9"/>
      <c r="B348" s="10"/>
    </row>
    <row r="349" spans="1:2" ht="15.75" customHeight="1">
      <c r="A349" s="9"/>
      <c r="B349" s="10"/>
    </row>
    <row r="350" spans="1:2" ht="15.75" customHeight="1">
      <c r="A350" s="9"/>
      <c r="B350" s="10"/>
    </row>
    <row r="351" spans="1:2" ht="15.75" customHeight="1">
      <c r="A351" s="9"/>
      <c r="B351" s="10"/>
    </row>
    <row r="352" spans="1:2" ht="15.75" customHeight="1">
      <c r="A352" s="9"/>
      <c r="B352" s="10"/>
    </row>
    <row r="353" spans="1:2" ht="15.75" customHeight="1">
      <c r="A353" s="9"/>
      <c r="B353" s="10"/>
    </row>
    <row r="354" spans="1:2" ht="15.75" customHeight="1">
      <c r="A354" s="9"/>
      <c r="B354" s="10"/>
    </row>
    <row r="355" spans="1:2" ht="15.75" customHeight="1">
      <c r="A355" s="9"/>
      <c r="B355" s="10"/>
    </row>
    <row r="356" spans="1:2" ht="15.75" customHeight="1">
      <c r="A356" s="9"/>
      <c r="B356" s="10"/>
    </row>
    <row r="357" spans="1:2" ht="15.75" customHeight="1">
      <c r="A357" s="9"/>
      <c r="B357" s="10"/>
    </row>
    <row r="358" spans="1:2" ht="15.75" customHeight="1">
      <c r="A358" s="9"/>
      <c r="B358" s="10"/>
    </row>
    <row r="359" spans="1:2" ht="15.75" customHeight="1">
      <c r="A359" s="9"/>
      <c r="B359" s="10"/>
    </row>
    <row r="360" spans="1:2" ht="15.75" customHeight="1">
      <c r="A360" s="9"/>
      <c r="B360" s="10"/>
    </row>
    <row r="361" spans="1:2" ht="15.75" customHeight="1">
      <c r="A361" s="9"/>
      <c r="B361" s="10"/>
    </row>
    <row r="362" spans="1:2" ht="15.75" customHeight="1">
      <c r="A362" s="9"/>
      <c r="B362" s="10"/>
    </row>
    <row r="363" spans="1:2" ht="15.75" customHeight="1">
      <c r="A363" s="9"/>
      <c r="B363" s="10"/>
    </row>
    <row r="364" spans="1:2" ht="15.75" customHeight="1">
      <c r="A364" s="9"/>
      <c r="B364" s="10"/>
    </row>
    <row r="365" spans="1:2" ht="15.75" customHeight="1">
      <c r="A365" s="9"/>
      <c r="B365" s="10"/>
    </row>
    <row r="366" spans="1:2" ht="15.75" customHeight="1">
      <c r="A366" s="9"/>
      <c r="B366" s="10"/>
    </row>
    <row r="367" spans="1:2" ht="15.75" customHeight="1">
      <c r="A367" s="9"/>
      <c r="B367" s="10"/>
    </row>
    <row r="368" spans="1:2" ht="15.75" customHeight="1">
      <c r="A368" s="9"/>
      <c r="B368" s="10"/>
    </row>
    <row r="369" spans="1:2" ht="15.75" customHeight="1">
      <c r="A369" s="9"/>
      <c r="B369" s="10"/>
    </row>
    <row r="370" spans="1:2" ht="15.75" customHeight="1">
      <c r="A370" s="9"/>
      <c r="B370" s="10"/>
    </row>
    <row r="371" spans="1:2" ht="15.75" customHeight="1">
      <c r="A371" s="9"/>
      <c r="B371" s="10"/>
    </row>
    <row r="372" spans="1:2" ht="15.75" customHeight="1">
      <c r="A372" s="9"/>
      <c r="B372" s="10"/>
    </row>
    <row r="373" spans="1:2" ht="15.75" customHeight="1">
      <c r="A373" s="9"/>
      <c r="B373" s="10"/>
    </row>
    <row r="374" spans="1:2" ht="15.75" customHeight="1">
      <c r="A374" s="9"/>
      <c r="B374" s="10"/>
    </row>
    <row r="375" spans="1:2" ht="15.75" customHeight="1">
      <c r="A375" s="9"/>
      <c r="B375" s="10"/>
    </row>
    <row r="376" spans="1:2" ht="15.75" customHeight="1">
      <c r="A376" s="9"/>
      <c r="B376" s="10"/>
    </row>
    <row r="377" spans="1:2" ht="15.75" customHeight="1">
      <c r="A377" s="9"/>
      <c r="B377" s="10"/>
    </row>
    <row r="378" spans="1:2" ht="15.75" customHeight="1">
      <c r="A378" s="9"/>
      <c r="B378" s="10"/>
    </row>
    <row r="379" spans="1:2" ht="15.75" customHeight="1">
      <c r="A379" s="9"/>
      <c r="B379" s="10"/>
    </row>
    <row r="380" spans="1:2" ht="15.75" customHeight="1">
      <c r="A380" s="9"/>
      <c r="B380" s="10"/>
    </row>
    <row r="381" spans="1:2" ht="15.75" customHeight="1">
      <c r="A381" s="9"/>
      <c r="B381" s="10"/>
    </row>
    <row r="382" spans="1:2" ht="15.75" customHeight="1">
      <c r="A382" s="9"/>
      <c r="B382" s="10"/>
    </row>
    <row r="383" spans="1:2" ht="15.75" customHeight="1">
      <c r="A383" s="9"/>
      <c r="B383" s="10"/>
    </row>
    <row r="384" spans="1:2" ht="15.75" customHeight="1">
      <c r="A384" s="9"/>
      <c r="B384" s="10"/>
    </row>
    <row r="385" spans="1:2" ht="15.75" customHeight="1">
      <c r="A385" s="9"/>
      <c r="B385" s="10"/>
    </row>
    <row r="386" spans="1:2" ht="15.75" customHeight="1">
      <c r="A386" s="9"/>
      <c r="B386" s="10"/>
    </row>
    <row r="387" spans="1:2" ht="15.75" customHeight="1">
      <c r="A387" s="9"/>
      <c r="B387" s="10"/>
    </row>
    <row r="388" spans="1:2" ht="15.75" customHeight="1">
      <c r="A388" s="9"/>
      <c r="B388" s="10"/>
    </row>
    <row r="389" spans="1:2" ht="15.75" customHeight="1">
      <c r="A389" s="9"/>
      <c r="B389" s="10"/>
    </row>
    <row r="390" spans="1:2" ht="15.75" customHeight="1">
      <c r="A390" s="9"/>
      <c r="B390" s="10"/>
    </row>
    <row r="391" spans="1:2" ht="15.75" customHeight="1">
      <c r="A391" s="9"/>
      <c r="B391" s="10"/>
    </row>
    <row r="392" spans="1:2" ht="15.75" customHeight="1">
      <c r="A392" s="9"/>
      <c r="B392" s="10"/>
    </row>
    <row r="393" spans="1:2" ht="15.75" customHeight="1">
      <c r="A393" s="9"/>
      <c r="B393" s="10"/>
    </row>
    <row r="394" spans="1:2" ht="15.75" customHeight="1">
      <c r="A394" s="9"/>
      <c r="B394" s="10"/>
    </row>
    <row r="395" spans="1:2" ht="15.75" customHeight="1">
      <c r="A395" s="9"/>
      <c r="B395" s="10"/>
    </row>
    <row r="396" spans="1:2" ht="15.75" customHeight="1">
      <c r="A396" s="9"/>
      <c r="B396" s="10"/>
    </row>
    <row r="397" spans="1:2" ht="15.75" customHeight="1">
      <c r="A397" s="9"/>
      <c r="B397" s="10"/>
    </row>
    <row r="398" spans="1:2" ht="15.75" customHeight="1">
      <c r="A398" s="9"/>
      <c r="B398" s="10"/>
    </row>
    <row r="399" spans="1:2" ht="15.75" customHeight="1">
      <c r="A399" s="9"/>
      <c r="B399" s="10"/>
    </row>
    <row r="400" spans="1:2" ht="15.75" customHeight="1">
      <c r="A400" s="9"/>
      <c r="B400" s="10"/>
    </row>
    <row r="401" spans="1:2" ht="15.75" customHeight="1">
      <c r="A401" s="9"/>
      <c r="B401" s="10"/>
    </row>
    <row r="402" spans="1:2" ht="15.75" customHeight="1">
      <c r="A402" s="9"/>
      <c r="B402" s="10"/>
    </row>
    <row r="403" spans="1:2" ht="15.75" customHeight="1">
      <c r="A403" s="9"/>
      <c r="B403" s="10"/>
    </row>
    <row r="404" spans="1:2" ht="15.75" customHeight="1">
      <c r="A404" s="9"/>
      <c r="B404" s="10"/>
    </row>
    <row r="405" spans="1:2" ht="15.75" customHeight="1">
      <c r="A405" s="9"/>
      <c r="B405" s="10"/>
    </row>
    <row r="406" spans="1:2" ht="15.75" customHeight="1">
      <c r="A406" s="9"/>
      <c r="B406" s="10"/>
    </row>
    <row r="407" spans="1:2" ht="15.75" customHeight="1">
      <c r="A407" s="9"/>
      <c r="B407" s="10"/>
    </row>
    <row r="408" spans="1:2" ht="15.75" customHeight="1">
      <c r="A408" s="9"/>
      <c r="B408" s="10"/>
    </row>
    <row r="409" spans="1:2" ht="15.75" customHeight="1">
      <c r="A409" s="9"/>
      <c r="B409" s="10"/>
    </row>
    <row r="410" spans="1:2" ht="15.75" customHeight="1">
      <c r="A410" s="9"/>
      <c r="B410" s="10"/>
    </row>
    <row r="411" spans="1:2" ht="15.75" customHeight="1">
      <c r="A411" s="9"/>
      <c r="B411" s="10"/>
    </row>
    <row r="412" spans="1:2" ht="15.75" customHeight="1">
      <c r="A412" s="9"/>
      <c r="B412" s="10"/>
    </row>
    <row r="413" spans="1:2" ht="15.75" customHeight="1">
      <c r="A413" s="9"/>
      <c r="B413" s="10"/>
    </row>
    <row r="414" spans="1:2" ht="15.75" customHeight="1">
      <c r="A414" s="9"/>
      <c r="B414" s="10"/>
    </row>
    <row r="415" spans="1:2" ht="15.75" customHeight="1">
      <c r="A415" s="9"/>
      <c r="B415" s="10"/>
    </row>
    <row r="416" spans="1:2" ht="15.75" customHeight="1">
      <c r="A416" s="9"/>
      <c r="B416" s="10"/>
    </row>
    <row r="417" spans="1:2" ht="15.75" customHeight="1">
      <c r="A417" s="9"/>
      <c r="B417" s="10"/>
    </row>
    <row r="418" spans="1:2" ht="15.75" customHeight="1">
      <c r="A418" s="9"/>
      <c r="B418" s="10"/>
    </row>
    <row r="419" spans="1:2" ht="15.75" customHeight="1">
      <c r="A419" s="9"/>
      <c r="B419" s="10"/>
    </row>
    <row r="420" spans="1:2" ht="15.75" customHeight="1">
      <c r="A420" s="9"/>
      <c r="B420" s="10"/>
    </row>
    <row r="421" spans="1:2" ht="15.75" customHeight="1">
      <c r="A421" s="9"/>
      <c r="B421" s="10"/>
    </row>
    <row r="422" spans="1:2" ht="15.75" customHeight="1">
      <c r="A422" s="9"/>
      <c r="B422" s="10"/>
    </row>
    <row r="423" spans="1:2" ht="15.75" customHeight="1">
      <c r="A423" s="9"/>
      <c r="B423" s="10"/>
    </row>
    <row r="424" spans="1:2" ht="15.75" customHeight="1">
      <c r="A424" s="9"/>
      <c r="B424" s="10"/>
    </row>
    <row r="425" spans="1:2" ht="15.75" customHeight="1">
      <c r="A425" s="9"/>
      <c r="B425" s="10"/>
    </row>
    <row r="426" spans="1:2" ht="15.75" customHeight="1">
      <c r="A426" s="9"/>
      <c r="B426" s="10"/>
    </row>
    <row r="427" spans="1:2" ht="15.75" customHeight="1">
      <c r="A427" s="9"/>
      <c r="B427" s="10"/>
    </row>
    <row r="428" spans="1:2" ht="15.75" customHeight="1">
      <c r="A428" s="9"/>
      <c r="B428" s="10"/>
    </row>
    <row r="429" spans="1:2" ht="15.75" customHeight="1">
      <c r="A429" s="9"/>
      <c r="B429" s="10"/>
    </row>
    <row r="430" spans="1:2" ht="15.75" customHeight="1">
      <c r="A430" s="9"/>
      <c r="B430" s="10"/>
    </row>
    <row r="431" spans="1:2" ht="15.75" customHeight="1">
      <c r="A431" s="9"/>
      <c r="B431" s="10"/>
    </row>
    <row r="432" spans="1:2" ht="15.75" customHeight="1">
      <c r="A432" s="9"/>
      <c r="B432" s="10"/>
    </row>
    <row r="433" spans="1:2" ht="15.75" customHeight="1">
      <c r="A433" s="9"/>
      <c r="B433" s="10"/>
    </row>
    <row r="434" spans="1:2" ht="15.75" customHeight="1">
      <c r="A434" s="9"/>
      <c r="B434" s="10"/>
    </row>
    <row r="435" spans="1:2" ht="15.75" customHeight="1">
      <c r="A435" s="9"/>
      <c r="B435" s="10"/>
    </row>
    <row r="436" spans="1:2" ht="15.75" customHeight="1">
      <c r="A436" s="9"/>
      <c r="B436" s="10"/>
    </row>
    <row r="437" spans="1:2" ht="15.75" customHeight="1">
      <c r="A437" s="9"/>
      <c r="B437" s="10"/>
    </row>
    <row r="438" spans="1:2" ht="15.75" customHeight="1">
      <c r="A438" s="9"/>
      <c r="B438" s="10"/>
    </row>
    <row r="439" spans="1:2" ht="15.75" customHeight="1">
      <c r="A439" s="9"/>
      <c r="B439" s="10"/>
    </row>
    <row r="440" spans="1:2" ht="15.75" customHeight="1">
      <c r="A440" s="9"/>
      <c r="B440" s="10"/>
    </row>
    <row r="441" spans="1:2" ht="15.75" customHeight="1">
      <c r="A441" s="9"/>
      <c r="B441" s="10"/>
    </row>
    <row r="442" spans="1:2" ht="15.75" customHeight="1">
      <c r="A442" s="9"/>
      <c r="B442" s="10"/>
    </row>
    <row r="443" spans="1:2" ht="15.75" customHeight="1">
      <c r="A443" s="9"/>
      <c r="B443" s="10"/>
    </row>
    <row r="444" spans="1:2" ht="15.75" customHeight="1">
      <c r="A444" s="9"/>
      <c r="B444" s="10"/>
    </row>
    <row r="445" spans="1:2" ht="15.75" customHeight="1">
      <c r="A445" s="9"/>
      <c r="B445" s="10"/>
    </row>
    <row r="446" spans="1:2" ht="15.75" customHeight="1">
      <c r="A446" s="9"/>
      <c r="B446" s="10"/>
    </row>
    <row r="447" spans="1:2" ht="15.75" customHeight="1">
      <c r="A447" s="9"/>
      <c r="B447" s="10"/>
    </row>
    <row r="448" spans="1:2" ht="15.75" customHeight="1">
      <c r="A448" s="9"/>
      <c r="B448" s="10"/>
    </row>
    <row r="449" spans="1:2" ht="15.75" customHeight="1">
      <c r="A449" s="9"/>
      <c r="B449" s="10"/>
    </row>
    <row r="450" spans="1:2" ht="15.75" customHeight="1">
      <c r="A450" s="9"/>
      <c r="B450" s="10"/>
    </row>
    <row r="451" spans="1:2" ht="15.75" customHeight="1">
      <c r="A451" s="9"/>
      <c r="B451" s="10"/>
    </row>
    <row r="452" spans="1:2" ht="15.75" customHeight="1">
      <c r="A452" s="9"/>
      <c r="B452" s="10"/>
    </row>
    <row r="453" spans="1:2" ht="15.75" customHeight="1">
      <c r="A453" s="9"/>
      <c r="B453" s="10"/>
    </row>
    <row r="454" spans="1:2" ht="15.75" customHeight="1">
      <c r="A454" s="9"/>
      <c r="B454" s="10"/>
    </row>
    <row r="455" spans="1:2" ht="15.75" customHeight="1">
      <c r="A455" s="9"/>
      <c r="B455" s="10"/>
    </row>
    <row r="456" spans="1:2" ht="15.75" customHeight="1">
      <c r="A456" s="9"/>
      <c r="B456" s="10"/>
    </row>
    <row r="457" spans="1:2" ht="15.75" customHeight="1">
      <c r="A457" s="9"/>
      <c r="B457" s="10"/>
    </row>
    <row r="458" spans="1:2" ht="15.75" customHeight="1">
      <c r="A458" s="9"/>
      <c r="B458" s="10"/>
    </row>
    <row r="459" spans="1:2" ht="15.75" customHeight="1">
      <c r="A459" s="9"/>
      <c r="B459" s="10"/>
    </row>
    <row r="460" spans="1:2" ht="15.75" customHeight="1">
      <c r="A460" s="9"/>
      <c r="B460" s="10"/>
    </row>
    <row r="461" spans="1:2" ht="15.75" customHeight="1">
      <c r="A461" s="9"/>
      <c r="B461" s="10"/>
    </row>
    <row r="462" spans="1:2" ht="15.75" customHeight="1">
      <c r="A462" s="9"/>
      <c r="B462" s="10"/>
    </row>
    <row r="463" spans="1:2" ht="15.75" customHeight="1">
      <c r="A463" s="9"/>
      <c r="B463" s="10"/>
    </row>
    <row r="464" spans="1:2" ht="15.75" customHeight="1">
      <c r="A464" s="9"/>
      <c r="B464" s="10"/>
    </row>
    <row r="465" spans="1:2" ht="15.75" customHeight="1">
      <c r="A465" s="9"/>
      <c r="B465" s="10"/>
    </row>
    <row r="466" spans="1:2" ht="15.75" customHeight="1">
      <c r="A466" s="9"/>
      <c r="B466" s="10"/>
    </row>
    <row r="467" spans="1:2" ht="15.75" customHeight="1">
      <c r="A467" s="9"/>
      <c r="B467" s="10"/>
    </row>
    <row r="468" spans="1:2" ht="15.75" customHeight="1">
      <c r="A468" s="9"/>
      <c r="B468" s="10"/>
    </row>
    <row r="469" spans="1:2" ht="15.75" customHeight="1">
      <c r="A469" s="9"/>
      <c r="B469" s="10"/>
    </row>
    <row r="470" spans="1:2" ht="15.75" customHeight="1">
      <c r="A470" s="9"/>
      <c r="B470" s="10"/>
    </row>
    <row r="471" spans="1:2" ht="15.75" customHeight="1">
      <c r="A471" s="9"/>
      <c r="B471" s="10"/>
    </row>
    <row r="472" spans="1:2" ht="15.75" customHeight="1">
      <c r="A472" s="9"/>
      <c r="B472" s="10"/>
    </row>
    <row r="473" spans="1:2" ht="15.75" customHeight="1">
      <c r="A473" s="9"/>
      <c r="B473" s="10"/>
    </row>
    <row r="474" spans="1:2" ht="15.75" customHeight="1">
      <c r="A474" s="9"/>
      <c r="B474" s="10"/>
    </row>
    <row r="475" spans="1:2" ht="15.75" customHeight="1">
      <c r="A475" s="9"/>
      <c r="B475" s="10"/>
    </row>
    <row r="476" spans="1:2" ht="15.75" customHeight="1">
      <c r="A476" s="9"/>
      <c r="B476" s="10"/>
    </row>
    <row r="477" spans="1:2" ht="15.75" customHeight="1">
      <c r="A477" s="9"/>
      <c r="B477" s="10"/>
    </row>
    <row r="478" spans="1:2" ht="15.75" customHeight="1">
      <c r="A478" s="9"/>
      <c r="B478" s="10"/>
    </row>
    <row r="479" spans="1:2" ht="15.75" customHeight="1">
      <c r="A479" s="9"/>
      <c r="B479" s="10"/>
    </row>
    <row r="480" spans="1:2" ht="15.75" customHeight="1">
      <c r="A480" s="9"/>
      <c r="B480" s="10"/>
    </row>
    <row r="481" spans="1:2" ht="15.75" customHeight="1">
      <c r="A481" s="9"/>
      <c r="B481" s="10"/>
    </row>
    <row r="482" spans="1:2" ht="15.75" customHeight="1">
      <c r="A482" s="9"/>
      <c r="B482" s="10"/>
    </row>
    <row r="483" spans="1:2" ht="15.75" customHeight="1">
      <c r="A483" s="9"/>
      <c r="B483" s="10"/>
    </row>
    <row r="484" spans="1:2" ht="15.75" customHeight="1">
      <c r="A484" s="9"/>
      <c r="B484" s="10"/>
    </row>
    <row r="485" spans="1:2" ht="15.75" customHeight="1">
      <c r="A485" s="9"/>
      <c r="B485" s="10"/>
    </row>
    <row r="486" spans="1:2" ht="15.75" customHeight="1">
      <c r="A486" s="9"/>
      <c r="B486" s="10"/>
    </row>
    <row r="487" spans="1:2" ht="15.75" customHeight="1">
      <c r="A487" s="9"/>
      <c r="B487" s="10"/>
    </row>
    <row r="488" spans="1:2" ht="15.75" customHeight="1">
      <c r="A488" s="9"/>
      <c r="B488" s="10"/>
    </row>
    <row r="489" spans="1:2" ht="15.75" customHeight="1">
      <c r="A489" s="9"/>
      <c r="B489" s="10"/>
    </row>
    <row r="490" spans="1:2" ht="15.75" customHeight="1">
      <c r="A490" s="9"/>
      <c r="B490" s="10"/>
    </row>
    <row r="491" spans="1:2" ht="15.75" customHeight="1">
      <c r="A491" s="9"/>
      <c r="B491" s="10"/>
    </row>
    <row r="492" spans="1:2" ht="15.75" customHeight="1">
      <c r="A492" s="9"/>
      <c r="B492" s="10"/>
    </row>
    <row r="493" spans="1:2" ht="15.75" customHeight="1">
      <c r="A493" s="9"/>
      <c r="B493" s="10"/>
    </row>
    <row r="494" spans="1:2" ht="15.75" customHeight="1">
      <c r="A494" s="9"/>
      <c r="B494" s="10"/>
    </row>
    <row r="495" spans="1:2" ht="15.75" customHeight="1">
      <c r="A495" s="9"/>
      <c r="B495" s="10"/>
    </row>
    <row r="496" spans="1:2" ht="15.75" customHeight="1">
      <c r="A496" s="9"/>
      <c r="B496" s="10"/>
    </row>
    <row r="497" spans="1:2" ht="15.75" customHeight="1">
      <c r="A497" s="9"/>
      <c r="B497" s="10"/>
    </row>
    <row r="498" spans="1:2" ht="15.75" customHeight="1">
      <c r="A498" s="9"/>
      <c r="B498" s="10"/>
    </row>
    <row r="499" spans="1:2" ht="15.75" customHeight="1">
      <c r="A499" s="9"/>
      <c r="B499" s="10"/>
    </row>
    <row r="500" spans="1:2" ht="15.75" customHeight="1">
      <c r="A500" s="9"/>
      <c r="B500" s="10"/>
    </row>
    <row r="501" spans="1:2" ht="15.75" customHeight="1">
      <c r="A501" s="9"/>
      <c r="B501" s="10"/>
    </row>
    <row r="502" spans="1:2" ht="15.75" customHeight="1">
      <c r="A502" s="9"/>
      <c r="B502" s="10"/>
    </row>
    <row r="503" spans="1:2" ht="15.75" customHeight="1">
      <c r="A503" s="9"/>
      <c r="B503" s="10"/>
    </row>
    <row r="504" spans="1:2" ht="15.75" customHeight="1">
      <c r="A504" s="9"/>
      <c r="B504" s="10"/>
    </row>
    <row r="505" spans="1:2" ht="15.75" customHeight="1">
      <c r="A505" s="9"/>
      <c r="B505" s="10"/>
    </row>
    <row r="506" spans="1:2" ht="15.75" customHeight="1">
      <c r="A506" s="9"/>
      <c r="B506" s="10"/>
    </row>
    <row r="507" spans="1:2" ht="15.75" customHeight="1">
      <c r="A507" s="9"/>
      <c r="B507" s="10"/>
    </row>
    <row r="508" spans="1:2" ht="15.75" customHeight="1">
      <c r="A508" s="9"/>
      <c r="B508" s="10"/>
    </row>
    <row r="509" spans="1:2" ht="15.75" customHeight="1">
      <c r="A509" s="9"/>
      <c r="B509" s="10"/>
    </row>
    <row r="510" spans="1:2" ht="15.75" customHeight="1">
      <c r="A510" s="9"/>
      <c r="B510" s="10"/>
    </row>
    <row r="511" spans="1:2" ht="15.75" customHeight="1">
      <c r="A511" s="9"/>
      <c r="B511" s="10"/>
    </row>
    <row r="512" spans="1:2" ht="15.75" customHeight="1">
      <c r="A512" s="9"/>
      <c r="B512" s="10"/>
    </row>
    <row r="513" spans="1:2" ht="15.75" customHeight="1">
      <c r="A513" s="9"/>
      <c r="B513" s="10"/>
    </row>
    <row r="514" spans="1:2" ht="15.75" customHeight="1">
      <c r="A514" s="9"/>
      <c r="B514" s="10"/>
    </row>
    <row r="515" spans="1:2" ht="15.75" customHeight="1">
      <c r="A515" s="9"/>
      <c r="B515" s="10"/>
    </row>
    <row r="516" spans="1:2" ht="15.75" customHeight="1">
      <c r="A516" s="9"/>
      <c r="B516" s="10"/>
    </row>
    <row r="517" spans="1:2" ht="15.75" customHeight="1">
      <c r="A517" s="9"/>
      <c r="B517" s="10"/>
    </row>
    <row r="518" spans="1:2" ht="15.75" customHeight="1">
      <c r="A518" s="9"/>
      <c r="B518" s="10"/>
    </row>
    <row r="519" spans="1:2" ht="15.75" customHeight="1">
      <c r="A519" s="9"/>
      <c r="B519" s="10"/>
    </row>
    <row r="520" spans="1:2" ht="15.75" customHeight="1">
      <c r="A520" s="9"/>
      <c r="B520" s="10"/>
    </row>
    <row r="521" spans="1:2" ht="15.75" customHeight="1">
      <c r="A521" s="9"/>
      <c r="B521" s="10"/>
    </row>
    <row r="522" spans="1:2" ht="15.75" customHeight="1">
      <c r="A522" s="9"/>
      <c r="B522" s="10"/>
    </row>
    <row r="523" spans="1:2" ht="15.75" customHeight="1">
      <c r="A523" s="9"/>
      <c r="B523" s="10"/>
    </row>
    <row r="524" spans="1:2" ht="15.75" customHeight="1">
      <c r="A524" s="9"/>
      <c r="B524" s="10"/>
    </row>
    <row r="525" spans="1:2" ht="15.75" customHeight="1">
      <c r="A525" s="9"/>
      <c r="B525" s="10"/>
    </row>
    <row r="526" spans="1:2" ht="15.75" customHeight="1">
      <c r="A526" s="9"/>
      <c r="B526" s="10"/>
    </row>
    <row r="527" spans="1:2" ht="15.75" customHeight="1">
      <c r="A527" s="9"/>
      <c r="B527" s="10"/>
    </row>
    <row r="528" spans="1:2" ht="15.75" customHeight="1">
      <c r="A528" s="9"/>
      <c r="B528" s="10"/>
    </row>
    <row r="529" spans="1:2" ht="15.75" customHeight="1">
      <c r="A529" s="9"/>
      <c r="B529" s="10"/>
    </row>
    <row r="530" spans="1:2" ht="15.75" customHeight="1">
      <c r="A530" s="9"/>
      <c r="B530" s="10"/>
    </row>
    <row r="531" spans="1:2" ht="15.75" customHeight="1">
      <c r="A531" s="9"/>
      <c r="B531" s="10"/>
    </row>
    <row r="532" spans="1:2" ht="15.75" customHeight="1">
      <c r="A532" s="9"/>
      <c r="B532" s="10"/>
    </row>
    <row r="533" spans="1:2" ht="15.75" customHeight="1">
      <c r="A533" s="9"/>
      <c r="B533" s="10"/>
    </row>
    <row r="534" spans="1:2" ht="15.75" customHeight="1">
      <c r="A534" s="9"/>
      <c r="B534" s="10"/>
    </row>
    <row r="535" spans="1:2" ht="15.75" customHeight="1">
      <c r="A535" s="9"/>
      <c r="B535" s="10"/>
    </row>
    <row r="536" spans="1:2" ht="15.75" customHeight="1">
      <c r="A536" s="9"/>
      <c r="B536" s="10"/>
    </row>
    <row r="537" spans="1:2" ht="15.75" customHeight="1">
      <c r="A537" s="9"/>
      <c r="B537" s="10"/>
    </row>
    <row r="538" spans="1:2" ht="15.75" customHeight="1">
      <c r="A538" s="9"/>
      <c r="B538" s="10"/>
    </row>
    <row r="539" spans="1:2" ht="15.75" customHeight="1">
      <c r="A539" s="9"/>
      <c r="B539" s="10"/>
    </row>
    <row r="540" spans="1:2" ht="15.75" customHeight="1">
      <c r="A540" s="9"/>
      <c r="B540" s="10"/>
    </row>
    <row r="541" spans="1:2" ht="15.75" customHeight="1">
      <c r="A541" s="9"/>
      <c r="B541" s="10"/>
    </row>
    <row r="542" spans="1:2" ht="15.75" customHeight="1">
      <c r="A542" s="9"/>
      <c r="B542" s="10"/>
    </row>
    <row r="543" spans="1:2" ht="15.75" customHeight="1">
      <c r="A543" s="9"/>
      <c r="B543" s="10"/>
    </row>
    <row r="544" spans="1:2" ht="15.75" customHeight="1">
      <c r="A544" s="9"/>
      <c r="B544" s="10"/>
    </row>
    <row r="545" spans="1:2" ht="15.75" customHeight="1">
      <c r="A545" s="9"/>
      <c r="B545" s="10"/>
    </row>
    <row r="546" spans="1:2" ht="15.75" customHeight="1">
      <c r="A546" s="9"/>
      <c r="B546" s="10"/>
    </row>
    <row r="547" spans="1:2" ht="15.75" customHeight="1">
      <c r="A547" s="9"/>
      <c r="B547" s="10"/>
    </row>
    <row r="548" spans="1:2" ht="15.75" customHeight="1">
      <c r="A548" s="9"/>
      <c r="B548" s="10"/>
    </row>
    <row r="549" spans="1:2" ht="15.75" customHeight="1">
      <c r="A549" s="9"/>
      <c r="B549" s="10"/>
    </row>
    <row r="550" spans="1:2" ht="15.75" customHeight="1">
      <c r="A550" s="9"/>
      <c r="B550" s="10"/>
    </row>
    <row r="551" spans="1:2" ht="15.75" customHeight="1">
      <c r="A551" s="9"/>
      <c r="B551" s="10"/>
    </row>
    <row r="552" spans="1:2" ht="15.75" customHeight="1">
      <c r="A552" s="9"/>
      <c r="B552" s="10"/>
    </row>
    <row r="553" spans="1:2" ht="15.75" customHeight="1">
      <c r="A553" s="9"/>
      <c r="B553" s="10"/>
    </row>
    <row r="554" spans="1:2" ht="15.75" customHeight="1">
      <c r="A554" s="9"/>
      <c r="B554" s="10"/>
    </row>
    <row r="555" spans="1:2" ht="15.75" customHeight="1">
      <c r="A555" s="9"/>
      <c r="B555" s="10"/>
    </row>
    <row r="556" spans="1:2" ht="15.75" customHeight="1">
      <c r="A556" s="9"/>
      <c r="B556" s="10"/>
    </row>
    <row r="557" spans="1:2" ht="15.75" customHeight="1">
      <c r="A557" s="9"/>
      <c r="B557" s="10"/>
    </row>
    <row r="558" spans="1:2" ht="15.75" customHeight="1">
      <c r="A558" s="9"/>
      <c r="B558" s="10"/>
    </row>
    <row r="559" spans="1:2" ht="15.75" customHeight="1">
      <c r="A559" s="9"/>
      <c r="B559" s="10"/>
    </row>
    <row r="560" spans="1:2" ht="15.75" customHeight="1">
      <c r="A560" s="9"/>
      <c r="B560" s="10"/>
    </row>
    <row r="561" spans="1:2" ht="15.75" customHeight="1">
      <c r="A561" s="9"/>
      <c r="B561" s="10"/>
    </row>
    <row r="562" spans="1:2" ht="15.75" customHeight="1">
      <c r="A562" s="9"/>
      <c r="B562" s="10"/>
    </row>
    <row r="563" spans="1:2" ht="15.75" customHeight="1">
      <c r="A563" s="9"/>
      <c r="B563" s="10"/>
    </row>
    <row r="564" spans="1:2" ht="15.75" customHeight="1">
      <c r="A564" s="9"/>
      <c r="B564" s="10"/>
    </row>
    <row r="565" spans="1:2" ht="15.75" customHeight="1">
      <c r="A565" s="9"/>
      <c r="B565" s="10"/>
    </row>
    <row r="566" spans="1:2" ht="15.75" customHeight="1">
      <c r="A566" s="9"/>
      <c r="B566" s="10"/>
    </row>
    <row r="567" spans="1:2" ht="15.75" customHeight="1">
      <c r="A567" s="9"/>
      <c r="B567" s="10"/>
    </row>
    <row r="568" spans="1:2" ht="15.75" customHeight="1">
      <c r="A568" s="9"/>
      <c r="B568" s="10"/>
    </row>
    <row r="569" spans="1:2" ht="15.75" customHeight="1">
      <c r="A569" s="9"/>
      <c r="B569" s="10"/>
    </row>
    <row r="570" spans="1:2" ht="15.75" customHeight="1">
      <c r="A570" s="9"/>
      <c r="B570" s="10"/>
    </row>
    <row r="571" spans="1:2" ht="15.75" customHeight="1">
      <c r="A571" s="9"/>
      <c r="B571" s="10"/>
    </row>
    <row r="572" spans="1:2" ht="15.75" customHeight="1">
      <c r="A572" s="9"/>
      <c r="B572" s="10"/>
    </row>
    <row r="573" spans="1:2" ht="15.75" customHeight="1">
      <c r="A573" s="9"/>
      <c r="B573" s="10"/>
    </row>
    <row r="574" spans="1:2" ht="15.75" customHeight="1">
      <c r="A574" s="9"/>
      <c r="B574" s="10"/>
    </row>
    <row r="575" spans="1:2" ht="15.75" customHeight="1">
      <c r="A575" s="9"/>
      <c r="B575" s="10"/>
    </row>
    <row r="576" spans="1:2" ht="15.75" customHeight="1">
      <c r="A576" s="9"/>
      <c r="B576" s="10"/>
    </row>
    <row r="577" spans="1:2" ht="15.75" customHeight="1">
      <c r="A577" s="9"/>
      <c r="B577" s="10"/>
    </row>
    <row r="578" spans="1:2" ht="15.75" customHeight="1">
      <c r="A578" s="9"/>
      <c r="B578" s="10"/>
    </row>
    <row r="579" spans="1:2" ht="15.75" customHeight="1">
      <c r="A579" s="9"/>
      <c r="B579" s="10"/>
    </row>
    <row r="580" spans="1:2" ht="15.75" customHeight="1">
      <c r="A580" s="9"/>
      <c r="B580" s="10"/>
    </row>
    <row r="581" spans="1:2" ht="15.75" customHeight="1">
      <c r="A581" s="9"/>
      <c r="B581" s="10"/>
    </row>
    <row r="582" spans="1:2" ht="15.75" customHeight="1">
      <c r="A582" s="9"/>
      <c r="B582" s="10"/>
    </row>
    <row r="583" spans="1:2" ht="15.75" customHeight="1">
      <c r="A583" s="9"/>
      <c r="B583" s="10"/>
    </row>
    <row r="584" spans="1:2" ht="15.75" customHeight="1">
      <c r="A584" s="9"/>
      <c r="B584" s="10"/>
    </row>
    <row r="585" spans="1:2" ht="15.75" customHeight="1">
      <c r="A585" s="9"/>
      <c r="B585" s="10"/>
    </row>
    <row r="586" spans="1:2" ht="15.75" customHeight="1">
      <c r="A586" s="9"/>
      <c r="B586" s="10"/>
    </row>
    <row r="587" spans="1:2" ht="15.75" customHeight="1">
      <c r="A587" s="9"/>
      <c r="B587" s="10"/>
    </row>
    <row r="588" spans="1:2" ht="15.75" customHeight="1">
      <c r="A588" s="9"/>
      <c r="B588" s="10"/>
    </row>
    <row r="589" spans="1:2" ht="15.75" customHeight="1">
      <c r="A589" s="9"/>
      <c r="B589" s="10"/>
    </row>
    <row r="590" spans="1:2" ht="15.75" customHeight="1">
      <c r="A590" s="9"/>
      <c r="B590" s="10"/>
    </row>
    <row r="591" spans="1:2" ht="15.75" customHeight="1">
      <c r="A591" s="9"/>
      <c r="B591" s="10"/>
    </row>
    <row r="592" spans="1:2" ht="15.75" customHeight="1">
      <c r="A592" s="9"/>
      <c r="B592" s="10"/>
    </row>
    <row r="593" spans="1:2" ht="15.75" customHeight="1">
      <c r="A593" s="9"/>
      <c r="B593" s="10"/>
    </row>
    <row r="594" spans="1:2" ht="15.75" customHeight="1">
      <c r="A594" s="9"/>
      <c r="B594" s="10"/>
    </row>
    <row r="595" spans="1:2" ht="15.75" customHeight="1">
      <c r="A595" s="9"/>
      <c r="B595" s="10"/>
    </row>
    <row r="596" spans="1:2" ht="15.75" customHeight="1">
      <c r="A596" s="9"/>
      <c r="B596" s="10"/>
    </row>
    <row r="597" spans="1:2" ht="15.75" customHeight="1">
      <c r="A597" s="9"/>
      <c r="B597" s="10"/>
    </row>
    <row r="598" spans="1:2" ht="15.75" customHeight="1">
      <c r="A598" s="9"/>
      <c r="B598" s="10"/>
    </row>
    <row r="599" spans="1:2" ht="15.75" customHeight="1">
      <c r="A599" s="9"/>
      <c r="B599" s="10"/>
    </row>
    <row r="600" spans="1:2" ht="15.75" customHeight="1">
      <c r="A600" s="9"/>
      <c r="B600" s="10"/>
    </row>
    <row r="601" spans="1:2" ht="15.75" customHeight="1">
      <c r="A601" s="9"/>
      <c r="B601" s="10"/>
    </row>
    <row r="602" spans="1:2" ht="15.75" customHeight="1">
      <c r="A602" s="9"/>
      <c r="B602" s="10"/>
    </row>
    <row r="603" spans="1:2" ht="15.75" customHeight="1">
      <c r="A603" s="9"/>
      <c r="B603" s="10"/>
    </row>
    <row r="604" spans="1:2" ht="15.75" customHeight="1">
      <c r="A604" s="9"/>
      <c r="B604" s="10"/>
    </row>
    <row r="605" spans="1:2" ht="15.75" customHeight="1">
      <c r="A605" s="9"/>
      <c r="B605" s="10"/>
    </row>
    <row r="606" spans="1:2" ht="15.75" customHeight="1">
      <c r="A606" s="9"/>
      <c r="B606" s="10"/>
    </row>
    <row r="607" spans="1:2" ht="15.75" customHeight="1">
      <c r="A607" s="9"/>
      <c r="B607" s="10"/>
    </row>
    <row r="608" spans="1:2" ht="15.75" customHeight="1">
      <c r="A608" s="9"/>
      <c r="B608" s="10"/>
    </row>
    <row r="609" spans="1:2" ht="15.75" customHeight="1">
      <c r="A609" s="9"/>
      <c r="B609" s="10"/>
    </row>
    <row r="610" spans="1:2" ht="15.75" customHeight="1">
      <c r="A610" s="9"/>
      <c r="B610" s="10"/>
    </row>
    <row r="611" spans="1:2" ht="15.75" customHeight="1">
      <c r="A611" s="9"/>
      <c r="B611" s="10"/>
    </row>
    <row r="612" spans="1:2" ht="15.75" customHeight="1">
      <c r="A612" s="9"/>
      <c r="B612" s="10"/>
    </row>
    <row r="613" spans="1:2" ht="15.75" customHeight="1">
      <c r="A613" s="9"/>
      <c r="B613" s="10"/>
    </row>
    <row r="614" spans="1:2" ht="15.75" customHeight="1">
      <c r="A614" s="9"/>
      <c r="B614" s="10"/>
    </row>
    <row r="615" spans="1:2" ht="15.75" customHeight="1">
      <c r="A615" s="9"/>
      <c r="B615" s="10"/>
    </row>
    <row r="616" spans="1:2" ht="15.75" customHeight="1">
      <c r="A616" s="9"/>
      <c r="B616" s="10"/>
    </row>
    <row r="617" spans="1:2" ht="15.75" customHeight="1">
      <c r="A617" s="9"/>
      <c r="B617" s="10"/>
    </row>
    <row r="618" spans="1:2" ht="15.75" customHeight="1">
      <c r="A618" s="9"/>
      <c r="B618" s="10"/>
    </row>
    <row r="619" spans="1:2" ht="15.75" customHeight="1">
      <c r="A619" s="9"/>
      <c r="B619" s="10"/>
    </row>
    <row r="620" spans="1:2" ht="15.75" customHeight="1">
      <c r="A620" s="9"/>
      <c r="B620" s="10"/>
    </row>
    <row r="621" spans="1:2" ht="15.75" customHeight="1">
      <c r="A621" s="9"/>
      <c r="B621" s="10"/>
    </row>
    <row r="622" spans="1:2" ht="15.75" customHeight="1">
      <c r="A622" s="9"/>
      <c r="B622" s="10"/>
    </row>
    <row r="623" spans="1:2" ht="15.75" customHeight="1">
      <c r="A623" s="9"/>
      <c r="B623" s="10"/>
    </row>
    <row r="624" spans="1:2" ht="15.75" customHeight="1">
      <c r="A624" s="9"/>
      <c r="B624" s="10"/>
    </row>
    <row r="625" spans="1:2" ht="15.75" customHeight="1">
      <c r="A625" s="9"/>
      <c r="B625" s="10"/>
    </row>
    <row r="626" spans="1:2" ht="15.75" customHeight="1">
      <c r="A626" s="9"/>
      <c r="B626" s="10"/>
    </row>
    <row r="627" spans="1:2" ht="15.75" customHeight="1">
      <c r="A627" s="9"/>
      <c r="B627" s="10"/>
    </row>
    <row r="628" spans="1:2" ht="15.75" customHeight="1">
      <c r="A628" s="9"/>
      <c r="B628" s="10"/>
    </row>
    <row r="629" spans="1:2" ht="15.75" customHeight="1">
      <c r="A629" s="9"/>
      <c r="B629" s="10"/>
    </row>
    <row r="630" spans="1:2" ht="15.75" customHeight="1">
      <c r="A630" s="9"/>
      <c r="B630" s="10"/>
    </row>
    <row r="631" spans="1:2" ht="15.75" customHeight="1">
      <c r="A631" s="9"/>
      <c r="B631" s="10"/>
    </row>
    <row r="632" spans="1:2" ht="15.75" customHeight="1">
      <c r="A632" s="9"/>
      <c r="B632" s="10"/>
    </row>
    <row r="633" spans="1:2" ht="15.75" customHeight="1">
      <c r="A633" s="9"/>
      <c r="B633" s="10"/>
    </row>
    <row r="634" spans="1:2" ht="15.75" customHeight="1">
      <c r="A634" s="9"/>
      <c r="B634" s="10"/>
    </row>
    <row r="635" spans="1:2" ht="15.75" customHeight="1">
      <c r="A635" s="9"/>
      <c r="B635" s="10"/>
    </row>
    <row r="636" spans="1:2" ht="15.75" customHeight="1">
      <c r="A636" s="9"/>
      <c r="B636" s="10"/>
    </row>
    <row r="637" spans="1:2" ht="15.75" customHeight="1">
      <c r="A637" s="9"/>
      <c r="B637" s="10"/>
    </row>
    <row r="638" spans="1:2" ht="15.75" customHeight="1">
      <c r="A638" s="9"/>
      <c r="B638" s="10"/>
    </row>
    <row r="639" spans="1:2" ht="15.75" customHeight="1">
      <c r="A639" s="9"/>
      <c r="B639" s="10"/>
    </row>
    <row r="640" spans="1:2" ht="15.75" customHeight="1">
      <c r="A640" s="9"/>
      <c r="B640" s="10"/>
    </row>
    <row r="641" spans="1:2" ht="15.75" customHeight="1">
      <c r="A641" s="9"/>
      <c r="B641" s="10"/>
    </row>
    <row r="642" spans="1:2" ht="15.75" customHeight="1">
      <c r="A642" s="9"/>
      <c r="B642" s="10"/>
    </row>
    <row r="643" spans="1:2" ht="15.75" customHeight="1">
      <c r="A643" s="9"/>
      <c r="B643" s="10"/>
    </row>
    <row r="644" spans="1:2" ht="15.75" customHeight="1">
      <c r="A644" s="9"/>
      <c r="B644" s="10"/>
    </row>
    <row r="645" spans="1:2" ht="15.75" customHeight="1">
      <c r="A645" s="9"/>
      <c r="B645" s="10"/>
    </row>
    <row r="646" spans="1:2" ht="15.75" customHeight="1">
      <c r="A646" s="9"/>
      <c r="B646" s="10"/>
    </row>
    <row r="647" spans="1:2" ht="15.75" customHeight="1">
      <c r="A647" s="9"/>
      <c r="B647" s="10"/>
    </row>
    <row r="648" spans="1:2" ht="15.75" customHeight="1">
      <c r="A648" s="9"/>
      <c r="B648" s="10"/>
    </row>
    <row r="649" spans="1:2" ht="15.75" customHeight="1">
      <c r="A649" s="9"/>
      <c r="B649" s="10"/>
    </row>
    <row r="650" spans="1:2" ht="15.75" customHeight="1">
      <c r="A650" s="9"/>
      <c r="B650" s="10"/>
    </row>
    <row r="651" spans="1:2" ht="15.75" customHeight="1">
      <c r="A651" s="9"/>
      <c r="B651" s="10"/>
    </row>
    <row r="652" spans="1:2" ht="15.75" customHeight="1">
      <c r="A652" s="9"/>
      <c r="B652" s="10"/>
    </row>
    <row r="653" spans="1:2" ht="15.75" customHeight="1">
      <c r="A653" s="9"/>
      <c r="B653" s="10"/>
    </row>
    <row r="654" spans="1:2" ht="15.75" customHeight="1">
      <c r="A654" s="9"/>
      <c r="B654" s="10"/>
    </row>
    <row r="655" spans="1:2" ht="15.75" customHeight="1">
      <c r="A655" s="9"/>
      <c r="B655" s="10"/>
    </row>
    <row r="656" spans="1:2" ht="15.75" customHeight="1">
      <c r="A656" s="9"/>
      <c r="B656" s="10"/>
    </row>
    <row r="657" spans="1:2" ht="15.75" customHeight="1">
      <c r="A657" s="9"/>
      <c r="B657" s="10"/>
    </row>
    <row r="658" spans="1:2" ht="15.75" customHeight="1">
      <c r="A658" s="9"/>
      <c r="B658" s="10"/>
    </row>
    <row r="659" spans="1:2" ht="15.75" customHeight="1">
      <c r="A659" s="9"/>
      <c r="B659" s="10"/>
    </row>
    <row r="660" spans="1:2" ht="15.75" customHeight="1">
      <c r="A660" s="9"/>
      <c r="B660" s="10"/>
    </row>
    <row r="661" spans="1:2" ht="15.75" customHeight="1">
      <c r="A661" s="9"/>
      <c r="B661" s="10"/>
    </row>
    <row r="662" spans="1:2" ht="15.75" customHeight="1">
      <c r="A662" s="9"/>
      <c r="B662" s="10"/>
    </row>
    <row r="663" spans="1:2" ht="15.75" customHeight="1">
      <c r="A663" s="9"/>
      <c r="B663" s="10"/>
    </row>
    <row r="664" spans="1:2" ht="15.75" customHeight="1">
      <c r="A664" s="9"/>
      <c r="B664" s="10"/>
    </row>
    <row r="665" spans="1:2" ht="15.75" customHeight="1">
      <c r="A665" s="9"/>
      <c r="B665" s="10"/>
    </row>
    <row r="666" spans="1:2" ht="15.75" customHeight="1">
      <c r="A666" s="9"/>
      <c r="B666" s="10"/>
    </row>
    <row r="667" spans="1:2" ht="15.75" customHeight="1">
      <c r="A667" s="9"/>
      <c r="B667" s="10"/>
    </row>
    <row r="668" spans="1:2" ht="15.75" customHeight="1">
      <c r="A668" s="9"/>
      <c r="B668" s="10"/>
    </row>
    <row r="669" spans="1:2" ht="15.75" customHeight="1">
      <c r="A669" s="9"/>
      <c r="B669" s="10"/>
    </row>
    <row r="670" spans="1:2" ht="15.75" customHeight="1">
      <c r="A670" s="9"/>
      <c r="B670" s="10"/>
    </row>
    <row r="671" spans="1:2" ht="15.75" customHeight="1">
      <c r="A671" s="9"/>
      <c r="B671" s="10"/>
    </row>
    <row r="672" spans="1:2" ht="15.75" customHeight="1">
      <c r="A672" s="9"/>
      <c r="B672" s="10"/>
    </row>
    <row r="673" spans="1:2" ht="15.75" customHeight="1">
      <c r="A673" s="9"/>
      <c r="B673" s="10"/>
    </row>
    <row r="674" spans="1:2" ht="15.75" customHeight="1">
      <c r="A674" s="9"/>
      <c r="B674" s="10"/>
    </row>
    <row r="675" spans="1:2" ht="15.75" customHeight="1">
      <c r="A675" s="9"/>
      <c r="B675" s="10"/>
    </row>
    <row r="676" spans="1:2" ht="15.75" customHeight="1">
      <c r="A676" s="9"/>
      <c r="B676" s="10"/>
    </row>
    <row r="677" spans="1:2" ht="15.75" customHeight="1">
      <c r="A677" s="9"/>
      <c r="B677" s="10"/>
    </row>
    <row r="678" spans="1:2" ht="15.75" customHeight="1">
      <c r="A678" s="9"/>
      <c r="B678" s="10"/>
    </row>
    <row r="679" spans="1:2" ht="15.75" customHeight="1">
      <c r="A679" s="9"/>
      <c r="B679" s="10"/>
    </row>
    <row r="680" spans="1:2" ht="15.75" customHeight="1">
      <c r="A680" s="9"/>
      <c r="B680" s="10"/>
    </row>
    <row r="681" spans="1:2" ht="15.75" customHeight="1">
      <c r="A681" s="9"/>
      <c r="B681" s="10"/>
    </row>
    <row r="682" spans="1:2" ht="15.75" customHeight="1">
      <c r="A682" s="9"/>
      <c r="B682" s="10"/>
    </row>
    <row r="683" spans="1:2" ht="15.75" customHeight="1">
      <c r="A683" s="9"/>
      <c r="B683" s="10"/>
    </row>
    <row r="684" spans="1:2" ht="15.75" customHeight="1">
      <c r="A684" s="9"/>
      <c r="B684" s="10"/>
    </row>
    <row r="685" spans="1:2" ht="15.75" customHeight="1">
      <c r="A685" s="9"/>
      <c r="B685" s="10"/>
    </row>
    <row r="686" spans="1:2" ht="15.75" customHeight="1">
      <c r="A686" s="9"/>
      <c r="B686" s="10"/>
    </row>
    <row r="687" spans="1:2" ht="15.75" customHeight="1">
      <c r="A687" s="9"/>
      <c r="B687" s="10"/>
    </row>
    <row r="688" spans="1:2" ht="15.75" customHeight="1">
      <c r="A688" s="9"/>
      <c r="B688" s="10"/>
    </row>
    <row r="689" spans="1:2" ht="15.75" customHeight="1">
      <c r="A689" s="9"/>
      <c r="B689" s="10"/>
    </row>
    <row r="690" spans="1:2" ht="15.75" customHeight="1">
      <c r="A690" s="9"/>
      <c r="B690" s="10"/>
    </row>
    <row r="691" spans="1:2" ht="15.75" customHeight="1">
      <c r="A691" s="9"/>
      <c r="B691" s="10"/>
    </row>
    <row r="692" spans="1:2" ht="15.75" customHeight="1">
      <c r="A692" s="9"/>
      <c r="B692" s="10"/>
    </row>
    <row r="693" spans="1:2" ht="15.75" customHeight="1">
      <c r="A693" s="9"/>
      <c r="B693" s="10"/>
    </row>
    <row r="694" spans="1:2" ht="15.75" customHeight="1">
      <c r="A694" s="9"/>
      <c r="B694" s="10"/>
    </row>
    <row r="695" spans="1:2" ht="15.75" customHeight="1">
      <c r="A695" s="9"/>
      <c r="B695" s="10"/>
    </row>
    <row r="696" spans="1:2" ht="15.75" customHeight="1">
      <c r="A696" s="9"/>
      <c r="B696" s="10"/>
    </row>
    <row r="697" spans="1:2" ht="15.75" customHeight="1">
      <c r="A697" s="9"/>
      <c r="B697" s="10"/>
    </row>
    <row r="698" spans="1:2" ht="15.75" customHeight="1">
      <c r="A698" s="9"/>
      <c r="B698" s="10"/>
    </row>
    <row r="699" spans="1:2" ht="15.75" customHeight="1">
      <c r="A699" s="9"/>
      <c r="B699" s="10"/>
    </row>
    <row r="700" spans="1:2" ht="15.75" customHeight="1">
      <c r="A700" s="9"/>
      <c r="B700" s="10"/>
    </row>
    <row r="701" spans="1:2" ht="15.75" customHeight="1">
      <c r="A701" s="9"/>
      <c r="B701" s="10"/>
    </row>
    <row r="702" spans="1:2" ht="15.75" customHeight="1">
      <c r="A702" s="9"/>
      <c r="B702" s="10"/>
    </row>
    <row r="703" spans="1:2" ht="15.75" customHeight="1">
      <c r="A703" s="9"/>
      <c r="B703" s="10"/>
    </row>
    <row r="704" spans="1:2" ht="15.75" customHeight="1">
      <c r="A704" s="9"/>
      <c r="B704" s="10"/>
    </row>
    <row r="705" spans="1:2" ht="15.75" customHeight="1">
      <c r="A705" s="9"/>
      <c r="B705" s="10"/>
    </row>
    <row r="706" spans="1:2" ht="15.75" customHeight="1">
      <c r="A706" s="9"/>
      <c r="B706" s="10"/>
    </row>
    <row r="707" spans="1:2" ht="15.75" customHeight="1">
      <c r="A707" s="9"/>
      <c r="B707" s="10"/>
    </row>
    <row r="708" spans="1:2" ht="15.75" customHeight="1">
      <c r="A708" s="9"/>
      <c r="B708" s="10"/>
    </row>
    <row r="709" spans="1:2" ht="15.75" customHeight="1">
      <c r="A709" s="9"/>
      <c r="B709" s="10"/>
    </row>
    <row r="710" spans="1:2" ht="15.75" customHeight="1">
      <c r="A710" s="9"/>
      <c r="B710" s="10"/>
    </row>
    <row r="711" spans="1:2" ht="15.75" customHeight="1">
      <c r="A711" s="9"/>
      <c r="B711" s="10"/>
    </row>
    <row r="712" spans="1:2" ht="15.75" customHeight="1">
      <c r="A712" s="9"/>
      <c r="B712" s="10"/>
    </row>
    <row r="713" spans="1:2" ht="15.75" customHeight="1">
      <c r="A713" s="9"/>
      <c r="B713" s="10"/>
    </row>
    <row r="714" spans="1:2" ht="15.75" customHeight="1">
      <c r="A714" s="9"/>
      <c r="B714" s="10"/>
    </row>
    <row r="715" spans="1:2" ht="15.75" customHeight="1">
      <c r="A715" s="9"/>
      <c r="B715" s="10"/>
    </row>
    <row r="716" spans="1:2" ht="15.75" customHeight="1">
      <c r="A716" s="9"/>
      <c r="B716" s="10"/>
    </row>
    <row r="717" spans="1:2" ht="15.75" customHeight="1">
      <c r="A717" s="9"/>
      <c r="B717" s="10"/>
    </row>
    <row r="718" spans="1:2" ht="15.75" customHeight="1">
      <c r="A718" s="9"/>
      <c r="B718" s="10"/>
    </row>
    <row r="719" spans="1:2" ht="15.75" customHeight="1">
      <c r="A719" s="9"/>
      <c r="B719" s="10"/>
    </row>
    <row r="720" spans="1:2" ht="15.75" customHeight="1">
      <c r="A720" s="9"/>
      <c r="B720" s="10"/>
    </row>
    <row r="721" spans="1:2" ht="15.75" customHeight="1">
      <c r="A721" s="9"/>
      <c r="B721" s="10"/>
    </row>
    <row r="722" spans="1:2" ht="15.75" customHeight="1">
      <c r="A722" s="9"/>
      <c r="B722" s="10"/>
    </row>
    <row r="723" spans="1:2" ht="15.75" customHeight="1">
      <c r="A723" s="9"/>
      <c r="B723" s="10"/>
    </row>
    <row r="724" spans="1:2" ht="15.75" customHeight="1">
      <c r="A724" s="9"/>
      <c r="B724" s="10"/>
    </row>
    <row r="725" spans="1:2" ht="15.75" customHeight="1">
      <c r="A725" s="9"/>
      <c r="B725" s="10"/>
    </row>
    <row r="726" spans="1:2" ht="15.75" customHeight="1">
      <c r="A726" s="9"/>
      <c r="B726" s="10"/>
    </row>
    <row r="727" spans="1:2" ht="15.75" customHeight="1">
      <c r="A727" s="9"/>
      <c r="B727" s="10"/>
    </row>
    <row r="728" spans="1:2" ht="15.75" customHeight="1">
      <c r="A728" s="9"/>
      <c r="B728" s="10"/>
    </row>
    <row r="729" spans="1:2" ht="15.75" customHeight="1">
      <c r="A729" s="9"/>
      <c r="B729" s="10"/>
    </row>
    <row r="730" spans="1:2" ht="15.75" customHeight="1">
      <c r="A730" s="9"/>
      <c r="B730" s="10"/>
    </row>
    <row r="731" spans="1:2" ht="15.75" customHeight="1">
      <c r="A731" s="9"/>
      <c r="B731" s="10"/>
    </row>
    <row r="732" spans="1:2" ht="15.75" customHeight="1">
      <c r="A732" s="9"/>
      <c r="B732" s="10"/>
    </row>
    <row r="733" spans="1:2" ht="15.75" customHeight="1">
      <c r="A733" s="9"/>
      <c r="B733" s="10"/>
    </row>
    <row r="734" spans="1:2" ht="15.75" customHeight="1">
      <c r="A734" s="9"/>
      <c r="B734" s="10"/>
    </row>
    <row r="735" spans="1:2" ht="15.75" customHeight="1">
      <c r="A735" s="9"/>
      <c r="B735" s="10"/>
    </row>
    <row r="736" spans="1:2" ht="15.75" customHeight="1">
      <c r="A736" s="9"/>
      <c r="B736" s="10"/>
    </row>
    <row r="737" spans="1:2" ht="15.75" customHeight="1">
      <c r="A737" s="9"/>
      <c r="B737" s="10"/>
    </row>
    <row r="738" spans="1:2" ht="15.75" customHeight="1">
      <c r="A738" s="9"/>
      <c r="B738" s="10"/>
    </row>
    <row r="739" spans="1:2" ht="15.75" customHeight="1">
      <c r="A739" s="9"/>
      <c r="B739" s="10"/>
    </row>
    <row r="740" spans="1:2" ht="15.75" customHeight="1">
      <c r="A740" s="9"/>
      <c r="B740" s="10"/>
    </row>
    <row r="741" spans="1:2" ht="15.75" customHeight="1">
      <c r="A741" s="9"/>
      <c r="B741" s="10"/>
    </row>
    <row r="742" spans="1:2" ht="15.75" customHeight="1">
      <c r="A742" s="9"/>
      <c r="B742" s="10"/>
    </row>
    <row r="743" spans="1:2" ht="15.75" customHeight="1">
      <c r="A743" s="9"/>
      <c r="B743" s="10"/>
    </row>
    <row r="744" spans="1:2" ht="15.75" customHeight="1">
      <c r="A744" s="9"/>
      <c r="B744" s="10"/>
    </row>
    <row r="745" spans="1:2" ht="15.75" customHeight="1">
      <c r="A745" s="9"/>
      <c r="B745" s="10"/>
    </row>
    <row r="746" spans="1:2" ht="15.75" customHeight="1">
      <c r="A746" s="9"/>
      <c r="B746" s="10"/>
    </row>
    <row r="747" spans="1:2" ht="15.75" customHeight="1">
      <c r="A747" s="9"/>
      <c r="B747" s="10"/>
    </row>
    <row r="748" spans="1:2" ht="15.75" customHeight="1">
      <c r="A748" s="9"/>
      <c r="B748" s="10"/>
    </row>
    <row r="749" spans="1:2" ht="15.75" customHeight="1">
      <c r="A749" s="9"/>
      <c r="B749" s="10"/>
    </row>
    <row r="750" spans="1:2" ht="15.75" customHeight="1">
      <c r="A750" s="9"/>
      <c r="B750" s="10"/>
    </row>
    <row r="751" spans="1:2" ht="15.75" customHeight="1">
      <c r="A751" s="9"/>
      <c r="B751" s="10"/>
    </row>
    <row r="752" spans="1:2" ht="15.75" customHeight="1">
      <c r="A752" s="9"/>
      <c r="B752" s="10"/>
    </row>
    <row r="753" spans="1:2" ht="15.75" customHeight="1">
      <c r="A753" s="9"/>
      <c r="B753" s="10"/>
    </row>
    <row r="754" spans="1:2" ht="15.75" customHeight="1">
      <c r="A754" s="9"/>
      <c r="B754" s="10"/>
    </row>
    <row r="755" spans="1:2" ht="15.75" customHeight="1">
      <c r="A755" s="9"/>
      <c r="B755" s="10"/>
    </row>
    <row r="756" spans="1:2" ht="15.75" customHeight="1">
      <c r="A756" s="9"/>
      <c r="B756" s="10"/>
    </row>
    <row r="757" spans="1:2" ht="15.75" customHeight="1">
      <c r="A757" s="9"/>
      <c r="B757" s="10"/>
    </row>
    <row r="758" spans="1:2" ht="15.75" customHeight="1">
      <c r="A758" s="9"/>
      <c r="B758" s="10"/>
    </row>
    <row r="759" spans="1:2" ht="15.75" customHeight="1">
      <c r="A759" s="9"/>
      <c r="B759" s="10"/>
    </row>
    <row r="760" spans="1:2" ht="15.75" customHeight="1">
      <c r="A760" s="9"/>
      <c r="B760" s="10"/>
    </row>
    <row r="761" spans="1:2" ht="15.75" customHeight="1">
      <c r="A761" s="9"/>
      <c r="B761" s="10"/>
    </row>
    <row r="762" spans="1:2" ht="15.75" customHeight="1">
      <c r="A762" s="9"/>
      <c r="B762" s="10"/>
    </row>
    <row r="763" spans="1:2" ht="15.75" customHeight="1">
      <c r="A763" s="9"/>
      <c r="B763" s="10"/>
    </row>
    <row r="764" spans="1:2" ht="15.75" customHeight="1">
      <c r="A764" s="9"/>
      <c r="B764" s="10"/>
    </row>
    <row r="765" spans="1:2" ht="15.75" customHeight="1">
      <c r="A765" s="9"/>
      <c r="B765" s="10"/>
    </row>
    <row r="766" spans="1:2" ht="15.75" customHeight="1">
      <c r="A766" s="9"/>
      <c r="B766" s="10"/>
    </row>
    <row r="767" spans="1:2" ht="15.75" customHeight="1">
      <c r="A767" s="9"/>
      <c r="B767" s="10"/>
    </row>
    <row r="768" spans="1:2" ht="15.75" customHeight="1">
      <c r="A768" s="9"/>
      <c r="B768" s="10"/>
    </row>
    <row r="769" spans="1:2" ht="15.75" customHeight="1">
      <c r="A769" s="9"/>
      <c r="B769" s="10"/>
    </row>
    <row r="770" spans="1:2" ht="15.75" customHeight="1">
      <c r="A770" s="9"/>
      <c r="B770" s="10"/>
    </row>
    <row r="771" spans="1:2" ht="15.75" customHeight="1">
      <c r="A771" s="9"/>
      <c r="B771" s="10"/>
    </row>
    <row r="772" spans="1:2" ht="15.75" customHeight="1">
      <c r="A772" s="9"/>
      <c r="B772" s="10"/>
    </row>
    <row r="773" spans="1:2" ht="15.75" customHeight="1">
      <c r="A773" s="9"/>
      <c r="B773" s="10"/>
    </row>
    <row r="774" spans="1:2" ht="15.75" customHeight="1">
      <c r="A774" s="9"/>
      <c r="B774" s="10"/>
    </row>
    <row r="775" spans="1:2" ht="15.75" customHeight="1">
      <c r="A775" s="9"/>
      <c r="B775" s="10"/>
    </row>
    <row r="776" spans="1:2" ht="15.75" customHeight="1">
      <c r="A776" s="9"/>
      <c r="B776" s="10"/>
    </row>
    <row r="777" spans="1:2" ht="15.75" customHeight="1">
      <c r="A777" s="9"/>
      <c r="B777" s="10"/>
    </row>
    <row r="778" spans="1:2" ht="15.75" customHeight="1">
      <c r="A778" s="9"/>
      <c r="B778" s="10"/>
    </row>
    <row r="779" spans="1:2" ht="15.75" customHeight="1">
      <c r="A779" s="9"/>
      <c r="B779" s="10"/>
    </row>
    <row r="780" spans="1:2" ht="15.75" customHeight="1">
      <c r="A780" s="9"/>
      <c r="B780" s="10"/>
    </row>
    <row r="781" spans="1:2" ht="15.75" customHeight="1">
      <c r="A781" s="9"/>
      <c r="B781" s="10"/>
    </row>
    <row r="782" spans="1:2" ht="15.75" customHeight="1">
      <c r="A782" s="9"/>
      <c r="B782" s="10"/>
    </row>
    <row r="783" spans="1:2" ht="15.75" customHeight="1">
      <c r="A783" s="9"/>
      <c r="B783" s="10"/>
    </row>
    <row r="784" spans="1:2" ht="15.75" customHeight="1">
      <c r="A784" s="9"/>
      <c r="B784" s="10"/>
    </row>
    <row r="785" spans="1:2" ht="15.75" customHeight="1">
      <c r="A785" s="9"/>
      <c r="B785" s="10"/>
    </row>
    <row r="786" spans="1:2" ht="15.75" customHeight="1">
      <c r="A786" s="9"/>
      <c r="B786" s="10"/>
    </row>
    <row r="787" spans="1:2" ht="15.75" customHeight="1">
      <c r="A787" s="9"/>
      <c r="B787" s="10"/>
    </row>
    <row r="788" spans="1:2" ht="15.75" customHeight="1">
      <c r="A788" s="9"/>
      <c r="B788" s="10"/>
    </row>
    <row r="789" spans="1:2" ht="15.75" customHeight="1">
      <c r="A789" s="9"/>
      <c r="B789" s="10"/>
    </row>
    <row r="790" spans="1:2" ht="15.75" customHeight="1">
      <c r="A790" s="9"/>
      <c r="B790" s="10"/>
    </row>
    <row r="791" spans="1:2" ht="15.75" customHeight="1">
      <c r="A791" s="9"/>
      <c r="B791" s="10"/>
    </row>
    <row r="792" spans="1:2" ht="15.75" customHeight="1">
      <c r="A792" s="9"/>
      <c r="B792" s="10"/>
    </row>
    <row r="793" spans="1:2" ht="15.75" customHeight="1">
      <c r="A793" s="9"/>
      <c r="B793" s="10"/>
    </row>
    <row r="794" spans="1:2" ht="15.75" customHeight="1">
      <c r="A794" s="9"/>
      <c r="B794" s="10"/>
    </row>
    <row r="795" spans="1:2" ht="15.75" customHeight="1">
      <c r="A795" s="9"/>
      <c r="B795" s="10"/>
    </row>
    <row r="796" spans="1:2" ht="15.75" customHeight="1">
      <c r="A796" s="9"/>
      <c r="B796" s="10"/>
    </row>
    <row r="797" spans="1:2" ht="15.75" customHeight="1">
      <c r="A797" s="9"/>
      <c r="B797" s="10"/>
    </row>
    <row r="798" spans="1:2" ht="15.75" customHeight="1">
      <c r="A798" s="9"/>
      <c r="B798" s="10"/>
    </row>
    <row r="799" spans="1:2" ht="15.75" customHeight="1">
      <c r="A799" s="9"/>
      <c r="B799" s="10"/>
    </row>
    <row r="800" spans="1:2" ht="15.75" customHeight="1">
      <c r="A800" s="9"/>
      <c r="B800" s="10"/>
    </row>
    <row r="801" spans="1:2" ht="15.75" customHeight="1">
      <c r="A801" s="9"/>
      <c r="B801" s="10"/>
    </row>
    <row r="802" spans="1:2" ht="15.75" customHeight="1">
      <c r="A802" s="9"/>
      <c r="B802" s="10"/>
    </row>
    <row r="803" spans="1:2" ht="15.75" customHeight="1">
      <c r="A803" s="9"/>
      <c r="B803" s="10"/>
    </row>
    <row r="804" spans="1:2" ht="15.75" customHeight="1">
      <c r="A804" s="9"/>
      <c r="B804" s="10"/>
    </row>
    <row r="805" spans="1:2" ht="15.75" customHeight="1">
      <c r="A805" s="9"/>
      <c r="B805" s="10"/>
    </row>
    <row r="806" spans="1:2" ht="15.75" customHeight="1">
      <c r="A806" s="9"/>
      <c r="B806" s="10"/>
    </row>
    <row r="807" spans="1:2" ht="15.75" customHeight="1">
      <c r="A807" s="9"/>
      <c r="B807" s="10"/>
    </row>
    <row r="808" spans="1:2" ht="15.75" customHeight="1">
      <c r="A808" s="9"/>
      <c r="B808" s="10"/>
    </row>
    <row r="809" spans="1:2" ht="15.75" customHeight="1">
      <c r="A809" s="9"/>
      <c r="B809" s="10"/>
    </row>
    <row r="810" spans="1:2" ht="15.75" customHeight="1">
      <c r="A810" s="9"/>
      <c r="B810" s="10"/>
    </row>
    <row r="811" spans="1:2" ht="15.75" customHeight="1">
      <c r="A811" s="9"/>
      <c r="B811" s="10"/>
    </row>
    <row r="812" spans="1:2" ht="15.75" customHeight="1">
      <c r="A812" s="9"/>
      <c r="B812" s="10"/>
    </row>
    <row r="813" spans="1:2" ht="15.75" customHeight="1">
      <c r="A813" s="9"/>
      <c r="B813" s="10"/>
    </row>
    <row r="814" spans="1:2" ht="15.75" customHeight="1">
      <c r="A814" s="9"/>
      <c r="B814" s="10"/>
    </row>
    <row r="815" spans="1:2" ht="15.75" customHeight="1">
      <c r="A815" s="9"/>
      <c r="B815" s="10"/>
    </row>
    <row r="816" spans="1:2" ht="15.75" customHeight="1">
      <c r="A816" s="9"/>
      <c r="B816" s="10"/>
    </row>
    <row r="817" spans="1:2" ht="15.75" customHeight="1">
      <c r="A817" s="9"/>
      <c r="B817" s="10"/>
    </row>
    <row r="818" spans="1:2" ht="15.75" customHeight="1">
      <c r="A818" s="9"/>
      <c r="B818" s="10"/>
    </row>
    <row r="819" spans="1:2" ht="15.75" customHeight="1">
      <c r="A819" s="9"/>
      <c r="B819" s="10"/>
    </row>
    <row r="820" spans="1:2" ht="15.75" customHeight="1">
      <c r="A820" s="9"/>
      <c r="B820" s="10"/>
    </row>
    <row r="821" spans="1:2" ht="15.75" customHeight="1">
      <c r="A821" s="9"/>
      <c r="B821" s="10"/>
    </row>
    <row r="822" spans="1:2" ht="15.75" customHeight="1">
      <c r="A822" s="9"/>
      <c r="B822" s="10"/>
    </row>
    <row r="823" spans="1:2" ht="15.75" customHeight="1">
      <c r="A823" s="9"/>
      <c r="B823" s="10"/>
    </row>
    <row r="824" spans="1:2" ht="15.75" customHeight="1">
      <c r="A824" s="9"/>
      <c r="B824" s="10"/>
    </row>
    <row r="825" spans="1:2" ht="15.75" customHeight="1">
      <c r="A825" s="9"/>
      <c r="B825" s="10"/>
    </row>
    <row r="826" spans="1:2" ht="15.75" customHeight="1">
      <c r="A826" s="9"/>
      <c r="B826" s="10"/>
    </row>
    <row r="827" spans="1:2" ht="15.75" customHeight="1">
      <c r="A827" s="9"/>
      <c r="B827" s="10"/>
    </row>
    <row r="828" spans="1:2" ht="15.75" customHeight="1">
      <c r="A828" s="9"/>
      <c r="B828" s="10"/>
    </row>
    <row r="829" spans="1:2" ht="15.75" customHeight="1">
      <c r="A829" s="9"/>
      <c r="B829" s="10"/>
    </row>
    <row r="830" spans="1:2" ht="15.75" customHeight="1">
      <c r="A830" s="9"/>
      <c r="B830" s="10"/>
    </row>
    <row r="831" spans="1:2" ht="15.75" customHeight="1">
      <c r="A831" s="9"/>
      <c r="B831" s="10"/>
    </row>
    <row r="832" spans="1:2" ht="15.75" customHeight="1">
      <c r="A832" s="9"/>
      <c r="B832" s="10"/>
    </row>
    <row r="833" spans="1:2" ht="15.75" customHeight="1">
      <c r="A833" s="9"/>
      <c r="B833" s="10"/>
    </row>
    <row r="834" spans="1:2" ht="15.75" customHeight="1">
      <c r="A834" s="9"/>
      <c r="B834" s="10"/>
    </row>
    <row r="835" spans="1:2" ht="15.75" customHeight="1">
      <c r="A835" s="9"/>
      <c r="B835" s="10"/>
    </row>
    <row r="836" spans="1:2" ht="15.75" customHeight="1">
      <c r="A836" s="9"/>
      <c r="B836" s="10"/>
    </row>
    <row r="837" spans="1:2" ht="15.75" customHeight="1">
      <c r="A837" s="9"/>
      <c r="B837" s="10"/>
    </row>
    <row r="838" spans="1:2" ht="15.75" customHeight="1">
      <c r="A838" s="9"/>
      <c r="B838" s="10"/>
    </row>
    <row r="839" spans="1:2" ht="15.75" customHeight="1">
      <c r="A839" s="9"/>
      <c r="B839" s="10"/>
    </row>
    <row r="840" spans="1:2" ht="15.75" customHeight="1">
      <c r="A840" s="9"/>
      <c r="B840" s="10"/>
    </row>
    <row r="841" spans="1:2" ht="15.75" customHeight="1">
      <c r="A841" s="9"/>
      <c r="B841" s="10"/>
    </row>
    <row r="842" spans="1:2" ht="15.75" customHeight="1">
      <c r="A842" s="9"/>
      <c r="B842" s="10"/>
    </row>
    <row r="843" spans="1:2" ht="15.75" customHeight="1">
      <c r="A843" s="9"/>
      <c r="B843" s="10"/>
    </row>
    <row r="844" spans="1:2" ht="15.75" customHeight="1">
      <c r="A844" s="9"/>
      <c r="B844" s="10"/>
    </row>
    <row r="845" spans="1:2" ht="15.75" customHeight="1">
      <c r="A845" s="9"/>
      <c r="B845" s="10"/>
    </row>
    <row r="846" spans="1:2" ht="15.75" customHeight="1">
      <c r="A846" s="9"/>
      <c r="B846" s="10"/>
    </row>
    <row r="847" spans="1:2" ht="15.75" customHeight="1">
      <c r="A847" s="9"/>
      <c r="B847" s="10"/>
    </row>
    <row r="848" spans="1:2" ht="15.75" customHeight="1">
      <c r="A848" s="9"/>
      <c r="B848" s="10"/>
    </row>
    <row r="849" spans="1:2" ht="15.75" customHeight="1">
      <c r="A849" s="9"/>
      <c r="B849" s="10"/>
    </row>
    <row r="850" spans="1:2" ht="15.75" customHeight="1">
      <c r="A850" s="9"/>
      <c r="B850" s="10"/>
    </row>
    <row r="851" spans="1:2" ht="15.75" customHeight="1">
      <c r="A851" s="9"/>
      <c r="B851" s="10"/>
    </row>
    <row r="852" spans="1:2" ht="15.75" customHeight="1">
      <c r="A852" s="9"/>
      <c r="B852" s="10"/>
    </row>
    <row r="853" spans="1:2" ht="15.75" customHeight="1">
      <c r="A853" s="9"/>
      <c r="B853" s="10"/>
    </row>
    <row r="854" spans="1:2" ht="15.75" customHeight="1">
      <c r="A854" s="9"/>
      <c r="B854" s="10"/>
    </row>
    <row r="855" spans="1:2" ht="15.75" customHeight="1">
      <c r="A855" s="9"/>
      <c r="B855" s="10"/>
    </row>
    <row r="856" spans="1:2" ht="15.75" customHeight="1">
      <c r="A856" s="9"/>
      <c r="B856" s="10"/>
    </row>
    <row r="857" spans="1:2" ht="15.75" customHeight="1">
      <c r="A857" s="9"/>
      <c r="B857" s="10"/>
    </row>
    <row r="858" spans="1:2" ht="15.75" customHeight="1">
      <c r="A858" s="9"/>
      <c r="B858" s="10"/>
    </row>
    <row r="859" spans="1:2" ht="15.75" customHeight="1">
      <c r="A859" s="9"/>
      <c r="B859" s="10"/>
    </row>
    <row r="860" spans="1:2" ht="15.75" customHeight="1">
      <c r="A860" s="9"/>
      <c r="B860" s="10"/>
    </row>
    <row r="861" spans="1:2" ht="15.75" customHeight="1">
      <c r="A861" s="9"/>
      <c r="B861" s="10"/>
    </row>
    <row r="862" spans="1:2" ht="15.75" customHeight="1">
      <c r="A862" s="9"/>
      <c r="B862" s="10"/>
    </row>
    <row r="863" spans="1:2" ht="15.75" customHeight="1">
      <c r="A863" s="9"/>
      <c r="B863" s="10"/>
    </row>
    <row r="864" spans="1:2" ht="15.75" customHeight="1">
      <c r="A864" s="9"/>
      <c r="B864" s="10"/>
    </row>
    <row r="865" spans="1:2" ht="15.75" customHeight="1">
      <c r="A865" s="9"/>
      <c r="B865" s="10"/>
    </row>
    <row r="866" spans="1:2" ht="15.75" customHeight="1">
      <c r="A866" s="9"/>
      <c r="B866" s="10"/>
    </row>
    <row r="867" spans="1:2" ht="15.75" customHeight="1">
      <c r="A867" s="9"/>
      <c r="B867" s="10"/>
    </row>
    <row r="868" spans="1:2" ht="15.75" customHeight="1">
      <c r="A868" s="9"/>
      <c r="B868" s="10"/>
    </row>
    <row r="869" spans="1:2" ht="15.75" customHeight="1">
      <c r="A869" s="9"/>
      <c r="B869" s="10"/>
    </row>
    <row r="870" spans="1:2" ht="15.75" customHeight="1">
      <c r="A870" s="9"/>
      <c r="B870" s="10"/>
    </row>
    <row r="871" spans="1:2" ht="15.75" customHeight="1">
      <c r="A871" s="9"/>
      <c r="B871" s="10"/>
    </row>
    <row r="872" spans="1:2" ht="15.75" customHeight="1">
      <c r="A872" s="9"/>
      <c r="B872" s="10"/>
    </row>
    <row r="873" spans="1:2" ht="15.75" customHeight="1">
      <c r="A873" s="9"/>
      <c r="B873" s="10"/>
    </row>
    <row r="874" spans="1:2" ht="15.75" customHeight="1">
      <c r="A874" s="9"/>
      <c r="B874" s="10"/>
    </row>
    <row r="875" spans="1:2" ht="15.75" customHeight="1">
      <c r="A875" s="9"/>
      <c r="B875" s="10"/>
    </row>
    <row r="876" spans="1:2" ht="15.75" customHeight="1">
      <c r="A876" s="9"/>
      <c r="B876" s="10"/>
    </row>
    <row r="877" spans="1:2" ht="15.75" customHeight="1">
      <c r="A877" s="9"/>
      <c r="B877" s="10"/>
    </row>
    <row r="878" spans="1:2" ht="15.75" customHeight="1">
      <c r="A878" s="9"/>
      <c r="B878" s="10"/>
    </row>
    <row r="879" spans="1:2" ht="15.75" customHeight="1">
      <c r="A879" s="9"/>
      <c r="B879" s="10"/>
    </row>
    <row r="880" spans="1:2" ht="15.75" customHeight="1">
      <c r="A880" s="9"/>
      <c r="B880" s="10"/>
    </row>
    <row r="881" spans="1:2" ht="15.75" customHeight="1">
      <c r="A881" s="9"/>
      <c r="B881" s="10"/>
    </row>
    <row r="882" spans="1:2" ht="15.75" customHeight="1">
      <c r="A882" s="9"/>
      <c r="B882" s="10"/>
    </row>
    <row r="883" spans="1:2" ht="15.75" customHeight="1">
      <c r="A883" s="9"/>
      <c r="B883" s="10"/>
    </row>
    <row r="884" spans="1:2" ht="15.75" customHeight="1">
      <c r="A884" s="9"/>
      <c r="B884" s="10"/>
    </row>
    <row r="885" spans="1:2" ht="15.75" customHeight="1">
      <c r="A885" s="9"/>
      <c r="B885" s="10"/>
    </row>
    <row r="886" spans="1:2" ht="15.75" customHeight="1">
      <c r="A886" s="9"/>
      <c r="B886" s="10"/>
    </row>
    <row r="887" spans="1:2" ht="15.75" customHeight="1">
      <c r="A887" s="9"/>
      <c r="B887" s="10"/>
    </row>
    <row r="888" spans="1:2" ht="15.75" customHeight="1">
      <c r="A888" s="9"/>
      <c r="B888" s="10"/>
    </row>
    <row r="889" spans="1:2" ht="15.75" customHeight="1">
      <c r="A889" s="9"/>
      <c r="B889" s="10"/>
    </row>
    <row r="890" spans="1:2" ht="15.75" customHeight="1">
      <c r="A890" s="9"/>
      <c r="B890" s="10"/>
    </row>
    <row r="891" spans="1:2" ht="15.75" customHeight="1">
      <c r="A891" s="9"/>
      <c r="B891" s="10"/>
    </row>
    <row r="892" spans="1:2" ht="15.75" customHeight="1">
      <c r="A892" s="9"/>
      <c r="B892" s="10"/>
    </row>
    <row r="893" spans="1:2" ht="15.75" customHeight="1">
      <c r="A893" s="9"/>
      <c r="B893" s="10"/>
    </row>
    <row r="894" spans="1:2" ht="15.75" customHeight="1">
      <c r="A894" s="9"/>
      <c r="B894" s="10"/>
    </row>
    <row r="895" spans="1:2" ht="15.75" customHeight="1">
      <c r="A895" s="9"/>
      <c r="B895" s="10"/>
    </row>
    <row r="896" spans="1:2" ht="15.75" customHeight="1">
      <c r="A896" s="9"/>
      <c r="B896" s="10"/>
    </row>
    <row r="897" spans="1:2" ht="15.75" customHeight="1">
      <c r="A897" s="9"/>
      <c r="B897" s="10"/>
    </row>
    <row r="898" spans="1:2" ht="15.75" customHeight="1">
      <c r="A898" s="9"/>
      <c r="B898" s="10"/>
    </row>
    <row r="899" spans="1:2" ht="15.75" customHeight="1">
      <c r="A899" s="9"/>
      <c r="B899" s="10"/>
    </row>
    <row r="900" spans="1:2" ht="15.75" customHeight="1">
      <c r="A900" s="9"/>
      <c r="B900" s="10"/>
    </row>
    <row r="901" spans="1:2" ht="15.75" customHeight="1">
      <c r="A901" s="9"/>
      <c r="B901" s="10"/>
    </row>
    <row r="902" spans="1:2" ht="15.75" customHeight="1">
      <c r="A902" s="9"/>
      <c r="B902" s="10"/>
    </row>
    <row r="903" spans="1:2" ht="15.75" customHeight="1">
      <c r="A903" s="9"/>
      <c r="B903" s="10"/>
    </row>
    <row r="904" spans="1:2" ht="15.75" customHeight="1">
      <c r="A904" s="9"/>
      <c r="B904" s="10"/>
    </row>
    <row r="905" spans="1:2" ht="15.75" customHeight="1">
      <c r="A905" s="9"/>
      <c r="B905" s="10"/>
    </row>
    <row r="906" spans="1:2" ht="15.75" customHeight="1">
      <c r="A906" s="9"/>
      <c r="B906" s="10"/>
    </row>
    <row r="907" spans="1:2" ht="15.75" customHeight="1">
      <c r="A907" s="9"/>
      <c r="B907" s="10"/>
    </row>
    <row r="908" spans="1:2" ht="15.75" customHeight="1">
      <c r="A908" s="9"/>
      <c r="B908" s="10"/>
    </row>
    <row r="909" spans="1:2" ht="15.75" customHeight="1">
      <c r="A909" s="9"/>
      <c r="B909" s="10"/>
    </row>
    <row r="910" spans="1:2" ht="15.75" customHeight="1">
      <c r="A910" s="9"/>
      <c r="B910" s="10"/>
    </row>
    <row r="911" spans="1:2" ht="15.75" customHeight="1">
      <c r="A911" s="9"/>
      <c r="B911" s="10"/>
    </row>
    <row r="912" spans="1:2" ht="15.75" customHeight="1">
      <c r="A912" s="9"/>
      <c r="B912" s="10"/>
    </row>
    <row r="913" spans="1:2" ht="15.75" customHeight="1">
      <c r="A913" s="9"/>
      <c r="B913" s="10"/>
    </row>
    <row r="914" spans="1:2" ht="15.75" customHeight="1">
      <c r="A914" s="9"/>
      <c r="B914" s="10"/>
    </row>
    <row r="915" spans="1:2" ht="15.75" customHeight="1">
      <c r="A915" s="9"/>
      <c r="B915" s="10"/>
    </row>
    <row r="916" spans="1:2" ht="15.75" customHeight="1">
      <c r="A916" s="9"/>
      <c r="B916" s="10"/>
    </row>
    <row r="917" spans="1:2" ht="15.75" customHeight="1">
      <c r="A917" s="9"/>
      <c r="B917" s="10"/>
    </row>
    <row r="918" spans="1:2" ht="15.75" customHeight="1">
      <c r="A918" s="9"/>
      <c r="B918" s="10"/>
    </row>
    <row r="919" spans="1:2" ht="15.75" customHeight="1">
      <c r="A919" s="9"/>
      <c r="B919" s="10"/>
    </row>
    <row r="920" spans="1:2" ht="15.75" customHeight="1">
      <c r="A920" s="9"/>
      <c r="B920" s="10"/>
    </row>
    <row r="921" spans="1:2" ht="15.75" customHeight="1">
      <c r="A921" s="9"/>
      <c r="B921" s="10"/>
    </row>
    <row r="922" spans="1:2" ht="15.75" customHeight="1">
      <c r="A922" s="9"/>
      <c r="B922" s="10"/>
    </row>
    <row r="923" spans="1:2" ht="15.75" customHeight="1">
      <c r="A923" s="9"/>
      <c r="B923" s="10"/>
    </row>
    <row r="924" spans="1:2" ht="15.75" customHeight="1">
      <c r="A924" s="9"/>
      <c r="B924" s="10"/>
    </row>
    <row r="925" spans="1:2" ht="15.75" customHeight="1">
      <c r="A925" s="9"/>
      <c r="B925" s="10"/>
    </row>
    <row r="926" spans="1:2" ht="15.75" customHeight="1">
      <c r="A926" s="9"/>
      <c r="B926" s="10"/>
    </row>
    <row r="927" spans="1:2" ht="15.75" customHeight="1">
      <c r="A927" s="9"/>
      <c r="B927" s="10"/>
    </row>
    <row r="928" spans="1:2" ht="15.75" customHeight="1">
      <c r="A928" s="9"/>
      <c r="B928" s="10"/>
    </row>
    <row r="929" spans="1:2" ht="15.75" customHeight="1">
      <c r="A929" s="9"/>
      <c r="B929" s="10"/>
    </row>
    <row r="930" spans="1:2" ht="15.75" customHeight="1">
      <c r="A930" s="9"/>
      <c r="B930" s="10"/>
    </row>
    <row r="931" spans="1:2" ht="15.75" customHeight="1">
      <c r="A931" s="9"/>
      <c r="B931" s="10"/>
    </row>
    <row r="932" spans="1:2" ht="15.75" customHeight="1">
      <c r="A932" s="9"/>
      <c r="B932" s="10"/>
    </row>
    <row r="933" spans="1:2" ht="15.75" customHeight="1">
      <c r="A933" s="9"/>
      <c r="B933" s="10"/>
    </row>
    <row r="934" spans="1:2" ht="15.75" customHeight="1">
      <c r="A934" s="9"/>
      <c r="B934" s="10"/>
    </row>
    <row r="935" spans="1:2" ht="15.75" customHeight="1">
      <c r="A935" s="9"/>
      <c r="B935" s="10"/>
    </row>
    <row r="936" spans="1:2" ht="15.75" customHeight="1">
      <c r="A936" s="9"/>
      <c r="B936" s="10"/>
    </row>
    <row r="937" spans="1:2" ht="15.75" customHeight="1">
      <c r="A937" s="9"/>
      <c r="B937" s="10"/>
    </row>
    <row r="938" spans="1:2" ht="15.75" customHeight="1">
      <c r="A938" s="9"/>
      <c r="B938" s="10"/>
    </row>
    <row r="939" spans="1:2" ht="15.75" customHeight="1">
      <c r="A939" s="9"/>
      <c r="B939" s="10"/>
    </row>
    <row r="940" spans="1:2" ht="15.75" customHeight="1">
      <c r="A940" s="9"/>
      <c r="B940" s="10"/>
    </row>
    <row r="941" spans="1:2" ht="15.75" customHeight="1">
      <c r="A941" s="9"/>
      <c r="B941" s="10"/>
    </row>
    <row r="942" spans="1:2" ht="15.75" customHeight="1">
      <c r="A942" s="9"/>
      <c r="B942" s="10"/>
    </row>
    <row r="943" spans="1:2" ht="15.75" customHeight="1">
      <c r="A943" s="9"/>
      <c r="B943" s="10"/>
    </row>
    <row r="944" spans="1:2" ht="15.75" customHeight="1">
      <c r="A944" s="9"/>
      <c r="B944" s="10"/>
    </row>
    <row r="945" spans="1:2" ht="15.75" customHeight="1">
      <c r="A945" s="9"/>
      <c r="B945" s="10"/>
    </row>
    <row r="946" spans="1:2" ht="15.75" customHeight="1">
      <c r="A946" s="9"/>
      <c r="B946" s="10"/>
    </row>
    <row r="947" spans="1:2" ht="15.75" customHeight="1">
      <c r="A947" s="9"/>
      <c r="B947" s="10"/>
    </row>
    <row r="948" spans="1:2" ht="15.75" customHeight="1">
      <c r="A948" s="9"/>
      <c r="B948" s="10"/>
    </row>
    <row r="949" spans="1:2" ht="15.75" customHeight="1">
      <c r="A949" s="9"/>
      <c r="B949" s="10"/>
    </row>
    <row r="950" spans="1:2" ht="15.75" customHeight="1">
      <c r="A950" s="9"/>
      <c r="B950" s="10"/>
    </row>
    <row r="951" spans="1:2" ht="15.75" customHeight="1">
      <c r="A951" s="9"/>
      <c r="B951" s="10"/>
    </row>
    <row r="952" spans="1:2" ht="15.75" customHeight="1">
      <c r="A952" s="9"/>
      <c r="B952" s="10"/>
    </row>
    <row r="953" spans="1:2" ht="15.75" customHeight="1">
      <c r="A953" s="9"/>
      <c r="B953" s="10"/>
    </row>
    <row r="954" spans="1:2" ht="15.75" customHeight="1">
      <c r="A954" s="9"/>
      <c r="B954" s="10"/>
    </row>
    <row r="955" spans="1:2" ht="15.75" customHeight="1">
      <c r="A955" s="9"/>
      <c r="B955" s="10"/>
    </row>
    <row r="956" spans="1:2" ht="15.75" customHeight="1">
      <c r="A956" s="9"/>
      <c r="B956" s="10"/>
    </row>
    <row r="957" spans="1:2" ht="15.75" customHeight="1">
      <c r="A957" s="9"/>
      <c r="B957" s="10"/>
    </row>
    <row r="958" spans="1:2" ht="15.75" customHeight="1">
      <c r="A958" s="9"/>
      <c r="B958" s="10"/>
    </row>
    <row r="959" spans="1:2" ht="15.75" customHeight="1">
      <c r="A959" s="9"/>
      <c r="B959" s="10"/>
    </row>
    <row r="960" spans="1:2" ht="15.75" customHeight="1">
      <c r="A960" s="9"/>
      <c r="B960" s="10"/>
    </row>
    <row r="961" spans="1:2" ht="15.75" customHeight="1">
      <c r="A961" s="9"/>
      <c r="B961" s="10"/>
    </row>
    <row r="962" spans="1:2" ht="15.75" customHeight="1">
      <c r="A962" s="9"/>
      <c r="B962" s="10"/>
    </row>
    <row r="963" spans="1:2" ht="15.75" customHeight="1">
      <c r="A963" s="9"/>
      <c r="B963" s="10"/>
    </row>
    <row r="964" spans="1:2" ht="15.75" customHeight="1">
      <c r="A964" s="9"/>
      <c r="B964" s="10"/>
    </row>
    <row r="965" spans="1:2" ht="15.75" customHeight="1">
      <c r="A965" s="9"/>
      <c r="B965" s="10"/>
    </row>
    <row r="966" spans="1:2" ht="15.75" customHeight="1">
      <c r="A966" s="9"/>
      <c r="B966" s="10"/>
    </row>
    <row r="967" spans="1:2" ht="15.75" customHeight="1">
      <c r="A967" s="9"/>
      <c r="B967" s="10"/>
    </row>
    <row r="968" spans="1:2" ht="15.75" customHeight="1">
      <c r="A968" s="9"/>
      <c r="B968" s="10"/>
    </row>
    <row r="969" spans="1:2" ht="15.75" customHeight="1">
      <c r="A969" s="9"/>
      <c r="B969" s="10"/>
    </row>
    <row r="970" spans="1:2" ht="15.75" customHeight="1">
      <c r="A970" s="9"/>
      <c r="B970" s="10"/>
    </row>
    <row r="971" spans="1:2" ht="15.75" customHeight="1">
      <c r="A971" s="9"/>
      <c r="B971" s="10"/>
    </row>
    <row r="972" spans="1:2" ht="15.75" customHeight="1">
      <c r="A972" s="9"/>
      <c r="B972" s="10"/>
    </row>
    <row r="973" spans="1:2" ht="15.75" customHeight="1">
      <c r="A973" s="9"/>
      <c r="B973" s="10"/>
    </row>
    <row r="974" spans="1:2" ht="15.75" customHeight="1">
      <c r="A974" s="9"/>
      <c r="B974" s="10"/>
    </row>
    <row r="975" spans="1:2" ht="15.75" customHeight="1">
      <c r="A975" s="9"/>
      <c r="B975" s="10"/>
    </row>
    <row r="976" spans="1:2" ht="15.75" customHeight="1">
      <c r="A976" s="9"/>
      <c r="B976" s="10"/>
    </row>
    <row r="977" spans="1:2" ht="15.75" customHeight="1">
      <c r="A977" s="9"/>
      <c r="B977" s="10"/>
    </row>
    <row r="978" spans="1:2" ht="15.75" customHeight="1">
      <c r="A978" s="9"/>
      <c r="B978" s="10"/>
    </row>
    <row r="979" spans="1:2" ht="15.75" customHeight="1">
      <c r="A979" s="9"/>
      <c r="B979" s="10"/>
    </row>
    <row r="980" spans="1:2" ht="15.75" customHeight="1">
      <c r="A980" s="9"/>
      <c r="B980" s="10"/>
    </row>
    <row r="981" spans="1:2" ht="15.75" customHeight="1">
      <c r="A981" s="9"/>
      <c r="B981" s="10"/>
    </row>
    <row r="982" spans="1:2" ht="15.75" customHeight="1">
      <c r="A982" s="9"/>
      <c r="B982" s="10"/>
    </row>
    <row r="983" spans="1:2" ht="15.75" customHeight="1">
      <c r="A983" s="9"/>
      <c r="B983" s="10"/>
    </row>
    <row r="984" spans="1:2" ht="15.75" customHeight="1">
      <c r="A984" s="9"/>
      <c r="B984" s="10"/>
    </row>
    <row r="985" spans="1:2" ht="15.75" customHeight="1">
      <c r="A985" s="9"/>
      <c r="B985" s="10"/>
    </row>
    <row r="986" spans="1:2" ht="15.75" customHeight="1">
      <c r="A986" s="9"/>
      <c r="B986" s="10"/>
    </row>
    <row r="987" spans="1:2" ht="15.75" customHeight="1">
      <c r="A987" s="9"/>
      <c r="B987" s="10"/>
    </row>
    <row r="988" spans="1:2" ht="15.75" customHeight="1">
      <c r="A988" s="9"/>
      <c r="B988" s="10"/>
    </row>
    <row r="989" spans="1:2" ht="15.75" customHeight="1">
      <c r="A989" s="9"/>
      <c r="B989" s="10"/>
    </row>
    <row r="990" spans="1:2" ht="15.75" customHeight="1">
      <c r="A990" s="9"/>
      <c r="B990" s="10"/>
    </row>
    <row r="991" spans="1:2" ht="15.75" customHeight="1">
      <c r="A991" s="9"/>
      <c r="B991" s="10"/>
    </row>
    <row r="992" spans="1:2" ht="15.75" customHeight="1">
      <c r="A992" s="9"/>
      <c r="B992" s="10"/>
    </row>
    <row r="993" spans="1:2" ht="15.75" customHeight="1">
      <c r="A993" s="9"/>
      <c r="B993" s="10"/>
    </row>
    <row r="994" spans="1:2" ht="15.75" customHeight="1">
      <c r="A994" s="9"/>
      <c r="B994" s="10"/>
    </row>
    <row r="995" spans="1:2" ht="15.75" customHeight="1">
      <c r="A995" s="9"/>
      <c r="B995" s="10"/>
    </row>
    <row r="996" spans="1:2" ht="15.75" customHeight="1">
      <c r="A996" s="9"/>
      <c r="B996" s="10"/>
    </row>
    <row r="997" spans="1:2" ht="15.75" customHeight="1">
      <c r="A997" s="9"/>
      <c r="B997" s="10"/>
    </row>
    <row r="998" spans="1:2" ht="15.75" customHeight="1">
      <c r="A998" s="9"/>
      <c r="B998" s="10"/>
    </row>
    <row r="999" spans="1:2" ht="15.75" customHeight="1">
      <c r="A999" s="9"/>
      <c r="B999" s="10"/>
    </row>
    <row r="1000" spans="1:2" ht="15.75" customHeight="1">
      <c r="A1000" s="9"/>
      <c r="B1000" s="10"/>
    </row>
  </sheetData>
  <mergeCells count="5">
    <mergeCell ref="F6:J6"/>
    <mergeCell ref="F8:I8"/>
    <mergeCell ref="A1:B1"/>
    <mergeCell ref="A2:B2"/>
    <mergeCell ref="A28:A29"/>
  </mergeCells>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C0968-9B25-48CD-AEB3-7D61382833D4}">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5703125" defaultRowHeight="15" customHeight="1"/>
  <cols>
    <col min="1" max="1" width="46" customWidth="1"/>
    <col min="2" max="2" width="35" customWidth="1"/>
    <col min="3" max="3" width="12.140625" customWidth="1"/>
    <col min="4" max="4" width="1.5703125" customWidth="1"/>
    <col min="5" max="5" width="34.85546875" customWidth="1"/>
    <col min="6" max="26" width="8.7109375" customWidth="1"/>
  </cols>
  <sheetData>
    <row r="1" spans="1:26" ht="15" customHeight="1">
      <c r="A1" s="15" t="s">
        <v>45</v>
      </c>
      <c r="B1" s="15" t="s">
        <v>46</v>
      </c>
      <c r="C1" s="15" t="s">
        <v>47</v>
      </c>
      <c r="D1" s="16"/>
      <c r="E1" s="17" t="s">
        <v>48</v>
      </c>
      <c r="F1" s="16"/>
      <c r="G1" s="16"/>
      <c r="H1" s="16"/>
      <c r="I1" s="16"/>
      <c r="J1" s="16"/>
      <c r="K1" s="16"/>
      <c r="L1" s="16"/>
      <c r="M1" s="16"/>
      <c r="N1" s="16"/>
      <c r="O1" s="16"/>
      <c r="P1" s="16"/>
      <c r="Q1" s="16"/>
      <c r="R1" s="16"/>
      <c r="S1" s="16"/>
      <c r="T1" s="16"/>
      <c r="U1" s="16"/>
      <c r="V1" s="16"/>
      <c r="W1" s="16"/>
      <c r="X1" s="16"/>
      <c r="Y1" s="16"/>
      <c r="Z1" s="16"/>
    </row>
    <row r="2" spans="1:26" ht="15" customHeight="1">
      <c r="A2" s="18" t="s">
        <v>49</v>
      </c>
      <c r="B2" s="18" t="s">
        <v>50</v>
      </c>
      <c r="C2" s="18" t="s">
        <v>51</v>
      </c>
      <c r="D2" s="16"/>
      <c r="E2" s="16" t="s">
        <v>52</v>
      </c>
      <c r="F2" s="16" t="s">
        <v>53</v>
      </c>
      <c r="G2" s="19"/>
      <c r="H2" s="19"/>
      <c r="I2" s="19"/>
      <c r="J2" s="19" t="s">
        <v>54</v>
      </c>
      <c r="K2" s="19"/>
      <c r="L2" s="19"/>
      <c r="M2" s="19"/>
      <c r="N2" s="16"/>
      <c r="O2" s="16"/>
      <c r="P2" s="16"/>
      <c r="Q2" s="16"/>
      <c r="R2" s="16"/>
      <c r="S2" s="16"/>
      <c r="T2" s="16"/>
      <c r="U2" s="16"/>
      <c r="V2" s="16"/>
      <c r="W2" s="16"/>
      <c r="X2" s="16"/>
      <c r="Y2" s="16"/>
      <c r="Z2" s="16"/>
    </row>
    <row r="3" spans="1:26" ht="15" customHeight="1">
      <c r="A3" s="18" t="s">
        <v>55</v>
      </c>
      <c r="B3" s="18" t="s">
        <v>50</v>
      </c>
      <c r="C3" s="18" t="s">
        <v>56</v>
      </c>
      <c r="D3" s="16"/>
      <c r="E3" s="16" t="s">
        <v>57</v>
      </c>
      <c r="F3" s="16" t="s">
        <v>53</v>
      </c>
      <c r="G3" s="16"/>
      <c r="H3" s="16"/>
      <c r="I3" s="16"/>
      <c r="J3" s="16"/>
      <c r="K3" s="16"/>
      <c r="L3" s="16"/>
      <c r="M3" s="16"/>
      <c r="N3" s="16"/>
      <c r="O3" s="16"/>
      <c r="P3" s="16"/>
      <c r="Q3" s="16"/>
      <c r="R3" s="16"/>
      <c r="S3" s="16"/>
      <c r="T3" s="16"/>
      <c r="U3" s="16"/>
      <c r="V3" s="16"/>
      <c r="W3" s="16"/>
      <c r="X3" s="16"/>
      <c r="Y3" s="16"/>
      <c r="Z3" s="16"/>
    </row>
    <row r="4" spans="1:26" ht="15" customHeight="1">
      <c r="A4" s="18" t="s">
        <v>58</v>
      </c>
      <c r="B4" s="18" t="s">
        <v>50</v>
      </c>
      <c r="C4" s="18" t="s">
        <v>59</v>
      </c>
      <c r="D4" s="16"/>
      <c r="E4" s="16" t="s">
        <v>60</v>
      </c>
      <c r="F4" s="16" t="s">
        <v>61</v>
      </c>
      <c r="G4" s="16"/>
      <c r="H4" s="16"/>
      <c r="I4" s="16"/>
      <c r="J4" s="16"/>
      <c r="K4" s="16"/>
      <c r="L4" s="16"/>
      <c r="M4" s="16"/>
      <c r="N4" s="16"/>
      <c r="O4" s="16"/>
      <c r="P4" s="16"/>
      <c r="Q4" s="16"/>
      <c r="R4" s="16"/>
      <c r="S4" s="16"/>
      <c r="T4" s="16"/>
      <c r="U4" s="16"/>
      <c r="V4" s="16"/>
      <c r="W4" s="16"/>
      <c r="X4" s="16"/>
      <c r="Y4" s="16"/>
      <c r="Z4" s="16"/>
    </row>
    <row r="5" spans="1:26" ht="15" customHeight="1">
      <c r="A5" s="18" t="s">
        <v>62</v>
      </c>
      <c r="B5" s="18" t="s">
        <v>50</v>
      </c>
      <c r="C5" s="18" t="s">
        <v>63</v>
      </c>
      <c r="D5" s="16"/>
      <c r="E5" s="16" t="s">
        <v>64</v>
      </c>
      <c r="F5" s="16" t="s">
        <v>61</v>
      </c>
      <c r="G5" s="16"/>
      <c r="H5" s="16"/>
      <c r="I5" s="16"/>
      <c r="J5" s="16"/>
      <c r="K5" s="16"/>
      <c r="L5" s="16"/>
      <c r="M5" s="16"/>
      <c r="N5" s="16"/>
      <c r="O5" s="16"/>
      <c r="P5" s="16"/>
      <c r="Q5" s="16"/>
      <c r="R5" s="16"/>
      <c r="S5" s="16"/>
      <c r="T5" s="16"/>
      <c r="U5" s="16"/>
      <c r="V5" s="16"/>
      <c r="W5" s="16"/>
      <c r="X5" s="16"/>
      <c r="Y5" s="16"/>
      <c r="Z5" s="16"/>
    </row>
    <row r="6" spans="1:26" ht="15" customHeight="1">
      <c r="A6" s="18" t="s">
        <v>65</v>
      </c>
      <c r="B6" s="18" t="s">
        <v>17</v>
      </c>
      <c r="C6" s="18" t="s">
        <v>66</v>
      </c>
      <c r="D6" s="16"/>
      <c r="E6" s="16" t="s">
        <v>67</v>
      </c>
      <c r="F6" s="16" t="s">
        <v>68</v>
      </c>
      <c r="G6" s="16"/>
      <c r="H6" s="16"/>
      <c r="I6" s="16"/>
      <c r="J6" s="16"/>
      <c r="K6" s="16"/>
      <c r="L6" s="16"/>
      <c r="M6" s="16"/>
      <c r="N6" s="16"/>
      <c r="O6" s="16"/>
      <c r="P6" s="16"/>
      <c r="Q6" s="16"/>
      <c r="R6" s="16"/>
      <c r="S6" s="16"/>
      <c r="T6" s="16"/>
      <c r="U6" s="16"/>
      <c r="V6" s="16"/>
      <c r="W6" s="16"/>
      <c r="X6" s="16"/>
      <c r="Y6" s="16"/>
      <c r="Z6" s="16"/>
    </row>
    <row r="7" spans="1:26" ht="15" customHeight="1">
      <c r="A7" s="18" t="s">
        <v>9</v>
      </c>
      <c r="B7" s="18" t="s">
        <v>17</v>
      </c>
      <c r="C7" s="18" t="s">
        <v>13</v>
      </c>
      <c r="D7" s="16"/>
      <c r="E7" s="16" t="s">
        <v>69</v>
      </c>
      <c r="F7" s="16" t="s">
        <v>70</v>
      </c>
      <c r="G7" s="16"/>
      <c r="H7" s="16"/>
      <c r="I7" s="16"/>
      <c r="J7" s="16"/>
      <c r="K7" s="16"/>
      <c r="L7" s="16"/>
      <c r="M7" s="16"/>
      <c r="N7" s="16"/>
      <c r="O7" s="16"/>
      <c r="P7" s="16"/>
      <c r="Q7" s="16"/>
      <c r="R7" s="16"/>
      <c r="S7" s="16"/>
      <c r="T7" s="16"/>
      <c r="U7" s="16"/>
      <c r="V7" s="16"/>
      <c r="W7" s="16"/>
      <c r="X7" s="16"/>
      <c r="Y7" s="16"/>
      <c r="Z7" s="16"/>
    </row>
    <row r="8" spans="1:26" ht="15" customHeight="1">
      <c r="A8" s="18" t="s">
        <v>71</v>
      </c>
      <c r="B8" s="18" t="s">
        <v>72</v>
      </c>
      <c r="C8" s="18" t="s">
        <v>73</v>
      </c>
      <c r="D8" s="16"/>
      <c r="E8" s="16" t="s">
        <v>74</v>
      </c>
      <c r="F8" s="16" t="s">
        <v>75</v>
      </c>
      <c r="G8" s="16"/>
      <c r="H8" s="16"/>
      <c r="I8" s="16"/>
      <c r="J8" s="16"/>
      <c r="K8" s="16"/>
      <c r="L8" s="16"/>
      <c r="M8" s="16"/>
      <c r="N8" s="16"/>
      <c r="O8" s="16"/>
      <c r="P8" s="16"/>
      <c r="Q8" s="16"/>
      <c r="R8" s="16"/>
      <c r="S8" s="16"/>
      <c r="T8" s="16"/>
      <c r="U8" s="16"/>
      <c r="V8" s="16"/>
      <c r="W8" s="16"/>
      <c r="X8" s="16"/>
      <c r="Y8" s="16"/>
      <c r="Z8" s="16"/>
    </row>
    <row r="9" spans="1:26" ht="15" customHeight="1">
      <c r="A9" s="18" t="s">
        <v>76</v>
      </c>
      <c r="B9" s="18" t="s">
        <v>72</v>
      </c>
      <c r="C9" s="18" t="s">
        <v>77</v>
      </c>
      <c r="D9" s="16"/>
      <c r="E9" s="16" t="s">
        <v>78</v>
      </c>
      <c r="F9" s="16" t="s">
        <v>79</v>
      </c>
      <c r="G9" s="16"/>
      <c r="H9" s="16"/>
      <c r="I9" s="16"/>
      <c r="J9" s="16"/>
      <c r="K9" s="16"/>
      <c r="L9" s="16"/>
      <c r="M9" s="16"/>
      <c r="N9" s="16"/>
      <c r="O9" s="16"/>
      <c r="P9" s="16"/>
      <c r="Q9" s="16"/>
      <c r="R9" s="16"/>
      <c r="S9" s="16"/>
      <c r="T9" s="16"/>
      <c r="U9" s="16"/>
      <c r="V9" s="16"/>
      <c r="W9" s="16"/>
      <c r="X9" s="16"/>
      <c r="Y9" s="16"/>
      <c r="Z9" s="16"/>
    </row>
    <row r="10" spans="1:26" ht="15" customHeight="1">
      <c r="A10" s="18" t="s">
        <v>80</v>
      </c>
      <c r="B10" s="18" t="s">
        <v>72</v>
      </c>
      <c r="C10" s="18" t="s">
        <v>81</v>
      </c>
      <c r="D10" s="16"/>
      <c r="E10" s="16" t="s">
        <v>82</v>
      </c>
      <c r="F10" s="16" t="s">
        <v>83</v>
      </c>
      <c r="G10" s="16"/>
      <c r="H10" s="16"/>
      <c r="I10" s="16"/>
      <c r="J10" s="16"/>
      <c r="K10" s="16"/>
      <c r="L10" s="16"/>
      <c r="M10" s="16"/>
      <c r="N10" s="16"/>
      <c r="O10" s="16"/>
      <c r="P10" s="16"/>
      <c r="Q10" s="16"/>
      <c r="R10" s="16"/>
      <c r="S10" s="16"/>
      <c r="T10" s="16"/>
      <c r="U10" s="16"/>
      <c r="V10" s="16"/>
      <c r="W10" s="16"/>
      <c r="X10" s="16"/>
      <c r="Y10" s="16"/>
      <c r="Z10" s="16"/>
    </row>
    <row r="11" spans="1:26" ht="15" customHeight="1">
      <c r="A11" s="18" t="s">
        <v>84</v>
      </c>
      <c r="B11" s="18" t="s">
        <v>72</v>
      </c>
      <c r="C11" s="18" t="s">
        <v>85</v>
      </c>
      <c r="D11" s="16"/>
      <c r="E11" s="16" t="s">
        <v>86</v>
      </c>
      <c r="F11" s="16" t="s">
        <v>87</v>
      </c>
      <c r="G11" s="16"/>
      <c r="H11" s="16"/>
      <c r="I11" s="16"/>
      <c r="J11" s="16"/>
      <c r="K11" s="16"/>
      <c r="L11" s="16"/>
      <c r="M11" s="16"/>
      <c r="N11" s="16"/>
      <c r="O11" s="16"/>
      <c r="P11" s="16"/>
      <c r="Q11" s="16"/>
      <c r="R11" s="16"/>
      <c r="S11" s="16"/>
      <c r="T11" s="16"/>
      <c r="U11" s="16"/>
      <c r="V11" s="16"/>
      <c r="W11" s="16"/>
      <c r="X11" s="16"/>
      <c r="Y11" s="16"/>
      <c r="Z11" s="16"/>
    </row>
    <row r="12" spans="1:26" ht="15" customHeight="1">
      <c r="A12" s="18" t="s">
        <v>88</v>
      </c>
      <c r="B12" s="18" t="s">
        <v>72</v>
      </c>
      <c r="C12" s="18" t="s">
        <v>89</v>
      </c>
      <c r="D12" s="16"/>
      <c r="E12" s="16" t="s">
        <v>90</v>
      </c>
      <c r="F12" s="16" t="s">
        <v>91</v>
      </c>
      <c r="G12" s="16"/>
      <c r="H12" s="16"/>
      <c r="I12" s="16"/>
      <c r="J12" s="16"/>
      <c r="K12" s="16"/>
      <c r="L12" s="16"/>
      <c r="M12" s="16"/>
      <c r="N12" s="16"/>
      <c r="O12" s="16"/>
      <c r="P12" s="16"/>
      <c r="Q12" s="16"/>
      <c r="R12" s="16"/>
      <c r="S12" s="16"/>
      <c r="T12" s="16"/>
      <c r="U12" s="16"/>
      <c r="V12" s="16"/>
      <c r="W12" s="16"/>
      <c r="X12" s="16"/>
      <c r="Y12" s="16"/>
      <c r="Z12" s="16"/>
    </row>
    <row r="13" spans="1:26" ht="15" customHeight="1">
      <c r="A13" s="18" t="s">
        <v>92</v>
      </c>
      <c r="B13" s="18" t="s">
        <v>93</v>
      </c>
      <c r="C13" s="18" t="s">
        <v>94</v>
      </c>
      <c r="D13" s="16"/>
      <c r="E13" s="16" t="s">
        <v>95</v>
      </c>
      <c r="F13" s="16" t="s">
        <v>96</v>
      </c>
      <c r="G13" s="16"/>
      <c r="H13" s="16"/>
      <c r="I13" s="16"/>
      <c r="J13" s="16"/>
      <c r="K13" s="16"/>
      <c r="L13" s="16"/>
      <c r="M13" s="16"/>
      <c r="N13" s="16"/>
      <c r="O13" s="16"/>
      <c r="P13" s="16"/>
      <c r="Q13" s="16"/>
      <c r="R13" s="16"/>
      <c r="S13" s="16"/>
      <c r="T13" s="16"/>
      <c r="U13" s="16"/>
      <c r="V13" s="16"/>
      <c r="W13" s="16"/>
      <c r="X13" s="16"/>
      <c r="Y13" s="16"/>
      <c r="Z13" s="16"/>
    </row>
    <row r="14" spans="1:26" ht="15" customHeight="1">
      <c r="A14" s="18" t="s">
        <v>97</v>
      </c>
      <c r="B14" s="18" t="s">
        <v>93</v>
      </c>
      <c r="C14" s="18" t="s">
        <v>98</v>
      </c>
      <c r="D14" s="16"/>
      <c r="E14" s="16" t="s">
        <v>99</v>
      </c>
      <c r="F14" s="16" t="s">
        <v>100</v>
      </c>
      <c r="G14" s="16"/>
      <c r="H14" s="16"/>
      <c r="I14" s="16"/>
      <c r="J14" s="16"/>
      <c r="K14" s="16"/>
      <c r="L14" s="16"/>
      <c r="M14" s="16"/>
      <c r="N14" s="16"/>
      <c r="O14" s="16"/>
      <c r="P14" s="16"/>
      <c r="Q14" s="16"/>
      <c r="R14" s="16"/>
      <c r="S14" s="16"/>
      <c r="T14" s="16"/>
      <c r="U14" s="16"/>
      <c r="V14" s="16"/>
      <c r="W14" s="16"/>
      <c r="X14" s="16"/>
      <c r="Y14" s="16"/>
      <c r="Z14" s="16"/>
    </row>
    <row r="15" spans="1:26" ht="15" customHeight="1">
      <c r="A15" s="18" t="s">
        <v>101</v>
      </c>
      <c r="B15" s="18" t="s">
        <v>93</v>
      </c>
      <c r="C15" s="18" t="s">
        <v>102</v>
      </c>
      <c r="D15" s="16"/>
      <c r="E15" s="16" t="s">
        <v>103</v>
      </c>
      <c r="F15" s="16" t="s">
        <v>104</v>
      </c>
      <c r="G15" s="16"/>
      <c r="H15" s="16"/>
      <c r="I15" s="16"/>
      <c r="J15" s="16"/>
      <c r="K15" s="16"/>
      <c r="L15" s="16"/>
      <c r="M15" s="16"/>
      <c r="N15" s="16"/>
      <c r="O15" s="16"/>
      <c r="P15" s="16"/>
      <c r="Q15" s="16"/>
      <c r="R15" s="16"/>
      <c r="S15" s="16"/>
      <c r="T15" s="16"/>
      <c r="U15" s="16"/>
      <c r="V15" s="16"/>
      <c r="W15" s="16"/>
      <c r="X15" s="16"/>
      <c r="Y15" s="16"/>
      <c r="Z15" s="16"/>
    </row>
    <row r="16" spans="1:26" ht="15" customHeight="1">
      <c r="A16" s="18" t="s">
        <v>105</v>
      </c>
      <c r="B16" s="18" t="s">
        <v>106</v>
      </c>
      <c r="C16" s="18" t="s">
        <v>107</v>
      </c>
      <c r="D16" s="16"/>
      <c r="E16" s="16" t="s">
        <v>108</v>
      </c>
      <c r="F16" s="16" t="s">
        <v>104</v>
      </c>
      <c r="G16" s="16"/>
      <c r="H16" s="16"/>
      <c r="I16" s="16"/>
      <c r="J16" s="16"/>
      <c r="K16" s="16"/>
      <c r="L16" s="16"/>
      <c r="M16" s="16"/>
      <c r="N16" s="16"/>
      <c r="O16" s="16"/>
      <c r="P16" s="16"/>
      <c r="Q16" s="16"/>
      <c r="R16" s="16"/>
      <c r="S16" s="16"/>
      <c r="T16" s="16"/>
      <c r="U16" s="16"/>
      <c r="V16" s="16"/>
      <c r="W16" s="16"/>
      <c r="X16" s="16"/>
      <c r="Y16" s="16"/>
      <c r="Z16" s="16"/>
    </row>
    <row r="17" spans="1:26" ht="15" customHeight="1">
      <c r="A17" s="18" t="s">
        <v>109</v>
      </c>
      <c r="B17" s="18" t="s">
        <v>110</v>
      </c>
      <c r="C17" s="18" t="s">
        <v>111</v>
      </c>
      <c r="D17" s="16"/>
      <c r="E17" s="16" t="s">
        <v>112</v>
      </c>
      <c r="F17" s="16" t="s">
        <v>113</v>
      </c>
      <c r="G17" s="16"/>
      <c r="H17" s="16"/>
      <c r="I17" s="16"/>
      <c r="J17" s="16"/>
      <c r="K17" s="16"/>
      <c r="L17" s="16"/>
      <c r="M17" s="16"/>
      <c r="N17" s="16"/>
      <c r="O17" s="16"/>
      <c r="P17" s="16"/>
      <c r="Q17" s="16"/>
      <c r="R17" s="16"/>
      <c r="S17" s="16"/>
      <c r="T17" s="16"/>
      <c r="U17" s="16"/>
      <c r="V17" s="16"/>
      <c r="W17" s="16"/>
      <c r="X17" s="16"/>
      <c r="Y17" s="16"/>
      <c r="Z17" s="16"/>
    </row>
    <row r="18" spans="1:26" ht="15" customHeight="1">
      <c r="A18" s="18" t="s">
        <v>114</v>
      </c>
      <c r="B18" s="18" t="s">
        <v>110</v>
      </c>
      <c r="C18" s="18" t="s">
        <v>115</v>
      </c>
      <c r="D18" s="16"/>
      <c r="E18" s="16" t="s">
        <v>116</v>
      </c>
      <c r="F18" s="16" t="s">
        <v>117</v>
      </c>
      <c r="G18" s="16"/>
      <c r="H18" s="16"/>
      <c r="I18" s="16"/>
      <c r="J18" s="16"/>
      <c r="K18" s="16"/>
      <c r="L18" s="16"/>
      <c r="M18" s="16"/>
      <c r="N18" s="16"/>
      <c r="O18" s="16"/>
      <c r="P18" s="16"/>
      <c r="Q18" s="16"/>
      <c r="R18" s="16"/>
      <c r="S18" s="16"/>
      <c r="T18" s="16"/>
      <c r="U18" s="16"/>
      <c r="V18" s="16"/>
      <c r="W18" s="16"/>
      <c r="X18" s="16"/>
      <c r="Y18" s="16"/>
      <c r="Z18" s="16"/>
    </row>
    <row r="19" spans="1:26" ht="15" customHeight="1">
      <c r="A19" s="18" t="s">
        <v>118</v>
      </c>
      <c r="B19" s="18" t="s">
        <v>110</v>
      </c>
      <c r="C19" s="18" t="s">
        <v>119</v>
      </c>
      <c r="D19" s="16"/>
      <c r="E19" s="16" t="s">
        <v>120</v>
      </c>
      <c r="F19" s="16" t="s">
        <v>121</v>
      </c>
      <c r="G19" s="16"/>
      <c r="H19" s="16"/>
      <c r="I19" s="16"/>
      <c r="J19" s="16"/>
      <c r="K19" s="16"/>
      <c r="L19" s="16"/>
      <c r="M19" s="16"/>
      <c r="N19" s="16"/>
      <c r="O19" s="16"/>
      <c r="P19" s="16"/>
      <c r="Q19" s="16"/>
      <c r="R19" s="16"/>
      <c r="S19" s="16"/>
      <c r="T19" s="16"/>
      <c r="U19" s="16"/>
      <c r="V19" s="16"/>
      <c r="W19" s="16"/>
      <c r="X19" s="16"/>
      <c r="Y19" s="16"/>
      <c r="Z19" s="16"/>
    </row>
    <row r="20" spans="1:26" ht="15" customHeight="1">
      <c r="A20" s="18" t="s">
        <v>122</v>
      </c>
      <c r="B20" s="18" t="s">
        <v>123</v>
      </c>
      <c r="C20" s="18" t="s">
        <v>124</v>
      </c>
      <c r="D20" s="16"/>
      <c r="E20" s="16" t="s">
        <v>125</v>
      </c>
      <c r="F20" s="16" t="s">
        <v>126</v>
      </c>
      <c r="G20" s="16"/>
      <c r="H20" s="16"/>
      <c r="I20" s="16"/>
      <c r="J20" s="16"/>
      <c r="K20" s="16"/>
      <c r="L20" s="16"/>
      <c r="M20" s="16"/>
      <c r="N20" s="16"/>
      <c r="O20" s="16"/>
      <c r="P20" s="16"/>
      <c r="Q20" s="16"/>
      <c r="R20" s="16"/>
      <c r="S20" s="16"/>
      <c r="T20" s="16"/>
      <c r="U20" s="16"/>
      <c r="V20" s="16"/>
      <c r="W20" s="16"/>
      <c r="X20" s="16"/>
      <c r="Y20" s="16"/>
      <c r="Z20" s="16"/>
    </row>
    <row r="21" spans="1:26" ht="15" customHeight="1">
      <c r="A21" s="18" t="s">
        <v>127</v>
      </c>
      <c r="B21" s="18" t="s">
        <v>123</v>
      </c>
      <c r="C21" s="18" t="s">
        <v>128</v>
      </c>
      <c r="D21" s="16"/>
      <c r="E21" s="16" t="s">
        <v>129</v>
      </c>
      <c r="F21" s="16" t="s">
        <v>126</v>
      </c>
      <c r="G21" s="16"/>
      <c r="H21" s="16"/>
      <c r="I21" s="16"/>
      <c r="J21" s="16"/>
      <c r="K21" s="16"/>
      <c r="L21" s="16"/>
      <c r="M21" s="16"/>
      <c r="N21" s="16"/>
      <c r="O21" s="16"/>
      <c r="P21" s="16"/>
      <c r="Q21" s="16"/>
      <c r="R21" s="16"/>
      <c r="S21" s="16"/>
      <c r="T21" s="16"/>
      <c r="U21" s="16"/>
      <c r="V21" s="16"/>
      <c r="W21" s="16"/>
      <c r="X21" s="16"/>
      <c r="Y21" s="16"/>
      <c r="Z21" s="16"/>
    </row>
    <row r="22" spans="1:26" ht="15" customHeight="1">
      <c r="A22" s="18" t="s">
        <v>130</v>
      </c>
      <c r="B22" s="18" t="s">
        <v>123</v>
      </c>
      <c r="C22" s="18" t="s">
        <v>131</v>
      </c>
      <c r="D22" s="16"/>
      <c r="E22" s="16" t="s">
        <v>112</v>
      </c>
      <c r="F22" s="16" t="s">
        <v>132</v>
      </c>
      <c r="G22" s="16"/>
      <c r="H22" s="16"/>
      <c r="I22" s="16"/>
      <c r="J22" s="16"/>
      <c r="K22" s="16"/>
      <c r="L22" s="16"/>
      <c r="M22" s="16"/>
      <c r="N22" s="16"/>
      <c r="O22" s="16"/>
      <c r="P22" s="16"/>
      <c r="Q22" s="16"/>
      <c r="R22" s="16"/>
      <c r="S22" s="16"/>
      <c r="T22" s="16"/>
      <c r="U22" s="16"/>
      <c r="V22" s="16"/>
      <c r="W22" s="16"/>
      <c r="X22" s="16"/>
      <c r="Y22" s="16"/>
      <c r="Z22" s="16"/>
    </row>
    <row r="23" spans="1:26" ht="15" customHeight="1">
      <c r="A23" s="18" t="s">
        <v>133</v>
      </c>
      <c r="B23" s="18" t="s">
        <v>123</v>
      </c>
      <c r="C23" s="18" t="s">
        <v>134</v>
      </c>
      <c r="D23" s="16"/>
      <c r="E23" s="16" t="s">
        <v>69</v>
      </c>
      <c r="F23" s="16" t="s">
        <v>135</v>
      </c>
      <c r="G23" s="16"/>
      <c r="H23" s="16"/>
      <c r="I23" s="16"/>
      <c r="J23" s="16"/>
      <c r="K23" s="16"/>
      <c r="L23" s="16"/>
      <c r="M23" s="16"/>
      <c r="N23" s="16"/>
      <c r="O23" s="16"/>
      <c r="P23" s="16"/>
      <c r="Q23" s="16"/>
      <c r="R23" s="16"/>
      <c r="S23" s="16"/>
      <c r="T23" s="16"/>
      <c r="U23" s="16"/>
      <c r="V23" s="16"/>
      <c r="W23" s="16"/>
      <c r="X23" s="16"/>
      <c r="Y23" s="16"/>
      <c r="Z23" s="16"/>
    </row>
    <row r="24" spans="1:26" ht="15" customHeight="1">
      <c r="A24" s="18" t="s">
        <v>136</v>
      </c>
      <c r="B24" s="18" t="s">
        <v>123</v>
      </c>
      <c r="C24" s="18" t="s">
        <v>137</v>
      </c>
      <c r="D24" s="16"/>
      <c r="E24" s="16" t="s">
        <v>138</v>
      </c>
      <c r="F24" s="16" t="s">
        <v>139</v>
      </c>
      <c r="G24" s="16"/>
      <c r="H24" s="16"/>
      <c r="I24" s="16"/>
      <c r="J24" s="16"/>
      <c r="K24" s="16"/>
      <c r="L24" s="16"/>
      <c r="M24" s="16"/>
      <c r="N24" s="16"/>
      <c r="O24" s="16"/>
      <c r="P24" s="16"/>
      <c r="Q24" s="16"/>
      <c r="R24" s="16"/>
      <c r="S24" s="16"/>
      <c r="T24" s="16"/>
      <c r="U24" s="16"/>
      <c r="V24" s="16"/>
      <c r="W24" s="16"/>
      <c r="X24" s="16"/>
      <c r="Y24" s="16"/>
      <c r="Z24" s="16"/>
    </row>
    <row r="25" spans="1:26" ht="15" customHeight="1">
      <c r="A25" s="18" t="s">
        <v>140</v>
      </c>
      <c r="B25" s="18" t="s">
        <v>141</v>
      </c>
      <c r="C25" s="18" t="s">
        <v>142</v>
      </c>
      <c r="D25" s="16"/>
      <c r="E25" s="16" t="s">
        <v>143</v>
      </c>
      <c r="F25" s="16" t="s">
        <v>144</v>
      </c>
      <c r="G25" s="16"/>
      <c r="H25" s="16"/>
      <c r="I25" s="16"/>
      <c r="J25" s="16"/>
      <c r="K25" s="16"/>
      <c r="L25" s="16"/>
      <c r="M25" s="16"/>
      <c r="N25" s="16"/>
      <c r="O25" s="16"/>
      <c r="P25" s="16"/>
      <c r="Q25" s="16"/>
      <c r="R25" s="16"/>
      <c r="S25" s="16"/>
      <c r="T25" s="16"/>
      <c r="U25" s="16"/>
      <c r="V25" s="16"/>
      <c r="W25" s="16"/>
      <c r="X25" s="16"/>
      <c r="Y25" s="16"/>
      <c r="Z25" s="16"/>
    </row>
    <row r="26" spans="1:26" ht="15" customHeight="1">
      <c r="A26" s="18" t="s">
        <v>145</v>
      </c>
      <c r="B26" s="18" t="s">
        <v>146</v>
      </c>
      <c r="C26" s="18" t="s">
        <v>147</v>
      </c>
      <c r="D26" s="16"/>
      <c r="E26" s="16" t="s">
        <v>148</v>
      </c>
      <c r="F26" s="16" t="s">
        <v>149</v>
      </c>
      <c r="G26" s="16"/>
      <c r="H26" s="16"/>
      <c r="I26" s="16"/>
      <c r="J26" s="16"/>
      <c r="K26" s="16"/>
      <c r="L26" s="16"/>
      <c r="M26" s="16"/>
      <c r="N26" s="16"/>
      <c r="O26" s="16"/>
      <c r="P26" s="16"/>
      <c r="Q26" s="16"/>
      <c r="R26" s="16"/>
      <c r="S26" s="16"/>
      <c r="T26" s="16"/>
      <c r="U26" s="16"/>
      <c r="V26" s="16"/>
      <c r="W26" s="16"/>
      <c r="X26" s="16"/>
      <c r="Y26" s="16"/>
      <c r="Z26" s="16"/>
    </row>
    <row r="27" spans="1:26" ht="15" customHeight="1">
      <c r="A27" s="18" t="s">
        <v>150</v>
      </c>
      <c r="B27" s="18" t="s">
        <v>141</v>
      </c>
      <c r="C27" s="18" t="s">
        <v>151</v>
      </c>
      <c r="D27" s="16"/>
      <c r="E27" s="16" t="s">
        <v>152</v>
      </c>
      <c r="F27" s="16" t="s">
        <v>153</v>
      </c>
      <c r="G27" s="16"/>
      <c r="H27" s="16"/>
      <c r="I27" s="16"/>
      <c r="J27" s="16"/>
      <c r="K27" s="16"/>
      <c r="L27" s="16"/>
      <c r="M27" s="16"/>
      <c r="N27" s="16"/>
      <c r="O27" s="16"/>
      <c r="P27" s="16"/>
      <c r="Q27" s="16"/>
      <c r="R27" s="16"/>
      <c r="S27" s="16"/>
      <c r="T27" s="16"/>
      <c r="U27" s="16"/>
      <c r="V27" s="16"/>
      <c r="W27" s="16"/>
      <c r="X27" s="16"/>
      <c r="Y27" s="16"/>
      <c r="Z27" s="16"/>
    </row>
    <row r="28" spans="1:26" ht="15" customHeight="1">
      <c r="A28" s="18" t="s">
        <v>154</v>
      </c>
      <c r="B28" s="18" t="s">
        <v>155</v>
      </c>
      <c r="C28" s="18" t="s">
        <v>156</v>
      </c>
      <c r="D28" s="16"/>
      <c r="E28" s="16" t="s">
        <v>157</v>
      </c>
      <c r="F28" s="16" t="s">
        <v>158</v>
      </c>
      <c r="G28" s="16"/>
      <c r="H28" s="16"/>
      <c r="I28" s="16"/>
      <c r="J28" s="16"/>
      <c r="K28" s="16"/>
      <c r="L28" s="16"/>
      <c r="M28" s="16"/>
      <c r="N28" s="16"/>
      <c r="O28" s="16"/>
      <c r="P28" s="16"/>
      <c r="Q28" s="16"/>
      <c r="R28" s="16"/>
      <c r="S28" s="16"/>
      <c r="T28" s="16"/>
      <c r="U28" s="16"/>
      <c r="V28" s="16"/>
      <c r="W28" s="16"/>
      <c r="X28" s="16"/>
      <c r="Y28" s="16"/>
      <c r="Z28" s="16"/>
    </row>
    <row r="29" spans="1:26" ht="15" customHeight="1">
      <c r="A29" s="18" t="s">
        <v>159</v>
      </c>
      <c r="B29" s="18" t="s">
        <v>155</v>
      </c>
      <c r="C29" s="18" t="s">
        <v>160</v>
      </c>
      <c r="D29" s="16"/>
      <c r="E29" s="16" t="s">
        <v>161</v>
      </c>
      <c r="F29" s="16" t="s">
        <v>162</v>
      </c>
      <c r="G29" s="16"/>
      <c r="H29" s="16"/>
      <c r="I29" s="16"/>
      <c r="J29" s="16"/>
      <c r="K29" s="16"/>
      <c r="L29" s="16"/>
      <c r="M29" s="16"/>
      <c r="N29" s="16"/>
      <c r="O29" s="16"/>
      <c r="P29" s="16"/>
      <c r="Q29" s="16"/>
      <c r="R29" s="16"/>
      <c r="S29" s="16"/>
      <c r="T29" s="16"/>
      <c r="U29" s="16"/>
      <c r="V29" s="16"/>
      <c r="W29" s="16"/>
      <c r="X29" s="16"/>
      <c r="Y29" s="16"/>
      <c r="Z29" s="16"/>
    </row>
    <row r="30" spans="1:26" ht="15" customHeight="1">
      <c r="A30" s="18" t="s">
        <v>163</v>
      </c>
      <c r="B30" s="18" t="s">
        <v>164</v>
      </c>
      <c r="C30" s="18" t="s">
        <v>165</v>
      </c>
      <c r="D30" s="16"/>
      <c r="E30" s="16" t="s">
        <v>166</v>
      </c>
      <c r="F30" s="16" t="s">
        <v>167</v>
      </c>
      <c r="G30" s="16"/>
      <c r="H30" s="16"/>
      <c r="I30" s="16"/>
      <c r="J30" s="16"/>
      <c r="K30" s="16"/>
      <c r="L30" s="16"/>
      <c r="M30" s="16"/>
      <c r="N30" s="16"/>
      <c r="O30" s="16"/>
      <c r="P30" s="16"/>
      <c r="Q30" s="16"/>
      <c r="R30" s="16"/>
      <c r="S30" s="16"/>
      <c r="T30" s="16"/>
      <c r="U30" s="16"/>
      <c r="V30" s="16"/>
      <c r="W30" s="16"/>
      <c r="X30" s="16"/>
      <c r="Y30" s="16"/>
      <c r="Z30" s="16"/>
    </row>
    <row r="31" spans="1:26" ht="15" customHeight="1">
      <c r="A31" s="18" t="s">
        <v>168</v>
      </c>
      <c r="B31" s="18" t="s">
        <v>164</v>
      </c>
      <c r="C31" s="18" t="s">
        <v>169</v>
      </c>
      <c r="D31" s="16"/>
      <c r="E31" s="16" t="s">
        <v>170</v>
      </c>
      <c r="F31" s="16" t="s">
        <v>171</v>
      </c>
      <c r="G31" s="16"/>
      <c r="H31" s="16"/>
      <c r="I31" s="16"/>
      <c r="J31" s="16"/>
      <c r="K31" s="16"/>
      <c r="L31" s="16"/>
      <c r="M31" s="16"/>
      <c r="N31" s="16"/>
      <c r="O31" s="16"/>
      <c r="P31" s="16"/>
      <c r="Q31" s="16"/>
      <c r="R31" s="16"/>
      <c r="S31" s="16"/>
      <c r="T31" s="16"/>
      <c r="U31" s="16"/>
      <c r="V31" s="16"/>
      <c r="W31" s="16"/>
      <c r="X31" s="16"/>
      <c r="Y31" s="16"/>
      <c r="Z31" s="16"/>
    </row>
    <row r="32" spans="1:26" ht="15" customHeight="1">
      <c r="A32" s="18" t="s">
        <v>172</v>
      </c>
      <c r="B32" s="18" t="s">
        <v>164</v>
      </c>
      <c r="C32" s="18" t="s">
        <v>173</v>
      </c>
      <c r="D32" s="16"/>
      <c r="E32" s="16" t="s">
        <v>174</v>
      </c>
      <c r="F32" s="16" t="s">
        <v>175</v>
      </c>
      <c r="G32" s="16"/>
      <c r="H32" s="16"/>
      <c r="I32" s="16"/>
      <c r="J32" s="16"/>
      <c r="K32" s="16"/>
      <c r="L32" s="16"/>
      <c r="M32" s="16"/>
      <c r="N32" s="16"/>
      <c r="O32" s="16"/>
      <c r="P32" s="16"/>
      <c r="Q32" s="16"/>
      <c r="R32" s="16"/>
      <c r="S32" s="16"/>
      <c r="T32" s="16"/>
      <c r="U32" s="16"/>
      <c r="V32" s="16"/>
      <c r="W32" s="16"/>
      <c r="X32" s="16"/>
      <c r="Y32" s="16"/>
      <c r="Z32" s="16"/>
    </row>
    <row r="33" spans="1:26" ht="15" customHeight="1">
      <c r="A33" s="18" t="s">
        <v>176</v>
      </c>
      <c r="B33" s="18" t="s">
        <v>177</v>
      </c>
      <c r="C33" s="18" t="s">
        <v>178</v>
      </c>
      <c r="D33" s="16"/>
      <c r="E33" s="16" t="s">
        <v>179</v>
      </c>
      <c r="F33" s="16" t="s">
        <v>180</v>
      </c>
      <c r="G33" s="16"/>
      <c r="H33" s="16"/>
      <c r="I33" s="16"/>
      <c r="J33" s="16"/>
      <c r="K33" s="16"/>
      <c r="L33" s="16"/>
      <c r="M33" s="16"/>
      <c r="N33" s="16"/>
      <c r="O33" s="16"/>
      <c r="P33" s="16"/>
      <c r="Q33" s="16"/>
      <c r="R33" s="16"/>
      <c r="S33" s="16"/>
      <c r="T33" s="16"/>
      <c r="U33" s="16"/>
      <c r="V33" s="16"/>
      <c r="W33" s="16"/>
      <c r="X33" s="16"/>
      <c r="Y33" s="16"/>
      <c r="Z33" s="16"/>
    </row>
    <row r="34" spans="1:26" ht="15" customHeight="1">
      <c r="A34" s="18" t="s">
        <v>181</v>
      </c>
      <c r="B34" s="18" t="s">
        <v>177</v>
      </c>
      <c r="C34" s="18" t="s">
        <v>182</v>
      </c>
      <c r="D34" s="16"/>
      <c r="E34" s="16" t="s">
        <v>183</v>
      </c>
      <c r="F34" s="16" t="s">
        <v>184</v>
      </c>
      <c r="G34" s="16"/>
      <c r="H34" s="16"/>
      <c r="I34" s="16"/>
      <c r="J34" s="16"/>
      <c r="K34" s="16"/>
      <c r="L34" s="16"/>
      <c r="M34" s="16"/>
      <c r="N34" s="16"/>
      <c r="O34" s="16"/>
      <c r="P34" s="16"/>
      <c r="Q34" s="16"/>
      <c r="R34" s="16"/>
      <c r="S34" s="16"/>
      <c r="T34" s="16"/>
      <c r="U34" s="16"/>
      <c r="V34" s="16"/>
      <c r="W34" s="16"/>
      <c r="X34" s="16"/>
      <c r="Y34" s="16"/>
      <c r="Z34" s="16"/>
    </row>
    <row r="35" spans="1:26" ht="15" customHeight="1">
      <c r="A35" s="18" t="s">
        <v>185</v>
      </c>
      <c r="B35" s="18" t="s">
        <v>186</v>
      </c>
      <c r="C35" s="18" t="s">
        <v>187</v>
      </c>
      <c r="D35" s="16"/>
      <c r="E35" s="16" t="s">
        <v>188</v>
      </c>
      <c r="F35" s="16" t="s">
        <v>189</v>
      </c>
      <c r="G35" s="16"/>
      <c r="H35" s="16"/>
      <c r="I35" s="16"/>
      <c r="J35" s="16"/>
      <c r="K35" s="16"/>
      <c r="L35" s="16"/>
      <c r="M35" s="16"/>
      <c r="N35" s="16"/>
      <c r="O35" s="16"/>
      <c r="P35" s="16"/>
      <c r="Q35" s="16"/>
      <c r="R35" s="16"/>
      <c r="S35" s="16"/>
      <c r="T35" s="16"/>
      <c r="U35" s="16"/>
      <c r="V35" s="16"/>
      <c r="W35" s="16"/>
      <c r="X35" s="16"/>
      <c r="Y35" s="16"/>
      <c r="Z35" s="16"/>
    </row>
    <row r="36" spans="1:26" ht="15" customHeight="1">
      <c r="A36" s="18" t="s">
        <v>190</v>
      </c>
      <c r="B36" s="18" t="s">
        <v>186</v>
      </c>
      <c r="C36" s="18" t="s">
        <v>191</v>
      </c>
      <c r="D36" s="16"/>
      <c r="E36" s="16" t="s">
        <v>192</v>
      </c>
      <c r="F36" s="16" t="s">
        <v>193</v>
      </c>
      <c r="G36" s="16"/>
      <c r="H36" s="16"/>
      <c r="I36" s="16"/>
      <c r="J36" s="16"/>
      <c r="K36" s="16"/>
      <c r="L36" s="16"/>
      <c r="M36" s="16"/>
      <c r="N36" s="16"/>
      <c r="O36" s="16"/>
      <c r="P36" s="16"/>
      <c r="Q36" s="16"/>
      <c r="R36" s="16"/>
      <c r="S36" s="16"/>
      <c r="T36" s="16"/>
      <c r="U36" s="16"/>
      <c r="V36" s="16"/>
      <c r="W36" s="16"/>
      <c r="X36" s="16"/>
      <c r="Y36" s="16"/>
      <c r="Z36" s="16"/>
    </row>
    <row r="37" spans="1:26" ht="15" customHeight="1">
      <c r="A37" s="18" t="s">
        <v>194</v>
      </c>
      <c r="B37" s="18" t="s">
        <v>146</v>
      </c>
      <c r="C37" s="18" t="s">
        <v>195</v>
      </c>
      <c r="D37" s="16"/>
      <c r="E37" s="16"/>
      <c r="F37" s="16"/>
      <c r="G37" s="16"/>
      <c r="H37" s="16"/>
      <c r="I37" s="16"/>
      <c r="J37" s="16"/>
      <c r="K37" s="16"/>
      <c r="L37" s="16"/>
      <c r="M37" s="16"/>
      <c r="N37" s="16"/>
      <c r="O37" s="16"/>
      <c r="P37" s="16"/>
      <c r="Q37" s="16"/>
      <c r="R37" s="16"/>
      <c r="S37" s="16"/>
      <c r="T37" s="16"/>
      <c r="U37" s="16"/>
      <c r="V37" s="16"/>
      <c r="W37" s="16"/>
      <c r="X37" s="16"/>
      <c r="Y37" s="16"/>
      <c r="Z37" s="16"/>
    </row>
    <row r="38" spans="1:26" ht="15" customHeight="1">
      <c r="A38" s="18" t="s">
        <v>196</v>
      </c>
      <c r="B38" s="18" t="s">
        <v>186</v>
      </c>
      <c r="C38" s="18" t="s">
        <v>197</v>
      </c>
      <c r="D38" s="16"/>
      <c r="E38" s="16"/>
      <c r="F38" s="16"/>
      <c r="G38" s="16"/>
      <c r="H38" s="16"/>
      <c r="I38" s="16"/>
      <c r="J38" s="16"/>
      <c r="K38" s="16"/>
      <c r="L38" s="16"/>
      <c r="M38" s="16"/>
      <c r="N38" s="16"/>
      <c r="O38" s="16"/>
      <c r="P38" s="16"/>
      <c r="Q38" s="16"/>
      <c r="R38" s="16"/>
      <c r="S38" s="16"/>
      <c r="T38" s="16"/>
      <c r="U38" s="16"/>
      <c r="V38" s="16"/>
      <c r="W38" s="16"/>
      <c r="X38" s="16"/>
      <c r="Y38" s="16"/>
      <c r="Z38" s="16"/>
    </row>
    <row r="39" spans="1:26" ht="15" customHeight="1">
      <c r="A39" s="18" t="s">
        <v>198</v>
      </c>
      <c r="B39" s="18" t="s">
        <v>146</v>
      </c>
      <c r="C39" s="18" t="s">
        <v>199</v>
      </c>
      <c r="D39" s="16"/>
      <c r="E39" s="16"/>
      <c r="F39" s="16"/>
      <c r="G39" s="16"/>
      <c r="H39" s="16"/>
      <c r="I39" s="16"/>
      <c r="J39" s="16"/>
      <c r="K39" s="16"/>
      <c r="L39" s="16"/>
      <c r="M39" s="16"/>
      <c r="N39" s="16"/>
      <c r="O39" s="16"/>
      <c r="P39" s="16"/>
      <c r="Q39" s="16"/>
      <c r="R39" s="16"/>
      <c r="S39" s="16"/>
      <c r="T39" s="16"/>
      <c r="U39" s="16"/>
      <c r="V39" s="16"/>
      <c r="W39" s="16"/>
      <c r="X39" s="16"/>
      <c r="Y39" s="16"/>
      <c r="Z39" s="16"/>
    </row>
    <row r="40" spans="1:26" ht="15" customHeight="1">
      <c r="A40" s="18" t="s">
        <v>200</v>
      </c>
      <c r="B40" s="18" t="s">
        <v>146</v>
      </c>
      <c r="C40" s="18" t="s">
        <v>201</v>
      </c>
      <c r="D40" s="16"/>
      <c r="E40" s="16"/>
      <c r="F40" s="16"/>
      <c r="G40" s="16"/>
      <c r="H40" s="16"/>
      <c r="I40" s="16"/>
      <c r="J40" s="16"/>
      <c r="K40" s="16"/>
      <c r="L40" s="16"/>
      <c r="M40" s="16"/>
      <c r="N40" s="16"/>
      <c r="O40" s="16"/>
      <c r="P40" s="16"/>
      <c r="Q40" s="16"/>
      <c r="R40" s="16"/>
      <c r="S40" s="16"/>
      <c r="T40" s="16"/>
      <c r="U40" s="16"/>
      <c r="V40" s="16"/>
      <c r="W40" s="16"/>
      <c r="X40" s="16"/>
      <c r="Y40" s="16"/>
      <c r="Z40" s="16"/>
    </row>
    <row r="41" spans="1:26" ht="15" customHeight="1">
      <c r="A41" s="18" t="s">
        <v>194</v>
      </c>
      <c r="B41" s="18" t="s">
        <v>146</v>
      </c>
      <c r="C41" s="18" t="s">
        <v>195</v>
      </c>
      <c r="D41" s="16"/>
      <c r="E41" s="16"/>
      <c r="F41" s="16"/>
      <c r="G41" s="16"/>
      <c r="H41" s="16"/>
      <c r="I41" s="16"/>
      <c r="J41" s="16"/>
      <c r="K41" s="16"/>
      <c r="L41" s="16"/>
      <c r="M41" s="16"/>
      <c r="N41" s="16"/>
      <c r="O41" s="16"/>
      <c r="P41" s="16"/>
      <c r="Q41" s="16"/>
      <c r="R41" s="16"/>
      <c r="S41" s="16"/>
      <c r="T41" s="16"/>
      <c r="U41" s="16"/>
      <c r="V41" s="16"/>
      <c r="W41" s="16"/>
      <c r="X41" s="16"/>
      <c r="Y41" s="16"/>
      <c r="Z41" s="16"/>
    </row>
    <row r="42" spans="1:26" ht="15" customHeight="1">
      <c r="A42" s="18" t="s">
        <v>202</v>
      </c>
      <c r="B42" s="18" t="s">
        <v>146</v>
      </c>
      <c r="C42" s="18" t="s">
        <v>203</v>
      </c>
      <c r="D42" s="16"/>
      <c r="E42" s="16"/>
      <c r="F42" s="16"/>
      <c r="G42" s="16"/>
      <c r="H42" s="16"/>
      <c r="I42" s="16"/>
      <c r="J42" s="16"/>
      <c r="K42" s="16"/>
      <c r="L42" s="16"/>
      <c r="M42" s="16"/>
      <c r="N42" s="16"/>
      <c r="O42" s="16"/>
      <c r="P42" s="16"/>
      <c r="Q42" s="16"/>
      <c r="R42" s="16"/>
      <c r="S42" s="16"/>
      <c r="T42" s="16"/>
      <c r="U42" s="16"/>
      <c r="V42" s="16"/>
      <c r="W42" s="16"/>
      <c r="X42" s="16"/>
      <c r="Y42" s="16"/>
      <c r="Z42" s="16"/>
    </row>
    <row r="43" spans="1:26" ht="15" customHeight="1">
      <c r="A43" s="18" t="s">
        <v>204</v>
      </c>
      <c r="B43" s="18" t="s">
        <v>106</v>
      </c>
      <c r="C43" s="18" t="s">
        <v>205</v>
      </c>
      <c r="D43" s="16"/>
      <c r="E43" s="16"/>
      <c r="F43" s="16"/>
      <c r="G43" s="16"/>
      <c r="H43" s="16"/>
      <c r="I43" s="16"/>
      <c r="J43" s="16"/>
      <c r="K43" s="16"/>
      <c r="L43" s="16"/>
      <c r="M43" s="16"/>
      <c r="N43" s="16"/>
      <c r="O43" s="16"/>
      <c r="P43" s="16"/>
      <c r="Q43" s="16"/>
      <c r="R43" s="16"/>
      <c r="S43" s="16"/>
      <c r="T43" s="16"/>
      <c r="U43" s="16"/>
      <c r="V43" s="16"/>
      <c r="W43" s="16"/>
      <c r="X43" s="16"/>
      <c r="Y43" s="16"/>
      <c r="Z43" s="16"/>
    </row>
    <row r="44" spans="1:26" ht="15" customHeight="1">
      <c r="A44" s="18" t="s">
        <v>206</v>
      </c>
      <c r="B44" s="18" t="s">
        <v>207</v>
      </c>
      <c r="C44" s="18" t="s">
        <v>208</v>
      </c>
      <c r="D44" s="16"/>
      <c r="E44" s="16"/>
      <c r="F44" s="16"/>
      <c r="G44" s="16"/>
      <c r="H44" s="16"/>
      <c r="I44" s="16"/>
      <c r="J44" s="16"/>
      <c r="K44" s="16"/>
      <c r="L44" s="16"/>
      <c r="M44" s="16"/>
      <c r="N44" s="16"/>
      <c r="O44" s="16"/>
      <c r="P44" s="16"/>
      <c r="Q44" s="16"/>
      <c r="R44" s="16"/>
      <c r="S44" s="16"/>
      <c r="T44" s="16"/>
      <c r="U44" s="16"/>
      <c r="V44" s="16"/>
      <c r="W44" s="16"/>
      <c r="X44" s="16"/>
      <c r="Y44" s="16"/>
      <c r="Z44" s="16"/>
    </row>
    <row r="45" spans="1:26" ht="15" customHeight="1">
      <c r="A45" s="18" t="s">
        <v>209</v>
      </c>
      <c r="B45" s="18" t="s">
        <v>207</v>
      </c>
      <c r="C45" s="18" t="s">
        <v>210</v>
      </c>
      <c r="D45" s="16"/>
      <c r="E45" s="16"/>
      <c r="F45" s="16"/>
      <c r="G45" s="16"/>
      <c r="H45" s="16"/>
      <c r="I45" s="16"/>
      <c r="J45" s="16"/>
      <c r="K45" s="16"/>
      <c r="L45" s="16"/>
      <c r="M45" s="16"/>
      <c r="N45" s="16"/>
      <c r="O45" s="16"/>
      <c r="P45" s="16"/>
      <c r="Q45" s="16"/>
      <c r="R45" s="16"/>
      <c r="S45" s="16"/>
      <c r="T45" s="16"/>
      <c r="U45" s="16"/>
      <c r="V45" s="16"/>
      <c r="W45" s="16"/>
      <c r="X45" s="16"/>
      <c r="Y45" s="16"/>
      <c r="Z45" s="16"/>
    </row>
    <row r="46" spans="1:26" ht="15" customHeight="1">
      <c r="A46" s="18" t="s">
        <v>211</v>
      </c>
      <c r="B46" s="18" t="s">
        <v>207</v>
      </c>
      <c r="C46" s="18" t="s">
        <v>212</v>
      </c>
      <c r="D46" s="16"/>
      <c r="E46" s="16"/>
      <c r="F46" s="16"/>
      <c r="G46" s="16"/>
      <c r="H46" s="16"/>
      <c r="I46" s="16"/>
      <c r="J46" s="16"/>
      <c r="K46" s="16"/>
      <c r="L46" s="16"/>
      <c r="M46" s="16"/>
      <c r="N46" s="16"/>
      <c r="O46" s="16"/>
      <c r="P46" s="16"/>
      <c r="Q46" s="16"/>
      <c r="R46" s="16"/>
      <c r="S46" s="16"/>
      <c r="T46" s="16"/>
      <c r="U46" s="16"/>
      <c r="V46" s="16"/>
      <c r="W46" s="16"/>
      <c r="X46" s="16"/>
      <c r="Y46" s="16"/>
      <c r="Z46" s="16"/>
    </row>
    <row r="47" spans="1:26" ht="15" customHeight="1">
      <c r="A47" s="18" t="s">
        <v>213</v>
      </c>
      <c r="B47" s="18" t="s">
        <v>214</v>
      </c>
      <c r="C47" s="18" t="s">
        <v>215</v>
      </c>
      <c r="D47" s="16"/>
      <c r="E47" s="16"/>
      <c r="F47" s="16"/>
      <c r="G47" s="16"/>
      <c r="H47" s="16"/>
      <c r="I47" s="16"/>
      <c r="J47" s="16"/>
      <c r="K47" s="16"/>
      <c r="L47" s="16"/>
      <c r="M47" s="16"/>
      <c r="N47" s="16"/>
      <c r="O47" s="16"/>
      <c r="P47" s="16"/>
      <c r="Q47" s="16"/>
      <c r="R47" s="16"/>
      <c r="S47" s="16"/>
      <c r="T47" s="16"/>
      <c r="U47" s="16"/>
      <c r="V47" s="16"/>
      <c r="W47" s="16"/>
      <c r="X47" s="16"/>
      <c r="Y47" s="16"/>
      <c r="Z47" s="16"/>
    </row>
    <row r="48" spans="1:26" ht="15" customHeight="1">
      <c r="A48" s="18" t="s">
        <v>216</v>
      </c>
      <c r="B48" s="18" t="s">
        <v>214</v>
      </c>
      <c r="C48" s="18" t="s">
        <v>217</v>
      </c>
      <c r="D48" s="16"/>
      <c r="E48" s="16"/>
      <c r="F48" s="16"/>
      <c r="G48" s="16"/>
      <c r="H48" s="16"/>
      <c r="I48" s="16"/>
      <c r="J48" s="16"/>
      <c r="K48" s="16"/>
      <c r="L48" s="16"/>
      <c r="M48" s="16"/>
      <c r="N48" s="16"/>
      <c r="O48" s="16"/>
      <c r="P48" s="16"/>
      <c r="Q48" s="16"/>
      <c r="R48" s="16"/>
      <c r="S48" s="16"/>
      <c r="T48" s="16"/>
      <c r="U48" s="16"/>
      <c r="V48" s="16"/>
      <c r="W48" s="16"/>
      <c r="X48" s="16"/>
      <c r="Y48" s="16"/>
      <c r="Z48" s="16"/>
    </row>
    <row r="49" spans="1:26" ht="15" customHeight="1">
      <c r="A49" s="18" t="s">
        <v>218</v>
      </c>
      <c r="B49" s="18" t="s">
        <v>214</v>
      </c>
      <c r="C49" s="18" t="s">
        <v>219</v>
      </c>
      <c r="D49" s="16"/>
      <c r="E49" s="16"/>
      <c r="F49" s="16"/>
      <c r="G49" s="16"/>
      <c r="H49" s="16"/>
      <c r="I49" s="16"/>
      <c r="J49" s="16"/>
      <c r="K49" s="16"/>
      <c r="L49" s="16"/>
      <c r="M49" s="16"/>
      <c r="N49" s="16"/>
      <c r="O49" s="16"/>
      <c r="P49" s="16"/>
      <c r="Q49" s="16"/>
      <c r="R49" s="16"/>
      <c r="S49" s="16"/>
      <c r="T49" s="16"/>
      <c r="U49" s="16"/>
      <c r="V49" s="16"/>
      <c r="W49" s="16"/>
      <c r="X49" s="16"/>
      <c r="Y49" s="16"/>
      <c r="Z49" s="16"/>
    </row>
    <row r="50" spans="1:26" ht="15" customHeight="1">
      <c r="A50" s="18" t="s">
        <v>220</v>
      </c>
      <c r="B50" s="18" t="s">
        <v>214</v>
      </c>
      <c r="C50" s="18" t="s">
        <v>221</v>
      </c>
      <c r="D50" s="16"/>
      <c r="E50" s="16"/>
      <c r="F50" s="16"/>
      <c r="G50" s="16"/>
      <c r="H50" s="16"/>
      <c r="I50" s="16"/>
      <c r="J50" s="16"/>
      <c r="K50" s="16"/>
      <c r="L50" s="16"/>
      <c r="M50" s="16"/>
      <c r="N50" s="16"/>
      <c r="O50" s="16"/>
      <c r="P50" s="16"/>
      <c r="Q50" s="16"/>
      <c r="R50" s="16"/>
      <c r="S50" s="16"/>
      <c r="T50" s="16"/>
      <c r="U50" s="16"/>
      <c r="V50" s="16"/>
      <c r="W50" s="16"/>
      <c r="X50" s="16"/>
      <c r="Y50" s="16"/>
      <c r="Z50" s="16"/>
    </row>
    <row r="51" spans="1:26" ht="15" customHeight="1">
      <c r="A51" s="18" t="s">
        <v>222</v>
      </c>
      <c r="B51" s="18" t="s">
        <v>214</v>
      </c>
      <c r="C51" s="18" t="s">
        <v>223</v>
      </c>
      <c r="D51" s="16"/>
      <c r="E51" s="16"/>
      <c r="F51" s="16"/>
      <c r="G51" s="16"/>
      <c r="H51" s="16"/>
      <c r="I51" s="16"/>
      <c r="J51" s="16"/>
      <c r="K51" s="16"/>
      <c r="L51" s="16"/>
      <c r="M51" s="16"/>
      <c r="N51" s="16"/>
      <c r="O51" s="16"/>
      <c r="P51" s="16"/>
      <c r="Q51" s="16"/>
      <c r="R51" s="16"/>
      <c r="S51" s="16"/>
      <c r="T51" s="16"/>
      <c r="U51" s="16"/>
      <c r="V51" s="16"/>
      <c r="W51" s="16"/>
      <c r="X51" s="16"/>
      <c r="Y51" s="16"/>
      <c r="Z51" s="16"/>
    </row>
    <row r="52" spans="1:26"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G28" sqref="G28"/>
    </sheetView>
  </sheetViews>
  <sheetFormatPr defaultColWidth="12.5703125" defaultRowHeight="15" customHeight="1"/>
  <cols>
    <col min="1" max="1" width="12.28515625" customWidth="1"/>
    <col min="2" max="2" width="13.7109375" customWidth="1"/>
    <col min="3" max="3" width="14.5703125" customWidth="1"/>
    <col min="4" max="4" width="13.140625" customWidth="1"/>
    <col min="5" max="26" width="9.140625" customWidth="1"/>
  </cols>
  <sheetData>
    <row r="1" spans="1:26">
      <c r="A1" s="20"/>
      <c r="B1" s="21"/>
      <c r="C1" s="21"/>
      <c r="D1" s="21" t="s">
        <v>224</v>
      </c>
      <c r="E1" s="21"/>
      <c r="F1" s="21"/>
      <c r="G1" s="21"/>
      <c r="H1" s="21"/>
      <c r="I1" s="16"/>
      <c r="J1" s="16"/>
      <c r="K1" s="16"/>
      <c r="L1" s="16"/>
      <c r="M1" s="16"/>
      <c r="N1" s="16"/>
      <c r="O1" s="16"/>
      <c r="P1" s="16"/>
      <c r="Q1" s="16"/>
      <c r="R1" s="16"/>
      <c r="S1" s="16"/>
      <c r="T1" s="16"/>
      <c r="U1" s="16"/>
      <c r="V1" s="16"/>
      <c r="W1" s="16"/>
      <c r="X1" s="16"/>
      <c r="Y1" s="16"/>
      <c r="Z1" s="16"/>
    </row>
    <row r="2" spans="1:26">
      <c r="A2" s="20"/>
      <c r="B2" s="21"/>
      <c r="C2" s="21"/>
      <c r="D2" s="21"/>
      <c r="E2" s="21"/>
      <c r="F2" s="21"/>
      <c r="G2" s="21"/>
      <c r="H2" s="21"/>
      <c r="I2" s="16"/>
      <c r="J2" s="16"/>
      <c r="K2" s="16"/>
      <c r="L2" s="16"/>
      <c r="M2" s="16"/>
      <c r="N2" s="16"/>
      <c r="O2" s="16"/>
      <c r="P2" s="16"/>
      <c r="Q2" s="16"/>
      <c r="R2" s="16"/>
      <c r="S2" s="16"/>
      <c r="T2" s="16"/>
      <c r="U2" s="16"/>
      <c r="V2" s="16"/>
      <c r="W2" s="16"/>
      <c r="X2" s="16"/>
      <c r="Y2" s="16"/>
      <c r="Z2" s="16"/>
    </row>
    <row r="3" spans="1:26">
      <c r="A3" s="22" t="s">
        <v>225</v>
      </c>
      <c r="B3" s="16"/>
      <c r="C3" s="16"/>
      <c r="D3" s="16"/>
      <c r="E3" s="16"/>
      <c r="F3" s="16"/>
      <c r="G3" s="16"/>
      <c r="H3" s="16"/>
      <c r="I3" s="16"/>
      <c r="J3" s="16"/>
      <c r="K3" s="16"/>
      <c r="L3" s="16"/>
      <c r="M3" s="16"/>
      <c r="N3" s="16"/>
      <c r="O3" s="16"/>
      <c r="P3" s="16"/>
      <c r="Q3" s="16"/>
      <c r="R3" s="16"/>
      <c r="S3" s="16"/>
      <c r="T3" s="16"/>
      <c r="U3" s="16"/>
      <c r="V3" s="16"/>
      <c r="W3" s="16"/>
      <c r="X3" s="16"/>
      <c r="Y3" s="16"/>
      <c r="Z3" s="16"/>
    </row>
    <row r="4" spans="1:26">
      <c r="A4" s="22"/>
      <c r="B4" s="16"/>
      <c r="C4" s="16"/>
      <c r="D4" s="16"/>
      <c r="E4" s="16"/>
      <c r="F4" s="16"/>
      <c r="G4" s="16"/>
      <c r="H4" s="16"/>
      <c r="I4" s="16"/>
      <c r="J4" s="16"/>
      <c r="K4" s="16"/>
      <c r="L4" s="16"/>
      <c r="M4" s="16"/>
      <c r="N4" s="16"/>
      <c r="O4" s="16"/>
      <c r="P4" s="16"/>
      <c r="Q4" s="16"/>
      <c r="R4" s="16"/>
      <c r="S4" s="16"/>
      <c r="T4" s="16"/>
      <c r="U4" s="16"/>
      <c r="V4" s="16"/>
      <c r="W4" s="16"/>
      <c r="X4" s="16"/>
      <c r="Y4" s="16"/>
      <c r="Z4" s="16"/>
    </row>
    <row r="5" spans="1:26">
      <c r="A5" s="22" t="s">
        <v>226</v>
      </c>
      <c r="B5" s="22">
        <v>44562</v>
      </c>
      <c r="C5" s="16"/>
      <c r="D5" s="16"/>
      <c r="E5" s="16"/>
      <c r="F5" s="16"/>
      <c r="G5" s="16"/>
      <c r="H5" s="16"/>
      <c r="I5" s="16"/>
      <c r="J5" s="16"/>
      <c r="K5" s="16"/>
      <c r="L5" s="16"/>
      <c r="M5" s="16"/>
      <c r="N5" s="16"/>
      <c r="O5" s="16"/>
      <c r="P5" s="16"/>
      <c r="Q5" s="16"/>
      <c r="R5" s="16"/>
      <c r="S5" s="16"/>
      <c r="T5" s="16"/>
      <c r="U5" s="16"/>
      <c r="V5" s="16"/>
      <c r="W5" s="16"/>
      <c r="X5" s="16"/>
      <c r="Y5" s="16"/>
      <c r="Z5" s="16"/>
    </row>
    <row r="6" spans="1:26">
      <c r="A6" s="22" t="s">
        <v>227</v>
      </c>
      <c r="B6" s="22">
        <v>45657</v>
      </c>
      <c r="C6" s="16"/>
      <c r="D6" s="16"/>
      <c r="E6" s="16"/>
      <c r="F6" s="16"/>
      <c r="G6" s="16"/>
      <c r="H6" s="16"/>
      <c r="I6" s="16"/>
      <c r="J6" s="16"/>
      <c r="K6" s="16"/>
      <c r="L6" s="16"/>
      <c r="M6" s="16"/>
      <c r="N6" s="16"/>
      <c r="O6" s="16"/>
      <c r="P6" s="16"/>
      <c r="Q6" s="16"/>
      <c r="R6" s="16"/>
      <c r="S6" s="16"/>
      <c r="T6" s="16"/>
      <c r="U6" s="16"/>
      <c r="V6" s="16"/>
      <c r="W6" s="16"/>
      <c r="X6" s="16"/>
      <c r="Y6" s="16"/>
      <c r="Z6" s="16"/>
    </row>
    <row r="7" spans="1:26">
      <c r="A7" s="22"/>
      <c r="B7" s="16"/>
      <c r="C7" s="16"/>
      <c r="D7" s="16"/>
      <c r="E7" s="16"/>
      <c r="F7" s="16"/>
      <c r="G7" s="16"/>
      <c r="H7" s="16"/>
      <c r="I7" s="16"/>
      <c r="J7" s="16"/>
      <c r="K7" s="16"/>
      <c r="L7" s="16"/>
      <c r="M7" s="16"/>
      <c r="N7" s="16"/>
      <c r="O7" s="16"/>
      <c r="P7" s="16"/>
      <c r="Q7" s="16"/>
      <c r="R7" s="16"/>
      <c r="S7" s="16"/>
      <c r="T7" s="16"/>
      <c r="U7" s="16"/>
      <c r="V7" s="16"/>
      <c r="W7" s="16"/>
      <c r="X7" s="16"/>
      <c r="Y7" s="16"/>
      <c r="Z7" s="16"/>
    </row>
    <row r="8" spans="1:26">
      <c r="A8" s="22"/>
      <c r="B8" s="16" t="s">
        <v>228</v>
      </c>
      <c r="C8" s="16" t="s">
        <v>229</v>
      </c>
      <c r="D8" s="23" t="s">
        <v>230</v>
      </c>
      <c r="E8" s="16"/>
      <c r="F8" s="16"/>
      <c r="G8" s="16"/>
      <c r="H8" s="16"/>
      <c r="I8" s="16"/>
      <c r="J8" s="16"/>
      <c r="K8" s="16"/>
      <c r="L8" s="16"/>
      <c r="M8" s="16"/>
      <c r="N8" s="16"/>
      <c r="O8" s="16"/>
      <c r="P8" s="16"/>
      <c r="Q8" s="16"/>
      <c r="R8" s="16"/>
      <c r="S8" s="16"/>
      <c r="T8" s="16"/>
      <c r="U8" s="16"/>
      <c r="V8" s="16"/>
      <c r="W8" s="16"/>
      <c r="X8" s="16"/>
      <c r="Y8" s="16"/>
      <c r="Z8" s="16"/>
    </row>
    <row r="9" spans="1:26">
      <c r="A9" s="22" t="s">
        <v>231</v>
      </c>
      <c r="B9" s="16" t="s">
        <v>232</v>
      </c>
      <c r="C9" s="16" t="s">
        <v>233</v>
      </c>
      <c r="D9" s="16" t="s">
        <v>234</v>
      </c>
      <c r="E9" s="16"/>
      <c r="F9" s="16"/>
      <c r="G9" s="16"/>
      <c r="H9" s="16"/>
      <c r="I9" s="16"/>
      <c r="J9" s="16"/>
      <c r="K9" s="16"/>
      <c r="L9" s="16"/>
      <c r="M9" s="16"/>
      <c r="N9" s="16"/>
      <c r="O9" s="16"/>
      <c r="P9" s="16"/>
      <c r="Q9" s="16"/>
      <c r="R9" s="16"/>
      <c r="S9" s="16"/>
      <c r="T9" s="16"/>
      <c r="U9" s="16"/>
      <c r="V9" s="16"/>
      <c r="W9" s="16"/>
      <c r="X9" s="16"/>
      <c r="Y9" s="16"/>
      <c r="Z9" s="16"/>
    </row>
    <row r="10" spans="1:26">
      <c r="A10" s="22">
        <v>44564</v>
      </c>
      <c r="B10" s="16">
        <v>7384.54</v>
      </c>
      <c r="C10" s="16">
        <v>4208.0200000000004</v>
      </c>
      <c r="D10" s="16">
        <v>4228.67</v>
      </c>
      <c r="E10" s="16"/>
      <c r="F10" s="16"/>
      <c r="G10" s="16"/>
      <c r="H10" s="16"/>
      <c r="I10" s="16"/>
      <c r="J10" s="16"/>
      <c r="K10" s="16"/>
      <c r="L10" s="16"/>
      <c r="M10" s="16"/>
      <c r="N10" s="16"/>
      <c r="O10" s="16"/>
      <c r="P10" s="16"/>
      <c r="Q10" s="16"/>
      <c r="R10" s="16"/>
      <c r="S10" s="16"/>
      <c r="T10" s="16"/>
      <c r="U10" s="16"/>
      <c r="V10" s="16"/>
      <c r="W10" s="16"/>
      <c r="X10" s="16"/>
      <c r="Y10" s="16"/>
      <c r="Z10" s="16"/>
    </row>
    <row r="11" spans="1:26">
      <c r="A11" s="22">
        <v>44565</v>
      </c>
      <c r="B11" s="16">
        <v>7505.15</v>
      </c>
      <c r="C11" s="16">
        <v>4276.18</v>
      </c>
      <c r="D11" s="16">
        <v>4298.76</v>
      </c>
      <c r="E11" s="16"/>
      <c r="F11" s="16"/>
      <c r="G11" s="16"/>
      <c r="H11" s="16"/>
      <c r="I11" s="16"/>
      <c r="J11" s="16"/>
      <c r="K11" s="16"/>
      <c r="L11" s="16"/>
      <c r="M11" s="16"/>
      <c r="N11" s="16"/>
      <c r="O11" s="16"/>
      <c r="P11" s="16"/>
      <c r="Q11" s="16"/>
      <c r="R11" s="16"/>
      <c r="S11" s="16"/>
      <c r="T11" s="16"/>
      <c r="U11" s="16"/>
      <c r="V11" s="16"/>
      <c r="W11" s="16"/>
      <c r="X11" s="16"/>
      <c r="Y11" s="16"/>
      <c r="Z11" s="16"/>
    </row>
    <row r="12" spans="1:26">
      <c r="A12" s="22">
        <v>44566</v>
      </c>
      <c r="B12" s="16">
        <v>7516.87</v>
      </c>
      <c r="C12" s="16">
        <v>4277.51</v>
      </c>
      <c r="D12" s="16">
        <v>4300.3500000000004</v>
      </c>
      <c r="E12" s="16"/>
      <c r="F12" s="16"/>
      <c r="G12" s="16"/>
      <c r="H12" s="16"/>
      <c r="I12" s="16"/>
      <c r="J12" s="16"/>
      <c r="K12" s="16"/>
      <c r="L12" s="16"/>
      <c r="M12" s="16"/>
      <c r="N12" s="16"/>
      <c r="O12" s="16"/>
      <c r="P12" s="16"/>
      <c r="Q12" s="16"/>
      <c r="R12" s="16"/>
      <c r="S12" s="16"/>
      <c r="T12" s="16"/>
      <c r="U12" s="16"/>
      <c r="V12" s="16"/>
      <c r="W12" s="16"/>
      <c r="X12" s="16"/>
      <c r="Y12" s="16"/>
      <c r="Z12" s="16"/>
    </row>
    <row r="13" spans="1:26">
      <c r="A13" s="22">
        <v>44567</v>
      </c>
      <c r="B13" s="16">
        <v>7450.37</v>
      </c>
      <c r="C13" s="16">
        <v>4235.63</v>
      </c>
      <c r="D13" s="16">
        <v>4257.7700000000004</v>
      </c>
      <c r="E13" s="16"/>
      <c r="F13" s="16"/>
      <c r="G13" s="16"/>
      <c r="H13" s="16"/>
      <c r="I13" s="16"/>
      <c r="J13" s="16"/>
      <c r="K13" s="16"/>
      <c r="L13" s="16"/>
      <c r="M13" s="16"/>
      <c r="N13" s="16"/>
      <c r="O13" s="16"/>
      <c r="P13" s="16"/>
      <c r="Q13" s="16"/>
      <c r="R13" s="16"/>
      <c r="S13" s="16"/>
      <c r="T13" s="16"/>
      <c r="U13" s="16"/>
      <c r="V13" s="16"/>
      <c r="W13" s="16"/>
      <c r="X13" s="16"/>
      <c r="Y13" s="16"/>
      <c r="Z13" s="16"/>
    </row>
    <row r="14" spans="1:26">
      <c r="A14" s="22">
        <v>44568</v>
      </c>
      <c r="B14" s="16">
        <v>7485.28</v>
      </c>
      <c r="C14" s="16">
        <v>4249.43</v>
      </c>
      <c r="D14" s="16">
        <v>4272.2700000000004</v>
      </c>
      <c r="E14" s="16"/>
      <c r="F14" s="16"/>
      <c r="G14" s="16"/>
      <c r="H14" s="16"/>
      <c r="I14" s="16"/>
      <c r="J14" s="16"/>
      <c r="K14" s="16"/>
      <c r="L14" s="16"/>
      <c r="M14" s="16"/>
      <c r="N14" s="16"/>
      <c r="O14" s="16"/>
      <c r="P14" s="16"/>
      <c r="Q14" s="16"/>
      <c r="R14" s="16"/>
      <c r="S14" s="16"/>
      <c r="T14" s="16"/>
      <c r="U14" s="16"/>
      <c r="V14" s="16"/>
      <c r="W14" s="16"/>
      <c r="X14" s="16"/>
      <c r="Y14" s="16"/>
      <c r="Z14" s="16"/>
    </row>
    <row r="15" spans="1:26">
      <c r="A15" s="22">
        <v>44571</v>
      </c>
      <c r="B15" s="16">
        <v>7445.25</v>
      </c>
      <c r="C15" s="16">
        <v>4219.71</v>
      </c>
      <c r="D15" s="16">
        <v>4242.3</v>
      </c>
      <c r="E15" s="16"/>
      <c r="F15" s="16"/>
      <c r="G15" s="16"/>
      <c r="H15" s="16"/>
      <c r="I15" s="16"/>
      <c r="J15" s="16"/>
      <c r="K15" s="16"/>
      <c r="L15" s="16"/>
      <c r="M15" s="16"/>
      <c r="N15" s="16"/>
      <c r="O15" s="16"/>
      <c r="P15" s="16"/>
      <c r="Q15" s="16"/>
      <c r="R15" s="16"/>
      <c r="S15" s="16"/>
      <c r="T15" s="16"/>
      <c r="U15" s="16"/>
      <c r="V15" s="16"/>
      <c r="W15" s="16"/>
      <c r="X15" s="16"/>
      <c r="Y15" s="16"/>
      <c r="Z15" s="16"/>
    </row>
    <row r="16" spans="1:26">
      <c r="A16" s="22">
        <v>44572</v>
      </c>
      <c r="B16" s="16">
        <v>7491.37</v>
      </c>
      <c r="C16" s="16">
        <v>4241.88</v>
      </c>
      <c r="D16" s="16">
        <v>4264.93</v>
      </c>
      <c r="E16" s="16"/>
      <c r="F16" s="16"/>
      <c r="G16" s="16"/>
      <c r="H16" s="16"/>
      <c r="I16" s="16"/>
      <c r="J16" s="16"/>
      <c r="K16" s="16"/>
      <c r="L16" s="16"/>
      <c r="M16" s="16"/>
      <c r="N16" s="16"/>
      <c r="O16" s="16"/>
      <c r="P16" s="16"/>
      <c r="Q16" s="16"/>
      <c r="R16" s="16"/>
      <c r="S16" s="16"/>
      <c r="T16" s="16"/>
      <c r="U16" s="16"/>
      <c r="V16" s="16"/>
      <c r="W16" s="16"/>
      <c r="X16" s="16"/>
      <c r="Y16" s="16"/>
      <c r="Z16" s="16"/>
    </row>
    <row r="17" spans="1:26">
      <c r="A17" s="22">
        <v>44573</v>
      </c>
      <c r="B17" s="16">
        <v>7551.72</v>
      </c>
      <c r="C17" s="16">
        <v>4270.79</v>
      </c>
      <c r="D17" s="16">
        <v>4294.04</v>
      </c>
      <c r="E17" s="16"/>
      <c r="F17" s="16"/>
      <c r="G17" s="16"/>
      <c r="H17" s="16"/>
      <c r="I17" s="16"/>
      <c r="J17" s="16"/>
      <c r="K17" s="16"/>
      <c r="L17" s="16"/>
      <c r="M17" s="16"/>
      <c r="N17" s="16"/>
      <c r="O17" s="16"/>
      <c r="P17" s="16"/>
      <c r="Q17" s="16"/>
      <c r="R17" s="16"/>
      <c r="S17" s="16"/>
      <c r="T17" s="16"/>
      <c r="U17" s="16"/>
      <c r="V17" s="16"/>
      <c r="W17" s="16"/>
      <c r="X17" s="16"/>
      <c r="Y17" s="16"/>
      <c r="Z17" s="16"/>
    </row>
    <row r="18" spans="1:26">
      <c r="A18" s="22">
        <v>44574</v>
      </c>
      <c r="B18" s="16">
        <v>7563.85</v>
      </c>
      <c r="C18" s="16">
        <v>4273.2299999999996</v>
      </c>
      <c r="D18" s="16">
        <v>4296.99</v>
      </c>
      <c r="E18" s="16"/>
      <c r="F18" s="16"/>
      <c r="G18" s="16"/>
      <c r="H18" s="16"/>
      <c r="I18" s="16"/>
      <c r="J18" s="16"/>
      <c r="K18" s="16"/>
      <c r="L18" s="16"/>
      <c r="M18" s="16"/>
      <c r="N18" s="16"/>
      <c r="O18" s="16"/>
      <c r="P18" s="16"/>
      <c r="Q18" s="16"/>
      <c r="R18" s="16"/>
      <c r="S18" s="16"/>
      <c r="T18" s="16"/>
      <c r="U18" s="16"/>
      <c r="V18" s="16"/>
      <c r="W18" s="16"/>
      <c r="X18" s="16"/>
      <c r="Y18" s="16"/>
      <c r="Z18" s="16"/>
    </row>
    <row r="19" spans="1:26">
      <c r="A19" s="22">
        <v>44575</v>
      </c>
      <c r="B19" s="16">
        <v>7542.95</v>
      </c>
      <c r="C19" s="16">
        <v>4256.59</v>
      </c>
      <c r="D19" s="16">
        <v>4280.34</v>
      </c>
      <c r="E19" s="16"/>
      <c r="F19" s="16"/>
      <c r="G19" s="16"/>
      <c r="H19" s="16"/>
      <c r="I19" s="16"/>
      <c r="J19" s="16"/>
      <c r="K19" s="16"/>
      <c r="L19" s="16"/>
      <c r="M19" s="16"/>
      <c r="N19" s="16"/>
      <c r="O19" s="16"/>
      <c r="P19" s="16"/>
      <c r="Q19" s="16"/>
      <c r="R19" s="16"/>
      <c r="S19" s="16"/>
      <c r="T19" s="16"/>
      <c r="U19" s="16"/>
      <c r="V19" s="16"/>
      <c r="W19" s="16"/>
      <c r="X19" s="16"/>
      <c r="Y19" s="16"/>
      <c r="Z19" s="16"/>
    </row>
    <row r="20" spans="1:26">
      <c r="A20" s="22">
        <v>44578</v>
      </c>
      <c r="B20" s="16">
        <v>7611.23</v>
      </c>
      <c r="C20" s="16">
        <v>4292.58</v>
      </c>
      <c r="D20" s="16">
        <v>4316.6400000000003</v>
      </c>
      <c r="E20" s="16"/>
      <c r="F20" s="16"/>
      <c r="G20" s="16"/>
      <c r="H20" s="16"/>
      <c r="I20" s="16"/>
      <c r="J20" s="16"/>
      <c r="K20" s="16"/>
      <c r="L20" s="16"/>
      <c r="M20" s="16"/>
      <c r="N20" s="16"/>
      <c r="O20" s="16"/>
      <c r="P20" s="16"/>
      <c r="Q20" s="16"/>
      <c r="R20" s="16"/>
      <c r="S20" s="16"/>
      <c r="T20" s="16"/>
      <c r="U20" s="16"/>
      <c r="V20" s="16"/>
      <c r="W20" s="16"/>
      <c r="X20" s="16"/>
      <c r="Y20" s="16"/>
      <c r="Z20" s="16"/>
    </row>
    <row r="21" spans="1:26" ht="15.75" customHeight="1">
      <c r="A21" s="22">
        <v>44579</v>
      </c>
      <c r="B21" s="16">
        <v>7563.55</v>
      </c>
      <c r="C21" s="16">
        <v>4263.04</v>
      </c>
      <c r="D21" s="16">
        <v>4287.22</v>
      </c>
      <c r="E21" s="16"/>
      <c r="F21" s="16"/>
      <c r="G21" s="16"/>
      <c r="H21" s="16"/>
      <c r="I21" s="16"/>
      <c r="J21" s="16"/>
      <c r="K21" s="16"/>
      <c r="L21" s="16"/>
      <c r="M21" s="16"/>
      <c r="N21" s="16"/>
      <c r="O21" s="16"/>
      <c r="P21" s="16"/>
      <c r="Q21" s="16"/>
      <c r="R21" s="16"/>
      <c r="S21" s="16"/>
      <c r="T21" s="16"/>
      <c r="U21" s="16"/>
      <c r="V21" s="16"/>
      <c r="W21" s="16"/>
      <c r="X21" s="16"/>
      <c r="Y21" s="16"/>
      <c r="Z21" s="16"/>
    </row>
    <row r="22" spans="1:26" ht="15.75" customHeight="1">
      <c r="A22" s="22">
        <v>44580</v>
      </c>
      <c r="B22" s="16">
        <v>7589.66</v>
      </c>
      <c r="C22" s="16">
        <v>4273.79</v>
      </c>
      <c r="D22" s="16">
        <v>4299.63</v>
      </c>
      <c r="E22" s="16"/>
      <c r="F22" s="16"/>
      <c r="G22" s="16"/>
      <c r="H22" s="16"/>
      <c r="I22" s="16"/>
      <c r="J22" s="16"/>
      <c r="K22" s="16"/>
      <c r="L22" s="16"/>
      <c r="M22" s="16"/>
      <c r="N22" s="16"/>
      <c r="O22" s="16"/>
      <c r="P22" s="16"/>
      <c r="Q22" s="16"/>
      <c r="R22" s="16"/>
      <c r="S22" s="16"/>
      <c r="T22" s="16"/>
      <c r="U22" s="16"/>
      <c r="V22" s="16"/>
      <c r="W22" s="16"/>
      <c r="X22" s="16"/>
      <c r="Y22" s="16"/>
      <c r="Z22" s="16"/>
    </row>
    <row r="23" spans="1:26" ht="15.75" customHeight="1">
      <c r="A23" s="22">
        <v>44581</v>
      </c>
      <c r="B23" s="16">
        <v>7585.01</v>
      </c>
      <c r="C23" s="16">
        <v>4274.5200000000004</v>
      </c>
      <c r="D23" s="16">
        <v>4299.32</v>
      </c>
      <c r="E23" s="16"/>
      <c r="F23" s="16"/>
      <c r="G23" s="16"/>
      <c r="H23" s="16"/>
      <c r="I23" s="16"/>
      <c r="J23" s="16"/>
      <c r="K23" s="16"/>
      <c r="L23" s="16"/>
      <c r="M23" s="16"/>
      <c r="N23" s="16"/>
      <c r="O23" s="16"/>
      <c r="P23" s="16"/>
      <c r="Q23" s="16"/>
      <c r="R23" s="16"/>
      <c r="S23" s="16"/>
      <c r="T23" s="16"/>
      <c r="U23" s="16"/>
      <c r="V23" s="16"/>
      <c r="W23" s="16"/>
      <c r="X23" s="16"/>
      <c r="Y23" s="16"/>
      <c r="Z23" s="16"/>
    </row>
    <row r="24" spans="1:26" ht="15.75" customHeight="1">
      <c r="A24" s="22">
        <v>44582</v>
      </c>
      <c r="B24" s="16">
        <v>7494.13</v>
      </c>
      <c r="C24" s="16">
        <v>4217.3100000000004</v>
      </c>
      <c r="D24" s="16">
        <v>4242.16</v>
      </c>
      <c r="E24" s="16"/>
      <c r="F24" s="16"/>
      <c r="G24" s="16"/>
      <c r="H24" s="16"/>
      <c r="I24" s="16"/>
      <c r="J24" s="16"/>
      <c r="K24" s="16"/>
      <c r="L24" s="16"/>
      <c r="M24" s="16"/>
      <c r="N24" s="16"/>
      <c r="O24" s="16"/>
      <c r="P24" s="16"/>
      <c r="Q24" s="16"/>
      <c r="R24" s="16"/>
      <c r="S24" s="16"/>
      <c r="T24" s="16"/>
      <c r="U24" s="16"/>
      <c r="V24" s="16"/>
      <c r="W24" s="16"/>
      <c r="X24" s="16"/>
      <c r="Y24" s="16"/>
      <c r="Z24" s="16"/>
    </row>
    <row r="25" spans="1:26" ht="15.75" customHeight="1">
      <c r="A25" s="22">
        <v>44585</v>
      </c>
      <c r="B25" s="16">
        <v>7297.15</v>
      </c>
      <c r="C25" s="16">
        <v>4099.16</v>
      </c>
      <c r="D25" s="16">
        <v>4123.5600000000004</v>
      </c>
      <c r="E25" s="16"/>
      <c r="F25" s="16"/>
      <c r="G25" s="16"/>
      <c r="H25" s="16"/>
      <c r="I25" s="16"/>
      <c r="J25" s="16"/>
      <c r="K25" s="16"/>
      <c r="L25" s="16"/>
      <c r="M25" s="16"/>
      <c r="N25" s="16"/>
      <c r="O25" s="16"/>
      <c r="P25" s="16"/>
      <c r="Q25" s="16"/>
      <c r="R25" s="16"/>
      <c r="S25" s="16"/>
      <c r="T25" s="16"/>
      <c r="U25" s="16"/>
      <c r="V25" s="16"/>
      <c r="W25" s="16"/>
      <c r="X25" s="16"/>
      <c r="Y25" s="16"/>
      <c r="Z25" s="16"/>
    </row>
    <row r="26" spans="1:26" ht="15.75" customHeight="1">
      <c r="A26" s="22">
        <v>44586</v>
      </c>
      <c r="B26" s="16">
        <v>7371.46</v>
      </c>
      <c r="C26" s="16">
        <v>4139.47</v>
      </c>
      <c r="D26" s="16">
        <v>4164.76</v>
      </c>
      <c r="E26" s="16"/>
      <c r="F26" s="16"/>
      <c r="G26" s="16"/>
      <c r="H26" s="16"/>
      <c r="I26" s="16"/>
      <c r="J26" s="16"/>
      <c r="K26" s="16"/>
      <c r="L26" s="16"/>
      <c r="M26" s="16"/>
      <c r="N26" s="16"/>
      <c r="O26" s="16"/>
      <c r="P26" s="16"/>
      <c r="Q26" s="16"/>
      <c r="R26" s="16"/>
      <c r="S26" s="16"/>
      <c r="T26" s="16"/>
      <c r="U26" s="16"/>
      <c r="V26" s="16"/>
      <c r="W26" s="16"/>
      <c r="X26" s="16"/>
      <c r="Y26" s="16"/>
      <c r="Z26" s="16"/>
    </row>
    <row r="27" spans="1:26" ht="15.75" customHeight="1">
      <c r="A27" s="22">
        <v>44587</v>
      </c>
      <c r="B27" s="16">
        <v>7469.78</v>
      </c>
      <c r="C27" s="16">
        <v>4192.7</v>
      </c>
      <c r="D27" s="16">
        <v>4218.37</v>
      </c>
      <c r="E27" s="16"/>
      <c r="F27" s="16"/>
      <c r="G27" s="16"/>
      <c r="H27" s="16"/>
      <c r="I27" s="16"/>
      <c r="J27" s="16"/>
      <c r="K27" s="16"/>
      <c r="L27" s="16"/>
      <c r="M27" s="16"/>
      <c r="N27" s="16"/>
      <c r="O27" s="16"/>
      <c r="P27" s="16"/>
      <c r="Q27" s="16"/>
      <c r="R27" s="16"/>
      <c r="S27" s="16"/>
      <c r="T27" s="16"/>
      <c r="U27" s="16"/>
      <c r="V27" s="16"/>
      <c r="W27" s="16"/>
      <c r="X27" s="16"/>
      <c r="Y27" s="16"/>
      <c r="Z27" s="16"/>
    </row>
    <row r="28" spans="1:26" ht="15.75" customHeight="1">
      <c r="A28" s="22">
        <v>44588</v>
      </c>
      <c r="B28" s="16">
        <v>7554.31</v>
      </c>
      <c r="C28" s="16">
        <v>4230.83</v>
      </c>
      <c r="D28" s="16">
        <v>4257.74</v>
      </c>
      <c r="E28" s="16"/>
      <c r="F28" s="16"/>
      <c r="G28" s="16"/>
      <c r="H28" s="16"/>
      <c r="I28" s="16"/>
      <c r="J28" s="16"/>
      <c r="K28" s="16"/>
      <c r="L28" s="16"/>
      <c r="M28" s="16"/>
      <c r="N28" s="16"/>
      <c r="O28" s="16"/>
      <c r="P28" s="16"/>
      <c r="Q28" s="16"/>
      <c r="R28" s="16"/>
      <c r="S28" s="16"/>
      <c r="T28" s="16"/>
      <c r="U28" s="16"/>
      <c r="V28" s="16"/>
      <c r="W28" s="16"/>
      <c r="X28" s="16"/>
      <c r="Y28" s="16"/>
      <c r="Z28" s="16"/>
    </row>
    <row r="29" spans="1:26" ht="15.75" customHeight="1">
      <c r="A29" s="22">
        <v>44589</v>
      </c>
      <c r="B29" s="16">
        <v>7466.07</v>
      </c>
      <c r="C29" s="16">
        <v>4182.58</v>
      </c>
      <c r="D29" s="16">
        <v>4209.3900000000003</v>
      </c>
      <c r="E29" s="16"/>
      <c r="F29" s="16"/>
      <c r="G29" s="16"/>
      <c r="H29" s="16"/>
      <c r="I29" s="16"/>
      <c r="J29" s="16"/>
      <c r="K29" s="16"/>
      <c r="L29" s="16"/>
      <c r="M29" s="16"/>
      <c r="N29" s="16"/>
      <c r="O29" s="16"/>
      <c r="P29" s="16"/>
      <c r="Q29" s="16"/>
      <c r="R29" s="16"/>
      <c r="S29" s="16"/>
      <c r="T29" s="16"/>
      <c r="U29" s="16"/>
      <c r="V29" s="16"/>
      <c r="W29" s="16"/>
      <c r="X29" s="16"/>
      <c r="Y29" s="16"/>
      <c r="Z29" s="16"/>
    </row>
    <row r="30" spans="1:26" ht="15.75" customHeight="1">
      <c r="A30" s="22">
        <v>44592</v>
      </c>
      <c r="B30" s="16">
        <v>7464.37</v>
      </c>
      <c r="C30" s="16">
        <v>4191.8100000000004</v>
      </c>
      <c r="D30" s="16">
        <v>4217.67</v>
      </c>
      <c r="E30" s="16"/>
      <c r="F30" s="16"/>
      <c r="G30" s="16"/>
      <c r="H30" s="16"/>
      <c r="I30" s="16"/>
      <c r="J30" s="16"/>
      <c r="K30" s="16"/>
      <c r="L30" s="16"/>
      <c r="M30" s="16"/>
      <c r="N30" s="16"/>
      <c r="O30" s="16"/>
      <c r="P30" s="16"/>
      <c r="Q30" s="16"/>
      <c r="R30" s="16"/>
      <c r="S30" s="16"/>
      <c r="T30" s="16"/>
      <c r="U30" s="16"/>
      <c r="V30" s="16"/>
      <c r="W30" s="16"/>
      <c r="X30" s="16"/>
      <c r="Y30" s="16"/>
      <c r="Z30" s="16"/>
    </row>
    <row r="31" spans="1:26" ht="15.75" customHeight="1">
      <c r="A31" s="22">
        <v>44593</v>
      </c>
      <c r="B31" s="16">
        <v>7535.78</v>
      </c>
      <c r="C31" s="16">
        <v>4232.4799999999996</v>
      </c>
      <c r="D31" s="16">
        <v>4259.03</v>
      </c>
      <c r="E31" s="16"/>
      <c r="F31" s="16"/>
      <c r="G31" s="16"/>
      <c r="H31" s="16"/>
      <c r="I31" s="16"/>
      <c r="J31" s="16"/>
      <c r="K31" s="16"/>
      <c r="L31" s="16"/>
      <c r="M31" s="16"/>
      <c r="N31" s="16"/>
      <c r="O31" s="16"/>
      <c r="P31" s="16"/>
      <c r="Q31" s="16"/>
      <c r="R31" s="16"/>
      <c r="S31" s="16"/>
      <c r="T31" s="16"/>
      <c r="U31" s="16"/>
      <c r="V31" s="16"/>
      <c r="W31" s="16"/>
      <c r="X31" s="16"/>
      <c r="Y31" s="16"/>
      <c r="Z31" s="16"/>
    </row>
    <row r="32" spans="1:26" ht="15.75" customHeight="1">
      <c r="A32" s="22">
        <v>44594</v>
      </c>
      <c r="B32" s="16">
        <v>7583</v>
      </c>
      <c r="C32" s="16">
        <v>4257.2299999999996</v>
      </c>
      <c r="D32" s="16">
        <v>4283.88</v>
      </c>
      <c r="E32" s="16"/>
      <c r="F32" s="16"/>
      <c r="G32" s="16"/>
      <c r="H32" s="16"/>
      <c r="I32" s="16"/>
      <c r="J32" s="16"/>
      <c r="K32" s="16"/>
      <c r="L32" s="16"/>
      <c r="M32" s="16"/>
      <c r="N32" s="16"/>
      <c r="O32" s="16"/>
      <c r="P32" s="16"/>
      <c r="Q32" s="16"/>
      <c r="R32" s="16"/>
      <c r="S32" s="16"/>
      <c r="T32" s="16"/>
      <c r="U32" s="16"/>
      <c r="V32" s="16"/>
      <c r="W32" s="16"/>
      <c r="X32" s="16"/>
      <c r="Y32" s="16"/>
      <c r="Z32" s="16"/>
    </row>
    <row r="33" spans="1:26" ht="15.75" customHeight="1">
      <c r="A33" s="22">
        <v>44595</v>
      </c>
      <c r="B33" s="16">
        <v>7528.84</v>
      </c>
      <c r="C33" s="16">
        <v>4222.74</v>
      </c>
      <c r="D33" s="16">
        <v>4249.3500000000004</v>
      </c>
      <c r="E33" s="16"/>
      <c r="F33" s="16"/>
      <c r="G33" s="16"/>
      <c r="H33" s="16"/>
      <c r="I33" s="16"/>
      <c r="J33" s="16"/>
      <c r="K33" s="16"/>
      <c r="L33" s="16"/>
      <c r="M33" s="16"/>
      <c r="N33" s="16"/>
      <c r="O33" s="16"/>
      <c r="P33" s="16"/>
      <c r="Q33" s="16"/>
      <c r="R33" s="16"/>
      <c r="S33" s="16"/>
      <c r="T33" s="16"/>
      <c r="U33" s="16"/>
      <c r="V33" s="16"/>
      <c r="W33" s="16"/>
      <c r="X33" s="16"/>
      <c r="Y33" s="16"/>
      <c r="Z33" s="16"/>
    </row>
    <row r="34" spans="1:26" ht="15.75" customHeight="1">
      <c r="A34" s="22">
        <v>44596</v>
      </c>
      <c r="B34" s="16">
        <v>7516.4</v>
      </c>
      <c r="C34" s="16">
        <v>4208.6099999999997</v>
      </c>
      <c r="D34" s="16">
        <v>4235.3</v>
      </c>
      <c r="E34" s="16"/>
      <c r="F34" s="16"/>
      <c r="G34" s="16"/>
      <c r="H34" s="16"/>
      <c r="I34" s="16"/>
      <c r="J34" s="16"/>
      <c r="K34" s="16"/>
      <c r="L34" s="16"/>
      <c r="M34" s="16"/>
      <c r="N34" s="16"/>
      <c r="O34" s="16"/>
      <c r="P34" s="16"/>
      <c r="Q34" s="16"/>
      <c r="R34" s="16"/>
      <c r="S34" s="16"/>
      <c r="T34" s="16"/>
      <c r="U34" s="16"/>
      <c r="V34" s="16"/>
      <c r="W34" s="16"/>
      <c r="X34" s="16"/>
      <c r="Y34" s="16"/>
      <c r="Z34" s="16"/>
    </row>
    <row r="35" spans="1:26" ht="15.75" customHeight="1">
      <c r="A35" s="22">
        <v>44599</v>
      </c>
      <c r="B35" s="16">
        <v>7573.47</v>
      </c>
      <c r="C35" s="16">
        <v>4236.88</v>
      </c>
      <c r="D35" s="16">
        <v>4264.8999999999996</v>
      </c>
      <c r="E35" s="16"/>
      <c r="F35" s="16"/>
      <c r="G35" s="16"/>
      <c r="H35" s="16"/>
      <c r="I35" s="16"/>
      <c r="J35" s="16"/>
      <c r="K35" s="16"/>
      <c r="L35" s="16"/>
      <c r="M35" s="16"/>
      <c r="N35" s="16"/>
      <c r="O35" s="16"/>
      <c r="P35" s="16"/>
      <c r="Q35" s="16"/>
      <c r="R35" s="16"/>
      <c r="S35" s="16"/>
      <c r="T35" s="16"/>
      <c r="U35" s="16"/>
      <c r="V35" s="16"/>
      <c r="W35" s="16"/>
      <c r="X35" s="16"/>
      <c r="Y35" s="16"/>
      <c r="Z35" s="16"/>
    </row>
    <row r="36" spans="1:26" ht="15.75" customHeight="1">
      <c r="A36" s="22">
        <v>44600</v>
      </c>
      <c r="B36" s="16">
        <v>7567.07</v>
      </c>
      <c r="C36" s="16">
        <v>4233.62</v>
      </c>
      <c r="D36" s="16">
        <v>4261.57</v>
      </c>
      <c r="E36" s="16"/>
      <c r="F36" s="16"/>
      <c r="G36" s="16"/>
      <c r="H36" s="16"/>
      <c r="I36" s="16"/>
      <c r="J36" s="16"/>
      <c r="K36" s="16"/>
      <c r="L36" s="16"/>
      <c r="M36" s="16"/>
      <c r="N36" s="16"/>
      <c r="O36" s="16"/>
      <c r="P36" s="16"/>
      <c r="Q36" s="16"/>
      <c r="R36" s="16"/>
      <c r="S36" s="16"/>
      <c r="T36" s="16"/>
      <c r="U36" s="16"/>
      <c r="V36" s="16"/>
      <c r="W36" s="16"/>
      <c r="X36" s="16"/>
      <c r="Y36" s="16"/>
      <c r="Z36" s="16"/>
    </row>
    <row r="37" spans="1:26" ht="15.75" customHeight="1">
      <c r="A37" s="22">
        <v>44601</v>
      </c>
      <c r="B37" s="16">
        <v>7643.42</v>
      </c>
      <c r="C37" s="16">
        <v>4282.76</v>
      </c>
      <c r="D37" s="16">
        <v>4310.2299999999996</v>
      </c>
      <c r="E37" s="16"/>
      <c r="F37" s="16"/>
      <c r="G37" s="16"/>
      <c r="H37" s="16"/>
      <c r="I37" s="16"/>
      <c r="J37" s="16"/>
      <c r="K37" s="16"/>
      <c r="L37" s="16"/>
      <c r="M37" s="16"/>
      <c r="N37" s="16"/>
      <c r="O37" s="16"/>
      <c r="P37" s="16"/>
      <c r="Q37" s="16"/>
      <c r="R37" s="16"/>
      <c r="S37" s="16"/>
      <c r="T37" s="16"/>
      <c r="U37" s="16"/>
      <c r="V37" s="16"/>
      <c r="W37" s="16"/>
      <c r="X37" s="16"/>
      <c r="Y37" s="16"/>
      <c r="Z37" s="16"/>
    </row>
    <row r="38" spans="1:26" ht="15.75" customHeight="1">
      <c r="A38" s="22">
        <v>44602</v>
      </c>
      <c r="B38" s="16">
        <v>7672.4</v>
      </c>
      <c r="C38" s="16">
        <v>4296.96</v>
      </c>
      <c r="D38" s="16">
        <v>4324.6400000000003</v>
      </c>
      <c r="E38" s="16"/>
      <c r="F38" s="16"/>
      <c r="G38" s="16"/>
      <c r="H38" s="16"/>
      <c r="I38" s="16"/>
      <c r="J38" s="16"/>
      <c r="K38" s="16"/>
      <c r="L38" s="16"/>
      <c r="M38" s="16"/>
      <c r="N38" s="16"/>
      <c r="O38" s="16"/>
      <c r="P38" s="16"/>
      <c r="Q38" s="16"/>
      <c r="R38" s="16"/>
      <c r="S38" s="16"/>
      <c r="T38" s="16"/>
      <c r="U38" s="16"/>
      <c r="V38" s="16"/>
      <c r="W38" s="16"/>
      <c r="X38" s="16"/>
      <c r="Y38" s="16"/>
      <c r="Z38" s="16"/>
    </row>
    <row r="39" spans="1:26" ht="15.75" customHeight="1">
      <c r="A39" s="22">
        <v>44603</v>
      </c>
      <c r="B39" s="16">
        <v>7661.02</v>
      </c>
      <c r="C39" s="16">
        <v>4286.38</v>
      </c>
      <c r="D39" s="16">
        <v>4314.1899999999996</v>
      </c>
      <c r="E39" s="16"/>
      <c r="F39" s="16"/>
      <c r="G39" s="16"/>
      <c r="H39" s="16"/>
      <c r="I39" s="16"/>
      <c r="J39" s="16"/>
      <c r="K39" s="16"/>
      <c r="L39" s="16"/>
      <c r="M39" s="16"/>
      <c r="N39" s="16"/>
      <c r="O39" s="16"/>
      <c r="P39" s="16"/>
      <c r="Q39" s="16"/>
      <c r="R39" s="16"/>
      <c r="S39" s="16"/>
      <c r="T39" s="16"/>
      <c r="U39" s="16"/>
      <c r="V39" s="16"/>
      <c r="W39" s="16"/>
      <c r="X39" s="16"/>
      <c r="Y39" s="16"/>
      <c r="Z39" s="16"/>
    </row>
    <row r="40" spans="1:26" ht="15.75" customHeight="1">
      <c r="A40" s="22">
        <v>44606</v>
      </c>
      <c r="B40" s="16">
        <v>7531.59</v>
      </c>
      <c r="C40" s="16">
        <v>4211.74</v>
      </c>
      <c r="D40" s="16">
        <v>4239.43</v>
      </c>
      <c r="E40" s="16"/>
      <c r="F40" s="16"/>
      <c r="G40" s="16"/>
      <c r="H40" s="16"/>
      <c r="I40" s="16"/>
      <c r="J40" s="16"/>
      <c r="K40" s="16"/>
      <c r="L40" s="16"/>
      <c r="M40" s="16"/>
      <c r="N40" s="16"/>
      <c r="O40" s="16"/>
      <c r="P40" s="16"/>
      <c r="Q40" s="16"/>
      <c r="R40" s="16"/>
      <c r="S40" s="16"/>
      <c r="T40" s="16"/>
      <c r="U40" s="16"/>
      <c r="V40" s="16"/>
      <c r="W40" s="16"/>
      <c r="X40" s="16"/>
      <c r="Y40" s="16"/>
      <c r="Z40" s="16"/>
    </row>
    <row r="41" spans="1:26" ht="15.75" customHeight="1">
      <c r="A41" s="22">
        <v>44607</v>
      </c>
      <c r="B41" s="16">
        <v>7608.92</v>
      </c>
      <c r="C41" s="16">
        <v>4254.78</v>
      </c>
      <c r="D41" s="16">
        <v>4283.3599999999997</v>
      </c>
      <c r="E41" s="16"/>
      <c r="F41" s="16"/>
      <c r="G41" s="16"/>
      <c r="H41" s="16"/>
      <c r="I41" s="16"/>
      <c r="J41" s="16"/>
      <c r="K41" s="16"/>
      <c r="L41" s="16"/>
      <c r="M41" s="16"/>
      <c r="N41" s="16"/>
      <c r="O41" s="16"/>
      <c r="P41" s="16"/>
      <c r="Q41" s="16"/>
      <c r="R41" s="16"/>
      <c r="S41" s="16"/>
      <c r="T41" s="16"/>
      <c r="U41" s="16"/>
      <c r="V41" s="16"/>
      <c r="W41" s="16"/>
      <c r="X41" s="16"/>
      <c r="Y41" s="16"/>
      <c r="Z41" s="16"/>
    </row>
    <row r="42" spans="1:26" ht="15.75" customHeight="1">
      <c r="A42" s="22">
        <v>44608</v>
      </c>
      <c r="B42" s="16">
        <v>7603.78</v>
      </c>
      <c r="C42" s="16">
        <v>4251.96</v>
      </c>
      <c r="D42" s="16">
        <v>4280.1899999999996</v>
      </c>
      <c r="E42" s="16"/>
      <c r="F42" s="16"/>
      <c r="G42" s="16"/>
      <c r="H42" s="16"/>
      <c r="I42" s="16"/>
      <c r="J42" s="16"/>
      <c r="K42" s="16"/>
      <c r="L42" s="16"/>
      <c r="M42" s="16"/>
      <c r="N42" s="16"/>
      <c r="O42" s="16"/>
      <c r="P42" s="16"/>
      <c r="Q42" s="16"/>
      <c r="R42" s="16"/>
      <c r="S42" s="16"/>
      <c r="T42" s="16"/>
      <c r="U42" s="16"/>
      <c r="V42" s="16"/>
      <c r="W42" s="16"/>
      <c r="X42" s="16"/>
      <c r="Y42" s="16"/>
      <c r="Z42" s="16"/>
    </row>
    <row r="43" spans="1:26" ht="15.75" customHeight="1">
      <c r="A43" s="22">
        <v>44609</v>
      </c>
      <c r="B43" s="16">
        <v>7537.37</v>
      </c>
      <c r="C43" s="16">
        <v>4212.87</v>
      </c>
      <c r="D43" s="16">
        <v>4240.22</v>
      </c>
      <c r="E43" s="16"/>
      <c r="F43" s="16"/>
      <c r="G43" s="16"/>
      <c r="H43" s="16"/>
      <c r="I43" s="16"/>
      <c r="J43" s="16"/>
      <c r="K43" s="16"/>
      <c r="L43" s="16"/>
      <c r="M43" s="16"/>
      <c r="N43" s="16"/>
      <c r="O43" s="16"/>
      <c r="P43" s="16"/>
      <c r="Q43" s="16"/>
      <c r="R43" s="16"/>
      <c r="S43" s="16"/>
      <c r="T43" s="16"/>
      <c r="U43" s="16"/>
      <c r="V43" s="16"/>
      <c r="W43" s="16"/>
      <c r="X43" s="16"/>
      <c r="Y43" s="16"/>
      <c r="Z43" s="16"/>
    </row>
    <row r="44" spans="1:26" ht="15.75" customHeight="1">
      <c r="A44" s="22">
        <v>44610</v>
      </c>
      <c r="B44" s="16">
        <v>7513.62</v>
      </c>
      <c r="C44" s="16">
        <v>4195.45</v>
      </c>
      <c r="D44" s="16">
        <v>4222.78</v>
      </c>
      <c r="E44" s="16"/>
      <c r="F44" s="16"/>
      <c r="G44" s="16"/>
      <c r="H44" s="16"/>
      <c r="I44" s="16"/>
      <c r="J44" s="16"/>
      <c r="K44" s="16"/>
      <c r="L44" s="16"/>
      <c r="M44" s="16"/>
      <c r="N44" s="16"/>
      <c r="O44" s="16"/>
      <c r="P44" s="16"/>
      <c r="Q44" s="16"/>
      <c r="R44" s="16"/>
      <c r="S44" s="16"/>
      <c r="T44" s="16"/>
      <c r="U44" s="16"/>
      <c r="V44" s="16"/>
      <c r="W44" s="16"/>
      <c r="X44" s="16"/>
      <c r="Y44" s="16"/>
      <c r="Z44" s="16"/>
    </row>
    <row r="45" spans="1:26" ht="15.75" customHeight="1">
      <c r="A45" s="22">
        <v>44613</v>
      </c>
      <c r="B45" s="16">
        <v>7484.33</v>
      </c>
      <c r="C45" s="16">
        <v>4172.09</v>
      </c>
      <c r="D45" s="16">
        <v>4200.4799999999996</v>
      </c>
      <c r="E45" s="16"/>
      <c r="F45" s="16"/>
      <c r="G45" s="16"/>
      <c r="H45" s="16"/>
      <c r="I45" s="16"/>
      <c r="J45" s="16"/>
      <c r="K45" s="16"/>
      <c r="L45" s="16"/>
      <c r="M45" s="16"/>
      <c r="N45" s="16"/>
      <c r="O45" s="16"/>
      <c r="P45" s="16"/>
      <c r="Q45" s="16"/>
      <c r="R45" s="16"/>
      <c r="S45" s="16"/>
      <c r="T45" s="16"/>
      <c r="U45" s="16"/>
      <c r="V45" s="16"/>
      <c r="W45" s="16"/>
      <c r="X45" s="16"/>
      <c r="Y45" s="16"/>
      <c r="Z45" s="16"/>
    </row>
    <row r="46" spans="1:26" ht="15.75" customHeight="1">
      <c r="A46" s="22">
        <v>44614</v>
      </c>
      <c r="B46" s="16">
        <v>7494.21</v>
      </c>
      <c r="C46" s="16">
        <v>4172.3500000000004</v>
      </c>
      <c r="D46" s="16">
        <v>4201.8</v>
      </c>
      <c r="E46" s="16"/>
      <c r="F46" s="16"/>
      <c r="G46" s="16"/>
      <c r="H46" s="16"/>
      <c r="I46" s="16"/>
      <c r="J46" s="16"/>
      <c r="K46" s="16"/>
      <c r="L46" s="16"/>
      <c r="M46" s="16"/>
      <c r="N46" s="16"/>
      <c r="O46" s="16"/>
      <c r="P46" s="16"/>
      <c r="Q46" s="16"/>
      <c r="R46" s="16"/>
      <c r="S46" s="16"/>
      <c r="T46" s="16"/>
      <c r="U46" s="16"/>
      <c r="V46" s="16"/>
      <c r="W46" s="16"/>
      <c r="X46" s="16"/>
      <c r="Y46" s="16"/>
      <c r="Z46" s="16"/>
    </row>
    <row r="47" spans="1:26" ht="15.75" customHeight="1">
      <c r="A47" s="22">
        <v>44615</v>
      </c>
      <c r="B47" s="16">
        <v>7498.18</v>
      </c>
      <c r="C47" s="16">
        <v>4169.6400000000003</v>
      </c>
      <c r="D47" s="16">
        <v>4198.8100000000004</v>
      </c>
      <c r="E47" s="16"/>
      <c r="F47" s="16"/>
      <c r="G47" s="16"/>
      <c r="H47" s="16"/>
      <c r="I47" s="16"/>
      <c r="J47" s="16"/>
      <c r="K47" s="16"/>
      <c r="L47" s="16"/>
      <c r="M47" s="16"/>
      <c r="N47" s="16"/>
      <c r="O47" s="16"/>
      <c r="P47" s="16"/>
      <c r="Q47" s="16"/>
      <c r="R47" s="16"/>
      <c r="S47" s="16"/>
      <c r="T47" s="16"/>
      <c r="U47" s="16"/>
      <c r="V47" s="16"/>
      <c r="W47" s="16"/>
      <c r="X47" s="16"/>
      <c r="Y47" s="16"/>
      <c r="Z47" s="16"/>
    </row>
    <row r="48" spans="1:26" ht="15.75" customHeight="1">
      <c r="A48" s="22">
        <v>44616</v>
      </c>
      <c r="B48" s="16">
        <v>7207.38</v>
      </c>
      <c r="C48" s="16">
        <v>4015.91</v>
      </c>
      <c r="D48" s="16">
        <v>4042.98</v>
      </c>
      <c r="E48" s="16"/>
      <c r="F48" s="16"/>
      <c r="G48" s="16"/>
      <c r="H48" s="16"/>
      <c r="I48" s="16"/>
      <c r="J48" s="16"/>
      <c r="K48" s="16"/>
      <c r="L48" s="16"/>
      <c r="M48" s="16"/>
      <c r="N48" s="16"/>
      <c r="O48" s="16"/>
      <c r="P48" s="16"/>
      <c r="Q48" s="16"/>
      <c r="R48" s="16"/>
      <c r="S48" s="16"/>
      <c r="T48" s="16"/>
      <c r="U48" s="16"/>
      <c r="V48" s="16"/>
      <c r="W48" s="16"/>
      <c r="X48" s="16"/>
      <c r="Y48" s="16"/>
      <c r="Z48" s="16"/>
    </row>
    <row r="49" spans="1:26" ht="15.75" customHeight="1">
      <c r="A49" s="22">
        <v>44617</v>
      </c>
      <c r="B49" s="16">
        <v>7489.46</v>
      </c>
      <c r="C49" s="16">
        <v>4167.09</v>
      </c>
      <c r="D49" s="16">
        <v>4196.79</v>
      </c>
      <c r="E49" s="16"/>
      <c r="F49" s="16"/>
      <c r="G49" s="16"/>
      <c r="H49" s="16"/>
      <c r="I49" s="16"/>
      <c r="J49" s="16"/>
      <c r="K49" s="16"/>
      <c r="L49" s="16"/>
      <c r="M49" s="16"/>
      <c r="N49" s="16"/>
      <c r="O49" s="16"/>
      <c r="P49" s="16"/>
      <c r="Q49" s="16"/>
      <c r="R49" s="16"/>
      <c r="S49" s="16"/>
      <c r="T49" s="16"/>
      <c r="U49" s="16"/>
      <c r="V49" s="16"/>
      <c r="W49" s="16"/>
      <c r="X49" s="16"/>
      <c r="Y49" s="16"/>
      <c r="Z49" s="16"/>
    </row>
    <row r="50" spans="1:26" ht="15.75" customHeight="1">
      <c r="A50" s="22">
        <v>44620</v>
      </c>
      <c r="B50" s="16">
        <v>7458.25</v>
      </c>
      <c r="C50" s="16">
        <v>4157.7700000000004</v>
      </c>
      <c r="D50" s="16">
        <v>4187.6899999999996</v>
      </c>
      <c r="E50" s="16"/>
      <c r="F50" s="16"/>
      <c r="G50" s="16"/>
      <c r="H50" s="16"/>
      <c r="I50" s="16"/>
      <c r="J50" s="16"/>
      <c r="K50" s="16"/>
      <c r="L50" s="16"/>
      <c r="M50" s="16"/>
      <c r="N50" s="16"/>
      <c r="O50" s="16"/>
      <c r="P50" s="16"/>
      <c r="Q50" s="16"/>
      <c r="R50" s="16"/>
      <c r="S50" s="16"/>
      <c r="T50" s="16"/>
      <c r="U50" s="16"/>
      <c r="V50" s="16"/>
      <c r="W50" s="16"/>
      <c r="X50" s="16"/>
      <c r="Y50" s="16"/>
      <c r="Z50" s="16"/>
    </row>
    <row r="51" spans="1:26" ht="15.75" customHeight="1">
      <c r="A51" s="22">
        <v>44621</v>
      </c>
      <c r="B51" s="16">
        <v>7330.2</v>
      </c>
      <c r="C51" s="16">
        <v>4079.97</v>
      </c>
      <c r="D51" s="16">
        <v>4108.78</v>
      </c>
      <c r="E51" s="16"/>
      <c r="F51" s="16"/>
      <c r="G51" s="16"/>
      <c r="H51" s="16"/>
      <c r="I51" s="16"/>
      <c r="J51" s="16"/>
      <c r="K51" s="16"/>
      <c r="L51" s="16"/>
      <c r="M51" s="16"/>
      <c r="N51" s="16"/>
      <c r="O51" s="16"/>
      <c r="P51" s="16"/>
      <c r="Q51" s="16"/>
      <c r="R51" s="16"/>
      <c r="S51" s="16"/>
      <c r="T51" s="16"/>
      <c r="U51" s="16"/>
      <c r="V51" s="16"/>
      <c r="W51" s="16"/>
      <c r="X51" s="16"/>
      <c r="Y51" s="16"/>
      <c r="Z51" s="16"/>
    </row>
    <row r="52" spans="1:26" ht="15.75" customHeight="1">
      <c r="A52" s="22">
        <v>44622</v>
      </c>
      <c r="B52" s="16">
        <v>7429.56</v>
      </c>
      <c r="C52" s="16">
        <v>4134.87</v>
      </c>
      <c r="D52" s="16">
        <v>4164.3900000000003</v>
      </c>
      <c r="E52" s="16"/>
      <c r="F52" s="16"/>
      <c r="G52" s="16"/>
      <c r="H52" s="16"/>
      <c r="I52" s="16"/>
      <c r="J52" s="16"/>
      <c r="K52" s="16"/>
      <c r="L52" s="16"/>
      <c r="M52" s="16"/>
      <c r="N52" s="16"/>
      <c r="O52" s="16"/>
      <c r="P52" s="16"/>
      <c r="Q52" s="16"/>
      <c r="R52" s="16"/>
      <c r="S52" s="16"/>
      <c r="T52" s="16"/>
      <c r="U52" s="16"/>
      <c r="V52" s="16"/>
      <c r="W52" s="16"/>
      <c r="X52" s="16"/>
      <c r="Y52" s="16"/>
      <c r="Z52" s="16"/>
    </row>
    <row r="53" spans="1:26" ht="15.75" customHeight="1">
      <c r="A53" s="22">
        <v>44623</v>
      </c>
      <c r="B53" s="16">
        <v>7238.85</v>
      </c>
      <c r="C53" s="16">
        <v>4023.9</v>
      </c>
      <c r="D53" s="16">
        <v>4052.28</v>
      </c>
      <c r="E53" s="16"/>
      <c r="F53" s="16"/>
      <c r="G53" s="16"/>
      <c r="H53" s="16"/>
      <c r="I53" s="16"/>
      <c r="J53" s="16"/>
      <c r="K53" s="16"/>
      <c r="L53" s="16"/>
      <c r="M53" s="16"/>
      <c r="N53" s="16"/>
      <c r="O53" s="16"/>
      <c r="P53" s="16"/>
      <c r="Q53" s="16"/>
      <c r="R53" s="16"/>
      <c r="S53" s="16"/>
      <c r="T53" s="16"/>
      <c r="U53" s="16"/>
      <c r="V53" s="16"/>
      <c r="W53" s="16"/>
      <c r="X53" s="16"/>
      <c r="Y53" s="16"/>
      <c r="Z53" s="16"/>
    </row>
    <row r="54" spans="1:26" ht="15.75" customHeight="1">
      <c r="A54" s="22">
        <v>44624</v>
      </c>
      <c r="B54" s="16">
        <v>6987.14</v>
      </c>
      <c r="C54" s="16">
        <v>3884.43</v>
      </c>
      <c r="D54" s="16">
        <v>3911.57</v>
      </c>
      <c r="E54" s="16"/>
      <c r="F54" s="16"/>
      <c r="G54" s="16"/>
      <c r="H54" s="16"/>
      <c r="I54" s="16"/>
      <c r="J54" s="16"/>
      <c r="K54" s="16"/>
      <c r="L54" s="16"/>
      <c r="M54" s="16"/>
      <c r="N54" s="16"/>
      <c r="O54" s="16"/>
      <c r="P54" s="16"/>
      <c r="Q54" s="16"/>
      <c r="R54" s="16"/>
      <c r="S54" s="16"/>
      <c r="T54" s="16"/>
      <c r="U54" s="16"/>
      <c r="V54" s="16"/>
      <c r="W54" s="16"/>
      <c r="X54" s="16"/>
      <c r="Y54" s="16"/>
      <c r="Z54" s="16"/>
    </row>
    <row r="55" spans="1:26" ht="15.75" customHeight="1">
      <c r="A55" s="22">
        <v>44627</v>
      </c>
      <c r="B55" s="16">
        <v>6959.48</v>
      </c>
      <c r="C55" s="16">
        <v>3862.39</v>
      </c>
      <c r="D55" s="16">
        <v>3891.56</v>
      </c>
      <c r="E55" s="16"/>
      <c r="F55" s="16"/>
      <c r="G55" s="16"/>
      <c r="H55" s="16"/>
      <c r="I55" s="16"/>
      <c r="J55" s="16"/>
      <c r="K55" s="16"/>
      <c r="L55" s="16"/>
      <c r="M55" s="16"/>
      <c r="N55" s="16"/>
      <c r="O55" s="16"/>
      <c r="P55" s="16"/>
      <c r="Q55" s="16"/>
      <c r="R55" s="16"/>
      <c r="S55" s="16"/>
      <c r="T55" s="16"/>
      <c r="U55" s="16"/>
      <c r="V55" s="16"/>
      <c r="W55" s="16"/>
      <c r="X55" s="16"/>
      <c r="Y55" s="16"/>
      <c r="Z55" s="16"/>
    </row>
    <row r="56" spans="1:26" ht="15.75" customHeight="1">
      <c r="A56" s="22">
        <v>44628</v>
      </c>
      <c r="B56" s="16">
        <v>6964.11</v>
      </c>
      <c r="C56" s="16">
        <v>3867.24</v>
      </c>
      <c r="D56" s="16">
        <v>3895.27</v>
      </c>
      <c r="E56" s="16"/>
      <c r="F56" s="16"/>
      <c r="G56" s="16"/>
      <c r="H56" s="16"/>
      <c r="I56" s="16"/>
      <c r="J56" s="16"/>
      <c r="K56" s="16"/>
      <c r="L56" s="16"/>
      <c r="M56" s="16"/>
      <c r="N56" s="16"/>
      <c r="O56" s="16"/>
      <c r="P56" s="16"/>
      <c r="Q56" s="16"/>
      <c r="R56" s="16"/>
      <c r="S56" s="16"/>
      <c r="T56" s="16"/>
      <c r="U56" s="16"/>
      <c r="V56" s="16"/>
      <c r="W56" s="16"/>
      <c r="X56" s="16"/>
      <c r="Y56" s="16"/>
      <c r="Z56" s="16"/>
    </row>
    <row r="57" spans="1:26" ht="15.75" customHeight="1">
      <c r="A57" s="22">
        <v>44629</v>
      </c>
      <c r="B57" s="16">
        <v>7190.72</v>
      </c>
      <c r="C57" s="16">
        <v>3999.43</v>
      </c>
      <c r="D57" s="16">
        <v>4029.28</v>
      </c>
      <c r="E57" s="16"/>
      <c r="F57" s="16"/>
      <c r="G57" s="16"/>
      <c r="H57" s="16"/>
      <c r="I57" s="16"/>
      <c r="J57" s="16"/>
      <c r="K57" s="16"/>
      <c r="L57" s="16"/>
      <c r="M57" s="16"/>
      <c r="N57" s="16"/>
      <c r="O57" s="16"/>
      <c r="P57" s="16"/>
      <c r="Q57" s="16"/>
      <c r="R57" s="16"/>
      <c r="S57" s="16"/>
      <c r="T57" s="16"/>
      <c r="U57" s="16"/>
      <c r="V57" s="16"/>
      <c r="W57" s="16"/>
      <c r="X57" s="16"/>
      <c r="Y57" s="16"/>
      <c r="Z57" s="16"/>
    </row>
    <row r="58" spans="1:26" ht="15.75" customHeight="1">
      <c r="A58" s="22">
        <v>44630</v>
      </c>
      <c r="B58" s="16">
        <v>7099.09</v>
      </c>
      <c r="C58" s="16">
        <v>3954.3</v>
      </c>
      <c r="D58" s="16">
        <v>3982.48</v>
      </c>
      <c r="E58" s="16"/>
      <c r="F58" s="16"/>
      <c r="G58" s="16"/>
      <c r="H58" s="16"/>
      <c r="I58" s="16"/>
      <c r="J58" s="16"/>
      <c r="K58" s="16"/>
      <c r="L58" s="16"/>
      <c r="M58" s="16"/>
      <c r="N58" s="16"/>
      <c r="O58" s="16"/>
      <c r="P58" s="16"/>
      <c r="Q58" s="16"/>
      <c r="R58" s="16"/>
      <c r="S58" s="16"/>
      <c r="T58" s="16"/>
      <c r="U58" s="16"/>
      <c r="V58" s="16"/>
      <c r="W58" s="16"/>
      <c r="X58" s="16"/>
      <c r="Y58" s="16"/>
      <c r="Z58" s="16"/>
    </row>
    <row r="59" spans="1:26" ht="15.75" customHeight="1">
      <c r="A59" s="22">
        <v>44631</v>
      </c>
      <c r="B59" s="16">
        <v>7155.64</v>
      </c>
      <c r="C59" s="16">
        <v>3988.9</v>
      </c>
      <c r="D59" s="16">
        <v>4017.16</v>
      </c>
      <c r="E59" s="16"/>
      <c r="F59" s="16"/>
      <c r="G59" s="16"/>
      <c r="H59" s="16"/>
      <c r="I59" s="16"/>
      <c r="J59" s="16"/>
      <c r="K59" s="16"/>
      <c r="L59" s="16"/>
      <c r="M59" s="16"/>
      <c r="N59" s="16"/>
      <c r="O59" s="16"/>
      <c r="P59" s="16"/>
      <c r="Q59" s="16"/>
      <c r="R59" s="16"/>
      <c r="S59" s="16"/>
      <c r="T59" s="16"/>
      <c r="U59" s="16"/>
      <c r="V59" s="16"/>
      <c r="W59" s="16"/>
      <c r="X59" s="16"/>
      <c r="Y59" s="16"/>
      <c r="Z59" s="16"/>
    </row>
    <row r="60" spans="1:26" ht="15.75" customHeight="1">
      <c r="A60" s="22">
        <v>44634</v>
      </c>
      <c r="B60" s="16">
        <v>7193.47</v>
      </c>
      <c r="C60" s="16">
        <v>4014.87</v>
      </c>
      <c r="D60" s="16">
        <v>4043.45</v>
      </c>
      <c r="E60" s="16"/>
      <c r="F60" s="16"/>
      <c r="G60" s="16"/>
      <c r="H60" s="16"/>
      <c r="I60" s="16"/>
      <c r="J60" s="16"/>
      <c r="K60" s="16"/>
      <c r="L60" s="16"/>
      <c r="M60" s="16"/>
      <c r="N60" s="16"/>
      <c r="O60" s="16"/>
      <c r="P60" s="16"/>
      <c r="Q60" s="16"/>
      <c r="R60" s="16"/>
      <c r="S60" s="16"/>
      <c r="T60" s="16"/>
      <c r="U60" s="16"/>
      <c r="V60" s="16"/>
      <c r="W60" s="16"/>
      <c r="X60" s="16"/>
      <c r="Y60" s="16"/>
      <c r="Z60" s="16"/>
    </row>
    <row r="61" spans="1:26" ht="15.75" customHeight="1">
      <c r="A61" s="22">
        <v>44635</v>
      </c>
      <c r="B61" s="16">
        <v>7175.7</v>
      </c>
      <c r="C61" s="16">
        <v>3999.12</v>
      </c>
      <c r="D61" s="16">
        <v>4028.24</v>
      </c>
      <c r="E61" s="16"/>
      <c r="F61" s="16"/>
      <c r="G61" s="16"/>
      <c r="H61" s="16"/>
      <c r="I61" s="16"/>
      <c r="J61" s="16"/>
      <c r="K61" s="16"/>
      <c r="L61" s="16"/>
      <c r="M61" s="16"/>
      <c r="N61" s="16"/>
      <c r="O61" s="16"/>
      <c r="P61" s="16"/>
      <c r="Q61" s="16"/>
      <c r="R61" s="16"/>
      <c r="S61" s="16"/>
      <c r="T61" s="16"/>
      <c r="U61" s="16"/>
      <c r="V61" s="16"/>
      <c r="W61" s="16"/>
      <c r="X61" s="16"/>
      <c r="Y61" s="16"/>
      <c r="Z61" s="16"/>
    </row>
    <row r="62" spans="1:26" ht="15.75" customHeight="1">
      <c r="A62" s="22">
        <v>44636</v>
      </c>
      <c r="B62" s="16">
        <v>7291.68</v>
      </c>
      <c r="C62" s="16">
        <v>4074.09</v>
      </c>
      <c r="D62" s="16">
        <v>4103.62</v>
      </c>
      <c r="E62" s="16"/>
      <c r="F62" s="16"/>
      <c r="G62" s="16"/>
      <c r="H62" s="16"/>
      <c r="I62" s="16"/>
      <c r="J62" s="16"/>
      <c r="K62" s="16"/>
      <c r="L62" s="16"/>
      <c r="M62" s="16"/>
      <c r="N62" s="16"/>
      <c r="O62" s="16"/>
      <c r="P62" s="16"/>
      <c r="Q62" s="16"/>
      <c r="R62" s="16"/>
      <c r="S62" s="16"/>
      <c r="T62" s="16"/>
      <c r="U62" s="16"/>
      <c r="V62" s="16"/>
      <c r="W62" s="16"/>
      <c r="X62" s="16"/>
      <c r="Y62" s="16"/>
      <c r="Z62" s="16"/>
    </row>
    <row r="63" spans="1:26" ht="15.75" customHeight="1">
      <c r="A63" s="22">
        <v>44637</v>
      </c>
      <c r="B63" s="16">
        <v>7385.34</v>
      </c>
      <c r="C63" s="16">
        <v>4120.17</v>
      </c>
      <c r="D63" s="16">
        <v>4149.97</v>
      </c>
      <c r="E63" s="16"/>
      <c r="F63" s="16"/>
      <c r="G63" s="16"/>
      <c r="H63" s="16"/>
      <c r="I63" s="16"/>
      <c r="J63" s="16"/>
      <c r="K63" s="16"/>
      <c r="L63" s="16"/>
      <c r="M63" s="16"/>
      <c r="N63" s="16"/>
      <c r="O63" s="16"/>
      <c r="P63" s="16"/>
      <c r="Q63" s="16"/>
      <c r="R63" s="16"/>
      <c r="S63" s="16"/>
      <c r="T63" s="16"/>
      <c r="U63" s="16"/>
      <c r="V63" s="16"/>
      <c r="W63" s="16"/>
      <c r="X63" s="16"/>
      <c r="Y63" s="16"/>
      <c r="Z63" s="16"/>
    </row>
    <row r="64" spans="1:26" ht="15.75" customHeight="1">
      <c r="A64" s="22">
        <v>44638</v>
      </c>
      <c r="B64" s="16">
        <v>7404.73</v>
      </c>
      <c r="C64" s="16">
        <v>4135.37</v>
      </c>
      <c r="D64" s="16">
        <v>4164.8999999999996</v>
      </c>
      <c r="E64" s="16"/>
      <c r="F64" s="16"/>
      <c r="G64" s="16"/>
      <c r="H64" s="16"/>
      <c r="I64" s="16"/>
      <c r="J64" s="16"/>
      <c r="K64" s="16"/>
      <c r="L64" s="16"/>
      <c r="M64" s="16"/>
      <c r="N64" s="16"/>
      <c r="O64" s="16"/>
      <c r="P64" s="16"/>
      <c r="Q64" s="16"/>
      <c r="R64" s="16"/>
      <c r="S64" s="16"/>
      <c r="T64" s="16"/>
      <c r="U64" s="16"/>
      <c r="V64" s="16"/>
      <c r="W64" s="16"/>
      <c r="X64" s="16"/>
      <c r="Y64" s="16"/>
      <c r="Z64" s="16"/>
    </row>
    <row r="65" spans="1:26" ht="15.75" customHeight="1">
      <c r="A65" s="22">
        <v>44641</v>
      </c>
      <c r="B65" s="16">
        <v>7442.39</v>
      </c>
      <c r="C65" s="16">
        <v>4148.21</v>
      </c>
      <c r="D65" s="16">
        <v>4177.8999999999996</v>
      </c>
      <c r="E65" s="16"/>
      <c r="F65" s="16"/>
      <c r="G65" s="16"/>
      <c r="H65" s="16"/>
      <c r="I65" s="16"/>
      <c r="J65" s="16"/>
      <c r="K65" s="16"/>
      <c r="L65" s="16"/>
      <c r="M65" s="16"/>
      <c r="N65" s="16"/>
      <c r="O65" s="16"/>
      <c r="P65" s="16"/>
      <c r="Q65" s="16"/>
      <c r="R65" s="16"/>
      <c r="S65" s="16"/>
      <c r="T65" s="16"/>
      <c r="U65" s="16"/>
      <c r="V65" s="16"/>
      <c r="W65" s="16"/>
      <c r="X65" s="16"/>
      <c r="Y65" s="16"/>
      <c r="Z65" s="16"/>
    </row>
    <row r="66" spans="1:26" ht="15.75" customHeight="1">
      <c r="A66" s="22">
        <v>44642</v>
      </c>
      <c r="B66" s="16">
        <v>7476.72</v>
      </c>
      <c r="C66" s="16">
        <v>4167.6000000000004</v>
      </c>
      <c r="D66" s="16">
        <v>4197.47</v>
      </c>
      <c r="E66" s="16"/>
      <c r="F66" s="16"/>
      <c r="G66" s="16"/>
      <c r="H66" s="16"/>
      <c r="I66" s="16"/>
      <c r="J66" s="16"/>
      <c r="K66" s="16"/>
      <c r="L66" s="16"/>
      <c r="M66" s="16"/>
      <c r="N66" s="16"/>
      <c r="O66" s="16"/>
      <c r="P66" s="16"/>
      <c r="Q66" s="16"/>
      <c r="R66" s="16"/>
      <c r="S66" s="16"/>
      <c r="T66" s="16"/>
      <c r="U66" s="16"/>
      <c r="V66" s="16"/>
      <c r="W66" s="16"/>
      <c r="X66" s="16"/>
      <c r="Y66" s="16"/>
      <c r="Z66" s="16"/>
    </row>
    <row r="67" spans="1:26" ht="15.75" customHeight="1">
      <c r="A67" s="22">
        <v>44643</v>
      </c>
      <c r="B67" s="16">
        <v>7460.63</v>
      </c>
      <c r="C67" s="16">
        <v>4156.6000000000004</v>
      </c>
      <c r="D67" s="16">
        <v>4186.3599999999997</v>
      </c>
      <c r="E67" s="16"/>
      <c r="F67" s="16"/>
      <c r="G67" s="16"/>
      <c r="H67" s="16"/>
      <c r="I67" s="16"/>
      <c r="J67" s="16"/>
      <c r="K67" s="16"/>
      <c r="L67" s="16"/>
      <c r="M67" s="16"/>
      <c r="N67" s="16"/>
      <c r="O67" s="16"/>
      <c r="P67" s="16"/>
      <c r="Q67" s="16"/>
      <c r="R67" s="16"/>
      <c r="S67" s="16"/>
      <c r="T67" s="16"/>
      <c r="U67" s="16"/>
      <c r="V67" s="16"/>
      <c r="W67" s="16"/>
      <c r="X67" s="16"/>
      <c r="Y67" s="16"/>
      <c r="Z67" s="16"/>
    </row>
    <row r="68" spans="1:26" ht="15.75" customHeight="1">
      <c r="A68" s="22">
        <v>44644</v>
      </c>
      <c r="B68" s="16">
        <v>7467.38</v>
      </c>
      <c r="C68" s="16">
        <v>4155.88</v>
      </c>
      <c r="D68" s="16">
        <v>4186.1000000000004</v>
      </c>
      <c r="E68" s="16"/>
      <c r="F68" s="16"/>
      <c r="G68" s="16"/>
      <c r="H68" s="16"/>
      <c r="I68" s="16"/>
      <c r="J68" s="16"/>
      <c r="K68" s="16"/>
      <c r="L68" s="16"/>
      <c r="M68" s="16"/>
      <c r="N68" s="16"/>
      <c r="O68" s="16"/>
      <c r="P68" s="16"/>
      <c r="Q68" s="16"/>
      <c r="R68" s="16"/>
      <c r="S68" s="16"/>
      <c r="T68" s="16"/>
      <c r="U68" s="16"/>
      <c r="V68" s="16"/>
      <c r="W68" s="16"/>
      <c r="X68" s="16"/>
      <c r="Y68" s="16"/>
      <c r="Z68" s="16"/>
    </row>
    <row r="69" spans="1:26" ht="15.75" customHeight="1">
      <c r="A69" s="22">
        <v>44645</v>
      </c>
      <c r="B69" s="16">
        <v>7483.35</v>
      </c>
      <c r="C69" s="16">
        <v>4165.33</v>
      </c>
      <c r="D69" s="16">
        <v>4195.63</v>
      </c>
      <c r="E69" s="16"/>
      <c r="F69" s="16"/>
      <c r="G69" s="16"/>
      <c r="H69" s="16"/>
      <c r="I69" s="16"/>
      <c r="J69" s="16"/>
      <c r="K69" s="16"/>
      <c r="L69" s="16"/>
      <c r="M69" s="16"/>
      <c r="N69" s="16"/>
      <c r="O69" s="16"/>
      <c r="P69" s="16"/>
      <c r="Q69" s="16"/>
      <c r="R69" s="16"/>
      <c r="S69" s="16"/>
      <c r="T69" s="16"/>
      <c r="U69" s="16"/>
      <c r="V69" s="16"/>
      <c r="W69" s="16"/>
      <c r="X69" s="16"/>
      <c r="Y69" s="16"/>
      <c r="Z69" s="16"/>
    </row>
    <row r="70" spans="1:26" ht="15.75" customHeight="1">
      <c r="A70" s="22">
        <v>44648</v>
      </c>
      <c r="B70" s="16">
        <v>7473.14</v>
      </c>
      <c r="C70" s="16">
        <v>4164.5</v>
      </c>
      <c r="D70" s="16">
        <v>4194.43</v>
      </c>
      <c r="E70" s="16"/>
      <c r="F70" s="16"/>
      <c r="G70" s="16"/>
      <c r="H70" s="16"/>
      <c r="I70" s="16"/>
      <c r="J70" s="16"/>
      <c r="K70" s="16"/>
      <c r="L70" s="16"/>
      <c r="M70" s="16"/>
      <c r="N70" s="16"/>
      <c r="O70" s="16"/>
      <c r="P70" s="16"/>
      <c r="Q70" s="16"/>
      <c r="R70" s="16"/>
      <c r="S70" s="16"/>
      <c r="T70" s="16"/>
      <c r="U70" s="16"/>
      <c r="V70" s="16"/>
      <c r="W70" s="16"/>
      <c r="X70" s="16"/>
      <c r="Y70" s="16"/>
      <c r="Z70" s="16"/>
    </row>
    <row r="71" spans="1:26" ht="15.75" customHeight="1">
      <c r="A71" s="22">
        <v>44649</v>
      </c>
      <c r="B71" s="16">
        <v>7537.25</v>
      </c>
      <c r="C71" s="16">
        <v>4208.38</v>
      </c>
      <c r="D71" s="16">
        <v>4238.07</v>
      </c>
      <c r="E71" s="16"/>
      <c r="F71" s="16"/>
      <c r="G71" s="16"/>
      <c r="H71" s="16"/>
      <c r="I71" s="16"/>
      <c r="J71" s="16"/>
      <c r="K71" s="16"/>
      <c r="L71" s="16"/>
      <c r="M71" s="16"/>
      <c r="N71" s="16"/>
      <c r="O71" s="16"/>
      <c r="P71" s="16"/>
      <c r="Q71" s="16"/>
      <c r="R71" s="16"/>
      <c r="S71" s="16"/>
      <c r="T71" s="16"/>
      <c r="U71" s="16"/>
      <c r="V71" s="16"/>
      <c r="W71" s="16"/>
      <c r="X71" s="16"/>
      <c r="Y71" s="16"/>
      <c r="Z71" s="16"/>
    </row>
    <row r="72" spans="1:26" ht="15.75" customHeight="1">
      <c r="A72" s="22">
        <v>44650</v>
      </c>
      <c r="B72" s="16">
        <v>7578.75</v>
      </c>
      <c r="C72" s="16">
        <v>4219.75</v>
      </c>
      <c r="D72" s="16">
        <v>4250.68</v>
      </c>
      <c r="E72" s="16"/>
      <c r="F72" s="16"/>
      <c r="G72" s="16"/>
      <c r="H72" s="16"/>
      <c r="I72" s="16"/>
      <c r="J72" s="16"/>
      <c r="K72" s="16"/>
      <c r="L72" s="16"/>
      <c r="M72" s="16"/>
      <c r="N72" s="16"/>
      <c r="O72" s="16"/>
      <c r="P72" s="16"/>
      <c r="Q72" s="16"/>
      <c r="R72" s="16"/>
      <c r="S72" s="16"/>
      <c r="T72" s="16"/>
      <c r="U72" s="16"/>
      <c r="V72" s="16"/>
      <c r="W72" s="16"/>
      <c r="X72" s="16"/>
      <c r="Y72" s="16"/>
      <c r="Z72" s="16"/>
    </row>
    <row r="73" spans="1:26" ht="15.75" customHeight="1">
      <c r="A73" s="22">
        <v>44651</v>
      </c>
      <c r="B73" s="16">
        <v>7515.68</v>
      </c>
      <c r="C73" s="16">
        <v>4187.78</v>
      </c>
      <c r="D73" s="16">
        <v>4217.3500000000004</v>
      </c>
      <c r="E73" s="16"/>
      <c r="F73" s="16"/>
      <c r="G73" s="16"/>
      <c r="H73" s="16"/>
      <c r="I73" s="16"/>
      <c r="J73" s="16"/>
      <c r="K73" s="16"/>
      <c r="L73" s="16"/>
      <c r="M73" s="16"/>
      <c r="N73" s="16"/>
      <c r="O73" s="16"/>
      <c r="P73" s="16"/>
      <c r="Q73" s="16"/>
      <c r="R73" s="16"/>
      <c r="S73" s="16"/>
      <c r="T73" s="16"/>
      <c r="U73" s="16"/>
      <c r="V73" s="16"/>
      <c r="W73" s="16"/>
      <c r="X73" s="16"/>
      <c r="Y73" s="16"/>
      <c r="Z73" s="16"/>
    </row>
    <row r="74" spans="1:26" ht="15.75" customHeight="1">
      <c r="A74" s="22">
        <v>44652</v>
      </c>
      <c r="B74" s="16">
        <v>7537.9</v>
      </c>
      <c r="C74" s="16">
        <v>4199.4799999999996</v>
      </c>
      <c r="D74" s="16">
        <v>4229.67</v>
      </c>
      <c r="E74" s="16"/>
      <c r="F74" s="16"/>
      <c r="G74" s="16"/>
      <c r="H74" s="16"/>
      <c r="I74" s="16"/>
      <c r="J74" s="16"/>
      <c r="K74" s="16"/>
      <c r="L74" s="16"/>
      <c r="M74" s="16"/>
      <c r="N74" s="16"/>
      <c r="O74" s="16"/>
      <c r="P74" s="16"/>
      <c r="Q74" s="16"/>
      <c r="R74" s="16"/>
      <c r="S74" s="16"/>
      <c r="T74" s="16"/>
      <c r="U74" s="16"/>
      <c r="V74" s="16"/>
      <c r="W74" s="16"/>
      <c r="X74" s="16"/>
      <c r="Y74" s="16"/>
      <c r="Z74" s="16"/>
    </row>
    <row r="75" spans="1:26" ht="15.75" customHeight="1">
      <c r="A75" s="22">
        <v>44655</v>
      </c>
      <c r="B75" s="16">
        <v>7558.92</v>
      </c>
      <c r="C75" s="16">
        <v>4213.2700000000004</v>
      </c>
      <c r="D75" s="16">
        <v>4243.1400000000003</v>
      </c>
      <c r="E75" s="16"/>
      <c r="F75" s="16"/>
      <c r="G75" s="16"/>
      <c r="H75" s="16"/>
      <c r="I75" s="16"/>
      <c r="J75" s="16"/>
      <c r="K75" s="16"/>
      <c r="L75" s="16"/>
      <c r="M75" s="16"/>
      <c r="N75" s="16"/>
      <c r="O75" s="16"/>
      <c r="P75" s="16"/>
      <c r="Q75" s="16"/>
      <c r="R75" s="16"/>
      <c r="S75" s="16"/>
      <c r="T75" s="16"/>
      <c r="U75" s="16"/>
      <c r="V75" s="16"/>
      <c r="W75" s="16"/>
      <c r="X75" s="16"/>
      <c r="Y75" s="16"/>
      <c r="Z75" s="16"/>
    </row>
    <row r="76" spans="1:26" ht="15.75" customHeight="1">
      <c r="A76" s="22">
        <v>44656</v>
      </c>
      <c r="B76" s="16">
        <v>7613.72</v>
      </c>
      <c r="C76" s="16">
        <v>4238.74</v>
      </c>
      <c r="D76" s="16">
        <v>4269.8599999999997</v>
      </c>
      <c r="E76" s="16"/>
      <c r="F76" s="16"/>
      <c r="G76" s="16"/>
      <c r="H76" s="16"/>
      <c r="I76" s="16"/>
      <c r="J76" s="16"/>
      <c r="K76" s="16"/>
      <c r="L76" s="16"/>
      <c r="M76" s="16"/>
      <c r="N76" s="16"/>
      <c r="O76" s="16"/>
      <c r="P76" s="16"/>
      <c r="Q76" s="16"/>
      <c r="R76" s="16"/>
      <c r="S76" s="16"/>
      <c r="T76" s="16"/>
      <c r="U76" s="16"/>
      <c r="V76" s="16"/>
      <c r="W76" s="16"/>
      <c r="X76" s="16"/>
      <c r="Y76" s="16"/>
      <c r="Z76" s="16"/>
    </row>
    <row r="77" spans="1:26" ht="15.75" customHeight="1">
      <c r="A77" s="22">
        <v>44657</v>
      </c>
      <c r="B77" s="16">
        <v>7587.7</v>
      </c>
      <c r="C77" s="16">
        <v>4218.12</v>
      </c>
      <c r="D77" s="16">
        <v>4249.45</v>
      </c>
      <c r="E77" s="16"/>
      <c r="F77" s="16"/>
      <c r="G77" s="16"/>
      <c r="H77" s="16"/>
      <c r="I77" s="16"/>
      <c r="J77" s="16"/>
      <c r="K77" s="16"/>
      <c r="L77" s="16"/>
      <c r="M77" s="16"/>
      <c r="N77" s="16"/>
      <c r="O77" s="16"/>
      <c r="P77" s="16"/>
      <c r="Q77" s="16"/>
      <c r="R77" s="16"/>
      <c r="S77" s="16"/>
      <c r="T77" s="16"/>
      <c r="U77" s="16"/>
      <c r="V77" s="16"/>
      <c r="W77" s="16"/>
      <c r="X77" s="16"/>
      <c r="Y77" s="16"/>
      <c r="Z77" s="16"/>
    </row>
    <row r="78" spans="1:26" ht="15.75" customHeight="1">
      <c r="A78" s="22">
        <v>44658</v>
      </c>
      <c r="B78" s="16">
        <v>7551.81</v>
      </c>
      <c r="C78" s="16">
        <v>4199.46</v>
      </c>
      <c r="D78" s="16">
        <v>4230.5200000000004</v>
      </c>
      <c r="E78" s="16"/>
      <c r="F78" s="16"/>
      <c r="G78" s="16"/>
      <c r="H78" s="16"/>
      <c r="I78" s="16"/>
      <c r="J78" s="16"/>
      <c r="K78" s="16"/>
      <c r="L78" s="16"/>
      <c r="M78" s="16"/>
      <c r="N78" s="16"/>
      <c r="O78" s="16"/>
      <c r="P78" s="16"/>
      <c r="Q78" s="16"/>
      <c r="R78" s="16"/>
      <c r="S78" s="16"/>
      <c r="T78" s="16"/>
      <c r="U78" s="16"/>
      <c r="V78" s="16"/>
      <c r="W78" s="16"/>
      <c r="X78" s="16"/>
      <c r="Y78" s="16"/>
      <c r="Z78" s="16"/>
    </row>
    <row r="79" spans="1:26" ht="15.75" customHeight="1">
      <c r="A79" s="22">
        <v>44659</v>
      </c>
      <c r="B79" s="16">
        <v>7669.56</v>
      </c>
      <c r="C79" s="16">
        <v>4258.2299999999996</v>
      </c>
      <c r="D79" s="16">
        <v>4290.3999999999996</v>
      </c>
      <c r="E79" s="16"/>
      <c r="F79" s="16"/>
      <c r="G79" s="16"/>
      <c r="H79" s="16"/>
      <c r="I79" s="16"/>
      <c r="J79" s="16"/>
      <c r="K79" s="16"/>
      <c r="L79" s="16"/>
      <c r="M79" s="16"/>
      <c r="N79" s="16"/>
      <c r="O79" s="16"/>
      <c r="P79" s="16"/>
      <c r="Q79" s="16"/>
      <c r="R79" s="16"/>
      <c r="S79" s="16"/>
      <c r="T79" s="16"/>
      <c r="U79" s="16"/>
      <c r="V79" s="16"/>
      <c r="W79" s="16"/>
      <c r="X79" s="16"/>
      <c r="Y79" s="16"/>
      <c r="Z79" s="16"/>
    </row>
    <row r="80" spans="1:26" ht="15.75" customHeight="1">
      <c r="A80" s="22">
        <v>44662</v>
      </c>
      <c r="B80" s="16">
        <v>7618.31</v>
      </c>
      <c r="C80" s="16">
        <v>4232.53</v>
      </c>
      <c r="D80" s="16">
        <v>4264.34</v>
      </c>
      <c r="E80" s="16"/>
      <c r="F80" s="16"/>
      <c r="G80" s="16"/>
      <c r="H80" s="16"/>
      <c r="I80" s="16"/>
      <c r="J80" s="16"/>
      <c r="K80" s="16"/>
      <c r="L80" s="16"/>
      <c r="M80" s="16"/>
      <c r="N80" s="16"/>
      <c r="O80" s="16"/>
      <c r="P80" s="16"/>
      <c r="Q80" s="16"/>
      <c r="R80" s="16"/>
      <c r="S80" s="16"/>
      <c r="T80" s="16"/>
      <c r="U80" s="16"/>
      <c r="V80" s="16"/>
      <c r="W80" s="16"/>
      <c r="X80" s="16"/>
      <c r="Y80" s="16"/>
      <c r="Z80" s="16"/>
    </row>
    <row r="81" spans="1:26" ht="15.75" customHeight="1">
      <c r="A81" s="22">
        <v>44663</v>
      </c>
      <c r="B81" s="16">
        <v>7576.66</v>
      </c>
      <c r="C81" s="16">
        <v>4210.28</v>
      </c>
      <c r="D81" s="16">
        <v>4241.3500000000004</v>
      </c>
      <c r="E81" s="16"/>
      <c r="F81" s="16"/>
      <c r="G81" s="16"/>
      <c r="H81" s="16"/>
      <c r="I81" s="16"/>
      <c r="J81" s="16"/>
      <c r="K81" s="16"/>
      <c r="L81" s="16"/>
      <c r="M81" s="16"/>
      <c r="N81" s="16"/>
      <c r="O81" s="16"/>
      <c r="P81" s="16"/>
      <c r="Q81" s="16"/>
      <c r="R81" s="16"/>
      <c r="S81" s="16"/>
      <c r="T81" s="16"/>
      <c r="U81" s="16"/>
      <c r="V81" s="16"/>
      <c r="W81" s="16"/>
      <c r="X81" s="16"/>
      <c r="Y81" s="16"/>
      <c r="Z81" s="16"/>
    </row>
    <row r="82" spans="1:26" ht="15.75" customHeight="1">
      <c r="A82" s="22">
        <v>44664</v>
      </c>
      <c r="B82" s="16">
        <v>7580.8</v>
      </c>
      <c r="C82" s="16">
        <v>4211.8999999999996</v>
      </c>
      <c r="D82" s="16">
        <v>4242.5</v>
      </c>
      <c r="E82" s="16"/>
      <c r="F82" s="16"/>
      <c r="G82" s="16"/>
      <c r="H82" s="16"/>
      <c r="I82" s="16"/>
      <c r="J82" s="16"/>
      <c r="K82" s="16"/>
      <c r="L82" s="16"/>
      <c r="M82" s="16"/>
      <c r="N82" s="16"/>
      <c r="O82" s="16"/>
      <c r="P82" s="16"/>
      <c r="Q82" s="16"/>
      <c r="R82" s="16"/>
      <c r="S82" s="16"/>
      <c r="T82" s="16"/>
      <c r="U82" s="16"/>
      <c r="V82" s="16"/>
      <c r="W82" s="16"/>
      <c r="X82" s="16"/>
      <c r="Y82" s="16"/>
      <c r="Z82" s="16"/>
    </row>
    <row r="83" spans="1:26" ht="15.75" customHeight="1">
      <c r="A83" s="22">
        <v>44665</v>
      </c>
      <c r="B83" s="16">
        <v>7616.38</v>
      </c>
      <c r="C83" s="16">
        <v>4232.12</v>
      </c>
      <c r="D83" s="16">
        <v>4263.6400000000003</v>
      </c>
      <c r="E83" s="16"/>
      <c r="F83" s="16"/>
      <c r="G83" s="16"/>
      <c r="H83" s="16"/>
      <c r="I83" s="16"/>
      <c r="J83" s="16"/>
      <c r="K83" s="16"/>
      <c r="L83" s="16"/>
      <c r="M83" s="16"/>
      <c r="N83" s="16"/>
      <c r="O83" s="16"/>
      <c r="P83" s="16"/>
      <c r="Q83" s="16"/>
      <c r="R83" s="16"/>
      <c r="S83" s="16"/>
      <c r="T83" s="16"/>
      <c r="U83" s="16"/>
      <c r="V83" s="16"/>
      <c r="W83" s="16"/>
      <c r="X83" s="16"/>
      <c r="Y83" s="16"/>
      <c r="Z83" s="16"/>
    </row>
    <row r="84" spans="1:26" ht="15.75" customHeight="1">
      <c r="A84" s="22">
        <v>44666</v>
      </c>
      <c r="B84" s="16">
        <v>7616.38</v>
      </c>
      <c r="C84" s="16">
        <v>4232.12</v>
      </c>
      <c r="D84" s="16">
        <v>4263.6400000000003</v>
      </c>
      <c r="E84" s="16"/>
      <c r="F84" s="16"/>
      <c r="G84" s="16"/>
      <c r="H84" s="16"/>
      <c r="I84" s="16"/>
      <c r="J84" s="16"/>
      <c r="K84" s="16"/>
      <c r="L84" s="16"/>
      <c r="M84" s="16"/>
      <c r="N84" s="16"/>
      <c r="O84" s="16"/>
      <c r="P84" s="16"/>
      <c r="Q84" s="16"/>
      <c r="R84" s="16"/>
      <c r="S84" s="16"/>
      <c r="T84" s="16"/>
      <c r="U84" s="16"/>
      <c r="V84" s="16"/>
      <c r="W84" s="16"/>
      <c r="X84" s="16"/>
      <c r="Y84" s="16"/>
      <c r="Z84" s="16"/>
    </row>
    <row r="85" spans="1:26" ht="15.75" customHeight="1">
      <c r="A85" s="22">
        <v>44669</v>
      </c>
      <c r="B85" s="16">
        <v>7616.38</v>
      </c>
      <c r="C85" s="16">
        <v>4232.12</v>
      </c>
      <c r="D85" s="16">
        <v>4263.6400000000003</v>
      </c>
      <c r="E85" s="16"/>
      <c r="F85" s="16"/>
      <c r="G85" s="16"/>
      <c r="H85" s="16"/>
      <c r="I85" s="16"/>
      <c r="J85" s="16"/>
      <c r="K85" s="16"/>
      <c r="L85" s="16"/>
      <c r="M85" s="16"/>
      <c r="N85" s="16"/>
      <c r="O85" s="16"/>
      <c r="P85" s="16"/>
      <c r="Q85" s="16"/>
      <c r="R85" s="16"/>
      <c r="S85" s="16"/>
      <c r="T85" s="16"/>
      <c r="U85" s="16"/>
      <c r="V85" s="16"/>
      <c r="W85" s="16"/>
      <c r="X85" s="16"/>
      <c r="Y85" s="16"/>
      <c r="Z85" s="16"/>
    </row>
    <row r="86" spans="1:26" ht="15.75" customHeight="1">
      <c r="A86" s="22">
        <v>44670</v>
      </c>
      <c r="B86" s="16">
        <v>7601.28</v>
      </c>
      <c r="C86" s="16">
        <v>4219.72</v>
      </c>
      <c r="D86" s="16">
        <v>4251.45</v>
      </c>
      <c r="E86" s="16"/>
      <c r="F86" s="16"/>
      <c r="G86" s="16"/>
      <c r="H86" s="16"/>
      <c r="I86" s="16"/>
      <c r="J86" s="16"/>
      <c r="K86" s="16"/>
      <c r="L86" s="16"/>
      <c r="M86" s="16"/>
      <c r="N86" s="16"/>
      <c r="O86" s="16"/>
      <c r="P86" s="16"/>
      <c r="Q86" s="16"/>
      <c r="R86" s="16"/>
      <c r="S86" s="16"/>
      <c r="T86" s="16"/>
      <c r="U86" s="16"/>
      <c r="V86" s="16"/>
      <c r="W86" s="16"/>
      <c r="X86" s="16"/>
      <c r="Y86" s="16"/>
      <c r="Z86" s="16"/>
    </row>
    <row r="87" spans="1:26" ht="15.75" customHeight="1">
      <c r="A87" s="22">
        <v>44671</v>
      </c>
      <c r="B87" s="16">
        <v>7629.22</v>
      </c>
      <c r="C87" s="16">
        <v>4236.24</v>
      </c>
      <c r="D87" s="16">
        <v>4268.5</v>
      </c>
      <c r="E87" s="16"/>
      <c r="F87" s="16"/>
      <c r="G87" s="16"/>
      <c r="H87" s="16"/>
      <c r="I87" s="16"/>
      <c r="J87" s="16"/>
      <c r="K87" s="16"/>
      <c r="L87" s="16"/>
      <c r="M87" s="16"/>
      <c r="N87" s="16"/>
      <c r="O87" s="16"/>
      <c r="P87" s="16"/>
      <c r="Q87" s="16"/>
      <c r="R87" s="16"/>
      <c r="S87" s="16"/>
      <c r="T87" s="16"/>
      <c r="U87" s="16"/>
      <c r="V87" s="16"/>
      <c r="W87" s="16"/>
      <c r="X87" s="16"/>
      <c r="Y87" s="16"/>
      <c r="Z87" s="16"/>
    </row>
    <row r="88" spans="1:26" ht="15.75" customHeight="1">
      <c r="A88" s="22">
        <v>44672</v>
      </c>
      <c r="B88" s="16">
        <v>7627.95</v>
      </c>
      <c r="C88" s="16">
        <v>4238.12</v>
      </c>
      <c r="D88" s="16">
        <v>4270.3100000000004</v>
      </c>
      <c r="E88" s="16"/>
      <c r="F88" s="16"/>
      <c r="G88" s="16"/>
      <c r="H88" s="16"/>
      <c r="I88" s="16"/>
      <c r="J88" s="16"/>
      <c r="K88" s="16"/>
      <c r="L88" s="16"/>
      <c r="M88" s="16"/>
      <c r="N88" s="16"/>
      <c r="O88" s="16"/>
      <c r="P88" s="16"/>
      <c r="Q88" s="16"/>
      <c r="R88" s="16"/>
      <c r="S88" s="16"/>
      <c r="T88" s="16"/>
      <c r="U88" s="16"/>
      <c r="V88" s="16"/>
      <c r="W88" s="16"/>
      <c r="X88" s="16"/>
      <c r="Y88" s="16"/>
      <c r="Z88" s="16"/>
    </row>
    <row r="89" spans="1:26" ht="15.75" customHeight="1">
      <c r="A89" s="22">
        <v>44673</v>
      </c>
      <c r="B89" s="16">
        <v>7521.68</v>
      </c>
      <c r="C89" s="16">
        <v>4180.6499999999996</v>
      </c>
      <c r="D89" s="16">
        <v>4211.3500000000004</v>
      </c>
      <c r="E89" s="16"/>
      <c r="F89" s="16"/>
      <c r="G89" s="16"/>
      <c r="H89" s="16"/>
      <c r="I89" s="16"/>
      <c r="J89" s="16"/>
      <c r="K89" s="16"/>
      <c r="L89" s="16"/>
      <c r="M89" s="16"/>
      <c r="N89" s="16"/>
      <c r="O89" s="16"/>
      <c r="P89" s="16"/>
      <c r="Q89" s="16"/>
      <c r="R89" s="16"/>
      <c r="S89" s="16"/>
      <c r="T89" s="16"/>
      <c r="U89" s="16"/>
      <c r="V89" s="16"/>
      <c r="W89" s="16"/>
      <c r="X89" s="16"/>
      <c r="Y89" s="16"/>
      <c r="Z89" s="16"/>
    </row>
    <row r="90" spans="1:26" ht="15.75" customHeight="1">
      <c r="A90" s="22">
        <v>44676</v>
      </c>
      <c r="B90" s="16">
        <v>7380.54</v>
      </c>
      <c r="C90" s="16">
        <v>4106.3599999999997</v>
      </c>
      <c r="D90" s="16">
        <v>4135.79</v>
      </c>
      <c r="E90" s="16"/>
      <c r="F90" s="16"/>
      <c r="G90" s="16"/>
      <c r="H90" s="16"/>
      <c r="I90" s="16"/>
      <c r="J90" s="16"/>
      <c r="K90" s="16"/>
      <c r="L90" s="16"/>
      <c r="M90" s="16"/>
      <c r="N90" s="16"/>
      <c r="O90" s="16"/>
      <c r="P90" s="16"/>
      <c r="Q90" s="16"/>
      <c r="R90" s="16"/>
      <c r="S90" s="16"/>
      <c r="T90" s="16"/>
      <c r="U90" s="16"/>
      <c r="V90" s="16"/>
      <c r="W90" s="16"/>
      <c r="X90" s="16"/>
      <c r="Y90" s="16"/>
      <c r="Z90" s="16"/>
    </row>
    <row r="91" spans="1:26" ht="15.75" customHeight="1">
      <c r="A91" s="22">
        <v>44677</v>
      </c>
      <c r="B91" s="16">
        <v>7386.19</v>
      </c>
      <c r="C91" s="16">
        <v>4105.76</v>
      </c>
      <c r="D91" s="16">
        <v>4135.0600000000004</v>
      </c>
      <c r="E91" s="16"/>
      <c r="F91" s="16"/>
      <c r="G91" s="16"/>
      <c r="H91" s="16"/>
      <c r="I91" s="16"/>
      <c r="J91" s="16"/>
      <c r="K91" s="16"/>
      <c r="L91" s="16"/>
      <c r="M91" s="16"/>
      <c r="N91" s="16"/>
      <c r="O91" s="16"/>
      <c r="P91" s="16"/>
      <c r="Q91" s="16"/>
      <c r="R91" s="16"/>
      <c r="S91" s="16"/>
      <c r="T91" s="16"/>
      <c r="U91" s="16"/>
      <c r="V91" s="16"/>
      <c r="W91" s="16"/>
      <c r="X91" s="16"/>
      <c r="Y91" s="16"/>
      <c r="Z91" s="16"/>
    </row>
    <row r="92" spans="1:26" ht="15.75" customHeight="1">
      <c r="A92" s="22">
        <v>44678</v>
      </c>
      <c r="B92" s="16">
        <v>7425.61</v>
      </c>
      <c r="C92" s="16">
        <v>4121.7</v>
      </c>
      <c r="D92" s="16">
        <v>4151.93</v>
      </c>
      <c r="E92" s="16"/>
      <c r="F92" s="16"/>
      <c r="G92" s="16"/>
      <c r="H92" s="16"/>
      <c r="I92" s="16"/>
      <c r="J92" s="16"/>
      <c r="K92" s="16"/>
      <c r="L92" s="16"/>
      <c r="M92" s="16"/>
      <c r="N92" s="16"/>
      <c r="O92" s="16"/>
      <c r="P92" s="16"/>
      <c r="Q92" s="16"/>
      <c r="R92" s="16"/>
      <c r="S92" s="16"/>
      <c r="T92" s="16"/>
      <c r="U92" s="16"/>
      <c r="V92" s="16"/>
      <c r="W92" s="16"/>
      <c r="X92" s="16"/>
      <c r="Y92" s="16"/>
      <c r="Z92" s="16"/>
    </row>
    <row r="93" spans="1:26" ht="15.75" customHeight="1">
      <c r="A93" s="22">
        <v>44679</v>
      </c>
      <c r="B93" s="16">
        <v>7509.19</v>
      </c>
      <c r="C93" s="16">
        <v>4165.8900000000003</v>
      </c>
      <c r="D93" s="16">
        <v>4197.13</v>
      </c>
      <c r="E93" s="16"/>
      <c r="F93" s="16"/>
      <c r="G93" s="16"/>
      <c r="H93" s="16"/>
      <c r="I93" s="16"/>
      <c r="J93" s="16"/>
      <c r="K93" s="16"/>
      <c r="L93" s="16"/>
      <c r="M93" s="16"/>
      <c r="N93" s="16"/>
      <c r="O93" s="16"/>
      <c r="P93" s="16"/>
      <c r="Q93" s="16"/>
      <c r="R93" s="16"/>
      <c r="S93" s="16"/>
      <c r="T93" s="16"/>
      <c r="U93" s="16"/>
      <c r="V93" s="16"/>
      <c r="W93" s="16"/>
      <c r="X93" s="16"/>
      <c r="Y93" s="16"/>
      <c r="Z93" s="16"/>
    </row>
    <row r="94" spans="1:26" ht="15.75" customHeight="1">
      <c r="A94" s="22">
        <v>44680</v>
      </c>
      <c r="B94" s="16">
        <v>7544.55</v>
      </c>
      <c r="C94" s="16">
        <v>4185.12</v>
      </c>
      <c r="D94" s="16">
        <v>4216.6400000000003</v>
      </c>
      <c r="E94" s="16"/>
      <c r="F94" s="16"/>
      <c r="G94" s="16"/>
      <c r="H94" s="16"/>
      <c r="I94" s="16"/>
      <c r="J94" s="16"/>
      <c r="K94" s="16"/>
      <c r="L94" s="16"/>
      <c r="M94" s="16"/>
      <c r="N94" s="16"/>
      <c r="O94" s="16"/>
      <c r="P94" s="16"/>
      <c r="Q94" s="16"/>
      <c r="R94" s="16"/>
      <c r="S94" s="16"/>
      <c r="T94" s="16"/>
      <c r="U94" s="16"/>
      <c r="V94" s="16"/>
      <c r="W94" s="16"/>
      <c r="X94" s="16"/>
      <c r="Y94" s="16"/>
      <c r="Z94" s="16"/>
    </row>
    <row r="95" spans="1:26" ht="15.75" customHeight="1">
      <c r="A95" s="22">
        <v>44683</v>
      </c>
      <c r="B95" s="16">
        <v>7544.55</v>
      </c>
      <c r="C95" s="16">
        <v>4185.12</v>
      </c>
      <c r="D95" s="16">
        <v>4216.6400000000003</v>
      </c>
      <c r="E95" s="16"/>
      <c r="F95" s="16"/>
      <c r="G95" s="16"/>
      <c r="H95" s="16"/>
      <c r="I95" s="16"/>
      <c r="J95" s="16"/>
      <c r="K95" s="16"/>
      <c r="L95" s="16"/>
      <c r="M95" s="16"/>
      <c r="N95" s="16"/>
      <c r="O95" s="16"/>
      <c r="P95" s="16"/>
      <c r="Q95" s="16"/>
      <c r="R95" s="16"/>
      <c r="S95" s="16"/>
      <c r="T95" s="16"/>
      <c r="U95" s="16"/>
      <c r="V95" s="16"/>
      <c r="W95" s="16"/>
      <c r="X95" s="16"/>
      <c r="Y95" s="16"/>
      <c r="Z95" s="16"/>
    </row>
    <row r="96" spans="1:26" ht="15.75" customHeight="1">
      <c r="A96" s="22">
        <v>44684</v>
      </c>
      <c r="B96" s="16">
        <v>7561.33</v>
      </c>
      <c r="C96" s="16">
        <v>4186.7700000000004</v>
      </c>
      <c r="D96" s="16">
        <v>4218.6000000000004</v>
      </c>
      <c r="E96" s="16"/>
      <c r="F96" s="16"/>
      <c r="G96" s="16"/>
      <c r="H96" s="16"/>
      <c r="I96" s="16"/>
      <c r="J96" s="16"/>
      <c r="K96" s="16"/>
      <c r="L96" s="16"/>
      <c r="M96" s="16"/>
      <c r="N96" s="16"/>
      <c r="O96" s="16"/>
      <c r="P96" s="16"/>
      <c r="Q96" s="16"/>
      <c r="R96" s="16"/>
      <c r="S96" s="16"/>
      <c r="T96" s="16"/>
      <c r="U96" s="16"/>
      <c r="V96" s="16"/>
      <c r="W96" s="16"/>
      <c r="X96" s="16"/>
      <c r="Y96" s="16"/>
      <c r="Z96" s="16"/>
    </row>
    <row r="97" spans="1:26" ht="15.75" customHeight="1">
      <c r="A97" s="22">
        <v>44685</v>
      </c>
      <c r="B97" s="16">
        <v>7493.45</v>
      </c>
      <c r="C97" s="16">
        <v>4146.05</v>
      </c>
      <c r="D97" s="16">
        <v>4177.0200000000004</v>
      </c>
      <c r="E97" s="16"/>
      <c r="F97" s="16"/>
      <c r="G97" s="16"/>
      <c r="H97" s="16"/>
      <c r="I97" s="16"/>
      <c r="J97" s="16"/>
      <c r="K97" s="16"/>
      <c r="L97" s="16"/>
      <c r="M97" s="16"/>
      <c r="N97" s="16"/>
      <c r="O97" s="16"/>
      <c r="P97" s="16"/>
      <c r="Q97" s="16"/>
      <c r="R97" s="16"/>
      <c r="S97" s="16"/>
      <c r="T97" s="16"/>
      <c r="U97" s="16"/>
      <c r="V97" s="16"/>
      <c r="W97" s="16"/>
      <c r="X97" s="16"/>
      <c r="Y97" s="16"/>
      <c r="Z97" s="16"/>
    </row>
    <row r="98" spans="1:26" ht="15.75" customHeight="1">
      <c r="A98" s="22">
        <v>44686</v>
      </c>
      <c r="B98" s="16">
        <v>7503.27</v>
      </c>
      <c r="C98" s="16">
        <v>4145.57</v>
      </c>
      <c r="D98" s="16">
        <v>4177.55</v>
      </c>
      <c r="E98" s="16"/>
      <c r="F98" s="16"/>
      <c r="G98" s="16"/>
      <c r="H98" s="16"/>
      <c r="I98" s="16"/>
      <c r="J98" s="16"/>
      <c r="K98" s="16"/>
      <c r="L98" s="16"/>
      <c r="M98" s="16"/>
      <c r="N98" s="16"/>
      <c r="O98" s="16"/>
      <c r="P98" s="16"/>
      <c r="Q98" s="16"/>
      <c r="R98" s="16"/>
      <c r="S98" s="16"/>
      <c r="T98" s="16"/>
      <c r="U98" s="16"/>
      <c r="V98" s="16"/>
      <c r="W98" s="16"/>
      <c r="X98" s="16"/>
      <c r="Y98" s="16"/>
      <c r="Z98" s="16"/>
    </row>
    <row r="99" spans="1:26" ht="15.75" customHeight="1">
      <c r="A99" s="22">
        <v>44687</v>
      </c>
      <c r="B99" s="16">
        <v>7387.94</v>
      </c>
      <c r="C99" s="16">
        <v>4083.36</v>
      </c>
      <c r="D99" s="16">
        <v>4114.5600000000004</v>
      </c>
      <c r="E99" s="16"/>
      <c r="F99" s="16"/>
      <c r="G99" s="16"/>
      <c r="H99" s="16"/>
      <c r="I99" s="16"/>
      <c r="J99" s="16"/>
      <c r="K99" s="16"/>
      <c r="L99" s="16"/>
      <c r="M99" s="16"/>
      <c r="N99" s="16"/>
      <c r="O99" s="16"/>
      <c r="P99" s="16"/>
      <c r="Q99" s="16"/>
      <c r="R99" s="16"/>
      <c r="S99" s="16"/>
      <c r="T99" s="16"/>
      <c r="U99" s="16"/>
      <c r="V99" s="16"/>
      <c r="W99" s="16"/>
      <c r="X99" s="16"/>
      <c r="Y99" s="16"/>
      <c r="Z99" s="16"/>
    </row>
    <row r="100" spans="1:26" ht="15.75" customHeight="1">
      <c r="A100" s="22">
        <v>44690</v>
      </c>
      <c r="B100" s="16">
        <v>7216.58</v>
      </c>
      <c r="C100" s="16">
        <v>3987.87</v>
      </c>
      <c r="D100" s="16">
        <v>4017.43</v>
      </c>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5.75" customHeight="1">
      <c r="A101" s="22">
        <v>44691</v>
      </c>
      <c r="B101" s="16">
        <v>7243.22</v>
      </c>
      <c r="C101" s="16">
        <v>4002.22</v>
      </c>
      <c r="D101" s="16">
        <v>4032.49</v>
      </c>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5.75" customHeight="1">
      <c r="A102" s="22">
        <v>44692</v>
      </c>
      <c r="B102" s="16">
        <v>7347.66</v>
      </c>
      <c r="C102" s="16">
        <v>4058.67</v>
      </c>
      <c r="D102" s="16">
        <v>4090.08</v>
      </c>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5.75" customHeight="1">
      <c r="A103" s="22">
        <v>44693</v>
      </c>
      <c r="B103" s="16">
        <v>7233.34</v>
      </c>
      <c r="C103" s="16">
        <v>3999.79</v>
      </c>
      <c r="D103" s="16">
        <v>4030.88</v>
      </c>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5.75" customHeight="1">
      <c r="A104" s="22">
        <v>44694</v>
      </c>
      <c r="B104" s="16">
        <v>7418.15</v>
      </c>
      <c r="C104" s="16">
        <v>4099.0600000000004</v>
      </c>
      <c r="D104" s="16">
        <v>4132.07</v>
      </c>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5.75" customHeight="1">
      <c r="A105" s="22">
        <v>44697</v>
      </c>
      <c r="B105" s="16">
        <v>7464.8</v>
      </c>
      <c r="C105" s="16">
        <v>4120.34</v>
      </c>
      <c r="D105" s="16">
        <v>4154.12</v>
      </c>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5.75" customHeight="1">
      <c r="A106" s="22">
        <v>44698</v>
      </c>
      <c r="B106" s="16">
        <v>7518.35</v>
      </c>
      <c r="C106" s="16">
        <v>4149.88</v>
      </c>
      <c r="D106" s="16">
        <v>4183.88</v>
      </c>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5.75" customHeight="1">
      <c r="A107" s="22">
        <v>44699</v>
      </c>
      <c r="B107" s="16">
        <v>7438.09</v>
      </c>
      <c r="C107" s="16">
        <v>4110.49</v>
      </c>
      <c r="D107" s="16">
        <v>4142.34</v>
      </c>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5.75" customHeight="1">
      <c r="A108" s="22">
        <v>44700</v>
      </c>
      <c r="B108" s="16">
        <v>7302.74</v>
      </c>
      <c r="C108" s="16">
        <v>4038.94</v>
      </c>
      <c r="D108" s="16">
        <v>4070.24</v>
      </c>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5.75" customHeight="1">
      <c r="A109" s="22">
        <v>44701</v>
      </c>
      <c r="B109" s="16">
        <v>7389.98</v>
      </c>
      <c r="C109" s="16">
        <v>4083.84</v>
      </c>
      <c r="D109" s="16">
        <v>4116.05</v>
      </c>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5.75" customHeight="1">
      <c r="A110" s="22">
        <v>44704</v>
      </c>
      <c r="B110" s="16">
        <v>7513.44</v>
      </c>
      <c r="C110" s="16">
        <v>4150.28</v>
      </c>
      <c r="D110" s="16">
        <v>4184.1400000000003</v>
      </c>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5.75" customHeight="1">
      <c r="A111" s="22">
        <v>44705</v>
      </c>
      <c r="B111" s="16">
        <v>7484.35</v>
      </c>
      <c r="C111" s="16">
        <v>4126.79</v>
      </c>
      <c r="D111" s="16">
        <v>4160.97</v>
      </c>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5.75" customHeight="1">
      <c r="A112" s="22">
        <v>44706</v>
      </c>
      <c r="B112" s="16">
        <v>7522.75</v>
      </c>
      <c r="C112" s="16">
        <v>4147.08</v>
      </c>
      <c r="D112" s="16">
        <v>4181.75</v>
      </c>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5.75" customHeight="1">
      <c r="A113" s="22">
        <v>44707</v>
      </c>
      <c r="B113" s="16">
        <v>7564.92</v>
      </c>
      <c r="C113" s="16">
        <v>4176.59</v>
      </c>
      <c r="D113" s="16">
        <v>4211.67</v>
      </c>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5.75" customHeight="1">
      <c r="A114" s="22">
        <v>44708</v>
      </c>
      <c r="B114" s="16">
        <v>7585.46</v>
      </c>
      <c r="C114" s="16">
        <v>4190.21</v>
      </c>
      <c r="D114" s="16">
        <v>4225.3</v>
      </c>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5.75" customHeight="1">
      <c r="A115" s="22">
        <v>44711</v>
      </c>
      <c r="B115" s="16">
        <v>7600.06</v>
      </c>
      <c r="C115" s="16">
        <v>4202.96</v>
      </c>
      <c r="D115" s="16">
        <v>4237.75</v>
      </c>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5.75" customHeight="1">
      <c r="A116" s="22">
        <v>44712</v>
      </c>
      <c r="B116" s="16">
        <v>7607.66</v>
      </c>
      <c r="C116" s="16">
        <v>4201.96</v>
      </c>
      <c r="D116" s="16">
        <v>4237.22</v>
      </c>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5.75" customHeight="1">
      <c r="A117" s="22">
        <v>44713</v>
      </c>
      <c r="B117" s="16">
        <v>7532.95</v>
      </c>
      <c r="C117" s="16">
        <v>4164</v>
      </c>
      <c r="D117" s="16">
        <v>4197.38</v>
      </c>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5.75" customHeight="1">
      <c r="A118" s="22">
        <v>44714</v>
      </c>
      <c r="B118" s="16">
        <v>7532.95</v>
      </c>
      <c r="C118" s="16">
        <v>4164</v>
      </c>
      <c r="D118" s="16">
        <v>4197.38</v>
      </c>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5.75" customHeight="1">
      <c r="A119" s="22">
        <v>44715</v>
      </c>
      <c r="B119" s="16">
        <v>7532.95</v>
      </c>
      <c r="C119" s="16">
        <v>4164</v>
      </c>
      <c r="D119" s="16">
        <v>4197.38</v>
      </c>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5.75" customHeight="1">
      <c r="A120" s="22">
        <v>44718</v>
      </c>
      <c r="B120" s="16">
        <v>7608.22</v>
      </c>
      <c r="C120" s="16">
        <v>4206.2299999999996</v>
      </c>
      <c r="D120" s="16">
        <v>4240.32</v>
      </c>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5.75" customHeight="1">
      <c r="A121" s="22">
        <v>44719</v>
      </c>
      <c r="B121" s="16">
        <v>7598.93</v>
      </c>
      <c r="C121" s="16">
        <v>4198.6000000000004</v>
      </c>
      <c r="D121" s="16">
        <v>4232.51</v>
      </c>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5.75" customHeight="1">
      <c r="A122" s="22">
        <v>44720</v>
      </c>
      <c r="B122" s="16">
        <v>7593</v>
      </c>
      <c r="C122" s="16">
        <v>4193.26</v>
      </c>
      <c r="D122" s="16">
        <v>4226.8900000000003</v>
      </c>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5.75" customHeight="1">
      <c r="A123" s="22">
        <v>44721</v>
      </c>
      <c r="B123" s="16">
        <v>7476.21</v>
      </c>
      <c r="C123" s="16">
        <v>4132.16</v>
      </c>
      <c r="D123" s="16">
        <v>4164.2700000000004</v>
      </c>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5.75" customHeight="1">
      <c r="A124" s="22">
        <v>44722</v>
      </c>
      <c r="B124" s="16">
        <v>7317.52</v>
      </c>
      <c r="C124" s="16">
        <v>4046.16</v>
      </c>
      <c r="D124" s="16">
        <v>4076.7</v>
      </c>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5.75" customHeight="1">
      <c r="A125" s="22">
        <v>44725</v>
      </c>
      <c r="B125" s="16">
        <v>7205.81</v>
      </c>
      <c r="C125" s="16">
        <v>3977.61</v>
      </c>
      <c r="D125" s="16">
        <v>4007.68</v>
      </c>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5.75" customHeight="1">
      <c r="A126" s="22">
        <v>44726</v>
      </c>
      <c r="B126" s="16">
        <v>7187.46</v>
      </c>
      <c r="C126" s="16">
        <v>3965.54</v>
      </c>
      <c r="D126" s="16">
        <v>3995.35</v>
      </c>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5.75" customHeight="1">
      <c r="A127" s="22">
        <v>44727</v>
      </c>
      <c r="B127" s="16">
        <v>7273.41</v>
      </c>
      <c r="C127" s="16">
        <v>4013.14</v>
      </c>
      <c r="D127" s="16">
        <v>4044.51</v>
      </c>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5.75" customHeight="1">
      <c r="A128" s="22">
        <v>44728</v>
      </c>
      <c r="B128" s="16">
        <v>7044.98</v>
      </c>
      <c r="C128" s="16">
        <v>3888.27</v>
      </c>
      <c r="D128" s="16">
        <v>3918.07</v>
      </c>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5.75" customHeight="1">
      <c r="A129" s="22">
        <v>44729</v>
      </c>
      <c r="B129" s="16">
        <v>7016.25</v>
      </c>
      <c r="C129" s="16">
        <v>3881.92</v>
      </c>
      <c r="D129" s="16">
        <v>3910.86</v>
      </c>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5.75" customHeight="1">
      <c r="A130" s="22">
        <v>44732</v>
      </c>
      <c r="B130" s="16">
        <v>7121.81</v>
      </c>
      <c r="C130" s="16">
        <v>3932.64</v>
      </c>
      <c r="D130" s="16">
        <v>3963.31</v>
      </c>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5.75" customHeight="1">
      <c r="A131" s="22">
        <v>44733</v>
      </c>
      <c r="B131" s="16">
        <v>7152.05</v>
      </c>
      <c r="C131" s="16">
        <v>3943.98</v>
      </c>
      <c r="D131" s="16">
        <v>3975.58</v>
      </c>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5.75" customHeight="1">
      <c r="A132" s="22">
        <v>44734</v>
      </c>
      <c r="B132" s="16">
        <v>7089.22</v>
      </c>
      <c r="C132" s="16">
        <v>3913.28</v>
      </c>
      <c r="D132" s="16">
        <v>3944.13</v>
      </c>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5.75" customHeight="1">
      <c r="A133" s="22">
        <v>44735</v>
      </c>
      <c r="B133" s="16">
        <v>7020.45</v>
      </c>
      <c r="C133" s="16">
        <v>3874.68</v>
      </c>
      <c r="D133" s="16">
        <v>3905.39</v>
      </c>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5.75" customHeight="1">
      <c r="A134" s="22">
        <v>44736</v>
      </c>
      <c r="B134" s="16">
        <v>7208.81</v>
      </c>
      <c r="C134" s="16">
        <v>3975.07</v>
      </c>
      <c r="D134" s="16">
        <v>4007.91</v>
      </c>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5.75" customHeight="1">
      <c r="A135" s="22">
        <v>44739</v>
      </c>
      <c r="B135" s="16">
        <v>7258.32</v>
      </c>
      <c r="C135" s="16">
        <v>4004.23</v>
      </c>
      <c r="D135" s="16">
        <v>4037.48</v>
      </c>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5.75" customHeight="1">
      <c r="A136" s="22">
        <v>44740</v>
      </c>
      <c r="B136" s="16">
        <v>7323.41</v>
      </c>
      <c r="C136" s="16">
        <v>4035.24</v>
      </c>
      <c r="D136" s="16">
        <v>4069.18</v>
      </c>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5.75" customHeight="1">
      <c r="A137" s="22">
        <v>44741</v>
      </c>
      <c r="B137" s="16">
        <v>7312.32</v>
      </c>
      <c r="C137" s="16">
        <v>4019.53</v>
      </c>
      <c r="D137" s="16">
        <v>4053.98</v>
      </c>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5.75" customHeight="1">
      <c r="A138" s="22">
        <v>44742</v>
      </c>
      <c r="B138" s="16">
        <v>7169.28</v>
      </c>
      <c r="C138" s="16">
        <v>3940.9</v>
      </c>
      <c r="D138" s="16">
        <v>3974.68</v>
      </c>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5.75" customHeight="1">
      <c r="A139" s="22">
        <v>44743</v>
      </c>
      <c r="B139" s="16">
        <v>7168.65</v>
      </c>
      <c r="C139" s="16">
        <v>3940.03</v>
      </c>
      <c r="D139" s="16">
        <v>3973.44</v>
      </c>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5.75" customHeight="1">
      <c r="A140" s="22">
        <v>44746</v>
      </c>
      <c r="B140" s="16">
        <v>7232.65</v>
      </c>
      <c r="C140" s="16">
        <v>3967.61</v>
      </c>
      <c r="D140" s="16">
        <v>4002.19</v>
      </c>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5.75" customHeight="1">
      <c r="A141" s="22">
        <v>44747</v>
      </c>
      <c r="B141" s="16">
        <v>7025.47</v>
      </c>
      <c r="C141" s="16">
        <v>3863.91</v>
      </c>
      <c r="D141" s="16">
        <v>3895.69</v>
      </c>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5.75" customHeight="1">
      <c r="A142" s="22">
        <v>44748</v>
      </c>
      <c r="B142" s="16">
        <v>7107.77</v>
      </c>
      <c r="C142" s="16">
        <v>3910.8</v>
      </c>
      <c r="D142" s="16">
        <v>3943.39</v>
      </c>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5.75" customHeight="1">
      <c r="A143" s="22">
        <v>44749</v>
      </c>
      <c r="B143" s="16">
        <v>7189.08</v>
      </c>
      <c r="C143" s="16">
        <v>3956.98</v>
      </c>
      <c r="D143" s="16">
        <v>3990.68</v>
      </c>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5.75" customHeight="1">
      <c r="A144" s="22">
        <v>44750</v>
      </c>
      <c r="B144" s="16">
        <v>7196.24</v>
      </c>
      <c r="C144" s="16">
        <v>3961.27</v>
      </c>
      <c r="D144" s="16">
        <v>3995.26</v>
      </c>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5.75" customHeight="1">
      <c r="A145" s="22">
        <v>44753</v>
      </c>
      <c r="B145" s="16">
        <v>7196.59</v>
      </c>
      <c r="C145" s="16">
        <v>3958.92</v>
      </c>
      <c r="D145" s="16">
        <v>3992.99</v>
      </c>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5.75" customHeight="1">
      <c r="A146" s="22">
        <v>44754</v>
      </c>
      <c r="B146" s="16">
        <v>7209.86</v>
      </c>
      <c r="C146" s="16">
        <v>3965.15</v>
      </c>
      <c r="D146" s="16">
        <v>3999.81</v>
      </c>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5.75" customHeight="1">
      <c r="A147" s="22">
        <v>44755</v>
      </c>
      <c r="B147" s="16">
        <v>7156.37</v>
      </c>
      <c r="C147" s="16">
        <v>3935.82</v>
      </c>
      <c r="D147" s="16">
        <v>3970.02</v>
      </c>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5.75" customHeight="1">
      <c r="A148" s="22">
        <v>44756</v>
      </c>
      <c r="B148" s="16">
        <v>7039.81</v>
      </c>
      <c r="C148" s="16">
        <v>3874.73</v>
      </c>
      <c r="D148" s="16">
        <v>3907.73</v>
      </c>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5.75" customHeight="1">
      <c r="A149" s="22">
        <v>44757</v>
      </c>
      <c r="B149" s="16">
        <v>7159.01</v>
      </c>
      <c r="C149" s="16">
        <v>3940.87</v>
      </c>
      <c r="D149" s="16">
        <v>3975.18</v>
      </c>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5.75" customHeight="1">
      <c r="A150" s="22">
        <v>44760</v>
      </c>
      <c r="B150" s="16">
        <v>7223.24</v>
      </c>
      <c r="C150" s="16">
        <v>3976.51</v>
      </c>
      <c r="D150" s="16">
        <v>4011.24</v>
      </c>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5.75" customHeight="1">
      <c r="A151" s="22">
        <v>44761</v>
      </c>
      <c r="B151" s="16">
        <v>7296.28</v>
      </c>
      <c r="C151" s="16">
        <v>4018.64</v>
      </c>
      <c r="D151" s="16">
        <v>4054.21</v>
      </c>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5.75" customHeight="1">
      <c r="A152" s="22">
        <v>44762</v>
      </c>
      <c r="B152" s="16">
        <v>7264.31</v>
      </c>
      <c r="C152" s="16">
        <v>4009.11</v>
      </c>
      <c r="D152" s="16">
        <v>4042.91</v>
      </c>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5.75" customHeight="1">
      <c r="A153" s="22">
        <v>44763</v>
      </c>
      <c r="B153" s="16">
        <v>7270.51</v>
      </c>
      <c r="C153" s="16">
        <v>4021.5</v>
      </c>
      <c r="D153" s="16">
        <v>4055.79</v>
      </c>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5.75" customHeight="1">
      <c r="A154" s="22">
        <v>44764</v>
      </c>
      <c r="B154" s="16">
        <v>7276.37</v>
      </c>
      <c r="C154" s="16">
        <v>4028.28</v>
      </c>
      <c r="D154" s="16">
        <v>4062.26</v>
      </c>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5.75" customHeight="1">
      <c r="A155" s="22">
        <v>44767</v>
      </c>
      <c r="B155" s="16">
        <v>7306.3</v>
      </c>
      <c r="C155" s="16">
        <v>4041.31</v>
      </c>
      <c r="D155" s="16">
        <v>4075.64</v>
      </c>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5.75" customHeight="1">
      <c r="A156" s="22">
        <v>44768</v>
      </c>
      <c r="B156" s="16">
        <v>7306.28</v>
      </c>
      <c r="C156" s="16">
        <v>4033.75</v>
      </c>
      <c r="D156" s="16">
        <v>4068.09</v>
      </c>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5.75" customHeight="1">
      <c r="A157" s="22">
        <v>44769</v>
      </c>
      <c r="B157" s="16">
        <v>7348.23</v>
      </c>
      <c r="C157" s="16">
        <v>4055.16</v>
      </c>
      <c r="D157" s="16">
        <v>4090.09</v>
      </c>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5.75" customHeight="1">
      <c r="A158" s="22">
        <v>44770</v>
      </c>
      <c r="B158" s="16">
        <v>7345.25</v>
      </c>
      <c r="C158" s="16">
        <v>4061.26</v>
      </c>
      <c r="D158" s="16">
        <v>4095.65</v>
      </c>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5.75" customHeight="1">
      <c r="A159" s="22">
        <v>44771</v>
      </c>
      <c r="B159" s="16">
        <v>7423.43</v>
      </c>
      <c r="C159" s="16">
        <v>4107.01</v>
      </c>
      <c r="D159" s="16">
        <v>4142.41</v>
      </c>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5.75" customHeight="1">
      <c r="A160" s="22">
        <v>44774</v>
      </c>
      <c r="B160" s="16">
        <v>7413.42</v>
      </c>
      <c r="C160" s="16">
        <v>4100.09</v>
      </c>
      <c r="D160" s="16">
        <v>4134.95</v>
      </c>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c r="A161" s="22">
        <v>44775</v>
      </c>
      <c r="B161" s="16">
        <v>7409.11</v>
      </c>
      <c r="C161" s="16">
        <v>4091.26</v>
      </c>
      <c r="D161" s="16">
        <v>4126.34</v>
      </c>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5.75" customHeight="1">
      <c r="A162" s="22">
        <v>44776</v>
      </c>
      <c r="B162" s="16">
        <v>7445.68</v>
      </c>
      <c r="C162" s="16">
        <v>4112.78</v>
      </c>
      <c r="D162" s="16">
        <v>4148.2</v>
      </c>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5.75" customHeight="1">
      <c r="A163" s="22">
        <v>44777</v>
      </c>
      <c r="B163" s="16">
        <v>7448.06</v>
      </c>
      <c r="C163" s="16">
        <v>4118.32</v>
      </c>
      <c r="D163" s="16">
        <v>4153.71</v>
      </c>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5.75" customHeight="1">
      <c r="A164" s="22">
        <v>44778</v>
      </c>
      <c r="B164" s="16">
        <v>7439.74</v>
      </c>
      <c r="C164" s="16">
        <v>4111.51</v>
      </c>
      <c r="D164" s="16">
        <v>4146.45</v>
      </c>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5.75" customHeight="1">
      <c r="A165" s="22">
        <v>44781</v>
      </c>
      <c r="B165" s="16">
        <v>7482.37</v>
      </c>
      <c r="C165" s="16">
        <v>4132.82</v>
      </c>
      <c r="D165" s="16">
        <v>4168.67</v>
      </c>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5.75" customHeight="1">
      <c r="A166" s="22">
        <v>44782</v>
      </c>
      <c r="B166" s="16">
        <v>7488.15</v>
      </c>
      <c r="C166" s="16">
        <v>4129.3900000000003</v>
      </c>
      <c r="D166" s="16">
        <v>4164.79</v>
      </c>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5.75" customHeight="1">
      <c r="A167" s="22">
        <v>44783</v>
      </c>
      <c r="B167" s="16">
        <v>7507.11</v>
      </c>
      <c r="C167" s="16">
        <v>4150.68</v>
      </c>
      <c r="D167" s="16">
        <v>4186.07</v>
      </c>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5.75" customHeight="1">
      <c r="A168" s="22">
        <v>44784</v>
      </c>
      <c r="B168" s="16">
        <v>7465.91</v>
      </c>
      <c r="C168" s="16">
        <v>4131.26</v>
      </c>
      <c r="D168" s="16">
        <v>4164.99</v>
      </c>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5.75" customHeight="1">
      <c r="A169" s="22">
        <v>44785</v>
      </c>
      <c r="B169" s="16">
        <v>7500.89</v>
      </c>
      <c r="C169" s="16">
        <v>4149.8999999999996</v>
      </c>
      <c r="D169" s="16">
        <v>4184.46</v>
      </c>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5.75" customHeight="1">
      <c r="A170" s="22">
        <v>44788</v>
      </c>
      <c r="B170" s="16">
        <v>7509.15</v>
      </c>
      <c r="C170" s="16">
        <v>4155.09</v>
      </c>
      <c r="D170" s="16">
        <v>4189.75</v>
      </c>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5.75" customHeight="1">
      <c r="A171" s="22">
        <v>44789</v>
      </c>
      <c r="B171" s="16">
        <v>7536.06</v>
      </c>
      <c r="C171" s="16">
        <v>4166.38</v>
      </c>
      <c r="D171" s="16">
        <v>4200.9399999999996</v>
      </c>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5.75" customHeight="1">
      <c r="A172" s="22">
        <v>44790</v>
      </c>
      <c r="B172" s="16">
        <v>7515.75</v>
      </c>
      <c r="C172" s="16">
        <v>4146.49</v>
      </c>
      <c r="D172" s="16">
        <v>4181.47</v>
      </c>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5.75" customHeight="1">
      <c r="A173" s="22">
        <v>44791</v>
      </c>
      <c r="B173" s="16">
        <v>7541.85</v>
      </c>
      <c r="C173" s="16">
        <v>4162.1099999999997</v>
      </c>
      <c r="D173" s="16">
        <v>4197.2700000000004</v>
      </c>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5.75" customHeight="1">
      <c r="A174" s="22">
        <v>44792</v>
      </c>
      <c r="B174" s="16">
        <v>7550.37</v>
      </c>
      <c r="C174" s="16">
        <v>4157.79</v>
      </c>
      <c r="D174" s="16">
        <v>4193.3100000000004</v>
      </c>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5.75" customHeight="1">
      <c r="A175" s="22">
        <v>44795</v>
      </c>
      <c r="B175" s="16">
        <v>7533.79</v>
      </c>
      <c r="C175" s="16">
        <v>4136.51</v>
      </c>
      <c r="D175" s="16">
        <v>4173.0600000000004</v>
      </c>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5.75" customHeight="1">
      <c r="A176" s="22">
        <v>44796</v>
      </c>
      <c r="B176" s="16">
        <v>7488.11</v>
      </c>
      <c r="C176" s="16">
        <v>4108.3900000000003</v>
      </c>
      <c r="D176" s="16">
        <v>4145.38</v>
      </c>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5.75" customHeight="1">
      <c r="A177" s="22">
        <v>44797</v>
      </c>
      <c r="B177" s="16">
        <v>7471.51</v>
      </c>
      <c r="C177" s="16">
        <v>4100.82</v>
      </c>
      <c r="D177" s="16">
        <v>4137.5</v>
      </c>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5.75" customHeight="1">
      <c r="A178" s="22">
        <v>44798</v>
      </c>
      <c r="B178" s="16">
        <v>7479.74</v>
      </c>
      <c r="C178" s="16">
        <v>4103.3500000000004</v>
      </c>
      <c r="D178" s="16">
        <v>4139.8599999999997</v>
      </c>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5.75" customHeight="1">
      <c r="A179" s="22">
        <v>44799</v>
      </c>
      <c r="B179" s="16">
        <v>7427.31</v>
      </c>
      <c r="C179" s="16">
        <v>4076.32</v>
      </c>
      <c r="D179" s="16">
        <v>4112.34</v>
      </c>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5.75" customHeight="1">
      <c r="A180" s="22">
        <v>44802</v>
      </c>
      <c r="B180" s="16">
        <v>7427.31</v>
      </c>
      <c r="C180" s="16">
        <v>4076.32</v>
      </c>
      <c r="D180" s="16">
        <v>4112.34</v>
      </c>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5.75" customHeight="1">
      <c r="A181" s="22">
        <v>44803</v>
      </c>
      <c r="B181" s="16">
        <v>7361.63</v>
      </c>
      <c r="C181" s="16">
        <v>4045.21</v>
      </c>
      <c r="D181" s="16">
        <v>4080.77</v>
      </c>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c r="A182" s="22">
        <v>44804</v>
      </c>
      <c r="B182" s="16">
        <v>7284.15</v>
      </c>
      <c r="C182" s="16">
        <v>4007.46</v>
      </c>
      <c r="D182" s="16">
        <v>4041.53</v>
      </c>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c r="A183" s="22">
        <v>44805</v>
      </c>
      <c r="B183" s="16">
        <v>7148.5</v>
      </c>
      <c r="C183" s="16">
        <v>3926.25</v>
      </c>
      <c r="D183" s="16">
        <v>3959.37</v>
      </c>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c r="A184" s="22">
        <v>44806</v>
      </c>
      <c r="B184" s="16">
        <v>7281.19</v>
      </c>
      <c r="C184" s="16">
        <v>3998.48</v>
      </c>
      <c r="D184" s="16">
        <v>4033.38</v>
      </c>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c r="A185" s="22">
        <v>44809</v>
      </c>
      <c r="B185" s="16">
        <v>7287.43</v>
      </c>
      <c r="C185" s="16">
        <v>3993.66</v>
      </c>
      <c r="D185" s="16">
        <v>4029.14</v>
      </c>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c r="A186" s="22">
        <v>44810</v>
      </c>
      <c r="B186" s="16">
        <v>7300.44</v>
      </c>
      <c r="C186" s="16">
        <v>4005.61</v>
      </c>
      <c r="D186" s="16">
        <v>4041.41</v>
      </c>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c r="A187" s="22">
        <v>44811</v>
      </c>
      <c r="B187" s="16">
        <v>7237.83</v>
      </c>
      <c r="C187" s="16">
        <v>3976.83</v>
      </c>
      <c r="D187" s="16">
        <v>4011.63</v>
      </c>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c r="A188" s="22">
        <v>44812</v>
      </c>
      <c r="B188" s="16">
        <v>7262.06</v>
      </c>
      <c r="C188" s="16">
        <v>3990.56</v>
      </c>
      <c r="D188" s="16">
        <v>4025.18</v>
      </c>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c r="A189" s="22">
        <v>44813</v>
      </c>
      <c r="B189" s="16">
        <v>7351.07</v>
      </c>
      <c r="C189" s="16">
        <v>4041.46</v>
      </c>
      <c r="D189" s="16">
        <v>4077.03</v>
      </c>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c r="A190" s="22">
        <v>44816</v>
      </c>
      <c r="B190" s="16">
        <v>7473.03</v>
      </c>
      <c r="C190" s="16">
        <v>4108.1899999999996</v>
      </c>
      <c r="D190" s="16">
        <v>4144.91</v>
      </c>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c r="A191" s="22">
        <v>44817</v>
      </c>
      <c r="B191" s="16">
        <v>7385.86</v>
      </c>
      <c r="C191" s="16">
        <v>4056.12</v>
      </c>
      <c r="D191" s="16">
        <v>4092.77</v>
      </c>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c r="A192" s="22">
        <v>44818</v>
      </c>
      <c r="B192" s="16">
        <v>7277.3</v>
      </c>
      <c r="C192" s="16">
        <v>3996.83</v>
      </c>
      <c r="D192" s="16">
        <v>4031.45</v>
      </c>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c r="A193" s="22">
        <v>44819</v>
      </c>
      <c r="B193" s="16">
        <v>7282.07</v>
      </c>
      <c r="C193" s="16">
        <v>4000.33</v>
      </c>
      <c r="D193" s="16">
        <v>4034.88</v>
      </c>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c r="A194" s="22">
        <v>44820</v>
      </c>
      <c r="B194" s="16">
        <v>7236.68</v>
      </c>
      <c r="C194" s="16">
        <v>3976.66</v>
      </c>
      <c r="D194" s="16">
        <v>4010.65</v>
      </c>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c r="A195" s="22">
        <v>44823</v>
      </c>
      <c r="B195" s="16">
        <v>7236.68</v>
      </c>
      <c r="C195" s="16">
        <v>3976.66</v>
      </c>
      <c r="D195" s="16">
        <v>4010.65</v>
      </c>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c r="A196" s="22">
        <v>44824</v>
      </c>
      <c r="B196" s="16">
        <v>7192.66</v>
      </c>
      <c r="C196" s="16">
        <v>3947.56</v>
      </c>
      <c r="D196" s="16">
        <v>3981.32</v>
      </c>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c r="A197" s="22">
        <v>44825</v>
      </c>
      <c r="B197" s="16">
        <v>7237.64</v>
      </c>
      <c r="C197" s="16">
        <v>3973.75</v>
      </c>
      <c r="D197" s="16">
        <v>4008.47</v>
      </c>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c r="A198" s="22">
        <v>44826</v>
      </c>
      <c r="B198" s="16">
        <v>7159.52</v>
      </c>
      <c r="C198" s="16">
        <v>3924.91</v>
      </c>
      <c r="D198" s="16">
        <v>3959.43</v>
      </c>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c r="A199" s="22">
        <v>44827</v>
      </c>
      <c r="B199" s="16">
        <v>7018.6</v>
      </c>
      <c r="C199" s="16">
        <v>3848.68</v>
      </c>
      <c r="D199" s="16">
        <v>3881.56</v>
      </c>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c r="A200" s="22">
        <v>44830</v>
      </c>
      <c r="B200" s="16">
        <v>7020.95</v>
      </c>
      <c r="C200" s="16">
        <v>3841.45</v>
      </c>
      <c r="D200" s="16">
        <v>3874.7</v>
      </c>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c r="A201" s="22">
        <v>44831</v>
      </c>
      <c r="B201" s="16">
        <v>6984.59</v>
      </c>
      <c r="C201" s="16">
        <v>3810.44</v>
      </c>
      <c r="D201" s="16">
        <v>3844.23</v>
      </c>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c r="A202" s="22">
        <v>44832</v>
      </c>
      <c r="B202" s="16">
        <v>7005.39</v>
      </c>
      <c r="C202" s="16">
        <v>3820.23</v>
      </c>
      <c r="D202" s="16">
        <v>3854.58</v>
      </c>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c r="A203" s="22">
        <v>44833</v>
      </c>
      <c r="B203" s="16">
        <v>6881.59</v>
      </c>
      <c r="C203" s="16">
        <v>3745.11</v>
      </c>
      <c r="D203" s="16">
        <v>3779.32</v>
      </c>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c r="A204" s="22">
        <v>44834</v>
      </c>
      <c r="B204" s="16">
        <v>6893.81</v>
      </c>
      <c r="C204" s="16">
        <v>3763.48</v>
      </c>
      <c r="D204" s="16">
        <v>3797.1</v>
      </c>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c r="A205" s="22">
        <v>44837</v>
      </c>
      <c r="B205" s="16">
        <v>6908.76</v>
      </c>
      <c r="C205" s="16">
        <v>3773.8</v>
      </c>
      <c r="D205" s="16">
        <v>3807.86</v>
      </c>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c r="A206" s="22">
        <v>44838</v>
      </c>
      <c r="B206" s="16">
        <v>7086.46</v>
      </c>
      <c r="C206" s="16">
        <v>3873.21</v>
      </c>
      <c r="D206" s="16">
        <v>3908.75</v>
      </c>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c r="A207" s="22">
        <v>44839</v>
      </c>
      <c r="B207" s="16">
        <v>7052.62</v>
      </c>
      <c r="C207" s="16">
        <v>3848.67</v>
      </c>
      <c r="D207" s="16">
        <v>3884.53</v>
      </c>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c r="A208" s="22">
        <v>44840</v>
      </c>
      <c r="B208" s="16">
        <v>6997.27</v>
      </c>
      <c r="C208" s="16">
        <v>3826.39</v>
      </c>
      <c r="D208" s="16">
        <v>3860.66</v>
      </c>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c r="A209" s="22">
        <v>44841</v>
      </c>
      <c r="B209" s="16">
        <v>6991.09</v>
      </c>
      <c r="C209" s="16">
        <v>3814.26</v>
      </c>
      <c r="D209" s="16">
        <v>3848.86</v>
      </c>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c r="A210" s="22">
        <v>44844</v>
      </c>
      <c r="B210" s="16">
        <v>6959.31</v>
      </c>
      <c r="C210" s="16">
        <v>3791.94</v>
      </c>
      <c r="D210" s="16">
        <v>3826.63</v>
      </c>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c r="A211" s="22">
        <v>44845</v>
      </c>
      <c r="B211" s="16">
        <v>6885.23</v>
      </c>
      <c r="C211" s="16">
        <v>3749.5</v>
      </c>
      <c r="D211" s="16">
        <v>3784.65</v>
      </c>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c r="A212" s="22">
        <v>44846</v>
      </c>
      <c r="B212" s="16">
        <v>6826.15</v>
      </c>
      <c r="C212" s="16">
        <v>3712.5</v>
      </c>
      <c r="D212" s="16">
        <v>3747.48</v>
      </c>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c r="A213" s="22">
        <v>44847</v>
      </c>
      <c r="B213" s="16">
        <v>6850.27</v>
      </c>
      <c r="C213" s="16">
        <v>3732.93</v>
      </c>
      <c r="D213" s="16">
        <v>3768.96</v>
      </c>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c r="A214" s="22">
        <v>44848</v>
      </c>
      <c r="B214" s="16">
        <v>6858.79</v>
      </c>
      <c r="C214" s="16">
        <v>3740.85</v>
      </c>
      <c r="D214" s="16">
        <v>3776.27</v>
      </c>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c r="A215" s="22">
        <v>44851</v>
      </c>
      <c r="B215" s="16">
        <v>6920.24</v>
      </c>
      <c r="C215" s="16">
        <v>3784.45</v>
      </c>
      <c r="D215" s="16">
        <v>3820.18</v>
      </c>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c r="A216" s="22">
        <v>44852</v>
      </c>
      <c r="B216" s="16">
        <v>6936.74</v>
      </c>
      <c r="C216" s="16">
        <v>3792.79</v>
      </c>
      <c r="D216" s="16">
        <v>3828.81</v>
      </c>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c r="A217" s="22">
        <v>44853</v>
      </c>
      <c r="B217" s="16">
        <v>6924.99</v>
      </c>
      <c r="C217" s="16">
        <v>3777.93</v>
      </c>
      <c r="D217" s="16">
        <v>3814.32</v>
      </c>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c r="A218" s="22">
        <v>44854</v>
      </c>
      <c r="B218" s="16">
        <v>6943.91</v>
      </c>
      <c r="C218" s="16">
        <v>3790.95</v>
      </c>
      <c r="D218" s="16">
        <v>3827.73</v>
      </c>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c r="A219" s="22">
        <v>44855</v>
      </c>
      <c r="B219" s="16">
        <v>6969.73</v>
      </c>
      <c r="C219" s="16">
        <v>3796.89</v>
      </c>
      <c r="D219" s="16">
        <v>3834.12</v>
      </c>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c r="A220" s="22">
        <v>44858</v>
      </c>
      <c r="B220" s="16">
        <v>7013.99</v>
      </c>
      <c r="C220" s="16">
        <v>3820.96</v>
      </c>
      <c r="D220" s="16">
        <v>3859.16</v>
      </c>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c r="A221" s="22">
        <v>44859</v>
      </c>
      <c r="B221" s="16">
        <v>7013.48</v>
      </c>
      <c r="C221" s="16">
        <v>3837.27</v>
      </c>
      <c r="D221" s="16">
        <v>3874.61</v>
      </c>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c r="A222" s="22">
        <v>44860</v>
      </c>
      <c r="B222" s="16">
        <v>7056.07</v>
      </c>
      <c r="C222" s="16">
        <v>3866.01</v>
      </c>
      <c r="D222" s="16">
        <v>3903.4</v>
      </c>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c r="A223" s="22">
        <v>44861</v>
      </c>
      <c r="B223" s="16">
        <v>7073.69</v>
      </c>
      <c r="C223" s="16">
        <v>3873.27</v>
      </c>
      <c r="D223" s="16">
        <v>3910.95</v>
      </c>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c r="A224" s="22">
        <v>44862</v>
      </c>
      <c r="B224" s="16">
        <v>7047.67</v>
      </c>
      <c r="C224" s="16">
        <v>3855.75</v>
      </c>
      <c r="D224" s="16">
        <v>3893.43</v>
      </c>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c r="A225" s="22">
        <v>44865</v>
      </c>
      <c r="B225" s="16">
        <v>7094.53</v>
      </c>
      <c r="C225" s="16">
        <v>3876.48</v>
      </c>
      <c r="D225" s="16">
        <v>3914.69</v>
      </c>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c r="A226" s="22">
        <v>44866</v>
      </c>
      <c r="B226" s="16">
        <v>7186.16</v>
      </c>
      <c r="C226" s="16">
        <v>3928.75</v>
      </c>
      <c r="D226" s="16">
        <v>3967.63</v>
      </c>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c r="A227" s="22">
        <v>44867</v>
      </c>
      <c r="B227" s="16">
        <v>7144.14</v>
      </c>
      <c r="C227" s="16">
        <v>3910.01</v>
      </c>
      <c r="D227" s="16">
        <v>3948.5</v>
      </c>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c r="A228" s="22">
        <v>44868</v>
      </c>
      <c r="B228" s="16">
        <v>7188.63</v>
      </c>
      <c r="C228" s="16">
        <v>3926.87</v>
      </c>
      <c r="D228" s="16">
        <v>3966.05</v>
      </c>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c r="A229" s="22">
        <v>44869</v>
      </c>
      <c r="B229" s="16">
        <v>7334.84</v>
      </c>
      <c r="C229" s="16">
        <v>4001.84</v>
      </c>
      <c r="D229" s="16">
        <v>4042.39</v>
      </c>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c r="A230" s="22">
        <v>44872</v>
      </c>
      <c r="B230" s="16">
        <v>7299.99</v>
      </c>
      <c r="C230" s="16">
        <v>3993.09</v>
      </c>
      <c r="D230" s="16">
        <v>4032.87</v>
      </c>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c r="A231" s="22">
        <v>44873</v>
      </c>
      <c r="B231" s="16">
        <v>7306.14</v>
      </c>
      <c r="C231" s="16">
        <v>4000.38</v>
      </c>
      <c r="D231" s="16">
        <v>4040.16</v>
      </c>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c r="A232" s="22">
        <v>44874</v>
      </c>
      <c r="B232" s="16">
        <v>7296.25</v>
      </c>
      <c r="C232" s="16">
        <v>3994.13</v>
      </c>
      <c r="D232" s="16">
        <v>4033.95</v>
      </c>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c r="A233" s="22">
        <v>44875</v>
      </c>
      <c r="B233" s="16">
        <v>7375.34</v>
      </c>
      <c r="C233" s="16">
        <v>4054.69</v>
      </c>
      <c r="D233" s="16">
        <v>4094.38</v>
      </c>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c r="A234" s="22">
        <v>44876</v>
      </c>
      <c r="B234" s="16">
        <v>7318.04</v>
      </c>
      <c r="C234" s="16">
        <v>4036.84</v>
      </c>
      <c r="D234" s="16">
        <v>4074.95</v>
      </c>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c r="A235" s="22">
        <v>44879</v>
      </c>
      <c r="B235" s="16">
        <v>7385.17</v>
      </c>
      <c r="C235" s="16">
        <v>4067.93</v>
      </c>
      <c r="D235" s="16">
        <v>4106.8</v>
      </c>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c r="A236" s="22">
        <v>44880</v>
      </c>
      <c r="B236" s="16">
        <v>7369.44</v>
      </c>
      <c r="C236" s="16">
        <v>4055.88</v>
      </c>
      <c r="D236" s="16">
        <v>4094.09</v>
      </c>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c r="A237" s="22">
        <v>44881</v>
      </c>
      <c r="B237" s="16">
        <v>7351.19</v>
      </c>
      <c r="C237" s="16">
        <v>4035.87</v>
      </c>
      <c r="D237" s="16">
        <v>4074.57</v>
      </c>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c r="A238" s="22">
        <v>44882</v>
      </c>
      <c r="B238" s="16">
        <v>7346.54</v>
      </c>
      <c r="C238" s="16">
        <v>4033.92</v>
      </c>
      <c r="D238" s="16">
        <v>4072.69</v>
      </c>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c r="A239" s="22">
        <v>44883</v>
      </c>
      <c r="B239" s="16">
        <v>7385.52</v>
      </c>
      <c r="C239" s="16">
        <v>4056.59</v>
      </c>
      <c r="D239" s="16">
        <v>4096.1899999999996</v>
      </c>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c r="A240" s="22">
        <v>44886</v>
      </c>
      <c r="B240" s="16">
        <v>7376.85</v>
      </c>
      <c r="C240" s="16">
        <v>4057.01</v>
      </c>
      <c r="D240" s="16">
        <v>4096.24</v>
      </c>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c r="A241" s="22">
        <v>44887</v>
      </c>
      <c r="B241" s="16">
        <v>7452.84</v>
      </c>
      <c r="C241" s="16">
        <v>4092.33</v>
      </c>
      <c r="D241" s="16">
        <v>4132.3599999999997</v>
      </c>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c r="A242" s="22">
        <v>44888</v>
      </c>
      <c r="B242" s="16">
        <v>7465.24</v>
      </c>
      <c r="C242" s="16">
        <v>4100.46</v>
      </c>
      <c r="D242" s="16">
        <v>4140.6899999999996</v>
      </c>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c r="A243" s="22">
        <v>44889</v>
      </c>
      <c r="B243" s="16">
        <v>7466.6</v>
      </c>
      <c r="C243" s="16">
        <v>4102.66</v>
      </c>
      <c r="D243" s="16">
        <v>4142.6000000000004</v>
      </c>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c r="A244" s="22">
        <v>44890</v>
      </c>
      <c r="B244" s="16">
        <v>7486.67</v>
      </c>
      <c r="C244" s="16">
        <v>4112.3100000000004</v>
      </c>
      <c r="D244" s="16">
        <v>4152.24</v>
      </c>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22">
        <v>44893</v>
      </c>
      <c r="B245" s="16">
        <v>7474.02</v>
      </c>
      <c r="C245" s="16">
        <v>4098.49</v>
      </c>
      <c r="D245" s="16">
        <v>4138.2299999999996</v>
      </c>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22">
        <v>44894</v>
      </c>
      <c r="B246" s="16">
        <v>7512</v>
      </c>
      <c r="C246" s="16">
        <v>4112.3</v>
      </c>
      <c r="D246" s="16">
        <v>4152.78</v>
      </c>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22">
        <v>44895</v>
      </c>
      <c r="B247" s="16">
        <v>7573.05</v>
      </c>
      <c r="C247" s="16">
        <v>4139.6499999999996</v>
      </c>
      <c r="D247" s="16">
        <v>4180.8500000000004</v>
      </c>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22">
        <v>44896</v>
      </c>
      <c r="B248" s="16">
        <v>7558.49</v>
      </c>
      <c r="C248" s="16">
        <v>4141.04</v>
      </c>
      <c r="D248" s="16">
        <v>4181.79</v>
      </c>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22">
        <v>44897</v>
      </c>
      <c r="B249" s="16">
        <v>7556.23</v>
      </c>
      <c r="C249" s="16">
        <v>4138.8100000000004</v>
      </c>
      <c r="D249" s="16">
        <v>4179.26</v>
      </c>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22">
        <v>44900</v>
      </c>
      <c r="B250" s="16">
        <v>7567.54</v>
      </c>
      <c r="C250" s="16">
        <v>4143.21</v>
      </c>
      <c r="D250" s="16">
        <v>4183.53</v>
      </c>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22">
        <v>44901</v>
      </c>
      <c r="B251" s="16">
        <v>7521.39</v>
      </c>
      <c r="C251" s="16">
        <v>4114.4799999999996</v>
      </c>
      <c r="D251" s="16">
        <v>4154.47</v>
      </c>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22">
        <v>44902</v>
      </c>
      <c r="B252" s="16">
        <v>7489.19</v>
      </c>
      <c r="C252" s="16">
        <v>4093.68</v>
      </c>
      <c r="D252" s="16">
        <v>4133.91</v>
      </c>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22">
        <v>44903</v>
      </c>
      <c r="B253" s="16">
        <v>7472.17</v>
      </c>
      <c r="C253" s="16">
        <v>4082.24</v>
      </c>
      <c r="D253" s="16">
        <v>4122.49</v>
      </c>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22">
        <v>44904</v>
      </c>
      <c r="B254" s="16">
        <v>7476.63</v>
      </c>
      <c r="C254" s="16">
        <v>4087.39</v>
      </c>
      <c r="D254" s="16">
        <v>4127.5200000000004</v>
      </c>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22">
        <v>44907</v>
      </c>
      <c r="B255" s="16">
        <v>7445.97</v>
      </c>
      <c r="C255" s="16">
        <v>4070</v>
      </c>
      <c r="D255" s="16">
        <v>4109.99</v>
      </c>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22">
        <v>44908</v>
      </c>
      <c r="B256" s="16">
        <v>7502.89</v>
      </c>
      <c r="C256" s="16">
        <v>4105.09</v>
      </c>
      <c r="D256" s="16">
        <v>4145.3100000000004</v>
      </c>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22">
        <v>44909</v>
      </c>
      <c r="B257" s="16">
        <v>7495.93</v>
      </c>
      <c r="C257" s="16">
        <v>4100.26</v>
      </c>
      <c r="D257" s="16">
        <v>4140.49</v>
      </c>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22">
        <v>44910</v>
      </c>
      <c r="B258" s="16">
        <v>7426.17</v>
      </c>
      <c r="C258" s="16">
        <v>4063.59</v>
      </c>
      <c r="D258" s="16">
        <v>4103.01</v>
      </c>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22">
        <v>44911</v>
      </c>
      <c r="B259" s="16">
        <v>7332.12</v>
      </c>
      <c r="C259" s="16">
        <v>4010.49</v>
      </c>
      <c r="D259" s="16">
        <v>4048.95</v>
      </c>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22">
        <v>44914</v>
      </c>
      <c r="B260" s="16">
        <v>7361.31</v>
      </c>
      <c r="C260" s="16">
        <v>4025.87</v>
      </c>
      <c r="D260" s="16">
        <v>4064.64</v>
      </c>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22">
        <v>44915</v>
      </c>
      <c r="B261" s="16">
        <v>7370.62</v>
      </c>
      <c r="C261" s="16">
        <v>4026.91</v>
      </c>
      <c r="D261" s="16">
        <v>4065.75</v>
      </c>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22">
        <v>44916</v>
      </c>
      <c r="B262" s="16">
        <v>7497.32</v>
      </c>
      <c r="C262" s="16">
        <v>4095.42</v>
      </c>
      <c r="D262" s="16">
        <v>4135.6400000000003</v>
      </c>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22">
        <v>44917</v>
      </c>
      <c r="B263" s="16">
        <v>7469.28</v>
      </c>
      <c r="C263" s="16">
        <v>4079.25</v>
      </c>
      <c r="D263" s="16">
        <v>4119.1899999999996</v>
      </c>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22">
        <v>44918</v>
      </c>
      <c r="B264" s="16">
        <v>7473.01</v>
      </c>
      <c r="C264" s="16">
        <v>4083.66</v>
      </c>
      <c r="D264" s="16">
        <v>4123.1000000000004</v>
      </c>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22">
        <v>44921</v>
      </c>
      <c r="B265" s="16">
        <v>7473.01</v>
      </c>
      <c r="C265" s="16">
        <v>4083.66</v>
      </c>
      <c r="D265" s="16">
        <v>4123.1000000000004</v>
      </c>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22">
        <v>44922</v>
      </c>
      <c r="B266" s="16">
        <v>7473.01</v>
      </c>
      <c r="C266" s="16">
        <v>4083.66</v>
      </c>
      <c r="D266" s="16">
        <v>4123.1000000000004</v>
      </c>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22">
        <v>44923</v>
      </c>
      <c r="B267" s="16">
        <v>7497.19</v>
      </c>
      <c r="C267" s="16">
        <v>4096.54</v>
      </c>
      <c r="D267" s="16">
        <v>4136.2700000000004</v>
      </c>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22">
        <v>44924</v>
      </c>
      <c r="B268" s="16">
        <v>7512.72</v>
      </c>
      <c r="C268" s="16">
        <v>4107.3900000000003</v>
      </c>
      <c r="D268" s="16">
        <v>4147.1099999999997</v>
      </c>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22">
        <v>44925</v>
      </c>
      <c r="B269" s="16">
        <v>7451.74</v>
      </c>
      <c r="C269" s="16">
        <v>4075.13</v>
      </c>
      <c r="D269" s="16">
        <v>4113.78</v>
      </c>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22">
        <v>44928</v>
      </c>
      <c r="B270" s="16">
        <v>7451.74</v>
      </c>
      <c r="C270" s="16">
        <v>4075.13</v>
      </c>
      <c r="D270" s="16">
        <v>4113.78</v>
      </c>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22">
        <v>44929</v>
      </c>
      <c r="B271" s="16">
        <v>7554.09</v>
      </c>
      <c r="C271" s="16">
        <v>4131.41</v>
      </c>
      <c r="D271" s="16">
        <v>4170.99</v>
      </c>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22">
        <v>44930</v>
      </c>
      <c r="B272" s="16">
        <v>7585.19</v>
      </c>
      <c r="C272" s="16">
        <v>4154.17</v>
      </c>
      <c r="D272" s="16">
        <v>4193.7299999999996</v>
      </c>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22">
        <v>44931</v>
      </c>
      <c r="B273" s="16">
        <v>7633.45</v>
      </c>
      <c r="C273" s="16">
        <v>4178.67</v>
      </c>
      <c r="D273" s="16">
        <v>4218.82</v>
      </c>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22">
        <v>44932</v>
      </c>
      <c r="B274" s="16">
        <v>7699.49</v>
      </c>
      <c r="C274" s="16">
        <v>4210.58</v>
      </c>
      <c r="D274" s="16">
        <v>4251.34</v>
      </c>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22">
        <v>44935</v>
      </c>
      <c r="B275" s="16">
        <v>7724.94</v>
      </c>
      <c r="C275" s="16">
        <v>4221.46</v>
      </c>
      <c r="D275" s="16">
        <v>4262.58</v>
      </c>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22">
        <v>44936</v>
      </c>
      <c r="B276" s="16">
        <v>7694.49</v>
      </c>
      <c r="C276" s="16">
        <v>4204.3900000000003</v>
      </c>
      <c r="D276" s="16">
        <v>4245.42</v>
      </c>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22">
        <v>44937</v>
      </c>
      <c r="B277" s="16">
        <v>7724.98</v>
      </c>
      <c r="C277" s="16">
        <v>4222.9399999999996</v>
      </c>
      <c r="D277" s="16">
        <v>4263.93</v>
      </c>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22">
        <v>44938</v>
      </c>
      <c r="B278" s="16">
        <v>7794.04</v>
      </c>
      <c r="C278" s="16">
        <v>4264.75</v>
      </c>
      <c r="D278" s="16">
        <v>4306.58</v>
      </c>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22">
        <v>44939</v>
      </c>
      <c r="B279" s="16">
        <v>7844.07</v>
      </c>
      <c r="C279" s="16">
        <v>4291.4399999999996</v>
      </c>
      <c r="D279" s="16">
        <v>4333.7299999999996</v>
      </c>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22">
        <v>44942</v>
      </c>
      <c r="B280" s="16">
        <v>7860.07</v>
      </c>
      <c r="C280" s="16">
        <v>4302.91</v>
      </c>
      <c r="D280" s="16">
        <v>4345.3500000000004</v>
      </c>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22">
        <v>44943</v>
      </c>
      <c r="B281" s="16">
        <v>7851.03</v>
      </c>
      <c r="C281" s="16">
        <v>4294.53</v>
      </c>
      <c r="D281" s="16">
        <v>4336.87</v>
      </c>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22">
        <v>44944</v>
      </c>
      <c r="B282" s="16">
        <v>7830.7</v>
      </c>
      <c r="C282" s="16">
        <v>4283.2299999999996</v>
      </c>
      <c r="D282" s="16">
        <v>4325.47</v>
      </c>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22">
        <v>44945</v>
      </c>
      <c r="B283" s="16">
        <v>7747.29</v>
      </c>
      <c r="C283" s="16">
        <v>4234.8599999999997</v>
      </c>
      <c r="D283" s="16">
        <v>4276.1400000000003</v>
      </c>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22">
        <v>44946</v>
      </c>
      <c r="B284" s="16">
        <v>7770.59</v>
      </c>
      <c r="C284" s="16">
        <v>4250.1000000000004</v>
      </c>
      <c r="D284" s="16">
        <v>4291.17</v>
      </c>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22">
        <v>44949</v>
      </c>
      <c r="B285" s="16">
        <v>7784.67</v>
      </c>
      <c r="C285" s="16">
        <v>4259.96</v>
      </c>
      <c r="D285" s="16">
        <v>4300.8999999999996</v>
      </c>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22">
        <v>44950</v>
      </c>
      <c r="B286" s="16">
        <v>7757.36</v>
      </c>
      <c r="C286" s="16">
        <v>4249.3999999999996</v>
      </c>
      <c r="D286" s="16">
        <v>4289.63</v>
      </c>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22">
        <v>44951</v>
      </c>
      <c r="B287" s="16">
        <v>7744.87</v>
      </c>
      <c r="C287" s="16">
        <v>4241.8500000000004</v>
      </c>
      <c r="D287" s="16">
        <v>4282.13</v>
      </c>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22">
        <v>44952</v>
      </c>
      <c r="B288" s="16">
        <v>7761.11</v>
      </c>
      <c r="C288" s="16">
        <v>4253.3500000000004</v>
      </c>
      <c r="D288" s="16">
        <v>4293.2700000000004</v>
      </c>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22">
        <v>44953</v>
      </c>
      <c r="B289" s="16">
        <v>7765.15</v>
      </c>
      <c r="C289" s="16">
        <v>4258.97</v>
      </c>
      <c r="D289" s="16">
        <v>4298.8999999999996</v>
      </c>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22">
        <v>44956</v>
      </c>
      <c r="B290" s="16">
        <v>7784.87</v>
      </c>
      <c r="C290" s="16">
        <v>4265.16</v>
      </c>
      <c r="D290" s="16">
        <v>4305.2</v>
      </c>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22">
        <v>44957</v>
      </c>
      <c r="B291" s="16">
        <v>7771.7</v>
      </c>
      <c r="C291" s="16">
        <v>4255.72</v>
      </c>
      <c r="D291" s="16">
        <v>4296.38</v>
      </c>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22">
        <v>44958</v>
      </c>
      <c r="B292" s="16">
        <v>7761.11</v>
      </c>
      <c r="C292" s="16">
        <v>4252.8500000000004</v>
      </c>
      <c r="D292" s="16">
        <v>4292.75</v>
      </c>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22">
        <v>44959</v>
      </c>
      <c r="B293" s="16">
        <v>7820.16</v>
      </c>
      <c r="C293" s="16">
        <v>4302.8900000000003</v>
      </c>
      <c r="D293" s="16">
        <v>4342.8500000000004</v>
      </c>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22">
        <v>44960</v>
      </c>
      <c r="B294" s="16">
        <v>7901.8</v>
      </c>
      <c r="C294" s="16">
        <v>4339.71</v>
      </c>
      <c r="D294" s="16">
        <v>4380.88</v>
      </c>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22">
        <v>44963</v>
      </c>
      <c r="B295" s="16">
        <v>7836.71</v>
      </c>
      <c r="C295" s="16">
        <v>4303.8999999999996</v>
      </c>
      <c r="D295" s="16">
        <v>4344.3500000000004</v>
      </c>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22">
        <v>44964</v>
      </c>
      <c r="B296" s="16">
        <v>7864.71</v>
      </c>
      <c r="C296" s="16">
        <v>4309.87</v>
      </c>
      <c r="D296" s="16">
        <v>4350.82</v>
      </c>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22">
        <v>44965</v>
      </c>
      <c r="B297" s="16">
        <v>7885.17</v>
      </c>
      <c r="C297" s="16">
        <v>4322.83</v>
      </c>
      <c r="D297" s="16">
        <v>4364.0600000000004</v>
      </c>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22">
        <v>44966</v>
      </c>
      <c r="B298" s="16">
        <v>7911.15</v>
      </c>
      <c r="C298" s="16">
        <v>4334.09</v>
      </c>
      <c r="D298" s="16">
        <v>4375.55</v>
      </c>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22">
        <v>44967</v>
      </c>
      <c r="B299" s="16">
        <v>7882.45</v>
      </c>
      <c r="C299" s="16">
        <v>4312.8900000000003</v>
      </c>
      <c r="D299" s="16">
        <v>4354.32</v>
      </c>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22">
        <v>44970</v>
      </c>
      <c r="B300" s="16">
        <v>7947.6</v>
      </c>
      <c r="C300" s="16">
        <v>4345.7700000000004</v>
      </c>
      <c r="D300" s="16">
        <v>4388.1099999999997</v>
      </c>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22">
        <v>44971</v>
      </c>
      <c r="B301" s="16">
        <v>7953.85</v>
      </c>
      <c r="C301" s="16">
        <v>4345.08</v>
      </c>
      <c r="D301" s="16">
        <v>4387.79</v>
      </c>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22">
        <v>44972</v>
      </c>
      <c r="B302" s="16">
        <v>7997.83</v>
      </c>
      <c r="C302" s="16">
        <v>4369.8</v>
      </c>
      <c r="D302" s="16">
        <v>4413.3999999999996</v>
      </c>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22">
        <v>44973</v>
      </c>
      <c r="B303" s="16">
        <v>8012.53</v>
      </c>
      <c r="C303" s="16">
        <v>4377.3599999999997</v>
      </c>
      <c r="D303" s="16">
        <v>4420.6400000000003</v>
      </c>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22">
        <v>44974</v>
      </c>
      <c r="B304" s="16">
        <v>8004.36</v>
      </c>
      <c r="C304" s="16">
        <v>4370.32</v>
      </c>
      <c r="D304" s="16">
        <v>4413.91</v>
      </c>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22">
        <v>44977</v>
      </c>
      <c r="B305" s="16">
        <v>8014.31</v>
      </c>
      <c r="C305" s="16">
        <v>4375.01</v>
      </c>
      <c r="D305" s="16">
        <v>4418.92</v>
      </c>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22">
        <v>44978</v>
      </c>
      <c r="B306" s="16">
        <v>7977.75</v>
      </c>
      <c r="C306" s="16">
        <v>4349.62</v>
      </c>
      <c r="D306" s="16">
        <v>4393.9399999999996</v>
      </c>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22">
        <v>44979</v>
      </c>
      <c r="B307" s="16">
        <v>7930.63</v>
      </c>
      <c r="C307" s="16">
        <v>4322.6499999999996</v>
      </c>
      <c r="D307" s="16">
        <v>4366.34</v>
      </c>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22">
        <v>44980</v>
      </c>
      <c r="B308" s="16">
        <v>7907.72</v>
      </c>
      <c r="C308" s="16">
        <v>4315.82</v>
      </c>
      <c r="D308" s="16">
        <v>4358.8900000000003</v>
      </c>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22">
        <v>44981</v>
      </c>
      <c r="B309" s="16">
        <v>7878.66</v>
      </c>
      <c r="C309" s="16">
        <v>4299.29</v>
      </c>
      <c r="D309" s="16">
        <v>4342.22</v>
      </c>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22">
        <v>44984</v>
      </c>
      <c r="B310" s="16">
        <v>7935.11</v>
      </c>
      <c r="C310" s="16">
        <v>4331.26</v>
      </c>
      <c r="D310" s="16">
        <v>4374.83</v>
      </c>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22">
        <v>44985</v>
      </c>
      <c r="B311" s="16">
        <v>7876.28</v>
      </c>
      <c r="C311" s="16">
        <v>4304.4799999999996</v>
      </c>
      <c r="D311" s="16">
        <v>4347.4799999999996</v>
      </c>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22">
        <v>44986</v>
      </c>
      <c r="B312" s="16">
        <v>7914.93</v>
      </c>
      <c r="C312" s="16">
        <v>4321.1000000000004</v>
      </c>
      <c r="D312" s="16">
        <v>4364.78</v>
      </c>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22">
        <v>44987</v>
      </c>
      <c r="B313" s="16">
        <v>7944.04</v>
      </c>
      <c r="C313" s="16">
        <v>4334.01</v>
      </c>
      <c r="D313" s="16">
        <v>4377.99</v>
      </c>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22">
        <v>44988</v>
      </c>
      <c r="B314" s="16">
        <v>7947.11</v>
      </c>
      <c r="C314" s="16">
        <v>4338.33</v>
      </c>
      <c r="D314" s="16">
        <v>4381.74</v>
      </c>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22">
        <v>44991</v>
      </c>
      <c r="B315" s="16">
        <v>7929.79</v>
      </c>
      <c r="C315" s="16">
        <v>4334.66</v>
      </c>
      <c r="D315" s="16">
        <v>4377.82</v>
      </c>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22">
        <v>44992</v>
      </c>
      <c r="B316" s="16">
        <v>7919.48</v>
      </c>
      <c r="C316" s="16">
        <v>4326.07</v>
      </c>
      <c r="D316" s="16">
        <v>4369.6000000000004</v>
      </c>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22">
        <v>44993</v>
      </c>
      <c r="B317" s="16">
        <v>7929.92</v>
      </c>
      <c r="C317" s="16">
        <v>4327.1899999999996</v>
      </c>
      <c r="D317" s="16">
        <v>4371.3100000000004</v>
      </c>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22">
        <v>44994</v>
      </c>
      <c r="B318" s="16">
        <v>7879.98</v>
      </c>
      <c r="C318" s="16">
        <v>4298.63</v>
      </c>
      <c r="D318" s="16">
        <v>4342.7299999999996</v>
      </c>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22">
        <v>44995</v>
      </c>
      <c r="B319" s="16">
        <v>7748.35</v>
      </c>
      <c r="C319" s="16">
        <v>4226.46</v>
      </c>
      <c r="D319" s="16">
        <v>4269.9799999999996</v>
      </c>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22">
        <v>44998</v>
      </c>
      <c r="B320" s="16">
        <v>7548.63</v>
      </c>
      <c r="C320" s="16">
        <v>4117.47</v>
      </c>
      <c r="D320" s="16">
        <v>4158.8900000000003</v>
      </c>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22">
        <v>44999</v>
      </c>
      <c r="B321" s="16">
        <v>7637.11</v>
      </c>
      <c r="C321" s="16">
        <v>4167.88</v>
      </c>
      <c r="D321" s="16">
        <v>4210.2299999999996</v>
      </c>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22">
        <v>45000</v>
      </c>
      <c r="B322" s="16">
        <v>7344.45</v>
      </c>
      <c r="C322" s="16">
        <v>4017</v>
      </c>
      <c r="D322" s="16">
        <v>4055.98</v>
      </c>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22">
        <v>45001</v>
      </c>
      <c r="B323" s="16">
        <v>7410.03</v>
      </c>
      <c r="C323" s="16">
        <v>4051.38</v>
      </c>
      <c r="D323" s="16">
        <v>4091.16</v>
      </c>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22">
        <v>45002</v>
      </c>
      <c r="B324" s="16">
        <v>7335.4</v>
      </c>
      <c r="C324" s="16">
        <v>4007.66</v>
      </c>
      <c r="D324" s="16">
        <v>4046.9</v>
      </c>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22">
        <v>45005</v>
      </c>
      <c r="B325" s="16">
        <v>7403.85</v>
      </c>
      <c r="C325" s="16">
        <v>4039.44</v>
      </c>
      <c r="D325" s="16">
        <v>4080.06</v>
      </c>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22">
        <v>45006</v>
      </c>
      <c r="B326" s="16">
        <v>7536.22</v>
      </c>
      <c r="C326" s="16">
        <v>4109.2</v>
      </c>
      <c r="D326" s="16">
        <v>4151.5600000000004</v>
      </c>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22">
        <v>45007</v>
      </c>
      <c r="B327" s="16">
        <v>7566.84</v>
      </c>
      <c r="C327" s="16">
        <v>4122.7</v>
      </c>
      <c r="D327" s="16">
        <v>4165.3900000000003</v>
      </c>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22">
        <v>45008</v>
      </c>
      <c r="B328" s="16">
        <v>7499.6</v>
      </c>
      <c r="C328" s="16">
        <v>4090.9</v>
      </c>
      <c r="D328" s="16">
        <v>4132.7</v>
      </c>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22">
        <v>45009</v>
      </c>
      <c r="B329" s="16">
        <v>7405.45</v>
      </c>
      <c r="C329" s="16">
        <v>4039.73</v>
      </c>
      <c r="D329" s="16">
        <v>4080.78</v>
      </c>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22">
        <v>45012</v>
      </c>
      <c r="B330" s="16">
        <v>7471.77</v>
      </c>
      <c r="C330" s="16">
        <v>4071.07</v>
      </c>
      <c r="D330" s="16">
        <v>4113.29</v>
      </c>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22">
        <v>45013</v>
      </c>
      <c r="B331" s="16">
        <v>7484.25</v>
      </c>
      <c r="C331" s="16">
        <v>4072.46</v>
      </c>
      <c r="D331" s="16">
        <v>4115.04</v>
      </c>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22">
        <v>45014</v>
      </c>
      <c r="B332" s="16">
        <v>7564.27</v>
      </c>
      <c r="C332" s="16">
        <v>4116.63</v>
      </c>
      <c r="D332" s="16">
        <v>4160.28</v>
      </c>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22">
        <v>45015</v>
      </c>
      <c r="B333" s="16">
        <v>7620.43</v>
      </c>
      <c r="C333" s="16">
        <v>4151.91</v>
      </c>
      <c r="D333" s="16">
        <v>4195.43</v>
      </c>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22">
        <v>45016</v>
      </c>
      <c r="B334" s="16">
        <v>7631.74</v>
      </c>
      <c r="C334" s="16">
        <v>4157.88</v>
      </c>
      <c r="D334" s="16">
        <v>4201.42</v>
      </c>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22">
        <v>45019</v>
      </c>
      <c r="B335" s="16">
        <v>7673</v>
      </c>
      <c r="C335" s="16">
        <v>4175.71</v>
      </c>
      <c r="D335" s="16">
        <v>4219.41</v>
      </c>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22">
        <v>45020</v>
      </c>
      <c r="B336" s="16">
        <v>7634.52</v>
      </c>
      <c r="C336" s="16">
        <v>4155.57</v>
      </c>
      <c r="D336" s="16">
        <v>4199.2</v>
      </c>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22">
        <v>45021</v>
      </c>
      <c r="B337" s="16">
        <v>7662.94</v>
      </c>
      <c r="C337" s="16">
        <v>4161.5600000000004</v>
      </c>
      <c r="D337" s="16">
        <v>4205.97</v>
      </c>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22">
        <v>45022</v>
      </c>
      <c r="B338" s="16">
        <v>7741.56</v>
      </c>
      <c r="C338" s="16">
        <v>4203.91</v>
      </c>
      <c r="D338" s="16">
        <v>4249.2700000000004</v>
      </c>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22">
        <v>45023</v>
      </c>
      <c r="B339" s="16">
        <v>7741.56</v>
      </c>
      <c r="C339" s="16">
        <v>4203.91</v>
      </c>
      <c r="D339" s="16">
        <v>4249.2700000000004</v>
      </c>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22">
        <v>45026</v>
      </c>
      <c r="B340" s="16">
        <v>7741.56</v>
      </c>
      <c r="C340" s="16">
        <v>4203.91</v>
      </c>
      <c r="D340" s="16">
        <v>4249.2700000000004</v>
      </c>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22">
        <v>45027</v>
      </c>
      <c r="B341" s="16">
        <v>7785.72</v>
      </c>
      <c r="C341" s="16">
        <v>4229.53</v>
      </c>
      <c r="D341" s="16">
        <v>4275.12</v>
      </c>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22">
        <v>45028</v>
      </c>
      <c r="B342" s="16">
        <v>7824.84</v>
      </c>
      <c r="C342" s="16">
        <v>4248.79</v>
      </c>
      <c r="D342" s="16">
        <v>4295.09</v>
      </c>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22">
        <v>45029</v>
      </c>
      <c r="B343" s="16">
        <v>7843.38</v>
      </c>
      <c r="C343" s="16">
        <v>4259.88</v>
      </c>
      <c r="D343" s="16">
        <v>4305.96</v>
      </c>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22">
        <v>45030</v>
      </c>
      <c r="B344" s="16">
        <v>7871.91</v>
      </c>
      <c r="C344" s="16">
        <v>4278.54</v>
      </c>
      <c r="D344" s="16">
        <v>4324.8500000000004</v>
      </c>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22">
        <v>45033</v>
      </c>
      <c r="B345" s="16">
        <v>7879.51</v>
      </c>
      <c r="C345" s="16">
        <v>4283.51</v>
      </c>
      <c r="D345" s="16">
        <v>4329.83</v>
      </c>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22">
        <v>45034</v>
      </c>
      <c r="B346" s="16">
        <v>7909.44</v>
      </c>
      <c r="C346" s="16">
        <v>4297.3900000000003</v>
      </c>
      <c r="D346" s="16">
        <v>4344.28</v>
      </c>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22">
        <v>45035</v>
      </c>
      <c r="B347" s="16">
        <v>7898.77</v>
      </c>
      <c r="C347" s="16">
        <v>4289.38</v>
      </c>
      <c r="D347" s="16">
        <v>4336.25</v>
      </c>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22">
        <v>45036</v>
      </c>
      <c r="B348" s="16">
        <v>7902.61</v>
      </c>
      <c r="C348" s="16">
        <v>4289.09</v>
      </c>
      <c r="D348" s="16">
        <v>4336.04</v>
      </c>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22">
        <v>45037</v>
      </c>
      <c r="B349" s="16">
        <v>7914.13</v>
      </c>
      <c r="C349" s="16">
        <v>4298.24</v>
      </c>
      <c r="D349" s="16">
        <v>4345.68</v>
      </c>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22">
        <v>45040</v>
      </c>
      <c r="B350" s="16">
        <v>7912.2</v>
      </c>
      <c r="C350" s="16">
        <v>4295.8900000000003</v>
      </c>
      <c r="D350" s="16">
        <v>4343.42</v>
      </c>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22">
        <v>45041</v>
      </c>
      <c r="B351" s="16">
        <v>7891.13</v>
      </c>
      <c r="C351" s="16">
        <v>4285.93</v>
      </c>
      <c r="D351" s="16">
        <v>4333.1000000000004</v>
      </c>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22">
        <v>45042</v>
      </c>
      <c r="B352" s="16">
        <v>7852.64</v>
      </c>
      <c r="C352" s="16">
        <v>4267.92</v>
      </c>
      <c r="D352" s="16">
        <v>4314.67</v>
      </c>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22">
        <v>45043</v>
      </c>
      <c r="B353" s="16">
        <v>7831.58</v>
      </c>
      <c r="C353" s="16">
        <v>4259.55</v>
      </c>
      <c r="D353" s="16">
        <v>4305.97</v>
      </c>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22">
        <v>45044</v>
      </c>
      <c r="B354" s="16">
        <v>7870.57</v>
      </c>
      <c r="C354" s="16">
        <v>4283.83</v>
      </c>
      <c r="D354" s="16">
        <v>4329.96</v>
      </c>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22">
        <v>45047</v>
      </c>
      <c r="B355" s="16">
        <v>7870.57</v>
      </c>
      <c r="C355" s="16">
        <v>4283.83</v>
      </c>
      <c r="D355" s="16">
        <v>4329.96</v>
      </c>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22">
        <v>45048</v>
      </c>
      <c r="B356" s="16">
        <v>7773.03</v>
      </c>
      <c r="C356" s="16">
        <v>4235.67</v>
      </c>
      <c r="D356" s="16">
        <v>4280.37</v>
      </c>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22">
        <v>45049</v>
      </c>
      <c r="B357" s="16">
        <v>7788.37</v>
      </c>
      <c r="C357" s="16">
        <v>4244.29</v>
      </c>
      <c r="D357" s="16">
        <v>4289.2299999999996</v>
      </c>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22">
        <v>45050</v>
      </c>
      <c r="B358" s="16">
        <v>7702.64</v>
      </c>
      <c r="C358" s="16">
        <v>4201.2299999999996</v>
      </c>
      <c r="D358" s="16">
        <v>4244.92</v>
      </c>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22">
        <v>45051</v>
      </c>
      <c r="B359" s="16">
        <v>7778.38</v>
      </c>
      <c r="C359" s="16">
        <v>4242.3999999999996</v>
      </c>
      <c r="D359" s="16">
        <v>4287.24</v>
      </c>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22">
        <v>45054</v>
      </c>
      <c r="B360" s="16">
        <v>7778.38</v>
      </c>
      <c r="C360" s="16">
        <v>4242.3999999999996</v>
      </c>
      <c r="D360" s="16">
        <v>4287.24</v>
      </c>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22">
        <v>45055</v>
      </c>
      <c r="B361" s="16">
        <v>7764.09</v>
      </c>
      <c r="C361" s="16">
        <v>4231.12</v>
      </c>
      <c r="D361" s="16">
        <v>4274.9799999999996</v>
      </c>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22">
        <v>45056</v>
      </c>
      <c r="B362" s="16">
        <v>7741.33</v>
      </c>
      <c r="C362" s="16">
        <v>4220.42</v>
      </c>
      <c r="D362" s="16">
        <v>4264.1000000000004</v>
      </c>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22">
        <v>45057</v>
      </c>
      <c r="B363" s="16">
        <v>7730.58</v>
      </c>
      <c r="C363" s="16">
        <v>4215.22</v>
      </c>
      <c r="D363" s="16">
        <v>4258.8</v>
      </c>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22">
        <v>45058</v>
      </c>
      <c r="B364" s="16">
        <v>7754.62</v>
      </c>
      <c r="C364" s="16">
        <v>4224.0600000000004</v>
      </c>
      <c r="D364" s="16">
        <v>4267.72</v>
      </c>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22">
        <v>45061</v>
      </c>
      <c r="B365" s="16">
        <v>7777.7</v>
      </c>
      <c r="C365" s="16">
        <v>4236.96</v>
      </c>
      <c r="D365" s="16">
        <v>4280.84</v>
      </c>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22">
        <v>45062</v>
      </c>
      <c r="B366" s="16">
        <v>7751.08</v>
      </c>
      <c r="C366" s="16">
        <v>4224.76</v>
      </c>
      <c r="D366" s="16">
        <v>4268.6899999999996</v>
      </c>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22">
        <v>45063</v>
      </c>
      <c r="B367" s="16">
        <v>7723.23</v>
      </c>
      <c r="C367" s="16">
        <v>4210.17</v>
      </c>
      <c r="D367" s="16">
        <v>4253.7299999999996</v>
      </c>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22">
        <v>45064</v>
      </c>
      <c r="B368" s="16">
        <v>7742.3</v>
      </c>
      <c r="C368" s="16">
        <v>4221.45</v>
      </c>
      <c r="D368" s="16">
        <v>4265.34</v>
      </c>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22">
        <v>45065</v>
      </c>
      <c r="B369" s="16">
        <v>7756.87</v>
      </c>
      <c r="C369" s="16">
        <v>4228.25</v>
      </c>
      <c r="D369" s="16">
        <v>4271.9399999999996</v>
      </c>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22">
        <v>45068</v>
      </c>
      <c r="B370" s="16">
        <v>7770.99</v>
      </c>
      <c r="C370" s="16">
        <v>4234.1400000000003</v>
      </c>
      <c r="D370" s="16">
        <v>4278.13</v>
      </c>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22">
        <v>45069</v>
      </c>
      <c r="B371" s="16">
        <v>7762.95</v>
      </c>
      <c r="C371" s="16">
        <v>4228.38</v>
      </c>
      <c r="D371" s="16">
        <v>4272.29</v>
      </c>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22">
        <v>45070</v>
      </c>
      <c r="B372" s="16">
        <v>7627.1</v>
      </c>
      <c r="C372" s="16">
        <v>4156.82</v>
      </c>
      <c r="D372" s="16">
        <v>4199.37</v>
      </c>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22">
        <v>45071</v>
      </c>
      <c r="B373" s="16">
        <v>7570.87</v>
      </c>
      <c r="C373" s="16">
        <v>4128.33</v>
      </c>
      <c r="D373" s="16">
        <v>4169.9399999999996</v>
      </c>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22">
        <v>45072</v>
      </c>
      <c r="B374" s="16">
        <v>7627.2</v>
      </c>
      <c r="C374" s="16">
        <v>4152.54</v>
      </c>
      <c r="D374" s="16">
        <v>4195.1400000000003</v>
      </c>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22">
        <v>45075</v>
      </c>
      <c r="B375" s="16">
        <v>7627.2</v>
      </c>
      <c r="C375" s="16">
        <v>4152.54</v>
      </c>
      <c r="D375" s="16">
        <v>4195.1400000000003</v>
      </c>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22">
        <v>45076</v>
      </c>
      <c r="B376" s="16">
        <v>7522.07</v>
      </c>
      <c r="C376" s="16">
        <v>4104.75</v>
      </c>
      <c r="D376" s="16">
        <v>4145.8100000000004</v>
      </c>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22">
        <v>45077</v>
      </c>
      <c r="B377" s="16">
        <v>7446.14</v>
      </c>
      <c r="C377" s="16">
        <v>4066.8</v>
      </c>
      <c r="D377" s="16">
        <v>4107.24</v>
      </c>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22">
        <v>45078</v>
      </c>
      <c r="B378" s="16">
        <v>7490.27</v>
      </c>
      <c r="C378" s="16">
        <v>4090.64</v>
      </c>
      <c r="D378" s="16">
        <v>4131.3999999999996</v>
      </c>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22">
        <v>45079</v>
      </c>
      <c r="B379" s="16">
        <v>7607.28</v>
      </c>
      <c r="C379" s="16">
        <v>4155.37</v>
      </c>
      <c r="D379" s="16">
        <v>4196.79</v>
      </c>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22">
        <v>45082</v>
      </c>
      <c r="B380" s="16">
        <v>7599.99</v>
      </c>
      <c r="C380" s="16">
        <v>4150.8900000000003</v>
      </c>
      <c r="D380" s="16">
        <v>4192.2299999999996</v>
      </c>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22">
        <v>45083</v>
      </c>
      <c r="B381" s="16">
        <v>7628.1</v>
      </c>
      <c r="C381" s="16">
        <v>4167.2</v>
      </c>
      <c r="D381" s="16">
        <v>4208.76</v>
      </c>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22">
        <v>45084</v>
      </c>
      <c r="B382" s="16">
        <v>7624.34</v>
      </c>
      <c r="C382" s="16">
        <v>4163.5200000000004</v>
      </c>
      <c r="D382" s="16">
        <v>4204.96</v>
      </c>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22">
        <v>45085</v>
      </c>
      <c r="B383" s="16">
        <v>7599.74</v>
      </c>
      <c r="C383" s="16">
        <v>4150.8999999999996</v>
      </c>
      <c r="D383" s="16">
        <v>4191.92</v>
      </c>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22">
        <v>45086</v>
      </c>
      <c r="B384" s="16">
        <v>7562.36</v>
      </c>
      <c r="C384" s="16">
        <v>4133.32</v>
      </c>
      <c r="D384" s="16">
        <v>4173.74</v>
      </c>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22">
        <v>45089</v>
      </c>
      <c r="B385" s="16">
        <v>7570.69</v>
      </c>
      <c r="C385" s="16">
        <v>4140.42</v>
      </c>
      <c r="D385" s="16">
        <v>4180.7700000000004</v>
      </c>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22">
        <v>45090</v>
      </c>
      <c r="B386" s="16">
        <v>7594.78</v>
      </c>
      <c r="C386" s="16">
        <v>4151.46</v>
      </c>
      <c r="D386" s="16">
        <v>4192.1000000000004</v>
      </c>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22">
        <v>45091</v>
      </c>
      <c r="B387" s="16">
        <v>7602.74</v>
      </c>
      <c r="C387" s="16">
        <v>4154.38</v>
      </c>
      <c r="D387" s="16">
        <v>4195.46</v>
      </c>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22">
        <v>45092</v>
      </c>
      <c r="B388" s="16">
        <v>7628.26</v>
      </c>
      <c r="C388" s="16">
        <v>4161.92</v>
      </c>
      <c r="D388" s="16">
        <v>4203.29</v>
      </c>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22">
        <v>45093</v>
      </c>
      <c r="B389" s="16">
        <v>7642.72</v>
      </c>
      <c r="C389" s="16">
        <v>4168.12</v>
      </c>
      <c r="D389" s="16">
        <v>4209.87</v>
      </c>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22">
        <v>45096</v>
      </c>
      <c r="B390" s="16">
        <v>7588.48</v>
      </c>
      <c r="C390" s="16">
        <v>4137.7299999999996</v>
      </c>
      <c r="D390" s="16">
        <v>4178.7</v>
      </c>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22">
        <v>45097</v>
      </c>
      <c r="B391" s="16">
        <v>7569.31</v>
      </c>
      <c r="C391" s="16">
        <v>4125.41</v>
      </c>
      <c r="D391" s="16">
        <v>4166.25</v>
      </c>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22">
        <v>45098</v>
      </c>
      <c r="B392" s="16">
        <v>7559.18</v>
      </c>
      <c r="C392" s="16">
        <v>4115.41</v>
      </c>
      <c r="D392" s="16">
        <v>4156</v>
      </c>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22">
        <v>45099</v>
      </c>
      <c r="B393" s="16">
        <v>7502.03</v>
      </c>
      <c r="C393" s="16">
        <v>4081.03</v>
      </c>
      <c r="D393" s="16">
        <v>4121.3599999999997</v>
      </c>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22">
        <v>45100</v>
      </c>
      <c r="B394" s="16">
        <v>7461.87</v>
      </c>
      <c r="C394" s="16">
        <v>4053.65</v>
      </c>
      <c r="D394" s="16">
        <v>4094.07</v>
      </c>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22">
        <v>45103</v>
      </c>
      <c r="B395" s="16">
        <v>7453.58</v>
      </c>
      <c r="C395" s="16">
        <v>4046.84</v>
      </c>
      <c r="D395" s="16">
        <v>4087.41</v>
      </c>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22">
        <v>45104</v>
      </c>
      <c r="B396" s="16">
        <v>7461.46</v>
      </c>
      <c r="C396" s="16">
        <v>4052.97</v>
      </c>
      <c r="D396" s="16">
        <v>4093.64</v>
      </c>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22">
        <v>45105</v>
      </c>
      <c r="B397" s="16">
        <v>7500.49</v>
      </c>
      <c r="C397" s="16">
        <v>4082.27</v>
      </c>
      <c r="D397" s="16">
        <v>4123.28</v>
      </c>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22">
        <v>45106</v>
      </c>
      <c r="B398" s="16">
        <v>7471.69</v>
      </c>
      <c r="C398" s="16">
        <v>4064.45</v>
      </c>
      <c r="D398" s="16">
        <v>4105.22</v>
      </c>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22">
        <v>45107</v>
      </c>
      <c r="B399" s="16">
        <v>7531.53</v>
      </c>
      <c r="C399" s="16">
        <v>4096.26</v>
      </c>
      <c r="D399" s="16">
        <v>4138.09</v>
      </c>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22">
        <v>45110</v>
      </c>
      <c r="B400" s="16">
        <v>7527.26</v>
      </c>
      <c r="C400" s="16">
        <v>4097.6499999999996</v>
      </c>
      <c r="D400" s="16">
        <v>4138.91</v>
      </c>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22">
        <v>45111</v>
      </c>
      <c r="B401" s="16">
        <v>7519.72</v>
      </c>
      <c r="C401" s="16">
        <v>4095.31</v>
      </c>
      <c r="D401" s="16">
        <v>4136.16</v>
      </c>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22">
        <v>45112</v>
      </c>
      <c r="B402" s="16">
        <v>7442.1</v>
      </c>
      <c r="C402" s="16">
        <v>4055.33</v>
      </c>
      <c r="D402" s="16">
        <v>4095.05</v>
      </c>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22">
        <v>45113</v>
      </c>
      <c r="B403" s="16">
        <v>7280.5</v>
      </c>
      <c r="C403" s="16">
        <v>3965.25</v>
      </c>
      <c r="D403" s="16">
        <v>4003.71</v>
      </c>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22">
        <v>45114</v>
      </c>
      <c r="B404" s="16">
        <v>7256.94</v>
      </c>
      <c r="C404" s="16">
        <v>3957.08</v>
      </c>
      <c r="D404" s="16">
        <v>3995.3</v>
      </c>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22">
        <v>45117</v>
      </c>
      <c r="B405" s="16">
        <v>7273.79</v>
      </c>
      <c r="C405" s="16">
        <v>3965.8</v>
      </c>
      <c r="D405" s="16">
        <v>4004.02</v>
      </c>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22">
        <v>45118</v>
      </c>
      <c r="B406" s="16">
        <v>7282.52</v>
      </c>
      <c r="C406" s="16">
        <v>3973.18</v>
      </c>
      <c r="D406" s="16">
        <v>4011.65</v>
      </c>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22">
        <v>45119</v>
      </c>
      <c r="B407" s="16">
        <v>7416.11</v>
      </c>
      <c r="C407" s="16">
        <v>4048.29</v>
      </c>
      <c r="D407" s="16">
        <v>4088.57</v>
      </c>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22">
        <v>45120</v>
      </c>
      <c r="B408" s="16">
        <v>7440.21</v>
      </c>
      <c r="C408" s="16">
        <v>4061.27</v>
      </c>
      <c r="D408" s="16">
        <v>4101.6000000000004</v>
      </c>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22">
        <v>45121</v>
      </c>
      <c r="B409" s="16">
        <v>7434.57</v>
      </c>
      <c r="C409" s="16">
        <v>4056.48</v>
      </c>
      <c r="D409" s="16">
        <v>4096.91</v>
      </c>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22">
        <v>45124</v>
      </c>
      <c r="B410" s="16">
        <v>7406.42</v>
      </c>
      <c r="C410" s="16">
        <v>4038.23</v>
      </c>
      <c r="D410" s="16">
        <v>4078.52</v>
      </c>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22">
        <v>45125</v>
      </c>
      <c r="B411" s="16">
        <v>7453.69</v>
      </c>
      <c r="C411" s="16">
        <v>4066.8</v>
      </c>
      <c r="D411" s="16">
        <v>4107.5600000000004</v>
      </c>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22">
        <v>45126</v>
      </c>
      <c r="B412" s="16">
        <v>7588.2</v>
      </c>
      <c r="C412" s="16">
        <v>4151.54</v>
      </c>
      <c r="D412" s="16">
        <v>4193.1899999999996</v>
      </c>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22">
        <v>45127</v>
      </c>
      <c r="B413" s="16">
        <v>7646.05</v>
      </c>
      <c r="C413" s="16">
        <v>4177.9399999999996</v>
      </c>
      <c r="D413" s="16">
        <v>4220.22</v>
      </c>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22">
        <v>45128</v>
      </c>
      <c r="B414" s="16">
        <v>7663.73</v>
      </c>
      <c r="C414" s="16">
        <v>4182.58</v>
      </c>
      <c r="D414" s="16">
        <v>4225.1099999999997</v>
      </c>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22">
        <v>45131</v>
      </c>
      <c r="B415" s="16">
        <v>7678.59</v>
      </c>
      <c r="C415" s="16">
        <v>4187.55</v>
      </c>
      <c r="D415" s="16">
        <v>4230.3999999999996</v>
      </c>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22">
        <v>45132</v>
      </c>
      <c r="B416" s="16">
        <v>7691.8</v>
      </c>
      <c r="C416" s="16">
        <v>4194.3900000000003</v>
      </c>
      <c r="D416" s="16">
        <v>4236.8100000000004</v>
      </c>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22">
        <v>45133</v>
      </c>
      <c r="B417" s="16">
        <v>7676.89</v>
      </c>
      <c r="C417" s="16">
        <v>4188.4799999999996</v>
      </c>
      <c r="D417" s="16">
        <v>4230.8999999999996</v>
      </c>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22">
        <v>45134</v>
      </c>
      <c r="B418" s="16">
        <v>7692.76</v>
      </c>
      <c r="C418" s="16">
        <v>4198.6899999999996</v>
      </c>
      <c r="D418" s="16">
        <v>4241.12</v>
      </c>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22">
        <v>45135</v>
      </c>
      <c r="B419" s="16">
        <v>7694.27</v>
      </c>
      <c r="C419" s="16">
        <v>4195.17</v>
      </c>
      <c r="D419" s="16">
        <v>4237.17</v>
      </c>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22">
        <v>45138</v>
      </c>
      <c r="B420" s="16">
        <v>7699.41</v>
      </c>
      <c r="C420" s="16">
        <v>4198.0200000000004</v>
      </c>
      <c r="D420" s="16">
        <v>4240.22</v>
      </c>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22">
        <v>45139</v>
      </c>
      <c r="B421" s="16">
        <v>7666.27</v>
      </c>
      <c r="C421" s="16">
        <v>4180.41</v>
      </c>
      <c r="D421" s="16">
        <v>4222.1000000000004</v>
      </c>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22">
        <v>45140</v>
      </c>
      <c r="B422" s="16">
        <v>7561.63</v>
      </c>
      <c r="C422" s="16">
        <v>4124.04</v>
      </c>
      <c r="D422" s="16">
        <v>4164.7</v>
      </c>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22">
        <v>45141</v>
      </c>
      <c r="B423" s="16">
        <v>7529.16</v>
      </c>
      <c r="C423" s="16">
        <v>4109.59</v>
      </c>
      <c r="D423" s="16">
        <v>4149.99</v>
      </c>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22">
        <v>45142</v>
      </c>
      <c r="B424" s="16">
        <v>7564.37</v>
      </c>
      <c r="C424" s="16">
        <v>4129.32</v>
      </c>
      <c r="D424" s="16">
        <v>4169.8</v>
      </c>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22">
        <v>45145</v>
      </c>
      <c r="B425" s="16">
        <v>7554.49</v>
      </c>
      <c r="C425" s="16">
        <v>4122.1499999999996</v>
      </c>
      <c r="D425" s="16">
        <v>4162.8500000000004</v>
      </c>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22">
        <v>45146</v>
      </c>
      <c r="B426" s="16">
        <v>7527.42</v>
      </c>
      <c r="C426" s="16">
        <v>4108.6099999999997</v>
      </c>
      <c r="D426" s="16">
        <v>4149.41</v>
      </c>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22">
        <v>45147</v>
      </c>
      <c r="B427" s="16">
        <v>7587.3</v>
      </c>
      <c r="C427" s="16">
        <v>4139.3599999999997</v>
      </c>
      <c r="D427" s="16">
        <v>4180.7299999999996</v>
      </c>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22">
        <v>45148</v>
      </c>
      <c r="B428" s="16">
        <v>7618.6</v>
      </c>
      <c r="C428" s="16">
        <v>4155.68</v>
      </c>
      <c r="D428" s="16">
        <v>4197.3</v>
      </c>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22">
        <v>45149</v>
      </c>
      <c r="B429" s="16">
        <v>7524.16</v>
      </c>
      <c r="C429" s="16">
        <v>4105.93</v>
      </c>
      <c r="D429" s="16">
        <v>4146.5600000000004</v>
      </c>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22">
        <v>45152</v>
      </c>
      <c r="B430" s="16">
        <v>7507.15</v>
      </c>
      <c r="C430" s="16">
        <v>4096.8</v>
      </c>
      <c r="D430" s="16">
        <v>4137.32</v>
      </c>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22">
        <v>45153</v>
      </c>
      <c r="B431" s="16">
        <v>7389.64</v>
      </c>
      <c r="C431" s="16">
        <v>4039.1</v>
      </c>
      <c r="D431" s="16">
        <v>4078.56</v>
      </c>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22">
        <v>45154</v>
      </c>
      <c r="B432" s="16">
        <v>7356.88</v>
      </c>
      <c r="C432" s="16">
        <v>4021.57</v>
      </c>
      <c r="D432" s="16">
        <v>4060.6</v>
      </c>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22">
        <v>45155</v>
      </c>
      <c r="B433" s="16">
        <v>7310.21</v>
      </c>
      <c r="C433" s="16">
        <v>3992.88</v>
      </c>
      <c r="D433" s="16">
        <v>4031.5</v>
      </c>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22">
        <v>45156</v>
      </c>
      <c r="B434" s="16">
        <v>7262.43</v>
      </c>
      <c r="C434" s="16">
        <v>3961.94</v>
      </c>
      <c r="D434" s="16">
        <v>4000.79</v>
      </c>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22">
        <v>45159</v>
      </c>
      <c r="B435" s="16">
        <v>7257.82</v>
      </c>
      <c r="C435" s="16">
        <v>3953.4</v>
      </c>
      <c r="D435" s="16">
        <v>3992.43</v>
      </c>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22">
        <v>45160</v>
      </c>
      <c r="B436" s="16">
        <v>7270.76</v>
      </c>
      <c r="C436" s="16">
        <v>3963.58</v>
      </c>
      <c r="D436" s="16">
        <v>4002.47</v>
      </c>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22">
        <v>45161</v>
      </c>
      <c r="B437" s="16">
        <v>7320.53</v>
      </c>
      <c r="C437" s="16">
        <v>3992.96</v>
      </c>
      <c r="D437" s="16">
        <v>4032.33</v>
      </c>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22">
        <v>45162</v>
      </c>
      <c r="B438" s="16">
        <v>7333.63</v>
      </c>
      <c r="C438" s="16">
        <v>3997.66</v>
      </c>
      <c r="D438" s="16">
        <v>4037.53</v>
      </c>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22">
        <v>45163</v>
      </c>
      <c r="B439" s="16">
        <v>7338.58</v>
      </c>
      <c r="C439" s="16">
        <v>3998.05</v>
      </c>
      <c r="D439" s="16">
        <v>4037.89</v>
      </c>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22">
        <v>45166</v>
      </c>
      <c r="B440" s="16">
        <v>7338.58</v>
      </c>
      <c r="C440" s="16">
        <v>3998.05</v>
      </c>
      <c r="D440" s="16">
        <v>4037.89</v>
      </c>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22">
        <v>45167</v>
      </c>
      <c r="B441" s="16">
        <v>7464.99</v>
      </c>
      <c r="C441" s="16">
        <v>4067.2</v>
      </c>
      <c r="D441" s="16">
        <v>4108.2299999999996</v>
      </c>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22">
        <v>45168</v>
      </c>
      <c r="B442" s="16">
        <v>7473.67</v>
      </c>
      <c r="C442" s="16">
        <v>4074.2</v>
      </c>
      <c r="D442" s="16">
        <v>4115.33</v>
      </c>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22">
        <v>45169</v>
      </c>
      <c r="B443" s="16">
        <v>7439.13</v>
      </c>
      <c r="C443" s="16">
        <v>4059.53</v>
      </c>
      <c r="D443" s="16">
        <v>4100.28</v>
      </c>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22">
        <v>45170</v>
      </c>
      <c r="B444" s="16">
        <v>7464.54</v>
      </c>
      <c r="C444" s="16">
        <v>4069.21</v>
      </c>
      <c r="D444" s="16">
        <v>4110.1499999999996</v>
      </c>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22">
        <v>45173</v>
      </c>
      <c r="B445" s="16">
        <v>7452.76</v>
      </c>
      <c r="C445" s="16">
        <v>4063.7</v>
      </c>
      <c r="D445" s="16">
        <v>4104.18</v>
      </c>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22">
        <v>45174</v>
      </c>
      <c r="B446" s="16">
        <v>7437.93</v>
      </c>
      <c r="C446" s="16">
        <v>4055.78</v>
      </c>
      <c r="D446" s="16">
        <v>4096.1400000000003</v>
      </c>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22">
        <v>45175</v>
      </c>
      <c r="B447" s="16">
        <v>7426.14</v>
      </c>
      <c r="C447" s="16">
        <v>4048.7</v>
      </c>
      <c r="D447" s="16">
        <v>4089.33</v>
      </c>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22">
        <v>45176</v>
      </c>
      <c r="B448" s="16">
        <v>7441.72</v>
      </c>
      <c r="C448" s="16">
        <v>4053.6</v>
      </c>
      <c r="D448" s="16">
        <v>4094.58</v>
      </c>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22">
        <v>45177</v>
      </c>
      <c r="B449" s="16">
        <v>7478.19</v>
      </c>
      <c r="C449" s="16">
        <v>4072.74</v>
      </c>
      <c r="D449" s="16">
        <v>4114.3</v>
      </c>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22">
        <v>45180</v>
      </c>
      <c r="B450" s="16">
        <v>7496.87</v>
      </c>
      <c r="C450" s="16">
        <v>4083.23</v>
      </c>
      <c r="D450" s="16">
        <v>4124.99</v>
      </c>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22">
        <v>45181</v>
      </c>
      <c r="B451" s="16">
        <v>7527.53</v>
      </c>
      <c r="C451" s="16">
        <v>4097.97</v>
      </c>
      <c r="D451" s="16">
        <v>4140.1099999999997</v>
      </c>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22">
        <v>45182</v>
      </c>
      <c r="B452" s="16">
        <v>7525.99</v>
      </c>
      <c r="C452" s="16">
        <v>4097.8900000000003</v>
      </c>
      <c r="D452" s="16">
        <v>4139.99</v>
      </c>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22">
        <v>45183</v>
      </c>
      <c r="B453" s="16">
        <v>7673.08</v>
      </c>
      <c r="C453" s="16">
        <v>4175.91</v>
      </c>
      <c r="D453" s="16">
        <v>4220.13</v>
      </c>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22">
        <v>45184</v>
      </c>
      <c r="B454" s="16">
        <v>7711.38</v>
      </c>
      <c r="C454" s="16">
        <v>4190.41</v>
      </c>
      <c r="D454" s="16">
        <v>4234.82</v>
      </c>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22">
        <v>45187</v>
      </c>
      <c r="B455" s="16">
        <v>7652.94</v>
      </c>
      <c r="C455" s="16">
        <v>4152.91</v>
      </c>
      <c r="D455" s="16">
        <v>4196.55</v>
      </c>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22">
        <v>45188</v>
      </c>
      <c r="B456" s="16">
        <v>7660.2</v>
      </c>
      <c r="C456" s="16">
        <v>4155.46</v>
      </c>
      <c r="D456" s="16">
        <v>4199.28</v>
      </c>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22">
        <v>45189</v>
      </c>
      <c r="B457" s="16">
        <v>7731.65</v>
      </c>
      <c r="C457" s="16">
        <v>4197.78</v>
      </c>
      <c r="D457" s="16">
        <v>4242</v>
      </c>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22">
        <v>45190</v>
      </c>
      <c r="B458" s="16">
        <v>7678.62</v>
      </c>
      <c r="C458" s="16">
        <v>4171.07</v>
      </c>
      <c r="D458" s="16">
        <v>4214.6000000000004</v>
      </c>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22">
        <v>45191</v>
      </c>
      <c r="B459" s="16">
        <v>7683.91</v>
      </c>
      <c r="C459" s="16">
        <v>4172.4399999999996</v>
      </c>
      <c r="D459" s="16">
        <v>4216.1099999999997</v>
      </c>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22">
        <v>45194</v>
      </c>
      <c r="B460" s="16">
        <v>7623.99</v>
      </c>
      <c r="C460" s="16">
        <v>4139.09</v>
      </c>
      <c r="D460" s="16">
        <v>4181.78</v>
      </c>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22">
        <v>45195</v>
      </c>
      <c r="B461" s="16">
        <v>7625.72</v>
      </c>
      <c r="C461" s="16">
        <v>4136.92</v>
      </c>
      <c r="D461" s="16">
        <v>4180.1499999999996</v>
      </c>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22">
        <v>45196</v>
      </c>
      <c r="B462" s="16">
        <v>7593.22</v>
      </c>
      <c r="C462" s="16">
        <v>4118.2700000000004</v>
      </c>
      <c r="D462" s="16">
        <v>4161.1400000000003</v>
      </c>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22">
        <v>45197</v>
      </c>
      <c r="B463" s="16">
        <v>7601.85</v>
      </c>
      <c r="C463" s="16">
        <v>4118.34</v>
      </c>
      <c r="D463" s="16">
        <v>4161.42</v>
      </c>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22">
        <v>45198</v>
      </c>
      <c r="B464" s="16">
        <v>7608.08</v>
      </c>
      <c r="C464" s="16">
        <v>4127.24</v>
      </c>
      <c r="D464" s="16">
        <v>4170.01</v>
      </c>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22">
        <v>45201</v>
      </c>
      <c r="B465" s="16">
        <v>7510.72</v>
      </c>
      <c r="C465" s="16">
        <v>4072.35</v>
      </c>
      <c r="D465" s="16">
        <v>4114.5200000000004</v>
      </c>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22">
        <v>45202</v>
      </c>
      <c r="B466" s="16">
        <v>7470.16</v>
      </c>
      <c r="C466" s="16">
        <v>4043.72</v>
      </c>
      <c r="D466" s="16">
        <v>4085.97</v>
      </c>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22">
        <v>45203</v>
      </c>
      <c r="B467" s="16">
        <v>7412.45</v>
      </c>
      <c r="C467" s="16">
        <v>4010.91</v>
      </c>
      <c r="D467" s="16">
        <v>4052.9</v>
      </c>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22">
        <v>45204</v>
      </c>
      <c r="B468" s="16">
        <v>7451.54</v>
      </c>
      <c r="C468" s="16">
        <v>4031.93</v>
      </c>
      <c r="D468" s="16">
        <v>4074.73</v>
      </c>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22">
        <v>45205</v>
      </c>
      <c r="B469" s="16">
        <v>7494.58</v>
      </c>
      <c r="C469" s="16">
        <v>4055.73</v>
      </c>
      <c r="D469" s="16">
        <v>4099.2299999999996</v>
      </c>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22">
        <v>45208</v>
      </c>
      <c r="B470" s="16">
        <v>7492.21</v>
      </c>
      <c r="C470" s="16">
        <v>4049.14</v>
      </c>
      <c r="D470" s="16">
        <v>4093.1</v>
      </c>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22">
        <v>45209</v>
      </c>
      <c r="B471" s="16">
        <v>7628.21</v>
      </c>
      <c r="C471" s="16">
        <v>4124.72</v>
      </c>
      <c r="D471" s="16">
        <v>4169.79</v>
      </c>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22">
        <v>45210</v>
      </c>
      <c r="B472" s="16">
        <v>7620.03</v>
      </c>
      <c r="C472" s="16">
        <v>4118.2</v>
      </c>
      <c r="D472" s="16">
        <v>4163.07</v>
      </c>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22">
        <v>45211</v>
      </c>
      <c r="B473" s="16">
        <v>7644.78</v>
      </c>
      <c r="C473" s="16">
        <v>4128.49</v>
      </c>
      <c r="D473" s="16">
        <v>4173.51</v>
      </c>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22">
        <v>45212</v>
      </c>
      <c r="B474" s="16">
        <v>7599.6</v>
      </c>
      <c r="C474" s="16">
        <v>4095.5</v>
      </c>
      <c r="D474" s="16">
        <v>4140.2299999999996</v>
      </c>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22">
        <v>45215</v>
      </c>
      <c r="B475" s="16">
        <v>7630.63</v>
      </c>
      <c r="C475" s="16">
        <v>4111.24</v>
      </c>
      <c r="D475" s="16">
        <v>4156.95</v>
      </c>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22">
        <v>45216</v>
      </c>
      <c r="B476" s="16">
        <v>7675.21</v>
      </c>
      <c r="C476" s="16">
        <v>4137.26</v>
      </c>
      <c r="D476" s="16">
        <v>4183.3500000000004</v>
      </c>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22">
        <v>45217</v>
      </c>
      <c r="B477" s="16">
        <v>7588</v>
      </c>
      <c r="C477" s="16">
        <v>4088.24</v>
      </c>
      <c r="D477" s="16">
        <v>4133.16</v>
      </c>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22">
        <v>45218</v>
      </c>
      <c r="B478" s="16">
        <v>7499.53</v>
      </c>
      <c r="C478" s="16">
        <v>4041.45</v>
      </c>
      <c r="D478" s="16">
        <v>4085.36</v>
      </c>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22">
        <v>45219</v>
      </c>
      <c r="B479" s="16">
        <v>7402.14</v>
      </c>
      <c r="C479" s="16">
        <v>3990.56</v>
      </c>
      <c r="D479" s="16">
        <v>4033.65</v>
      </c>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22">
        <v>45222</v>
      </c>
      <c r="B480" s="16">
        <v>7374.83</v>
      </c>
      <c r="C480" s="16">
        <v>3978.44</v>
      </c>
      <c r="D480" s="16">
        <v>4021.55</v>
      </c>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22">
        <v>45223</v>
      </c>
      <c r="B481" s="16">
        <v>7389.7</v>
      </c>
      <c r="C481" s="16">
        <v>3983.2</v>
      </c>
      <c r="D481" s="16">
        <v>4026.56</v>
      </c>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22">
        <v>45224</v>
      </c>
      <c r="B482" s="16">
        <v>7414.34</v>
      </c>
      <c r="C482" s="16">
        <v>3990.54</v>
      </c>
      <c r="D482" s="16">
        <v>4034.37</v>
      </c>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22">
        <v>45225</v>
      </c>
      <c r="B483" s="16">
        <v>7354.57</v>
      </c>
      <c r="C483" s="16">
        <v>3959.51</v>
      </c>
      <c r="D483" s="16">
        <v>4003.35</v>
      </c>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22">
        <v>45226</v>
      </c>
      <c r="B484" s="16">
        <v>7291.28</v>
      </c>
      <c r="C484" s="16">
        <v>3933.17</v>
      </c>
      <c r="D484" s="16">
        <v>3976.01</v>
      </c>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22">
        <v>45229</v>
      </c>
      <c r="B485" s="16">
        <v>7327.39</v>
      </c>
      <c r="C485" s="16">
        <v>3954.67</v>
      </c>
      <c r="D485" s="16">
        <v>3997.82</v>
      </c>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22">
        <v>45230</v>
      </c>
      <c r="B486" s="16">
        <v>7321.72</v>
      </c>
      <c r="C486" s="16">
        <v>3954.35</v>
      </c>
      <c r="D486" s="16">
        <v>3997.18</v>
      </c>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22">
        <v>45231</v>
      </c>
      <c r="B487" s="16">
        <v>7342.43</v>
      </c>
      <c r="C487" s="16">
        <v>3967.55</v>
      </c>
      <c r="D487" s="16">
        <v>4010.19</v>
      </c>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22">
        <v>45232</v>
      </c>
      <c r="B488" s="16">
        <v>7446.53</v>
      </c>
      <c r="C488" s="16">
        <v>4033.98</v>
      </c>
      <c r="D488" s="16">
        <v>4077.59</v>
      </c>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22">
        <v>45233</v>
      </c>
      <c r="B489" s="16">
        <v>7417.73</v>
      </c>
      <c r="C489" s="16">
        <v>4028.19</v>
      </c>
      <c r="D489" s="16">
        <v>4070.73</v>
      </c>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22">
        <v>45236</v>
      </c>
      <c r="B490" s="16">
        <v>7417.76</v>
      </c>
      <c r="C490" s="16">
        <v>4020.77</v>
      </c>
      <c r="D490" s="16">
        <v>4063.36</v>
      </c>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22">
        <v>45237</v>
      </c>
      <c r="B491" s="16">
        <v>7410.04</v>
      </c>
      <c r="C491" s="16">
        <v>4017.63</v>
      </c>
      <c r="D491" s="16">
        <v>4060.15</v>
      </c>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22">
        <v>45238</v>
      </c>
      <c r="B492" s="16">
        <v>7401.72</v>
      </c>
      <c r="C492" s="16">
        <v>4016.24</v>
      </c>
      <c r="D492" s="16">
        <v>4058.85</v>
      </c>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22">
        <v>45239</v>
      </c>
      <c r="B493" s="16">
        <v>7455.67</v>
      </c>
      <c r="C493" s="16">
        <v>4047.13</v>
      </c>
      <c r="D493" s="16">
        <v>4090.36</v>
      </c>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22">
        <v>45240</v>
      </c>
      <c r="B494" s="16">
        <v>7360.55</v>
      </c>
      <c r="C494" s="16">
        <v>3997.59</v>
      </c>
      <c r="D494" s="16">
        <v>4039.59</v>
      </c>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22">
        <v>45243</v>
      </c>
      <c r="B495" s="16">
        <v>7425.83</v>
      </c>
      <c r="C495" s="16">
        <v>4029.83</v>
      </c>
      <c r="D495" s="16">
        <v>4072.37</v>
      </c>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22">
        <v>45244</v>
      </c>
      <c r="B496" s="16">
        <v>7440.47</v>
      </c>
      <c r="C496" s="16">
        <v>4056.79</v>
      </c>
      <c r="D496" s="16">
        <v>4098.7299999999996</v>
      </c>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22">
        <v>45245</v>
      </c>
      <c r="B497" s="16">
        <v>7486.91</v>
      </c>
      <c r="C497" s="16">
        <v>4083.22</v>
      </c>
      <c r="D497" s="16">
        <v>4125.08</v>
      </c>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22">
        <v>45246</v>
      </c>
      <c r="B498" s="16">
        <v>7410.97</v>
      </c>
      <c r="C498" s="16">
        <v>4037.99</v>
      </c>
      <c r="D498" s="16">
        <v>4079</v>
      </c>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22">
        <v>45247</v>
      </c>
      <c r="B499" s="16">
        <v>7504.25</v>
      </c>
      <c r="C499" s="16">
        <v>4088.05</v>
      </c>
      <c r="D499" s="16">
        <v>4129.8900000000003</v>
      </c>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22">
        <v>45250</v>
      </c>
      <c r="B500" s="16">
        <v>7496.36</v>
      </c>
      <c r="C500" s="16">
        <v>4085.46</v>
      </c>
      <c r="D500" s="16">
        <v>4127.13</v>
      </c>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22">
        <v>45251</v>
      </c>
      <c r="B501" s="16">
        <v>7481.99</v>
      </c>
      <c r="C501" s="16">
        <v>4071.11</v>
      </c>
      <c r="D501" s="16">
        <v>4112.4799999999996</v>
      </c>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22">
        <v>45252</v>
      </c>
      <c r="B502" s="16">
        <v>7469.51</v>
      </c>
      <c r="C502" s="16">
        <v>4069.6</v>
      </c>
      <c r="D502" s="16">
        <v>4110.72</v>
      </c>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22">
        <v>45253</v>
      </c>
      <c r="B503" s="16">
        <v>7483.58</v>
      </c>
      <c r="C503" s="16">
        <v>4076.1</v>
      </c>
      <c r="D503" s="16">
        <v>4117.3999999999996</v>
      </c>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22">
        <v>45254</v>
      </c>
      <c r="B504" s="16">
        <v>7488.2</v>
      </c>
      <c r="C504" s="16">
        <v>4077.47</v>
      </c>
      <c r="D504" s="16">
        <v>4118.87</v>
      </c>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22">
        <v>45257</v>
      </c>
      <c r="B505" s="16">
        <v>7460.7</v>
      </c>
      <c r="C505" s="16">
        <v>4064.18</v>
      </c>
      <c r="D505" s="16">
        <v>4105.25</v>
      </c>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22">
        <v>45258</v>
      </c>
      <c r="B506" s="16">
        <v>7455.24</v>
      </c>
      <c r="C506" s="16">
        <v>4059.87</v>
      </c>
      <c r="D506" s="16">
        <v>4101.0600000000004</v>
      </c>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22">
        <v>45259</v>
      </c>
      <c r="B507" s="16">
        <v>7423.46</v>
      </c>
      <c r="C507" s="16">
        <v>4047.89</v>
      </c>
      <c r="D507" s="16">
        <v>4088.54</v>
      </c>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22">
        <v>45260</v>
      </c>
      <c r="B508" s="16">
        <v>7453.75</v>
      </c>
      <c r="C508" s="16">
        <v>4053.8</v>
      </c>
      <c r="D508" s="16">
        <v>4095.56</v>
      </c>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22">
        <v>45261</v>
      </c>
      <c r="B509" s="16">
        <v>7529.35</v>
      </c>
      <c r="C509" s="16">
        <v>4094.48</v>
      </c>
      <c r="D509" s="16">
        <v>4136.8</v>
      </c>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22">
        <v>45264</v>
      </c>
      <c r="B510" s="16">
        <v>7512.96</v>
      </c>
      <c r="C510" s="16">
        <v>4085.31</v>
      </c>
      <c r="D510" s="16">
        <v>4127.5600000000004</v>
      </c>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22">
        <v>45265</v>
      </c>
      <c r="B511" s="16">
        <v>7489.84</v>
      </c>
      <c r="C511" s="16">
        <v>4078.65</v>
      </c>
      <c r="D511" s="16">
        <v>4120.5600000000004</v>
      </c>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22">
        <v>45266</v>
      </c>
      <c r="B512" s="16">
        <v>7515.38</v>
      </c>
      <c r="C512" s="16">
        <v>4096.16</v>
      </c>
      <c r="D512" s="16">
        <v>4138.24</v>
      </c>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22">
        <v>45267</v>
      </c>
      <c r="B513" s="16">
        <v>7513.72</v>
      </c>
      <c r="C513" s="16">
        <v>4093.96</v>
      </c>
      <c r="D513" s="16">
        <v>4135.96</v>
      </c>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22">
        <v>45268</v>
      </c>
      <c r="B514" s="16">
        <v>7554.47</v>
      </c>
      <c r="C514" s="16">
        <v>4115.38</v>
      </c>
      <c r="D514" s="16">
        <v>4157.84</v>
      </c>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22">
        <v>45271</v>
      </c>
      <c r="B515" s="16">
        <v>7544.89</v>
      </c>
      <c r="C515" s="16">
        <v>4112.3100000000004</v>
      </c>
      <c r="D515" s="16">
        <v>4154.82</v>
      </c>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22">
        <v>45272</v>
      </c>
      <c r="B516" s="16">
        <v>7542.77</v>
      </c>
      <c r="C516" s="16">
        <v>4108.53</v>
      </c>
      <c r="D516" s="16">
        <v>4151.0600000000004</v>
      </c>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22">
        <v>45273</v>
      </c>
      <c r="B517" s="16">
        <v>7548.44</v>
      </c>
      <c r="C517" s="16">
        <v>4112.17</v>
      </c>
      <c r="D517" s="16">
        <v>4154.79</v>
      </c>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22">
        <v>45274</v>
      </c>
      <c r="B518" s="16">
        <v>7648.98</v>
      </c>
      <c r="C518" s="16">
        <v>4176.8999999999996</v>
      </c>
      <c r="D518" s="16">
        <v>4219.87</v>
      </c>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22">
        <v>45275</v>
      </c>
      <c r="B519" s="16">
        <v>7576.36</v>
      </c>
      <c r="C519" s="16">
        <v>4142.92</v>
      </c>
      <c r="D519" s="16">
        <v>4184.0200000000004</v>
      </c>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22">
        <v>45278</v>
      </c>
      <c r="B520" s="16">
        <v>7614.48</v>
      </c>
      <c r="C520" s="16">
        <v>4161.0200000000004</v>
      </c>
      <c r="D520" s="16">
        <v>4202.42</v>
      </c>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22">
        <v>45279</v>
      </c>
      <c r="B521" s="16">
        <v>7638.03</v>
      </c>
      <c r="C521" s="16">
        <v>4175.13</v>
      </c>
      <c r="D521" s="16">
        <v>4216.54</v>
      </c>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22">
        <v>45280</v>
      </c>
      <c r="B522" s="16">
        <v>7715.68</v>
      </c>
      <c r="C522" s="16">
        <v>4221.18</v>
      </c>
      <c r="D522" s="16">
        <v>4263.04</v>
      </c>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22">
        <v>45281</v>
      </c>
      <c r="B523" s="16">
        <v>7694.73</v>
      </c>
      <c r="C523" s="16">
        <v>4209.79</v>
      </c>
      <c r="D523" s="16">
        <v>4251.32</v>
      </c>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22">
        <v>45282</v>
      </c>
      <c r="B524" s="16">
        <v>7697.51</v>
      </c>
      <c r="C524" s="16">
        <v>4213.05</v>
      </c>
      <c r="D524" s="16">
        <v>4254.5</v>
      </c>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22">
        <v>45285</v>
      </c>
      <c r="B525" s="16">
        <v>7697.51</v>
      </c>
      <c r="C525" s="16">
        <v>4213.05</v>
      </c>
      <c r="D525" s="16">
        <v>4254.5</v>
      </c>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22">
        <v>45286</v>
      </c>
      <c r="B526" s="16">
        <v>7697.51</v>
      </c>
      <c r="C526" s="16">
        <v>4213.05</v>
      </c>
      <c r="D526" s="16">
        <v>4254.5</v>
      </c>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22">
        <v>45287</v>
      </c>
      <c r="B527" s="16">
        <v>7724.95</v>
      </c>
      <c r="C527" s="16">
        <v>4228.99</v>
      </c>
      <c r="D527" s="16">
        <v>4270.28</v>
      </c>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22">
        <v>45288</v>
      </c>
      <c r="B528" s="16">
        <v>7722.74</v>
      </c>
      <c r="C528" s="16">
        <v>4228.03</v>
      </c>
      <c r="D528" s="16">
        <v>4269.1899999999996</v>
      </c>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22">
        <v>45289</v>
      </c>
      <c r="B529" s="16">
        <v>7733.24</v>
      </c>
      <c r="C529" s="16">
        <v>4232.01</v>
      </c>
      <c r="D529" s="16">
        <v>4273.24</v>
      </c>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22">
        <v>45292</v>
      </c>
      <c r="B530" s="16">
        <v>7733.24</v>
      </c>
      <c r="C530" s="16">
        <v>4232.01</v>
      </c>
      <c r="D530" s="16">
        <v>4273.24</v>
      </c>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22">
        <v>45293</v>
      </c>
      <c r="B531" s="16">
        <v>7721.52</v>
      </c>
      <c r="C531" s="16">
        <v>4220.8999999999996</v>
      </c>
      <c r="D531" s="16">
        <v>4262.1499999999996</v>
      </c>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22">
        <v>45294</v>
      </c>
      <c r="B532" s="16">
        <v>7682.33</v>
      </c>
      <c r="C532" s="16">
        <v>4196.6899999999996</v>
      </c>
      <c r="D532" s="16">
        <v>4237.83</v>
      </c>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22">
        <v>45295</v>
      </c>
      <c r="B533" s="16">
        <v>7723.07</v>
      </c>
      <c r="C533" s="16">
        <v>4217.03</v>
      </c>
      <c r="D533" s="16">
        <v>4258.54</v>
      </c>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22">
        <v>45296</v>
      </c>
      <c r="B534" s="16">
        <v>7689.61</v>
      </c>
      <c r="C534" s="16">
        <v>4196.3500000000004</v>
      </c>
      <c r="D534" s="16">
        <v>4237.67</v>
      </c>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22">
        <v>45299</v>
      </c>
      <c r="B535" s="16">
        <v>7694.19</v>
      </c>
      <c r="C535" s="16">
        <v>4204.1400000000003</v>
      </c>
      <c r="D535" s="16">
        <v>4245.55</v>
      </c>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22">
        <v>45300</v>
      </c>
      <c r="B536" s="16">
        <v>7683.96</v>
      </c>
      <c r="C536" s="16">
        <v>4196.1499999999996</v>
      </c>
      <c r="D536" s="16">
        <v>4237.6000000000004</v>
      </c>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22">
        <v>45301</v>
      </c>
      <c r="B537" s="16">
        <v>7651.76</v>
      </c>
      <c r="C537" s="16">
        <v>4180.83</v>
      </c>
      <c r="D537" s="16">
        <v>4221.92</v>
      </c>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22">
        <v>45302</v>
      </c>
      <c r="B538" s="16">
        <v>7576.59</v>
      </c>
      <c r="C538" s="16">
        <v>4140.7299999999996</v>
      </c>
      <c r="D538" s="16">
        <v>4180.9799999999996</v>
      </c>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22">
        <v>45303</v>
      </c>
      <c r="B539" s="16">
        <v>7624.93</v>
      </c>
      <c r="C539" s="16">
        <v>4165.62</v>
      </c>
      <c r="D539" s="16">
        <v>4206.6499999999996</v>
      </c>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22">
        <v>45306</v>
      </c>
      <c r="B540" s="16">
        <v>7594.91</v>
      </c>
      <c r="C540" s="16">
        <v>4152.21</v>
      </c>
      <c r="D540" s="16">
        <v>4192.55</v>
      </c>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22">
        <v>45307</v>
      </c>
      <c r="B541" s="16">
        <v>7558.34</v>
      </c>
      <c r="C541" s="16">
        <v>4134.3100000000004</v>
      </c>
      <c r="D541" s="16">
        <v>4174.9799999999996</v>
      </c>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22">
        <v>45308</v>
      </c>
      <c r="B542" s="16">
        <v>7446.29</v>
      </c>
      <c r="C542" s="16">
        <v>4072.19</v>
      </c>
      <c r="D542" s="16">
        <v>4111.71</v>
      </c>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22">
        <v>45309</v>
      </c>
      <c r="B543" s="16">
        <v>7459.09</v>
      </c>
      <c r="C543" s="16">
        <v>4080.28</v>
      </c>
      <c r="D543" s="16">
        <v>4120.3599999999997</v>
      </c>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22">
        <v>45310</v>
      </c>
      <c r="B544" s="16">
        <v>7461.93</v>
      </c>
      <c r="C544" s="16">
        <v>4079.87</v>
      </c>
      <c r="D544" s="16">
        <v>4119.3500000000004</v>
      </c>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22">
        <v>45313</v>
      </c>
      <c r="B545" s="16">
        <v>7487.71</v>
      </c>
      <c r="C545" s="16">
        <v>4098.3100000000004</v>
      </c>
      <c r="D545" s="16">
        <v>4137.8599999999997</v>
      </c>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22">
        <v>45314</v>
      </c>
      <c r="B546" s="16">
        <v>7485.73</v>
      </c>
      <c r="C546" s="16">
        <v>4095.09</v>
      </c>
      <c r="D546" s="16">
        <v>4134.3599999999997</v>
      </c>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22">
        <v>45315</v>
      </c>
      <c r="B547" s="16">
        <v>7527.67</v>
      </c>
      <c r="C547" s="16">
        <v>4120.13</v>
      </c>
      <c r="D547" s="16">
        <v>4159.76</v>
      </c>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22">
        <v>45316</v>
      </c>
      <c r="B548" s="16">
        <v>7529.73</v>
      </c>
      <c r="C548" s="16">
        <v>4122.7299999999996</v>
      </c>
      <c r="D548" s="16">
        <v>4162.32</v>
      </c>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22">
        <v>45317</v>
      </c>
      <c r="B549" s="16">
        <v>7635.09</v>
      </c>
      <c r="C549" s="16">
        <v>4174.8900000000003</v>
      </c>
      <c r="D549" s="16">
        <v>4215.82</v>
      </c>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22">
        <v>45320</v>
      </c>
      <c r="B550" s="16">
        <v>7632.74</v>
      </c>
      <c r="C550" s="16">
        <v>4172.58</v>
      </c>
      <c r="D550" s="16">
        <v>4213.88</v>
      </c>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22">
        <v>45321</v>
      </c>
      <c r="B551" s="16">
        <v>7666.31</v>
      </c>
      <c r="C551" s="16">
        <v>4189.3100000000004</v>
      </c>
      <c r="D551" s="16">
        <v>4230.9799999999996</v>
      </c>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22">
        <v>45322</v>
      </c>
      <c r="B552" s="16">
        <v>7630.57</v>
      </c>
      <c r="C552" s="16">
        <v>4173.0600000000004</v>
      </c>
      <c r="D552" s="16">
        <v>4214.29</v>
      </c>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22">
        <v>45323</v>
      </c>
      <c r="B553" s="16">
        <v>7622.16</v>
      </c>
      <c r="C553" s="16">
        <v>4161.8900000000003</v>
      </c>
      <c r="D553" s="16">
        <v>4203.32</v>
      </c>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22">
        <v>45324</v>
      </c>
      <c r="B554" s="16">
        <v>7615.54</v>
      </c>
      <c r="C554" s="16">
        <v>4160.1899999999996</v>
      </c>
      <c r="D554" s="16">
        <v>4201.46</v>
      </c>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22">
        <v>45327</v>
      </c>
      <c r="B555" s="16">
        <v>7612.86</v>
      </c>
      <c r="C555" s="16">
        <v>4154.01</v>
      </c>
      <c r="D555" s="16">
        <v>4195.45</v>
      </c>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22">
        <v>45328</v>
      </c>
      <c r="B556" s="16">
        <v>7681.01</v>
      </c>
      <c r="C556" s="16">
        <v>4190.18</v>
      </c>
      <c r="D556" s="16">
        <v>4232.47</v>
      </c>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22">
        <v>45329</v>
      </c>
      <c r="B557" s="16">
        <v>7628.75</v>
      </c>
      <c r="C557" s="16">
        <v>4163.67</v>
      </c>
      <c r="D557" s="16">
        <v>4205.63</v>
      </c>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22">
        <v>45330</v>
      </c>
      <c r="B558" s="16">
        <v>7595.48</v>
      </c>
      <c r="C558" s="16">
        <v>4148.28</v>
      </c>
      <c r="D558" s="16">
        <v>4189.79</v>
      </c>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22">
        <v>45331</v>
      </c>
      <c r="B559" s="16">
        <v>7572.58</v>
      </c>
      <c r="C559" s="16">
        <v>4136.74</v>
      </c>
      <c r="D559" s="16">
        <v>4177.6899999999996</v>
      </c>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22">
        <v>45334</v>
      </c>
      <c r="B560" s="16">
        <v>7573.69</v>
      </c>
      <c r="C560" s="16">
        <v>4141.8100000000004</v>
      </c>
      <c r="D560" s="16">
        <v>4182.58</v>
      </c>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22">
        <v>45335</v>
      </c>
      <c r="B561" s="16">
        <v>7512.28</v>
      </c>
      <c r="C561" s="16">
        <v>4104.8100000000004</v>
      </c>
      <c r="D561" s="16">
        <v>4144.84</v>
      </c>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22">
        <v>45336</v>
      </c>
      <c r="B562" s="16">
        <v>7568.4</v>
      </c>
      <c r="C562" s="16">
        <v>4132.87</v>
      </c>
      <c r="D562" s="16">
        <v>4173.91</v>
      </c>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22">
        <v>45337</v>
      </c>
      <c r="B563" s="16">
        <v>7597.53</v>
      </c>
      <c r="C563" s="16">
        <v>4149.9799999999996</v>
      </c>
      <c r="D563" s="16">
        <v>4190.67</v>
      </c>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22">
        <v>45338</v>
      </c>
      <c r="B564" s="16">
        <v>7711.71</v>
      </c>
      <c r="C564" s="16">
        <v>4205.25</v>
      </c>
      <c r="D564" s="16">
        <v>4247.66</v>
      </c>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22">
        <v>45341</v>
      </c>
      <c r="B565" s="16">
        <v>7728.5</v>
      </c>
      <c r="C565" s="16">
        <v>4213.95</v>
      </c>
      <c r="D565" s="16">
        <v>4256.3900000000003</v>
      </c>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22">
        <v>45342</v>
      </c>
      <c r="B566" s="16">
        <v>7719.21</v>
      </c>
      <c r="C566" s="16">
        <v>4206.04</v>
      </c>
      <c r="D566" s="16">
        <v>4248.6899999999996</v>
      </c>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22">
        <v>45343</v>
      </c>
      <c r="B567" s="16">
        <v>7662.51</v>
      </c>
      <c r="C567" s="16">
        <v>4180.1899999999996</v>
      </c>
      <c r="D567" s="16">
        <v>4222.09</v>
      </c>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22">
        <v>45344</v>
      </c>
      <c r="B568" s="16">
        <v>7684.49</v>
      </c>
      <c r="C568" s="16">
        <v>4195.17</v>
      </c>
      <c r="D568" s="16">
        <v>4236.95</v>
      </c>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22">
        <v>45345</v>
      </c>
      <c r="B569" s="16">
        <v>7706.28</v>
      </c>
      <c r="C569" s="16">
        <v>4202.76</v>
      </c>
      <c r="D569" s="16">
        <v>4244.71</v>
      </c>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22">
        <v>45348</v>
      </c>
      <c r="B570" s="16">
        <v>7684.3</v>
      </c>
      <c r="C570" s="16">
        <v>4190.8</v>
      </c>
      <c r="D570" s="16">
        <v>4232.66</v>
      </c>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22">
        <v>45349</v>
      </c>
      <c r="B571" s="16">
        <v>7683.02</v>
      </c>
      <c r="C571" s="16">
        <v>4191.43</v>
      </c>
      <c r="D571" s="16">
        <v>4233.18</v>
      </c>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22">
        <v>45350</v>
      </c>
      <c r="B572" s="16">
        <v>7624.98</v>
      </c>
      <c r="C572" s="16">
        <v>4159.57</v>
      </c>
      <c r="D572" s="16">
        <v>4201.04</v>
      </c>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22">
        <v>45351</v>
      </c>
      <c r="B573" s="16">
        <v>7630.02</v>
      </c>
      <c r="C573" s="16">
        <v>4163.21</v>
      </c>
      <c r="D573" s="16">
        <v>4204.7</v>
      </c>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22">
        <v>45352</v>
      </c>
      <c r="B574" s="16">
        <v>7682.5</v>
      </c>
      <c r="C574" s="16">
        <v>4197.12</v>
      </c>
      <c r="D574" s="16">
        <v>4238.8100000000004</v>
      </c>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22">
        <v>45355</v>
      </c>
      <c r="B575" s="16">
        <v>7640.33</v>
      </c>
      <c r="C575" s="16">
        <v>4174.28</v>
      </c>
      <c r="D575" s="16">
        <v>4215.57</v>
      </c>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22">
        <v>45356</v>
      </c>
      <c r="B576" s="16">
        <v>7646.16</v>
      </c>
      <c r="C576" s="16">
        <v>4177.42</v>
      </c>
      <c r="D576" s="16">
        <v>4219.01</v>
      </c>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22">
        <v>45357</v>
      </c>
      <c r="B577" s="16">
        <v>7679.31</v>
      </c>
      <c r="C577" s="16">
        <v>4199.1499999999996</v>
      </c>
      <c r="D577" s="16">
        <v>4240.95</v>
      </c>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22">
        <v>45358</v>
      </c>
      <c r="B578" s="16">
        <v>7692.46</v>
      </c>
      <c r="C578" s="16">
        <v>4208.82</v>
      </c>
      <c r="D578" s="16">
        <v>4250.6000000000004</v>
      </c>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22">
        <v>45359</v>
      </c>
      <c r="B579" s="16">
        <v>7659.74</v>
      </c>
      <c r="C579" s="16">
        <v>4194.47</v>
      </c>
      <c r="D579" s="16">
        <v>4235.63</v>
      </c>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22">
        <v>45362</v>
      </c>
      <c r="B580" s="16">
        <v>7669.23</v>
      </c>
      <c r="C580" s="16">
        <v>4196.01</v>
      </c>
      <c r="D580" s="16">
        <v>4237.93</v>
      </c>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22">
        <v>45363</v>
      </c>
      <c r="B581" s="16">
        <v>7747.81</v>
      </c>
      <c r="C581" s="16">
        <v>4233.33</v>
      </c>
      <c r="D581" s="16">
        <v>4276.2700000000004</v>
      </c>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22">
        <v>45364</v>
      </c>
      <c r="B582" s="16">
        <v>7772.17</v>
      </c>
      <c r="C582" s="16">
        <v>4243.71</v>
      </c>
      <c r="D582" s="16">
        <v>4287.78</v>
      </c>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22">
        <v>45365</v>
      </c>
      <c r="B583" s="16">
        <v>7743.15</v>
      </c>
      <c r="C583" s="16">
        <v>4228.42</v>
      </c>
      <c r="D583" s="16">
        <v>4271.62</v>
      </c>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22">
        <v>45366</v>
      </c>
      <c r="B584" s="16">
        <v>7727.42</v>
      </c>
      <c r="C584" s="16">
        <v>4222.09</v>
      </c>
      <c r="D584" s="16">
        <v>4264.99</v>
      </c>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22">
        <v>45369</v>
      </c>
      <c r="B585" s="16">
        <v>7722.55</v>
      </c>
      <c r="C585" s="16">
        <v>4218.8900000000003</v>
      </c>
      <c r="D585" s="16">
        <v>4261.87</v>
      </c>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22">
        <v>45370</v>
      </c>
      <c r="B586" s="16">
        <v>7738.3</v>
      </c>
      <c r="C586" s="16">
        <v>4224.3599999999997</v>
      </c>
      <c r="D586" s="16">
        <v>4267.68</v>
      </c>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22">
        <v>45371</v>
      </c>
      <c r="B587" s="16">
        <v>7737.38</v>
      </c>
      <c r="C587" s="16">
        <v>4225.49</v>
      </c>
      <c r="D587" s="16">
        <v>4268.83</v>
      </c>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22">
        <v>45372</v>
      </c>
      <c r="B588" s="16">
        <v>7882.55</v>
      </c>
      <c r="C588" s="16">
        <v>4300.46</v>
      </c>
      <c r="D588" s="16">
        <v>4345.58</v>
      </c>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22">
        <v>45373</v>
      </c>
      <c r="B589" s="16">
        <v>7930.92</v>
      </c>
      <c r="C589" s="16">
        <v>4322.51</v>
      </c>
      <c r="D589" s="16">
        <v>4367.9799999999996</v>
      </c>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22">
        <v>45376</v>
      </c>
      <c r="B590" s="16">
        <v>7917.57</v>
      </c>
      <c r="C590" s="16">
        <v>4312.78</v>
      </c>
      <c r="D590" s="16">
        <v>4358.2299999999996</v>
      </c>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22">
        <v>45377</v>
      </c>
      <c r="B591" s="16">
        <v>7930.96</v>
      </c>
      <c r="C591" s="16">
        <v>4324.29</v>
      </c>
      <c r="D591" s="16">
        <v>4369.6400000000003</v>
      </c>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22">
        <v>45378</v>
      </c>
      <c r="B592" s="16">
        <v>7931.98</v>
      </c>
      <c r="C592" s="16">
        <v>4325.93</v>
      </c>
      <c r="D592" s="16">
        <v>4371.1400000000003</v>
      </c>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22">
        <v>45379</v>
      </c>
      <c r="B593" s="16">
        <v>7952.62</v>
      </c>
      <c r="C593" s="16">
        <v>4338.05</v>
      </c>
      <c r="D593" s="16">
        <v>4383.21</v>
      </c>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22">
        <v>45380</v>
      </c>
      <c r="B594" s="16">
        <v>7952.62</v>
      </c>
      <c r="C594" s="16">
        <v>4338.05</v>
      </c>
      <c r="D594" s="16">
        <v>4383.21</v>
      </c>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22">
        <v>45383</v>
      </c>
      <c r="B595" s="16">
        <v>7952.62</v>
      </c>
      <c r="C595" s="16">
        <v>4338.05</v>
      </c>
      <c r="D595" s="16">
        <v>4383.21</v>
      </c>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22">
        <v>45384</v>
      </c>
      <c r="B596" s="16">
        <v>7935.09</v>
      </c>
      <c r="C596" s="16">
        <v>4324.53</v>
      </c>
      <c r="D596" s="16">
        <v>4369.63</v>
      </c>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22">
        <v>45385</v>
      </c>
      <c r="B597" s="16">
        <v>7937.44</v>
      </c>
      <c r="C597" s="16">
        <v>4326.83</v>
      </c>
      <c r="D597" s="16">
        <v>4371.97</v>
      </c>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22">
        <v>45386</v>
      </c>
      <c r="B598" s="16">
        <v>7975.89</v>
      </c>
      <c r="C598" s="16">
        <v>4348.49</v>
      </c>
      <c r="D598" s="16">
        <v>4393.88</v>
      </c>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22">
        <v>45387</v>
      </c>
      <c r="B599" s="16">
        <v>7911.16</v>
      </c>
      <c r="C599" s="16">
        <v>4313.9399999999996</v>
      </c>
      <c r="D599" s="16">
        <v>4358.6499999999996</v>
      </c>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22">
        <v>45390</v>
      </c>
      <c r="B600" s="16">
        <v>7943.47</v>
      </c>
      <c r="C600" s="16">
        <v>4333.28</v>
      </c>
      <c r="D600" s="16">
        <v>4377.9399999999996</v>
      </c>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22">
        <v>45391</v>
      </c>
      <c r="B601" s="16">
        <v>7934.79</v>
      </c>
      <c r="C601" s="16">
        <v>4326.4799999999996</v>
      </c>
      <c r="D601" s="16">
        <v>4371.01</v>
      </c>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22">
        <v>45392</v>
      </c>
      <c r="B602" s="16">
        <v>7961.21</v>
      </c>
      <c r="C602" s="16">
        <v>4339.84</v>
      </c>
      <c r="D602" s="16">
        <v>4384.72</v>
      </c>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22">
        <v>45393</v>
      </c>
      <c r="B603" s="16">
        <v>7923.8</v>
      </c>
      <c r="C603" s="16">
        <v>4322.37</v>
      </c>
      <c r="D603" s="16">
        <v>4366.53</v>
      </c>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22">
        <v>45394</v>
      </c>
      <c r="B604" s="16">
        <v>7995.58</v>
      </c>
      <c r="C604" s="16">
        <v>4353.66</v>
      </c>
      <c r="D604" s="16">
        <v>4398.53</v>
      </c>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22">
        <v>45397</v>
      </c>
      <c r="B605" s="16">
        <v>7965.53</v>
      </c>
      <c r="C605" s="16">
        <v>4338.8999999999996</v>
      </c>
      <c r="D605" s="16">
        <v>4383.6000000000004</v>
      </c>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22">
        <v>45398</v>
      </c>
      <c r="B606" s="16">
        <v>7820.36</v>
      </c>
      <c r="C606" s="16">
        <v>4260.41</v>
      </c>
      <c r="D606" s="16">
        <v>4303.8500000000004</v>
      </c>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22">
        <v>45399</v>
      </c>
      <c r="B607" s="16">
        <v>7847.99</v>
      </c>
      <c r="C607" s="16">
        <v>4273.0200000000004</v>
      </c>
      <c r="D607" s="16">
        <v>4316.8100000000004</v>
      </c>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22">
        <v>45400</v>
      </c>
      <c r="B608" s="16">
        <v>7877.05</v>
      </c>
      <c r="C608" s="16">
        <v>4290.0200000000004</v>
      </c>
      <c r="D608" s="16">
        <v>4334</v>
      </c>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22">
        <v>45401</v>
      </c>
      <c r="B609" s="16">
        <v>7895.85</v>
      </c>
      <c r="C609" s="16">
        <v>4296.41</v>
      </c>
      <c r="D609" s="16">
        <v>4341.08</v>
      </c>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22">
        <v>45404</v>
      </c>
      <c r="B610" s="16">
        <v>8023.87</v>
      </c>
      <c r="C610" s="16">
        <v>4362.6000000000004</v>
      </c>
      <c r="D610" s="16">
        <v>4408.1899999999996</v>
      </c>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22">
        <v>45405</v>
      </c>
      <c r="B611" s="16">
        <v>8044.81</v>
      </c>
      <c r="C611" s="16">
        <v>4378.75</v>
      </c>
      <c r="D611" s="16">
        <v>4424.29</v>
      </c>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22">
        <v>45406</v>
      </c>
      <c r="B612" s="16">
        <v>8040.38</v>
      </c>
      <c r="C612" s="16">
        <v>4374.0600000000004</v>
      </c>
      <c r="D612" s="16">
        <v>4419.71</v>
      </c>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22">
        <v>45407</v>
      </c>
      <c r="B613" s="16">
        <v>8078.86</v>
      </c>
      <c r="C613" s="16">
        <v>4387.9399999999996</v>
      </c>
      <c r="D613" s="16">
        <v>4434.34</v>
      </c>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22">
        <v>45408</v>
      </c>
      <c r="B614" s="16">
        <v>8139.83</v>
      </c>
      <c r="C614" s="16">
        <v>4423.59</v>
      </c>
      <c r="D614" s="16">
        <v>4470.09</v>
      </c>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22">
        <v>45411</v>
      </c>
      <c r="B615" s="16">
        <v>8147.03</v>
      </c>
      <c r="C615" s="16">
        <v>4435.18</v>
      </c>
      <c r="D615" s="16">
        <v>4481.53</v>
      </c>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22">
        <v>45412</v>
      </c>
      <c r="B616" s="16">
        <v>8144.13</v>
      </c>
      <c r="C616" s="16">
        <v>4430.25</v>
      </c>
      <c r="D616" s="16">
        <v>4476.4799999999996</v>
      </c>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22">
        <v>45413</v>
      </c>
      <c r="B617" s="16">
        <v>8121.24</v>
      </c>
      <c r="C617" s="16">
        <v>4418.6000000000004</v>
      </c>
      <c r="D617" s="16">
        <v>4464.43</v>
      </c>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22">
        <v>45414</v>
      </c>
      <c r="B618" s="16">
        <v>8172.15</v>
      </c>
      <c r="C618" s="16">
        <v>4446.1499999999996</v>
      </c>
      <c r="D618" s="16">
        <v>4492.4399999999996</v>
      </c>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22">
        <v>45415</v>
      </c>
      <c r="B619" s="16">
        <v>8213.49</v>
      </c>
      <c r="C619" s="16">
        <v>4469.09</v>
      </c>
      <c r="D619" s="16">
        <v>4515.5</v>
      </c>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22">
        <v>45418</v>
      </c>
      <c r="B620" s="16">
        <v>8213.49</v>
      </c>
      <c r="C620" s="16">
        <v>4469.09</v>
      </c>
      <c r="D620" s="16">
        <v>4515.5</v>
      </c>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22">
        <v>45419</v>
      </c>
      <c r="B621" s="16">
        <v>8313.67</v>
      </c>
      <c r="C621" s="16">
        <v>4522.99</v>
      </c>
      <c r="D621" s="16">
        <v>4570.66</v>
      </c>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22">
        <v>45420</v>
      </c>
      <c r="B622" s="16">
        <v>8354.0499999999993</v>
      </c>
      <c r="C622" s="16">
        <v>4544.24</v>
      </c>
      <c r="D622" s="16">
        <v>4592.2299999999996</v>
      </c>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22">
        <v>45421</v>
      </c>
      <c r="B623" s="16">
        <v>8381.35</v>
      </c>
      <c r="C623" s="16">
        <v>4558.37</v>
      </c>
      <c r="D623" s="16">
        <v>4606.3900000000003</v>
      </c>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22">
        <v>45422</v>
      </c>
      <c r="B624" s="16">
        <v>8433.76</v>
      </c>
      <c r="C624" s="16">
        <v>4586.29</v>
      </c>
      <c r="D624" s="16">
        <v>4634.75</v>
      </c>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22">
        <v>45425</v>
      </c>
      <c r="B625" s="16">
        <v>8414.99</v>
      </c>
      <c r="C625" s="16">
        <v>4575.33</v>
      </c>
      <c r="D625" s="16">
        <v>4623.2299999999996</v>
      </c>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22">
        <v>45426</v>
      </c>
      <c r="B626" s="16">
        <v>8428.1299999999992</v>
      </c>
      <c r="C626" s="16">
        <v>4583.2299999999996</v>
      </c>
      <c r="D626" s="16">
        <v>4631.25</v>
      </c>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22">
        <v>45427</v>
      </c>
      <c r="B627" s="16">
        <v>8445.7999999999993</v>
      </c>
      <c r="C627" s="16">
        <v>4596.71</v>
      </c>
      <c r="D627" s="16">
        <v>4644.47</v>
      </c>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22">
        <v>45428</v>
      </c>
      <c r="B628" s="16">
        <v>8438.65</v>
      </c>
      <c r="C628" s="16">
        <v>4594.7</v>
      </c>
      <c r="D628" s="16">
        <v>4642.54</v>
      </c>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22">
        <v>45429</v>
      </c>
      <c r="B629" s="16">
        <v>8420.26</v>
      </c>
      <c r="C629" s="16">
        <v>4584.2299999999996</v>
      </c>
      <c r="D629" s="16">
        <v>4631.57</v>
      </c>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22">
        <v>45432</v>
      </c>
      <c r="B630" s="16">
        <v>8424.2000000000007</v>
      </c>
      <c r="C630" s="16">
        <v>4590.38</v>
      </c>
      <c r="D630" s="16">
        <v>4637.24</v>
      </c>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22">
        <v>45433</v>
      </c>
      <c r="B631" s="16">
        <v>8416.4500000000007</v>
      </c>
      <c r="C631" s="16">
        <v>4584.3999999999996</v>
      </c>
      <c r="D631" s="16">
        <v>4630.8</v>
      </c>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22">
        <v>45434</v>
      </c>
      <c r="B632" s="16">
        <v>8370.33</v>
      </c>
      <c r="C632" s="16">
        <v>4560.55</v>
      </c>
      <c r="D632" s="16">
        <v>4606.67</v>
      </c>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22">
        <v>45435</v>
      </c>
      <c r="B633" s="16">
        <v>8339.23</v>
      </c>
      <c r="C633" s="16">
        <v>4543.84</v>
      </c>
      <c r="D633" s="16">
        <v>4589.5</v>
      </c>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22">
        <v>45436</v>
      </c>
      <c r="B634" s="16">
        <v>8317.59</v>
      </c>
      <c r="C634" s="16">
        <v>4538.0200000000004</v>
      </c>
      <c r="D634" s="16">
        <v>4583.5200000000004</v>
      </c>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22">
        <v>45439</v>
      </c>
      <c r="B635" s="16">
        <v>8317.59</v>
      </c>
      <c r="C635" s="16">
        <v>4538.0200000000004</v>
      </c>
      <c r="D635" s="16">
        <v>4583.5200000000004</v>
      </c>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22">
        <v>45440</v>
      </c>
      <c r="B636" s="16">
        <v>8254.18</v>
      </c>
      <c r="C636" s="16">
        <v>4506.79</v>
      </c>
      <c r="D636" s="16">
        <v>4551.43</v>
      </c>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22">
        <v>45441</v>
      </c>
      <c r="B637" s="16">
        <v>8183.07</v>
      </c>
      <c r="C637" s="16">
        <v>4465.63</v>
      </c>
      <c r="D637" s="16">
        <v>4509.43</v>
      </c>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22">
        <v>45442</v>
      </c>
      <c r="B638" s="16">
        <v>8231.0499999999993</v>
      </c>
      <c r="C638" s="16">
        <v>4494.75</v>
      </c>
      <c r="D638" s="16">
        <v>4539.3999999999996</v>
      </c>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22">
        <v>45443</v>
      </c>
      <c r="B639" s="16">
        <v>8275.3799999999992</v>
      </c>
      <c r="C639" s="16">
        <v>4517.08</v>
      </c>
      <c r="D639" s="16">
        <v>4562.25</v>
      </c>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22">
        <v>45446</v>
      </c>
      <c r="B640" s="16">
        <v>8262.75</v>
      </c>
      <c r="C640" s="16">
        <v>4517.03</v>
      </c>
      <c r="D640" s="16">
        <v>4561.46</v>
      </c>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22">
        <v>45447</v>
      </c>
      <c r="B641" s="16">
        <v>8232.0400000000009</v>
      </c>
      <c r="C641" s="16">
        <v>4496.88</v>
      </c>
      <c r="D641" s="16">
        <v>4541.3</v>
      </c>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22">
        <v>45448</v>
      </c>
      <c r="B642" s="16">
        <v>8246.9500000000007</v>
      </c>
      <c r="C642" s="16">
        <v>4502.58</v>
      </c>
      <c r="D642" s="16">
        <v>4547.01</v>
      </c>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22">
        <v>45449</v>
      </c>
      <c r="B643" s="16">
        <v>8285.34</v>
      </c>
      <c r="C643" s="16">
        <v>4521.7299999999996</v>
      </c>
      <c r="D643" s="16">
        <v>4566.54</v>
      </c>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22">
        <v>45450</v>
      </c>
      <c r="B644" s="16">
        <v>8245.3700000000008</v>
      </c>
      <c r="C644" s="16">
        <v>4498.2</v>
      </c>
      <c r="D644" s="16">
        <v>4542.66</v>
      </c>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22">
        <v>45453</v>
      </c>
      <c r="B645" s="16">
        <v>8228.48</v>
      </c>
      <c r="C645" s="16">
        <v>4487</v>
      </c>
      <c r="D645" s="16">
        <v>4531.29</v>
      </c>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22">
        <v>45454</v>
      </c>
      <c r="B646" s="16">
        <v>8147.81</v>
      </c>
      <c r="C646" s="16">
        <v>4444.07</v>
      </c>
      <c r="D646" s="16">
        <v>4487.5200000000004</v>
      </c>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22">
        <v>45455</v>
      </c>
      <c r="B647" s="16">
        <v>8215.48</v>
      </c>
      <c r="C647" s="16">
        <v>4482.3999999999996</v>
      </c>
      <c r="D647" s="16">
        <v>4526.6899999999996</v>
      </c>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22">
        <v>45456</v>
      </c>
      <c r="B648" s="16">
        <v>8163.67</v>
      </c>
      <c r="C648" s="16">
        <v>4448.6899999999996</v>
      </c>
      <c r="D648" s="16">
        <v>4492.88</v>
      </c>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22">
        <v>45457</v>
      </c>
      <c r="B649" s="16">
        <v>8146.86</v>
      </c>
      <c r="C649" s="16">
        <v>4438.37</v>
      </c>
      <c r="D649" s="16">
        <v>4482.59</v>
      </c>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22">
        <v>45460</v>
      </c>
      <c r="B650" s="16">
        <v>8142.15</v>
      </c>
      <c r="C650" s="16">
        <v>4437.53</v>
      </c>
      <c r="D650" s="16">
        <v>4481.5600000000004</v>
      </c>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22">
        <v>45461</v>
      </c>
      <c r="B651" s="16">
        <v>8191.29</v>
      </c>
      <c r="C651" s="16">
        <v>4467.95</v>
      </c>
      <c r="D651" s="16">
        <v>4512.53</v>
      </c>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22">
        <v>45462</v>
      </c>
      <c r="B652" s="16">
        <v>8205.11</v>
      </c>
      <c r="C652" s="16">
        <v>4473.37</v>
      </c>
      <c r="D652" s="16">
        <v>4518.21</v>
      </c>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22">
        <v>45463</v>
      </c>
      <c r="B653" s="16">
        <v>8272.4599999999991</v>
      </c>
      <c r="C653" s="16">
        <v>4508.4399999999996</v>
      </c>
      <c r="D653" s="16">
        <v>4553.78</v>
      </c>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22">
        <v>45464</v>
      </c>
      <c r="B654" s="16">
        <v>8237.7199999999993</v>
      </c>
      <c r="C654" s="16">
        <v>4490.92</v>
      </c>
      <c r="D654" s="16">
        <v>4535.57</v>
      </c>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22">
        <v>45467</v>
      </c>
      <c r="B655" s="16">
        <v>8281.5499999999993</v>
      </c>
      <c r="C655" s="16">
        <v>4514.76</v>
      </c>
      <c r="D655" s="16">
        <v>4560.05</v>
      </c>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22">
        <v>45468</v>
      </c>
      <c r="B656" s="16">
        <v>8247.7900000000009</v>
      </c>
      <c r="C656" s="16">
        <v>4493.07</v>
      </c>
      <c r="D656" s="16">
        <v>4537.93</v>
      </c>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22">
        <v>45469</v>
      </c>
      <c r="B657" s="16">
        <v>8225.33</v>
      </c>
      <c r="C657" s="16">
        <v>4480.66</v>
      </c>
      <c r="D657" s="16">
        <v>4525.26</v>
      </c>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22">
        <v>45470</v>
      </c>
      <c r="B658" s="16">
        <v>8179.68</v>
      </c>
      <c r="C658" s="16">
        <v>4460.2700000000004</v>
      </c>
      <c r="D658" s="16">
        <v>4504.6400000000003</v>
      </c>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22">
        <v>45471</v>
      </c>
      <c r="B659" s="16">
        <v>8164.12</v>
      </c>
      <c r="C659" s="16">
        <v>4451.92</v>
      </c>
      <c r="D659" s="16">
        <v>4495.8500000000004</v>
      </c>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22">
        <v>45474</v>
      </c>
      <c r="B660" s="16">
        <v>8166.76</v>
      </c>
      <c r="C660" s="16">
        <v>4451.4799999999996</v>
      </c>
      <c r="D660" s="16">
        <v>4495.1400000000003</v>
      </c>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22">
        <v>45475</v>
      </c>
      <c r="B661" s="16">
        <v>8121.2</v>
      </c>
      <c r="C661" s="16">
        <v>4429.66</v>
      </c>
      <c r="D661" s="16">
        <v>4472.68</v>
      </c>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22">
        <v>45476</v>
      </c>
      <c r="B662" s="16">
        <v>8171.12</v>
      </c>
      <c r="C662" s="16">
        <v>4463.09</v>
      </c>
      <c r="D662" s="16">
        <v>4506.63</v>
      </c>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22">
        <v>45477</v>
      </c>
      <c r="B663" s="16">
        <v>8241.26</v>
      </c>
      <c r="C663" s="16">
        <v>4497.97</v>
      </c>
      <c r="D663" s="16">
        <v>4542.3900000000003</v>
      </c>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22">
        <v>45478</v>
      </c>
      <c r="B664" s="16">
        <v>8203.93</v>
      </c>
      <c r="C664" s="16">
        <v>4486.08</v>
      </c>
      <c r="D664" s="16">
        <v>4530.08</v>
      </c>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22">
        <v>45481</v>
      </c>
      <c r="B665" s="16">
        <v>8193.49</v>
      </c>
      <c r="C665" s="16">
        <v>4481.83</v>
      </c>
      <c r="D665" s="16">
        <v>4525.4799999999996</v>
      </c>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22">
        <v>45482</v>
      </c>
      <c r="B666" s="16">
        <v>8139.81</v>
      </c>
      <c r="C666" s="16">
        <v>4452.6099999999997</v>
      </c>
      <c r="D666" s="16">
        <v>4495.3100000000004</v>
      </c>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22">
        <v>45483</v>
      </c>
      <c r="B667" s="16">
        <v>8193.51</v>
      </c>
      <c r="C667" s="16">
        <v>4486.21</v>
      </c>
      <c r="D667" s="16">
        <v>4529.43</v>
      </c>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22">
        <v>45484</v>
      </c>
      <c r="B668" s="16">
        <v>8223.34</v>
      </c>
      <c r="C668" s="16">
        <v>4508.55</v>
      </c>
      <c r="D668" s="16">
        <v>4551.55</v>
      </c>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22">
        <v>45485</v>
      </c>
      <c r="B669" s="16">
        <v>8252.91</v>
      </c>
      <c r="C669" s="16">
        <v>4522.75</v>
      </c>
      <c r="D669" s="16">
        <v>4566.03</v>
      </c>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22">
        <v>45488</v>
      </c>
      <c r="B670" s="16">
        <v>8182.96</v>
      </c>
      <c r="C670" s="16">
        <v>4490.1899999999996</v>
      </c>
      <c r="D670" s="16">
        <v>4532.3900000000003</v>
      </c>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22">
        <v>45489</v>
      </c>
      <c r="B671" s="16">
        <v>8164.9</v>
      </c>
      <c r="C671" s="16">
        <v>4482.4399999999996</v>
      </c>
      <c r="D671" s="16">
        <v>4524.5600000000004</v>
      </c>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22">
        <v>45490</v>
      </c>
      <c r="B672" s="16">
        <v>8187.46</v>
      </c>
      <c r="C672" s="16">
        <v>4489.24</v>
      </c>
      <c r="D672" s="16">
        <v>4531.6000000000004</v>
      </c>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22">
        <v>45491</v>
      </c>
      <c r="B673" s="16">
        <v>8204.89</v>
      </c>
      <c r="C673" s="16">
        <v>4501.3900000000003</v>
      </c>
      <c r="D673" s="16">
        <v>4544.17</v>
      </c>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22">
        <v>45492</v>
      </c>
      <c r="B674" s="16">
        <v>8155.72</v>
      </c>
      <c r="C674" s="16">
        <v>4473.4399999999996</v>
      </c>
      <c r="D674" s="16">
        <v>4515.75</v>
      </c>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22">
        <v>45495</v>
      </c>
      <c r="B675" s="16">
        <v>8198.7800000000007</v>
      </c>
      <c r="C675" s="16">
        <v>4495.46</v>
      </c>
      <c r="D675" s="16">
        <v>4538.3599999999997</v>
      </c>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22">
        <v>45496</v>
      </c>
      <c r="B676" s="16">
        <v>8167.37</v>
      </c>
      <c r="C676" s="16">
        <v>4479.49</v>
      </c>
      <c r="D676" s="16">
        <v>4522</v>
      </c>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22">
        <v>45497</v>
      </c>
      <c r="B677" s="16">
        <v>8153.69</v>
      </c>
      <c r="C677" s="16">
        <v>4468.59</v>
      </c>
      <c r="D677" s="16">
        <v>4511.22</v>
      </c>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22">
        <v>45498</v>
      </c>
      <c r="B678" s="16">
        <v>8186.35</v>
      </c>
      <c r="C678" s="16">
        <v>4481.63</v>
      </c>
      <c r="D678" s="16">
        <v>4524.71</v>
      </c>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22">
        <v>45499</v>
      </c>
      <c r="B679" s="16">
        <v>8285.7099999999991</v>
      </c>
      <c r="C679" s="16">
        <v>4542.34</v>
      </c>
      <c r="D679" s="16">
        <v>4586.28</v>
      </c>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22">
        <v>45502</v>
      </c>
      <c r="B680" s="16">
        <v>8292.35</v>
      </c>
      <c r="C680" s="16">
        <v>4542.18</v>
      </c>
      <c r="D680" s="16">
        <v>4586.2700000000004</v>
      </c>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22">
        <v>45503</v>
      </c>
      <c r="B681" s="16">
        <v>8274.41</v>
      </c>
      <c r="C681" s="16">
        <v>4539.49</v>
      </c>
      <c r="D681" s="16">
        <v>4583.2299999999996</v>
      </c>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22">
        <v>45504</v>
      </c>
      <c r="B682" s="16">
        <v>8367.98</v>
      </c>
      <c r="C682" s="16">
        <v>4588.3100000000004</v>
      </c>
      <c r="D682" s="16">
        <v>4632.8</v>
      </c>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22">
        <v>45505</v>
      </c>
      <c r="B683" s="16">
        <v>8283.36</v>
      </c>
      <c r="C683" s="16">
        <v>4544.95</v>
      </c>
      <c r="D683" s="16">
        <v>4588.3</v>
      </c>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22">
        <v>45506</v>
      </c>
      <c r="B684" s="16">
        <v>8174.71</v>
      </c>
      <c r="C684" s="16">
        <v>4474.3999999999996</v>
      </c>
      <c r="D684" s="16">
        <v>4517.43</v>
      </c>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22">
        <v>45509</v>
      </c>
      <c r="B685" s="16">
        <v>8008.23</v>
      </c>
      <c r="C685" s="16">
        <v>4377.74</v>
      </c>
      <c r="D685" s="16">
        <v>4420.3999999999996</v>
      </c>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22">
        <v>45510</v>
      </c>
      <c r="B686" s="16">
        <v>8026.69</v>
      </c>
      <c r="C686" s="16">
        <v>4390.7700000000004</v>
      </c>
      <c r="D686" s="16">
        <v>4433.1499999999996</v>
      </c>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22">
        <v>45511</v>
      </c>
      <c r="B687" s="16">
        <v>8166.88</v>
      </c>
      <c r="C687" s="16">
        <v>4462.58</v>
      </c>
      <c r="D687" s="16">
        <v>4506.1000000000004</v>
      </c>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22">
        <v>45512</v>
      </c>
      <c r="B688" s="16">
        <v>8144.97</v>
      </c>
      <c r="C688" s="16">
        <v>4450.4799999999996</v>
      </c>
      <c r="D688" s="16">
        <v>4493.6400000000003</v>
      </c>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22">
        <v>45513</v>
      </c>
      <c r="B689" s="16">
        <v>8168.1</v>
      </c>
      <c r="C689" s="16">
        <v>4465.04</v>
      </c>
      <c r="D689" s="16">
        <v>4508.17</v>
      </c>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22">
        <v>45516</v>
      </c>
      <c r="B690" s="16">
        <v>8210.25</v>
      </c>
      <c r="C690" s="16">
        <v>4486.47</v>
      </c>
      <c r="D690" s="16">
        <v>4529.78</v>
      </c>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22">
        <v>45517</v>
      </c>
      <c r="B691" s="16">
        <v>8235.23</v>
      </c>
      <c r="C691" s="16">
        <v>4500.1099999999997</v>
      </c>
      <c r="D691" s="16">
        <v>4543.68</v>
      </c>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22">
        <v>45518</v>
      </c>
      <c r="B692" s="16">
        <v>8281.0499999999993</v>
      </c>
      <c r="C692" s="16">
        <v>4527.66</v>
      </c>
      <c r="D692" s="16">
        <v>4571.78</v>
      </c>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22">
        <v>45519</v>
      </c>
      <c r="B693" s="16">
        <v>8347.35</v>
      </c>
      <c r="C693" s="16">
        <v>4562.82</v>
      </c>
      <c r="D693" s="16">
        <v>4607.6000000000004</v>
      </c>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22">
        <v>45520</v>
      </c>
      <c r="B694" s="16">
        <v>8311.41</v>
      </c>
      <c r="C694" s="16">
        <v>4544.97</v>
      </c>
      <c r="D694" s="16">
        <v>4589.1499999999996</v>
      </c>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22">
        <v>45523</v>
      </c>
      <c r="B695" s="16">
        <v>8356.94</v>
      </c>
      <c r="C695" s="16">
        <v>4569.5200000000004</v>
      </c>
      <c r="D695" s="16">
        <v>4614.08</v>
      </c>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22">
        <v>45524</v>
      </c>
      <c r="B696" s="16">
        <v>8273.32</v>
      </c>
      <c r="C696" s="16">
        <v>4525.7</v>
      </c>
      <c r="D696" s="16">
        <v>4569.1400000000003</v>
      </c>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22">
        <v>45525</v>
      </c>
      <c r="B697" s="16">
        <v>8283.43</v>
      </c>
      <c r="C697" s="16">
        <v>4536.49</v>
      </c>
      <c r="D697" s="16">
        <v>4580.0600000000004</v>
      </c>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22">
        <v>45526</v>
      </c>
      <c r="B698" s="16">
        <v>8288</v>
      </c>
      <c r="C698" s="16">
        <v>4536.0200000000004</v>
      </c>
      <c r="D698" s="16">
        <v>4579.7299999999996</v>
      </c>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22">
        <v>45527</v>
      </c>
      <c r="B699" s="16">
        <v>8327.7800000000007</v>
      </c>
      <c r="C699" s="16">
        <v>4557.24</v>
      </c>
      <c r="D699" s="16">
        <v>4601.22</v>
      </c>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22">
        <v>45530</v>
      </c>
      <c r="B700" s="16">
        <v>8327.7800000000007</v>
      </c>
      <c r="C700" s="16">
        <v>4557.24</v>
      </c>
      <c r="D700" s="16">
        <v>4601.22</v>
      </c>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22">
        <v>45531</v>
      </c>
      <c r="B701" s="16">
        <v>8345.4599999999991</v>
      </c>
      <c r="C701" s="16">
        <v>4564.68</v>
      </c>
      <c r="D701" s="16">
        <v>4608.79</v>
      </c>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22">
        <v>45532</v>
      </c>
      <c r="B702" s="16">
        <v>8343.85</v>
      </c>
      <c r="C702" s="16">
        <v>4560.74</v>
      </c>
      <c r="D702" s="16">
        <v>4605.1499999999996</v>
      </c>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22">
        <v>45533</v>
      </c>
      <c r="B703" s="16">
        <v>8379.64</v>
      </c>
      <c r="C703" s="16">
        <v>4576.34</v>
      </c>
      <c r="D703" s="16">
        <v>4621.09</v>
      </c>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22">
        <v>45534</v>
      </c>
      <c r="B704" s="16">
        <v>8376.6299999999992</v>
      </c>
      <c r="C704" s="16">
        <v>4576.7299999999996</v>
      </c>
      <c r="D704" s="16">
        <v>4621.33</v>
      </c>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22">
        <v>45537</v>
      </c>
      <c r="B705" s="16">
        <v>8363.84</v>
      </c>
      <c r="C705" s="16">
        <v>4567.46</v>
      </c>
      <c r="D705" s="16">
        <v>4612.05</v>
      </c>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22">
        <v>45538</v>
      </c>
      <c r="B706" s="16">
        <v>8298.4599999999991</v>
      </c>
      <c r="C706" s="16">
        <v>4531.63</v>
      </c>
      <c r="D706" s="16">
        <v>4575.75</v>
      </c>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22">
        <v>45539</v>
      </c>
      <c r="B707" s="16">
        <v>8269.6</v>
      </c>
      <c r="C707" s="16">
        <v>4518.05</v>
      </c>
      <c r="D707" s="16">
        <v>4562.03</v>
      </c>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22">
        <v>45540</v>
      </c>
      <c r="B708" s="16">
        <v>8241.7099999999991</v>
      </c>
      <c r="C708" s="16">
        <v>4503.76</v>
      </c>
      <c r="D708" s="16">
        <v>4547.37</v>
      </c>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22">
        <v>45541</v>
      </c>
      <c r="B709" s="16">
        <v>8181.47</v>
      </c>
      <c r="C709" s="16">
        <v>4467.47</v>
      </c>
      <c r="D709" s="16">
        <v>4510.6099999999997</v>
      </c>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22">
        <v>45544</v>
      </c>
      <c r="B710" s="16">
        <v>8270.84</v>
      </c>
      <c r="C710" s="16">
        <v>4513.72</v>
      </c>
      <c r="D710" s="16">
        <v>4557.8500000000004</v>
      </c>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22">
        <v>45545</v>
      </c>
      <c r="B711" s="16">
        <v>8205.98</v>
      </c>
      <c r="C711" s="16">
        <v>4483.76</v>
      </c>
      <c r="D711" s="16">
        <v>4527.16</v>
      </c>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22">
        <v>45546</v>
      </c>
      <c r="B712" s="16">
        <v>8193.94</v>
      </c>
      <c r="C712" s="16">
        <v>4474.25</v>
      </c>
      <c r="D712" s="16">
        <v>4517.84</v>
      </c>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22">
        <v>45547</v>
      </c>
      <c r="B713" s="16">
        <v>8240.9699999999993</v>
      </c>
      <c r="C713" s="16">
        <v>4501.2700000000004</v>
      </c>
      <c r="D713" s="16">
        <v>4545</v>
      </c>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22">
        <v>45548</v>
      </c>
      <c r="B714" s="16">
        <v>8273.09</v>
      </c>
      <c r="C714" s="16">
        <v>4522.4799999999996</v>
      </c>
      <c r="D714" s="16">
        <v>4566.32</v>
      </c>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22">
        <v>45551</v>
      </c>
      <c r="B715" s="16">
        <v>8278.44</v>
      </c>
      <c r="C715" s="16">
        <v>4525.95</v>
      </c>
      <c r="D715" s="16">
        <v>4569.8900000000003</v>
      </c>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22">
        <v>45552</v>
      </c>
      <c r="B716" s="16">
        <v>8309.86</v>
      </c>
      <c r="C716" s="16">
        <v>4541</v>
      </c>
      <c r="D716" s="16">
        <v>4585.3</v>
      </c>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22">
        <v>45553</v>
      </c>
      <c r="B717" s="16">
        <v>8253.68</v>
      </c>
      <c r="C717" s="16">
        <v>4511.6000000000004</v>
      </c>
      <c r="D717" s="16">
        <v>4555.2700000000004</v>
      </c>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22">
        <v>45554</v>
      </c>
      <c r="B718" s="16">
        <v>8328.7199999999993</v>
      </c>
      <c r="C718" s="16">
        <v>4556.59</v>
      </c>
      <c r="D718" s="16">
        <v>4600.84</v>
      </c>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22">
        <v>45555</v>
      </c>
      <c r="B719" s="16">
        <v>8229.99</v>
      </c>
      <c r="C719" s="16">
        <v>4501.08</v>
      </c>
      <c r="D719" s="16">
        <v>4543.8900000000003</v>
      </c>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22">
        <v>45558</v>
      </c>
      <c r="B720" s="16">
        <v>8259.7099999999991</v>
      </c>
      <c r="C720" s="16">
        <v>4515</v>
      </c>
      <c r="D720" s="16">
        <v>4558.45</v>
      </c>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22">
        <v>45559</v>
      </c>
      <c r="B721" s="16">
        <v>8282.76</v>
      </c>
      <c r="C721" s="16">
        <v>4523.37</v>
      </c>
      <c r="D721" s="16">
        <v>4567.1899999999996</v>
      </c>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22">
        <v>45560</v>
      </c>
      <c r="B722" s="16">
        <v>8268.7000000000007</v>
      </c>
      <c r="C722" s="16">
        <v>4516.21</v>
      </c>
      <c r="D722" s="16">
        <v>4560.05</v>
      </c>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22">
        <v>45561</v>
      </c>
      <c r="B723" s="16">
        <v>8284.91</v>
      </c>
      <c r="C723" s="16">
        <v>4531.55</v>
      </c>
      <c r="D723" s="16">
        <v>4575.3999999999996</v>
      </c>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22">
        <v>45562</v>
      </c>
      <c r="B724" s="16">
        <v>8320.76</v>
      </c>
      <c r="C724" s="16">
        <v>4555.4399999999996</v>
      </c>
      <c r="D724" s="16">
        <v>4599.3599999999997</v>
      </c>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22">
        <v>45565</v>
      </c>
      <c r="B725" s="16">
        <v>8236.9500000000007</v>
      </c>
      <c r="C725" s="16">
        <v>4511</v>
      </c>
      <c r="D725" s="16">
        <v>4553.82</v>
      </c>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22">
        <v>45566</v>
      </c>
      <c r="B726" s="16">
        <v>8276.65</v>
      </c>
      <c r="C726" s="16">
        <v>4525.2700000000004</v>
      </c>
      <c r="D726" s="16">
        <v>4568.7</v>
      </c>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22">
        <v>45567</v>
      </c>
      <c r="B727" s="16">
        <v>8290.86</v>
      </c>
      <c r="C727" s="16">
        <v>4528.1400000000003</v>
      </c>
      <c r="D727" s="16">
        <v>4571.63</v>
      </c>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22">
        <v>45568</v>
      </c>
      <c r="B728" s="16">
        <v>8282.52</v>
      </c>
      <c r="C728" s="16">
        <v>4523.17</v>
      </c>
      <c r="D728" s="16">
        <v>4566.3599999999997</v>
      </c>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22">
        <v>45569</v>
      </c>
      <c r="B729" s="16">
        <v>8280.6299999999992</v>
      </c>
      <c r="C729" s="16">
        <v>4527.24</v>
      </c>
      <c r="D729" s="16">
        <v>4570.17</v>
      </c>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22">
        <v>45572</v>
      </c>
      <c r="B730" s="16">
        <v>8303.6200000000008</v>
      </c>
      <c r="C730" s="16">
        <v>4536.43</v>
      </c>
      <c r="D730" s="16">
        <v>4579.7700000000004</v>
      </c>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22">
        <v>45573</v>
      </c>
      <c r="B731" s="16">
        <v>8190.61</v>
      </c>
      <c r="C731" s="16">
        <v>4477.1499999999996</v>
      </c>
      <c r="D731" s="16">
        <v>4519.26</v>
      </c>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22">
        <v>45574</v>
      </c>
      <c r="B732" s="16">
        <v>8243.74</v>
      </c>
      <c r="C732" s="16">
        <v>4507.4399999999996</v>
      </c>
      <c r="D732" s="16">
        <v>4550.26</v>
      </c>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22">
        <v>45575</v>
      </c>
      <c r="B733" s="16">
        <v>8237.73</v>
      </c>
      <c r="C733" s="16">
        <v>4501.37</v>
      </c>
      <c r="D733" s="16">
        <v>4544.04</v>
      </c>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22">
        <v>45576</v>
      </c>
      <c r="B734" s="16">
        <v>8253.65</v>
      </c>
      <c r="C734" s="16">
        <v>4510.3500000000004</v>
      </c>
      <c r="D734" s="16">
        <v>4553.3100000000004</v>
      </c>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22">
        <v>45579</v>
      </c>
      <c r="B735" s="16">
        <v>8292.66</v>
      </c>
      <c r="C735" s="16">
        <v>4530.1000000000004</v>
      </c>
      <c r="D735" s="16">
        <v>4573.4799999999996</v>
      </c>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22">
        <v>45580</v>
      </c>
      <c r="B736" s="16">
        <v>8249.2800000000007</v>
      </c>
      <c r="C736" s="16">
        <v>4509.1099999999997</v>
      </c>
      <c r="D736" s="16">
        <v>4552.08</v>
      </c>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22">
        <v>45581</v>
      </c>
      <c r="B737" s="16">
        <v>8329.07</v>
      </c>
      <c r="C737" s="16">
        <v>4551.7700000000004</v>
      </c>
      <c r="D737" s="16">
        <v>4595.6400000000003</v>
      </c>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22">
        <v>45582</v>
      </c>
      <c r="B738" s="16">
        <v>8385.1299999999992</v>
      </c>
      <c r="C738" s="16">
        <v>4581.3900000000003</v>
      </c>
      <c r="D738" s="16">
        <v>4625.99</v>
      </c>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22">
        <v>45583</v>
      </c>
      <c r="B739" s="16">
        <v>8358.25</v>
      </c>
      <c r="C739" s="16">
        <v>4570.3</v>
      </c>
      <c r="D739" s="16">
        <v>4614.58</v>
      </c>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22">
        <v>45586</v>
      </c>
      <c r="B740" s="16">
        <v>8318.24</v>
      </c>
      <c r="C740" s="16">
        <v>4544.0600000000004</v>
      </c>
      <c r="D740" s="16">
        <v>4588.33</v>
      </c>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22">
        <v>45587</v>
      </c>
      <c r="B741" s="16">
        <v>8306.5400000000009</v>
      </c>
      <c r="C741" s="16">
        <v>4539.6899999999996</v>
      </c>
      <c r="D741" s="16">
        <v>4584</v>
      </c>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22">
        <v>45588</v>
      </c>
      <c r="B742" s="16">
        <v>8258.64</v>
      </c>
      <c r="C742" s="16">
        <v>4514.21</v>
      </c>
      <c r="D742" s="16">
        <v>4557.6000000000004</v>
      </c>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22">
        <v>45589</v>
      </c>
      <c r="B743" s="16">
        <v>8269.3799999999992</v>
      </c>
      <c r="C743" s="16">
        <v>4517.97</v>
      </c>
      <c r="D743" s="16">
        <v>4561.58</v>
      </c>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22">
        <v>45590</v>
      </c>
      <c r="B744" s="16">
        <v>8248.84</v>
      </c>
      <c r="C744" s="16">
        <v>4509.37</v>
      </c>
      <c r="D744" s="16">
        <v>4552.62</v>
      </c>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22">
        <v>45593</v>
      </c>
      <c r="B745" s="16">
        <v>8285.6200000000008</v>
      </c>
      <c r="C745" s="16">
        <v>4526.6000000000004</v>
      </c>
      <c r="D745" s="16">
        <v>4570.6400000000003</v>
      </c>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22">
        <v>45594</v>
      </c>
      <c r="B746" s="16">
        <v>8219.61</v>
      </c>
      <c r="C746" s="16">
        <v>4489.3900000000003</v>
      </c>
      <c r="D746" s="16">
        <v>4532.87</v>
      </c>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22">
        <v>45595</v>
      </c>
      <c r="B747" s="16">
        <v>8159.63</v>
      </c>
      <c r="C747" s="16">
        <v>4464.1899999999996</v>
      </c>
      <c r="D747" s="16">
        <v>4506.3100000000004</v>
      </c>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22">
        <v>45596</v>
      </c>
      <c r="B748" s="16">
        <v>8110.1</v>
      </c>
      <c r="C748" s="16">
        <v>4431.83</v>
      </c>
      <c r="D748" s="16">
        <v>4473.68</v>
      </c>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22">
        <v>45597</v>
      </c>
      <c r="B749" s="16">
        <v>8177.15</v>
      </c>
      <c r="C749" s="16">
        <v>4465.6099999999997</v>
      </c>
      <c r="D749" s="16">
        <v>4508.38</v>
      </c>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22">
        <v>45600</v>
      </c>
      <c r="B750" s="16">
        <v>8184.24</v>
      </c>
      <c r="C750" s="16">
        <v>4468.37</v>
      </c>
      <c r="D750" s="16">
        <v>4511.2299999999996</v>
      </c>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22">
        <v>45601</v>
      </c>
      <c r="B751" s="16">
        <v>8172.39</v>
      </c>
      <c r="C751" s="16">
        <v>4460.2700000000004</v>
      </c>
      <c r="D751" s="16">
        <v>4502.88</v>
      </c>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22">
        <v>45602</v>
      </c>
      <c r="B752" s="16">
        <v>8166.68</v>
      </c>
      <c r="C752" s="16">
        <v>4460.03</v>
      </c>
      <c r="D752" s="16">
        <v>4502.41</v>
      </c>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22">
        <v>45603</v>
      </c>
      <c r="B753" s="16">
        <v>8140.74</v>
      </c>
      <c r="C753" s="16">
        <v>4453.4799999999996</v>
      </c>
      <c r="D753" s="16">
        <v>4495.5600000000004</v>
      </c>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22">
        <v>45604</v>
      </c>
      <c r="B754" s="16">
        <v>8072.39</v>
      </c>
      <c r="C754" s="16">
        <v>4417.83</v>
      </c>
      <c r="D754" s="16">
        <v>4459.45</v>
      </c>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22">
        <v>45607</v>
      </c>
      <c r="B755" s="16">
        <v>8125.19</v>
      </c>
      <c r="C755" s="16">
        <v>4448.67</v>
      </c>
      <c r="D755" s="16">
        <v>4490.72</v>
      </c>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22">
        <v>45608</v>
      </c>
      <c r="B756" s="16">
        <v>8025.77</v>
      </c>
      <c r="C756" s="16">
        <v>4393.1400000000003</v>
      </c>
      <c r="D756" s="16">
        <v>4434.53</v>
      </c>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22">
        <v>45609</v>
      </c>
      <c r="B757" s="16">
        <v>8030.33</v>
      </c>
      <c r="C757" s="16">
        <v>4392.88</v>
      </c>
      <c r="D757" s="16">
        <v>4434.7</v>
      </c>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22">
        <v>45610</v>
      </c>
      <c r="B758" s="16">
        <v>8071.19</v>
      </c>
      <c r="C758" s="16">
        <v>4417.25</v>
      </c>
      <c r="D758" s="16">
        <v>4459.0200000000004</v>
      </c>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22">
        <v>45611</v>
      </c>
      <c r="B759" s="16">
        <v>8063.61</v>
      </c>
      <c r="C759" s="16">
        <v>4412.1899999999996</v>
      </c>
      <c r="D759" s="16">
        <v>4454.04</v>
      </c>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22">
        <v>45614</v>
      </c>
      <c r="B760" s="16">
        <v>8109.32</v>
      </c>
      <c r="C760" s="16">
        <v>4431.13</v>
      </c>
      <c r="D760" s="16">
        <v>4473.5</v>
      </c>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22">
        <v>45615</v>
      </c>
      <c r="B761" s="16">
        <v>8099.02</v>
      </c>
      <c r="C761" s="16">
        <v>4427.0600000000004</v>
      </c>
      <c r="D761" s="16">
        <v>4469.5200000000004</v>
      </c>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22">
        <v>45616</v>
      </c>
      <c r="B762" s="16">
        <v>8085.07</v>
      </c>
      <c r="C762" s="16">
        <v>4414.95</v>
      </c>
      <c r="D762" s="16">
        <v>4457.49</v>
      </c>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22">
        <v>45617</v>
      </c>
      <c r="B763" s="16">
        <v>8149.27</v>
      </c>
      <c r="C763" s="16">
        <v>4448.0600000000004</v>
      </c>
      <c r="D763" s="16">
        <v>4491.25</v>
      </c>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22">
        <v>45618</v>
      </c>
      <c r="B764" s="16">
        <v>8262.08</v>
      </c>
      <c r="C764" s="16">
        <v>4507.57</v>
      </c>
      <c r="D764" s="16">
        <v>4551.96</v>
      </c>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22">
        <v>45621</v>
      </c>
      <c r="B765" s="16">
        <v>8291.68</v>
      </c>
      <c r="C765" s="16">
        <v>4526.42</v>
      </c>
      <c r="D765" s="16">
        <v>4571.01</v>
      </c>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22">
        <v>45622</v>
      </c>
      <c r="B766" s="16">
        <v>8258.61</v>
      </c>
      <c r="C766" s="16">
        <v>4505.58</v>
      </c>
      <c r="D766" s="16">
        <v>4549.92</v>
      </c>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22">
        <v>45623</v>
      </c>
      <c r="B767" s="16">
        <v>8274.75</v>
      </c>
      <c r="C767" s="16">
        <v>4514.1000000000004</v>
      </c>
      <c r="D767" s="16">
        <v>4558.6000000000004</v>
      </c>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22">
        <v>45624</v>
      </c>
      <c r="B768" s="16">
        <v>8281.2199999999993</v>
      </c>
      <c r="C768" s="16">
        <v>4521.54</v>
      </c>
      <c r="D768" s="16">
        <v>4566.41</v>
      </c>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22">
        <v>45625</v>
      </c>
      <c r="B769" s="16">
        <v>8287.2999999999993</v>
      </c>
      <c r="C769" s="16">
        <v>4524.88</v>
      </c>
      <c r="D769" s="16">
        <v>4569.57</v>
      </c>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22">
        <v>45628</v>
      </c>
      <c r="B770" s="16">
        <v>8312.89</v>
      </c>
      <c r="C770" s="16">
        <v>4536.91</v>
      </c>
      <c r="D770" s="16">
        <v>4581.7299999999996</v>
      </c>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22">
        <v>45629</v>
      </c>
      <c r="B771" s="16">
        <v>8359.41</v>
      </c>
      <c r="C771" s="16">
        <v>4562.54</v>
      </c>
      <c r="D771" s="16">
        <v>4607.59</v>
      </c>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22">
        <v>45630</v>
      </c>
      <c r="B772" s="16">
        <v>8335.81</v>
      </c>
      <c r="C772" s="16">
        <v>4554.9399999999996</v>
      </c>
      <c r="D772" s="16">
        <v>4599.6000000000004</v>
      </c>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22">
        <v>45631</v>
      </c>
      <c r="B773" s="16">
        <v>8349.3799999999992</v>
      </c>
      <c r="C773" s="16">
        <v>4561.21</v>
      </c>
      <c r="D773" s="16">
        <v>4605.97</v>
      </c>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22">
        <v>45632</v>
      </c>
      <c r="B774" s="16">
        <v>8308.61</v>
      </c>
      <c r="C774" s="16">
        <v>4543.9799999999996</v>
      </c>
      <c r="D774" s="16">
        <v>4588.17</v>
      </c>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22">
        <v>45635</v>
      </c>
      <c r="B775" s="16">
        <v>8352.08</v>
      </c>
      <c r="C775" s="16">
        <v>4564.38</v>
      </c>
      <c r="D775" s="16">
        <v>4608.66</v>
      </c>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22">
        <v>45636</v>
      </c>
      <c r="B776" s="16">
        <v>8280.36</v>
      </c>
      <c r="C776" s="16">
        <v>4528.6400000000003</v>
      </c>
      <c r="D776" s="16">
        <v>4572.17</v>
      </c>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22">
        <v>45637</v>
      </c>
      <c r="B777" s="16">
        <v>8301.6200000000008</v>
      </c>
      <c r="C777" s="16">
        <v>4538.41</v>
      </c>
      <c r="D777" s="16">
        <v>4582.32</v>
      </c>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22">
        <v>45638</v>
      </c>
      <c r="B778" s="16">
        <v>8311.76</v>
      </c>
      <c r="C778" s="16">
        <v>4542.5600000000004</v>
      </c>
      <c r="D778" s="16">
        <v>4586.46</v>
      </c>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22">
        <v>45639</v>
      </c>
      <c r="B779" s="16">
        <v>8300.33</v>
      </c>
      <c r="C779" s="16">
        <v>4535.41</v>
      </c>
      <c r="D779" s="16">
        <v>4579.24</v>
      </c>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22">
        <v>45642</v>
      </c>
      <c r="B780" s="16">
        <v>8262.0499999999993</v>
      </c>
      <c r="C780" s="16">
        <v>4515.16</v>
      </c>
      <c r="D780" s="16">
        <v>4558.72</v>
      </c>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22">
        <v>45643</v>
      </c>
      <c r="B781" s="16">
        <v>8195.2000000000007</v>
      </c>
      <c r="C781" s="16">
        <v>4475.55</v>
      </c>
      <c r="D781" s="16">
        <v>4518.8500000000004</v>
      </c>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22">
        <v>45644</v>
      </c>
      <c r="B782" s="16">
        <v>8199.11</v>
      </c>
      <c r="C782" s="16">
        <v>4478.99</v>
      </c>
      <c r="D782" s="16">
        <v>4522.45</v>
      </c>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22">
        <v>45645</v>
      </c>
      <c r="B783" s="16">
        <v>8105.32</v>
      </c>
      <c r="C783" s="16">
        <v>4428.91</v>
      </c>
      <c r="D783" s="16">
        <v>4471.6899999999996</v>
      </c>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22">
        <v>45646</v>
      </c>
      <c r="B784" s="16">
        <v>8084.61</v>
      </c>
      <c r="C784" s="16">
        <v>4421.1099999999997</v>
      </c>
      <c r="D784" s="16">
        <v>4463.29</v>
      </c>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22">
        <v>45649</v>
      </c>
      <c r="B785" s="16">
        <v>8102.72</v>
      </c>
      <c r="C785" s="16">
        <v>4428.7299999999996</v>
      </c>
      <c r="D785" s="16">
        <v>4471.0600000000004</v>
      </c>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22">
        <v>45650</v>
      </c>
      <c r="B786" s="16">
        <v>8136.99</v>
      </c>
      <c r="C786" s="16">
        <v>4449.6099999999997</v>
      </c>
      <c r="D786" s="16">
        <v>4491.87</v>
      </c>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22">
        <v>45651</v>
      </c>
      <c r="B787" s="16">
        <v>8136.99</v>
      </c>
      <c r="C787" s="16">
        <v>4449.6099999999997</v>
      </c>
      <c r="D787" s="16">
        <v>4491.87</v>
      </c>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22">
        <v>45652</v>
      </c>
      <c r="B788" s="16">
        <v>8136.99</v>
      </c>
      <c r="C788" s="16">
        <v>4449.6099999999997</v>
      </c>
      <c r="D788" s="16">
        <v>4491.87</v>
      </c>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22">
        <v>45653</v>
      </c>
      <c r="B789" s="16">
        <v>8149.78</v>
      </c>
      <c r="C789" s="16">
        <v>4453.1400000000003</v>
      </c>
      <c r="D789" s="16">
        <v>4495.62</v>
      </c>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22">
        <v>45656</v>
      </c>
      <c r="B790" s="16">
        <v>8121.01</v>
      </c>
      <c r="C790" s="16">
        <v>4437.1400000000003</v>
      </c>
      <c r="D790" s="16">
        <v>4479.42</v>
      </c>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22">
        <v>45657</v>
      </c>
      <c r="B791" s="16">
        <v>8173.02</v>
      </c>
      <c r="C791" s="16">
        <v>4467.8</v>
      </c>
      <c r="D791" s="16">
        <v>4510.6099999999997</v>
      </c>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22"/>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22"/>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22"/>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22"/>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22"/>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22"/>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22"/>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22"/>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22"/>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22"/>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22"/>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22"/>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22"/>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22"/>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22"/>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22"/>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22"/>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22"/>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22"/>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22"/>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22"/>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22"/>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22"/>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22"/>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22"/>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22"/>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22"/>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22"/>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22"/>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22"/>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22"/>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22"/>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22"/>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22"/>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22"/>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22"/>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22"/>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22"/>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22"/>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22"/>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22"/>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22"/>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22"/>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22"/>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22"/>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22"/>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22"/>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22"/>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22"/>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22"/>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22"/>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22"/>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22"/>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22"/>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22"/>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22"/>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22"/>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22"/>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22"/>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22"/>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22"/>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22"/>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22"/>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22"/>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22"/>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22"/>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22"/>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22"/>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22"/>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22"/>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22"/>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22"/>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22"/>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22"/>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22"/>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22"/>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22"/>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22"/>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22"/>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22"/>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22"/>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22"/>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22"/>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22"/>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22"/>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22"/>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22"/>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22"/>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22"/>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22"/>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22"/>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22"/>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22"/>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22"/>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22"/>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22"/>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22"/>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22"/>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22"/>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22"/>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22"/>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22"/>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22"/>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22"/>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22"/>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22"/>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22"/>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22"/>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22"/>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22"/>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22"/>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22"/>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22"/>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22"/>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22"/>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22"/>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22"/>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22"/>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22"/>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22"/>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22"/>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22"/>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22"/>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22"/>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22"/>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22"/>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22"/>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22"/>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22"/>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22"/>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22"/>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22"/>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22"/>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22"/>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22"/>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22"/>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22"/>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22"/>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22"/>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22"/>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22"/>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22"/>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22"/>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22"/>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22"/>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22"/>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22"/>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22"/>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22"/>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22"/>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22"/>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22"/>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22"/>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22"/>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22"/>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22"/>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22"/>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22"/>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22"/>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22"/>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22"/>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22"/>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22"/>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22"/>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22"/>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22"/>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22"/>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22"/>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22"/>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22"/>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22"/>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22"/>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22"/>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22"/>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22"/>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22"/>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22"/>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22"/>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22"/>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22"/>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22"/>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22"/>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22"/>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22"/>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22"/>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22"/>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22"/>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22"/>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22"/>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22"/>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22"/>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22"/>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22"/>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22"/>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22"/>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22"/>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22"/>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22"/>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22"/>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22"/>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22"/>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22"/>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22"/>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22"/>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22"/>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22"/>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22"/>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22"/>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22"/>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2"/>
  <sheetViews>
    <sheetView workbookViewId="0">
      <selection activeCell="C179" sqref="C179"/>
    </sheetView>
  </sheetViews>
  <sheetFormatPr defaultColWidth="12.5703125" defaultRowHeight="15" customHeight="1"/>
  <cols>
    <col min="1" max="1" width="12.42578125" customWidth="1"/>
    <col min="2" max="2" width="19.5703125" customWidth="1"/>
    <col min="3" max="3" width="11.7109375" customWidth="1"/>
    <col min="4" max="4" width="14" customWidth="1"/>
    <col min="5" max="26" width="8.5703125" customWidth="1"/>
  </cols>
  <sheetData>
    <row r="1" spans="1:20">
      <c r="A1" s="24"/>
      <c r="B1" s="25" t="s">
        <v>230</v>
      </c>
      <c r="C1" s="26" t="s">
        <v>13</v>
      </c>
      <c r="D1" s="309" t="s">
        <v>66</v>
      </c>
    </row>
    <row r="2" spans="1:20">
      <c r="A2" s="24" t="s">
        <v>235</v>
      </c>
      <c r="B2" s="27" t="s">
        <v>236</v>
      </c>
      <c r="C2" s="26" t="s">
        <v>236</v>
      </c>
      <c r="D2" s="28" t="s">
        <v>236</v>
      </c>
      <c r="G2" s="29"/>
      <c r="H2" s="29"/>
      <c r="I2" s="29"/>
      <c r="J2" s="29"/>
      <c r="K2" s="29"/>
      <c r="L2" s="29"/>
      <c r="M2" s="29"/>
      <c r="N2" s="29"/>
      <c r="O2" s="29"/>
      <c r="P2" s="29"/>
      <c r="Q2" s="29"/>
      <c r="R2" s="29"/>
      <c r="S2" s="29"/>
      <c r="T2" s="29"/>
    </row>
    <row r="3" spans="1:20">
      <c r="A3" s="30">
        <v>44564</v>
      </c>
      <c r="B3" s="31">
        <v>4228.67</v>
      </c>
      <c r="C3" s="32">
        <f>'Processed closing data'!K1</f>
        <v>6.98</v>
      </c>
      <c r="D3" s="33">
        <f>'Processed closing data'!L1</f>
        <v>49.38</v>
      </c>
      <c r="E3" s="34"/>
    </row>
    <row r="4" spans="1:20">
      <c r="A4" s="30">
        <v>44565</v>
      </c>
      <c r="B4" s="31">
        <v>4298.76</v>
      </c>
      <c r="C4" s="32">
        <f>'Processed closing data'!K2</f>
        <v>6.71</v>
      </c>
      <c r="D4" s="33">
        <f>'Processed closing data'!L2</f>
        <v>48.76</v>
      </c>
      <c r="E4" s="34"/>
    </row>
    <row r="5" spans="1:20">
      <c r="A5" s="30">
        <v>44566</v>
      </c>
      <c r="B5" s="31">
        <v>4300.3500000000004</v>
      </c>
      <c r="C5" s="32">
        <f>'Processed closing data'!K3</f>
        <v>6.33</v>
      </c>
      <c r="D5" s="33">
        <f>'Processed closing data'!L3</f>
        <v>48.14</v>
      </c>
      <c r="E5" s="34"/>
    </row>
    <row r="6" spans="1:20">
      <c r="A6" s="30">
        <v>44567</v>
      </c>
      <c r="B6" s="31">
        <v>4257.7700000000004</v>
      </c>
      <c r="C6" s="32">
        <f>'Processed closing data'!K4</f>
        <v>6.05</v>
      </c>
      <c r="D6" s="33">
        <f>'Processed closing data'!L4</f>
        <v>46.62</v>
      </c>
      <c r="E6" s="34"/>
    </row>
    <row r="7" spans="1:20">
      <c r="A7" s="30">
        <v>44568</v>
      </c>
      <c r="B7" s="31">
        <v>4272.2700000000004</v>
      </c>
      <c r="C7" s="32">
        <f>'Processed closing data'!K5</f>
        <v>6.05</v>
      </c>
      <c r="D7" s="33">
        <f>'Processed closing data'!L5</f>
        <v>46</v>
      </c>
      <c r="E7" s="34"/>
    </row>
    <row r="8" spans="1:20">
      <c r="A8" s="30">
        <v>44571</v>
      </c>
      <c r="B8" s="31">
        <v>4242.3</v>
      </c>
      <c r="C8" s="32">
        <f>'Processed closing data'!K6</f>
        <v>5.65</v>
      </c>
      <c r="D8" s="33">
        <f>'Processed closing data'!L6</f>
        <v>44.5</v>
      </c>
      <c r="E8" s="34"/>
    </row>
    <row r="9" spans="1:20">
      <c r="A9" s="30">
        <v>44572</v>
      </c>
      <c r="B9" s="31">
        <v>4264.93</v>
      </c>
      <c r="C9" s="32">
        <f>'Processed closing data'!K7</f>
        <v>5.31</v>
      </c>
      <c r="D9" s="33">
        <f>'Processed closing data'!L7</f>
        <v>44.32</v>
      </c>
      <c r="E9" s="34"/>
    </row>
    <row r="10" spans="1:20">
      <c r="A10" s="30">
        <v>44573</v>
      </c>
      <c r="B10" s="31">
        <v>4294.04</v>
      </c>
      <c r="C10" s="32">
        <f>'Processed closing data'!K8</f>
        <v>5.54</v>
      </c>
      <c r="D10" s="33">
        <f>'Processed closing data'!L8</f>
        <v>43.86</v>
      </c>
      <c r="E10" s="34"/>
    </row>
    <row r="11" spans="1:20">
      <c r="A11" s="30">
        <v>44574</v>
      </c>
      <c r="B11" s="31">
        <v>4296.99</v>
      </c>
      <c r="C11" s="32">
        <f>'Processed closing data'!K9</f>
        <v>5.51</v>
      </c>
      <c r="D11" s="33">
        <f>'Processed closing data'!L9</f>
        <v>41.92</v>
      </c>
      <c r="E11" s="34"/>
      <c r="K11" s="35"/>
    </row>
    <row r="12" spans="1:20">
      <c r="A12" s="30">
        <v>44575</v>
      </c>
      <c r="B12" s="31">
        <v>4280.34</v>
      </c>
      <c r="C12" s="32">
        <f>'Processed closing data'!K10</f>
        <v>5.39</v>
      </c>
      <c r="D12" s="33">
        <f>'Processed closing data'!L10</f>
        <v>41.22</v>
      </c>
      <c r="E12" s="34"/>
      <c r="K12" s="35"/>
    </row>
    <row r="13" spans="1:20">
      <c r="A13" s="30">
        <v>44578</v>
      </c>
      <c r="B13" s="31">
        <v>4316.6400000000003</v>
      </c>
      <c r="C13" s="32">
        <f>'Processed closing data'!K11</f>
        <v>5.48</v>
      </c>
      <c r="D13" s="33">
        <f>'Processed closing data'!L11</f>
        <v>41.74</v>
      </c>
      <c r="E13" s="34"/>
    </row>
    <row r="14" spans="1:20">
      <c r="A14" s="30">
        <v>44579</v>
      </c>
      <c r="B14" s="31">
        <v>4287.22</v>
      </c>
      <c r="C14" s="32">
        <f>'Processed closing data'!K12</f>
        <v>5.16</v>
      </c>
      <c r="D14" s="33">
        <f>'Processed closing data'!L12</f>
        <v>41.12</v>
      </c>
      <c r="E14" s="34"/>
    </row>
    <row r="15" spans="1:20">
      <c r="A15" s="30">
        <v>44580</v>
      </c>
      <c r="B15" s="31">
        <v>4299.63</v>
      </c>
      <c r="C15" s="32">
        <f>'Processed closing data'!K13</f>
        <v>5.22</v>
      </c>
      <c r="D15" s="33">
        <f>'Processed closing data'!L13</f>
        <v>40.92</v>
      </c>
      <c r="E15" s="34"/>
    </row>
    <row r="16" spans="1:20">
      <c r="A16" s="30">
        <v>44581</v>
      </c>
      <c r="B16" s="31">
        <v>4299.32</v>
      </c>
      <c r="C16" s="32">
        <f>'Processed closing data'!K14</f>
        <v>5.46</v>
      </c>
      <c r="D16" s="33">
        <f>'Processed closing data'!L14</f>
        <v>40.26</v>
      </c>
      <c r="E16" s="34"/>
    </row>
    <row r="17" spans="1:5">
      <c r="A17" s="30">
        <v>44582</v>
      </c>
      <c r="B17" s="31">
        <v>4242.16</v>
      </c>
      <c r="C17" s="32">
        <f>'Processed closing data'!K15</f>
        <v>5.41</v>
      </c>
      <c r="D17" s="33">
        <f>'Processed closing data'!L15</f>
        <v>38.020000000000003</v>
      </c>
      <c r="E17" s="34"/>
    </row>
    <row r="18" spans="1:5">
      <c r="A18" s="30">
        <v>44585</v>
      </c>
      <c r="B18" s="31">
        <v>4123.5600000000004</v>
      </c>
      <c r="C18" s="32">
        <f>'Processed closing data'!K16</f>
        <v>4.8</v>
      </c>
      <c r="D18" s="33">
        <f>'Processed closing data'!L16</f>
        <v>36.380000000000003</v>
      </c>
      <c r="E18" s="34"/>
    </row>
    <row r="19" spans="1:5">
      <c r="A19" s="30">
        <v>44586</v>
      </c>
      <c r="B19" s="31">
        <v>4164.76</v>
      </c>
      <c r="C19" s="32">
        <f>'Processed closing data'!K17</f>
        <v>4.75</v>
      </c>
      <c r="D19" s="33">
        <f>'Processed closing data'!L17</f>
        <v>36.1</v>
      </c>
      <c r="E19" s="34"/>
    </row>
    <row r="20" spans="1:5">
      <c r="A20" s="30">
        <v>44587</v>
      </c>
      <c r="B20" s="31">
        <v>4218.37</v>
      </c>
      <c r="C20" s="32">
        <f>'Processed closing data'!K18</f>
        <v>5.01</v>
      </c>
      <c r="D20" s="33">
        <f>'Processed closing data'!L18</f>
        <v>37.08</v>
      </c>
      <c r="E20" s="34"/>
    </row>
    <row r="21" spans="1:5" ht="15.75" customHeight="1">
      <c r="A21" s="30">
        <v>44588</v>
      </c>
      <c r="B21" s="31">
        <v>4257.74</v>
      </c>
      <c r="C21" s="32">
        <f>'Processed closing data'!K19</f>
        <v>4.76</v>
      </c>
      <c r="D21" s="33">
        <f>'Processed closing data'!L19</f>
        <v>37.72</v>
      </c>
      <c r="E21" s="34"/>
    </row>
    <row r="22" spans="1:5" ht="15.75" customHeight="1">
      <c r="A22" s="30">
        <v>44589</v>
      </c>
      <c r="B22" s="31">
        <v>4209.3900000000003</v>
      </c>
      <c r="C22" s="32">
        <f>'Processed closing data'!K20</f>
        <v>4.5199999999999996</v>
      </c>
      <c r="D22" s="33">
        <f>'Processed closing data'!L20</f>
        <v>37.1</v>
      </c>
      <c r="E22" s="34"/>
    </row>
    <row r="23" spans="1:5" ht="15.75" customHeight="1">
      <c r="A23" s="30">
        <v>44592</v>
      </c>
      <c r="B23" s="31">
        <v>4217.67</v>
      </c>
      <c r="C23" s="32">
        <f>'Processed closing data'!K21</f>
        <v>4.8499999999999996</v>
      </c>
      <c r="D23" s="33">
        <f>'Processed closing data'!L21</f>
        <v>38.020000000000003</v>
      </c>
      <c r="E23" s="34"/>
    </row>
    <row r="24" spans="1:5" ht="15.75" customHeight="1">
      <c r="A24" s="30">
        <v>44593</v>
      </c>
      <c r="B24" s="31">
        <v>4259.03</v>
      </c>
      <c r="C24" s="32">
        <f>'Processed closing data'!K22</f>
        <v>4.95</v>
      </c>
      <c r="D24" s="33">
        <f>'Processed closing data'!L22</f>
        <v>38.32</v>
      </c>
      <c r="E24" s="34"/>
    </row>
    <row r="25" spans="1:5" ht="15.75" customHeight="1">
      <c r="A25" s="30">
        <v>44594</v>
      </c>
      <c r="B25" s="31">
        <v>4283.88</v>
      </c>
      <c r="C25" s="32">
        <f>'Processed closing data'!K23</f>
        <v>5.0999999999999996</v>
      </c>
      <c r="D25" s="33">
        <f>'Processed closing data'!L23</f>
        <v>37.9</v>
      </c>
      <c r="E25" s="34"/>
    </row>
    <row r="26" spans="1:5" ht="15.75" customHeight="1">
      <c r="A26" s="30">
        <v>44595</v>
      </c>
      <c r="B26" s="31">
        <v>4249.3500000000004</v>
      </c>
      <c r="C26" s="32">
        <f>'Processed closing data'!K24</f>
        <v>4.9800000000000004</v>
      </c>
      <c r="D26" s="33">
        <f>'Processed closing data'!L24</f>
        <v>36.020000000000003</v>
      </c>
      <c r="E26" s="34"/>
    </row>
    <row r="27" spans="1:5" ht="15.75" customHeight="1">
      <c r="A27" s="30">
        <v>44596</v>
      </c>
      <c r="B27" s="31">
        <v>4235.3</v>
      </c>
      <c r="C27" s="32">
        <f>'Processed closing data'!K25</f>
        <v>5.0199999999999996</v>
      </c>
      <c r="D27" s="33">
        <f>'Processed closing data'!L25</f>
        <v>36.4</v>
      </c>
      <c r="E27" s="34"/>
    </row>
    <row r="28" spans="1:5" ht="15.75" customHeight="1">
      <c r="A28" s="30">
        <v>44599</v>
      </c>
      <c r="B28" s="31">
        <v>4264.8999999999996</v>
      </c>
      <c r="C28" s="32">
        <f>'Processed closing data'!K26</f>
        <v>5.27</v>
      </c>
      <c r="D28" s="33">
        <f>'Processed closing data'!L26</f>
        <v>36.659999999999997</v>
      </c>
      <c r="E28" s="34"/>
    </row>
    <row r="29" spans="1:5" ht="15.75" customHeight="1">
      <c r="A29" s="30">
        <v>44600</v>
      </c>
      <c r="B29" s="31">
        <v>4261.57</v>
      </c>
      <c r="C29" s="32">
        <f>'Processed closing data'!K27</f>
        <v>5.14</v>
      </c>
      <c r="D29" s="33">
        <f>'Processed closing data'!L27</f>
        <v>35.82</v>
      </c>
      <c r="E29" s="34"/>
    </row>
    <row r="30" spans="1:5" ht="15.75" customHeight="1">
      <c r="A30" s="30">
        <v>44601</v>
      </c>
      <c r="B30" s="31">
        <v>4310.2299999999996</v>
      </c>
      <c r="C30" s="32">
        <f>'Processed closing data'!K28</f>
        <v>5.42</v>
      </c>
      <c r="D30" s="33">
        <f>'Processed closing data'!L28</f>
        <v>36.159999999999997</v>
      </c>
      <c r="E30" s="34"/>
    </row>
    <row r="31" spans="1:5" ht="15.75" customHeight="1">
      <c r="A31" s="30">
        <v>44602</v>
      </c>
      <c r="B31" s="31">
        <v>4324.6400000000003</v>
      </c>
      <c r="C31" s="32">
        <f>'Processed closing data'!K29</f>
        <v>5.59</v>
      </c>
      <c r="D31" s="33">
        <f>'Processed closing data'!L29</f>
        <v>35.479999999999997</v>
      </c>
      <c r="E31" s="34"/>
    </row>
    <row r="32" spans="1:5" ht="15.75" customHeight="1">
      <c r="A32" s="30">
        <v>44603</v>
      </c>
      <c r="B32" s="31">
        <v>4314.1899999999996</v>
      </c>
      <c r="C32" s="32">
        <f>'Processed closing data'!K30</f>
        <v>5.3</v>
      </c>
      <c r="D32" s="33">
        <f>'Processed closing data'!L30</f>
        <v>34.9</v>
      </c>
      <c r="E32" s="34"/>
    </row>
    <row r="33" spans="1:5" ht="15.75" customHeight="1">
      <c r="A33" s="30">
        <v>44606</v>
      </c>
      <c r="B33" s="31">
        <v>4239.43</v>
      </c>
      <c r="C33" s="32">
        <f>'Processed closing data'!K31</f>
        <v>5.3</v>
      </c>
      <c r="D33" s="33">
        <f>'Processed closing data'!L31</f>
        <v>34.1</v>
      </c>
      <c r="E33" s="34"/>
    </row>
    <row r="34" spans="1:5" ht="15.75" customHeight="1">
      <c r="A34" s="30">
        <v>44607</v>
      </c>
      <c r="B34" s="31">
        <v>4283.3599999999997</v>
      </c>
      <c r="C34" s="32">
        <f>'Processed closing data'!K32</f>
        <v>5.4</v>
      </c>
      <c r="D34" s="33">
        <f>'Processed closing data'!L32</f>
        <v>34.56</v>
      </c>
      <c r="E34" s="34"/>
    </row>
    <row r="35" spans="1:5" ht="15.75" customHeight="1">
      <c r="A35" s="30">
        <v>44608</v>
      </c>
      <c r="B35" s="31">
        <v>4280.1899999999996</v>
      </c>
      <c r="C35" s="32">
        <f>'Processed closing data'!K33</f>
        <v>5.55</v>
      </c>
      <c r="D35" s="33">
        <f>'Processed closing data'!L33</f>
        <v>34.1</v>
      </c>
      <c r="E35" s="34"/>
    </row>
    <row r="36" spans="1:5" ht="15.75" customHeight="1">
      <c r="A36" s="30">
        <v>44609</v>
      </c>
      <c r="B36" s="31">
        <v>4240.22</v>
      </c>
      <c r="C36" s="32">
        <f>'Processed closing data'!K34</f>
        <v>5.55</v>
      </c>
      <c r="D36" s="33">
        <f>'Processed closing data'!L34</f>
        <v>33.82</v>
      </c>
      <c r="E36" s="34"/>
    </row>
    <row r="37" spans="1:5" ht="15.75" customHeight="1">
      <c r="A37" s="30">
        <v>44610</v>
      </c>
      <c r="B37" s="31">
        <v>4222.78</v>
      </c>
      <c r="C37" s="32">
        <f>'Processed closing data'!K35</f>
        <v>5.03</v>
      </c>
      <c r="D37" s="33">
        <f>'Processed closing data'!L35</f>
        <v>32.44</v>
      </c>
      <c r="E37" s="34"/>
    </row>
    <row r="38" spans="1:5" ht="15.75" customHeight="1">
      <c r="A38" s="30">
        <v>44613</v>
      </c>
      <c r="B38" s="31">
        <v>4200.4799999999996</v>
      </c>
      <c r="C38" s="32">
        <f>'Processed closing data'!K36</f>
        <v>5.22</v>
      </c>
      <c r="D38" s="33">
        <f>'Processed closing data'!L36</f>
        <v>31.66</v>
      </c>
      <c r="E38" s="34"/>
    </row>
    <row r="39" spans="1:5" ht="15.75" customHeight="1">
      <c r="A39" s="30">
        <v>44614</v>
      </c>
      <c r="B39" s="31">
        <v>4201.8</v>
      </c>
      <c r="C39" s="32">
        <f>'Processed closing data'!K37</f>
        <v>5.15</v>
      </c>
      <c r="D39" s="33">
        <f>'Processed closing data'!L37</f>
        <v>31.56</v>
      </c>
      <c r="E39" s="34"/>
    </row>
    <row r="40" spans="1:5" ht="15.75" customHeight="1">
      <c r="A40" s="30">
        <v>44615</v>
      </c>
      <c r="B40" s="31">
        <v>4198.8100000000004</v>
      </c>
      <c r="C40" s="32">
        <f>'Processed closing data'!K38</f>
        <v>5.26</v>
      </c>
      <c r="D40" s="33">
        <f>'Processed closing data'!L38</f>
        <v>31.62</v>
      </c>
      <c r="E40" s="34"/>
    </row>
    <row r="41" spans="1:5" ht="15.75" customHeight="1">
      <c r="A41" s="30">
        <v>44616</v>
      </c>
      <c r="B41" s="31">
        <v>4042.98</v>
      </c>
      <c r="C41" s="32">
        <f>'Processed closing data'!K39</f>
        <v>4.71</v>
      </c>
      <c r="D41" s="33">
        <f>'Processed closing data'!L39</f>
        <v>30.84</v>
      </c>
      <c r="E41" s="34"/>
    </row>
    <row r="42" spans="1:5" ht="15.75" customHeight="1">
      <c r="A42" s="30">
        <v>44617</v>
      </c>
      <c r="B42" s="31">
        <v>4196.79</v>
      </c>
      <c r="C42" s="32">
        <f>'Processed closing data'!K40</f>
        <v>4.72</v>
      </c>
      <c r="D42" s="33">
        <f>'Processed closing data'!L40</f>
        <v>32.22</v>
      </c>
      <c r="E42" s="34"/>
    </row>
    <row r="43" spans="1:5" ht="15.75" customHeight="1">
      <c r="A43" s="30">
        <v>44620</v>
      </c>
      <c r="B43" s="31">
        <v>4187.6899999999996</v>
      </c>
      <c r="C43" s="32">
        <f>'Processed closing data'!K41</f>
        <v>4.5999999999999996</v>
      </c>
      <c r="D43" s="33">
        <f>'Processed closing data'!L41</f>
        <v>32.799999999999997</v>
      </c>
      <c r="E43" s="34"/>
    </row>
    <row r="44" spans="1:5" ht="15.75" customHeight="1">
      <c r="A44" s="30">
        <v>44621</v>
      </c>
      <c r="B44" s="31">
        <v>4108.78</v>
      </c>
      <c r="C44" s="32">
        <f>'Processed closing data'!K42</f>
        <v>4.3899999999999997</v>
      </c>
      <c r="D44" s="33">
        <f>'Processed closing data'!L42</f>
        <v>31.8</v>
      </c>
      <c r="E44" s="34"/>
    </row>
    <row r="45" spans="1:5" ht="15.75" customHeight="1">
      <c r="A45" s="30">
        <v>44622</v>
      </c>
      <c r="B45" s="31">
        <v>4164.3900000000003</v>
      </c>
      <c r="C45" s="32">
        <f>'Processed closing data'!K43</f>
        <v>4.3899999999999997</v>
      </c>
      <c r="D45" s="33">
        <f>'Processed closing data'!L43</f>
        <v>32.82</v>
      </c>
      <c r="E45" s="34"/>
    </row>
    <row r="46" spans="1:5" ht="15.75" customHeight="1">
      <c r="A46" s="30">
        <v>44623</v>
      </c>
      <c r="B46" s="31">
        <v>4052.28</v>
      </c>
      <c r="C46" s="32">
        <f>'Processed closing data'!K44</f>
        <v>4.21</v>
      </c>
      <c r="D46" s="33">
        <f>'Processed closing data'!L44</f>
        <v>31.74</v>
      </c>
      <c r="E46" s="34"/>
    </row>
    <row r="47" spans="1:5" ht="15.75" customHeight="1">
      <c r="A47" s="30">
        <v>44624</v>
      </c>
      <c r="B47" s="31">
        <v>3911.57</v>
      </c>
      <c r="C47" s="32">
        <f>'Processed closing data'!K45</f>
        <v>3.92</v>
      </c>
      <c r="D47" s="33">
        <f>'Processed closing data'!L45</f>
        <v>31.04</v>
      </c>
      <c r="E47" s="34"/>
    </row>
    <row r="48" spans="1:5" ht="15.75" customHeight="1">
      <c r="A48" s="30">
        <v>44627</v>
      </c>
      <c r="B48" s="31">
        <v>3891.56</v>
      </c>
      <c r="C48" s="32">
        <f>'Processed closing data'!K46</f>
        <v>3.84</v>
      </c>
      <c r="D48" s="33">
        <f>'Processed closing data'!L46</f>
        <v>30.6</v>
      </c>
      <c r="E48" s="34"/>
    </row>
    <row r="49" spans="1:5" ht="15.75" customHeight="1">
      <c r="A49" s="30">
        <v>44628</v>
      </c>
      <c r="B49" s="31">
        <v>3895.27</v>
      </c>
      <c r="C49" s="32">
        <f>'Processed closing data'!K47</f>
        <v>3.69</v>
      </c>
      <c r="D49" s="33">
        <f>'Processed closing data'!L47</f>
        <v>28.82</v>
      </c>
      <c r="E49" s="34"/>
    </row>
    <row r="50" spans="1:5" ht="15.75" customHeight="1">
      <c r="A50" s="30">
        <v>44629</v>
      </c>
      <c r="B50" s="31">
        <v>4029.28</v>
      </c>
      <c r="C50" s="32">
        <f>'Processed closing data'!K48</f>
        <v>3.99</v>
      </c>
      <c r="D50" s="33">
        <f>'Processed closing data'!L48</f>
        <v>29</v>
      </c>
      <c r="E50" s="34"/>
    </row>
    <row r="51" spans="1:5" ht="15.75" customHeight="1">
      <c r="A51" s="30">
        <v>44630</v>
      </c>
      <c r="B51" s="31">
        <v>3982.48</v>
      </c>
      <c r="C51" s="32">
        <f>'Processed closing data'!K49</f>
        <v>3.92</v>
      </c>
      <c r="D51" s="33">
        <f>'Processed closing data'!L49</f>
        <v>30.14</v>
      </c>
      <c r="E51" s="34"/>
    </row>
    <row r="52" spans="1:5" ht="15.75" customHeight="1">
      <c r="A52" s="30">
        <v>44631</v>
      </c>
      <c r="B52" s="31">
        <v>4017.16</v>
      </c>
      <c r="C52" s="32">
        <f>'Processed closing data'!K50</f>
        <v>3.97</v>
      </c>
      <c r="D52" s="33">
        <f>'Processed closing data'!L50</f>
        <v>30.42</v>
      </c>
      <c r="E52" s="34"/>
    </row>
    <row r="53" spans="1:5" ht="15.75" customHeight="1">
      <c r="A53" s="30">
        <v>44634</v>
      </c>
      <c r="B53" s="31">
        <v>4043.45</v>
      </c>
      <c r="C53" s="32">
        <f>'Processed closing data'!K51</f>
        <v>4.1399999999999997</v>
      </c>
      <c r="D53" s="33">
        <f>'Processed closing data'!L51</f>
        <v>30.94</v>
      </c>
      <c r="E53" s="34"/>
    </row>
    <row r="54" spans="1:5" ht="15.75" customHeight="1">
      <c r="A54" s="30">
        <v>44635</v>
      </c>
      <c r="B54" s="31">
        <v>4028.24</v>
      </c>
      <c r="C54" s="32">
        <f>'Processed closing data'!K52</f>
        <v>3.89</v>
      </c>
      <c r="D54" s="33">
        <f>'Processed closing data'!L52</f>
        <v>29.36</v>
      </c>
      <c r="E54" s="34"/>
    </row>
    <row r="55" spans="1:5" ht="15.75" customHeight="1">
      <c r="A55" s="30">
        <v>44636</v>
      </c>
      <c r="B55" s="31">
        <v>4103.62</v>
      </c>
      <c r="C55" s="32">
        <f>'Processed closing data'!K53</f>
        <v>4.38</v>
      </c>
      <c r="D55" s="33">
        <f>'Processed closing data'!L53</f>
        <v>30.9</v>
      </c>
      <c r="E55" s="34"/>
    </row>
    <row r="56" spans="1:5" ht="15.75" customHeight="1">
      <c r="A56" s="30">
        <v>44637</v>
      </c>
      <c r="B56" s="31">
        <v>4149.97</v>
      </c>
      <c r="C56" s="32">
        <f>'Processed closing data'!K54</f>
        <v>4.4000000000000004</v>
      </c>
      <c r="D56" s="33">
        <f>'Processed closing data'!L54</f>
        <v>30.76</v>
      </c>
      <c r="E56" s="34"/>
    </row>
    <row r="57" spans="1:5" ht="15.75" customHeight="1">
      <c r="A57" s="30">
        <v>44638</v>
      </c>
      <c r="B57" s="31">
        <v>4164.8999999999996</v>
      </c>
      <c r="C57" s="32">
        <f>'Processed closing data'!K55</f>
        <v>4.41</v>
      </c>
      <c r="D57" s="33">
        <f>'Processed closing data'!L55</f>
        <v>30.96</v>
      </c>
      <c r="E57" s="34"/>
    </row>
    <row r="58" spans="1:5" ht="15.75" customHeight="1">
      <c r="A58" s="30">
        <v>44641</v>
      </c>
      <c r="B58" s="31">
        <v>4177.8999999999996</v>
      </c>
      <c r="C58" s="32">
        <f>'Processed closing data'!K56</f>
        <v>4.42</v>
      </c>
      <c r="D58" s="33">
        <f>'Processed closing data'!L56</f>
        <v>30.08</v>
      </c>
      <c r="E58" s="34"/>
    </row>
    <row r="59" spans="1:5" ht="15.75" customHeight="1">
      <c r="A59" s="30">
        <v>44642</v>
      </c>
      <c r="B59" s="31">
        <v>4197.47</v>
      </c>
      <c r="C59" s="32">
        <f>'Processed closing data'!K57</f>
        <v>4.25</v>
      </c>
      <c r="D59" s="33">
        <f>'Processed closing data'!L57</f>
        <v>30.12</v>
      </c>
      <c r="E59" s="34"/>
    </row>
    <row r="60" spans="1:5" ht="15.75" customHeight="1">
      <c r="A60" s="30">
        <v>44643</v>
      </c>
      <c r="B60" s="31">
        <v>4186.3599999999997</v>
      </c>
      <c r="C60" s="32">
        <f>'Processed closing data'!K58</f>
        <v>4.16</v>
      </c>
      <c r="D60" s="33">
        <f>'Processed closing data'!L58</f>
        <v>29.22</v>
      </c>
      <c r="E60" s="34"/>
    </row>
    <row r="61" spans="1:5" ht="15.75" customHeight="1">
      <c r="A61" s="30">
        <v>44644</v>
      </c>
      <c r="B61" s="31">
        <v>4186.1000000000004</v>
      </c>
      <c r="C61" s="32">
        <f>'Processed closing data'!K59</f>
        <v>4.2300000000000004</v>
      </c>
      <c r="D61" s="33">
        <f>'Processed closing data'!L59</f>
        <v>28.34</v>
      </c>
      <c r="E61" s="34"/>
    </row>
    <row r="62" spans="1:5" ht="15.75" customHeight="1">
      <c r="A62" s="30">
        <v>44645</v>
      </c>
      <c r="B62" s="31">
        <v>4195.63</v>
      </c>
      <c r="C62" s="32">
        <f>'Processed closing data'!K60</f>
        <v>4.05</v>
      </c>
      <c r="D62" s="33">
        <f>'Processed closing data'!L60</f>
        <v>28.1</v>
      </c>
      <c r="E62" s="34"/>
    </row>
    <row r="63" spans="1:5" ht="15.75" customHeight="1">
      <c r="A63" s="30">
        <v>44648</v>
      </c>
      <c r="B63" s="31">
        <v>4194.43</v>
      </c>
      <c r="C63" s="32">
        <f>'Processed closing data'!K61</f>
        <v>3.92</v>
      </c>
      <c r="D63" s="33">
        <f>'Processed closing data'!L61</f>
        <v>28.24</v>
      </c>
      <c r="E63" s="34"/>
    </row>
    <row r="64" spans="1:5" ht="15.75" customHeight="1">
      <c r="A64" s="30">
        <v>44649</v>
      </c>
      <c r="B64" s="31">
        <v>4238.07</v>
      </c>
      <c r="C64" s="32">
        <f>'Processed closing data'!K62</f>
        <v>4.07</v>
      </c>
      <c r="D64" s="33">
        <f>'Processed closing data'!L62</f>
        <v>28.8</v>
      </c>
      <c r="E64" s="34"/>
    </row>
    <row r="65" spans="1:5" ht="15.75" customHeight="1">
      <c r="A65" s="30">
        <v>44650</v>
      </c>
      <c r="B65" s="31">
        <v>4250.68</v>
      </c>
      <c r="C65" s="32">
        <f>'Processed closing data'!K63</f>
        <v>4.1399999999999997</v>
      </c>
      <c r="D65" s="33">
        <f>'Processed closing data'!L63</f>
        <v>29</v>
      </c>
      <c r="E65" s="34"/>
    </row>
    <row r="66" spans="1:5" ht="15.75" customHeight="1">
      <c r="A66" s="30">
        <v>44651</v>
      </c>
      <c r="B66" s="31">
        <v>4217.3500000000004</v>
      </c>
      <c r="C66" s="32">
        <f>'Processed closing data'!K64</f>
        <v>3.98</v>
      </c>
      <c r="D66" s="33">
        <f>'Processed closing data'!L64</f>
        <v>28.22</v>
      </c>
      <c r="E66" s="34"/>
    </row>
    <row r="67" spans="1:5" ht="15.75" customHeight="1">
      <c r="A67" s="30">
        <v>44652</v>
      </c>
      <c r="B67" s="31">
        <v>4229.67</v>
      </c>
      <c r="C67" s="32">
        <f>'Processed closing data'!K65</f>
        <v>3.94</v>
      </c>
      <c r="D67" s="33">
        <f>'Processed closing data'!L65</f>
        <v>28.1</v>
      </c>
      <c r="E67" s="34"/>
    </row>
    <row r="68" spans="1:5" ht="15.75" customHeight="1">
      <c r="A68" s="30">
        <v>44655</v>
      </c>
      <c r="B68" s="31">
        <v>4243.1400000000003</v>
      </c>
      <c r="C68" s="32">
        <f>'Processed closing data'!K66</f>
        <v>3.8</v>
      </c>
      <c r="D68" s="33">
        <f>'Processed closing data'!L66</f>
        <v>28.76</v>
      </c>
      <c r="E68" s="34"/>
    </row>
    <row r="69" spans="1:5" ht="15.75" customHeight="1">
      <c r="A69" s="30">
        <v>44656</v>
      </c>
      <c r="B69" s="31">
        <v>4269.8599999999997</v>
      </c>
      <c r="C69" s="32">
        <f>'Processed closing data'!K67</f>
        <v>3.97</v>
      </c>
      <c r="D69" s="33">
        <f>'Processed closing data'!L67</f>
        <v>28.8</v>
      </c>
      <c r="E69" s="34"/>
    </row>
    <row r="70" spans="1:5" ht="15.75" customHeight="1">
      <c r="A70" s="30">
        <v>44657</v>
      </c>
      <c r="B70" s="31">
        <v>4249.45</v>
      </c>
      <c r="C70" s="32">
        <f>'Processed closing data'!K68</f>
        <v>3.78</v>
      </c>
      <c r="D70" s="33">
        <f>'Processed closing data'!L68</f>
        <v>27.5</v>
      </c>
      <c r="E70" s="34"/>
    </row>
    <row r="71" spans="1:5" ht="15.75" customHeight="1">
      <c r="A71" s="30">
        <v>44658</v>
      </c>
      <c r="B71" s="31">
        <v>4230.5200000000004</v>
      </c>
      <c r="C71" s="32">
        <f>'Processed closing data'!K69</f>
        <v>3.84</v>
      </c>
      <c r="D71" s="33">
        <f>'Processed closing data'!L69</f>
        <v>27.72</v>
      </c>
      <c r="E71" s="34"/>
    </row>
    <row r="72" spans="1:5" ht="15.75" customHeight="1">
      <c r="A72" s="30">
        <v>44659</v>
      </c>
      <c r="B72" s="31">
        <v>4290.3999999999996</v>
      </c>
      <c r="C72" s="32">
        <f>'Processed closing data'!K70</f>
        <v>3.7</v>
      </c>
      <c r="D72" s="33">
        <f>'Processed closing data'!L70</f>
        <v>27.86</v>
      </c>
      <c r="E72" s="34"/>
    </row>
    <row r="73" spans="1:5" ht="15.75" customHeight="1">
      <c r="A73" s="30">
        <v>44662</v>
      </c>
      <c r="B73" s="31">
        <v>4264.34</v>
      </c>
      <c r="C73" s="32">
        <f>'Processed closing data'!K71</f>
        <v>3.53</v>
      </c>
      <c r="D73" s="33">
        <f>'Processed closing data'!L71</f>
        <v>26.76</v>
      </c>
      <c r="E73" s="34"/>
    </row>
    <row r="74" spans="1:5" ht="15.75" customHeight="1">
      <c r="A74" s="30">
        <v>44663</v>
      </c>
      <c r="B74" s="31">
        <v>4241.3500000000004</v>
      </c>
      <c r="C74" s="32">
        <f>'Processed closing data'!K72</f>
        <v>3.55</v>
      </c>
      <c r="D74" s="33">
        <f>'Processed closing data'!L72</f>
        <v>26.78</v>
      </c>
      <c r="E74" s="34"/>
    </row>
    <row r="75" spans="1:5" ht="15.75" customHeight="1">
      <c r="A75" s="30">
        <v>44664</v>
      </c>
      <c r="B75" s="31">
        <v>4242.5</v>
      </c>
      <c r="C75" s="32">
        <f>'Processed closing data'!K73</f>
        <v>3.56</v>
      </c>
      <c r="D75" s="33">
        <f>'Processed closing data'!L73</f>
        <v>26.48</v>
      </c>
      <c r="E75" s="34"/>
    </row>
    <row r="76" spans="1:5" ht="15.75" customHeight="1">
      <c r="A76" s="30">
        <v>44665</v>
      </c>
      <c r="B76" s="31">
        <v>4263.6400000000003</v>
      </c>
      <c r="C76" s="32">
        <f>'Processed closing data'!K74</f>
        <v>3.54</v>
      </c>
      <c r="D76" s="33">
        <f>'Processed closing data'!L74</f>
        <v>26.54</v>
      </c>
      <c r="E76" s="34"/>
    </row>
    <row r="77" spans="1:5" ht="15.75" customHeight="1">
      <c r="A77" s="30">
        <v>44666</v>
      </c>
      <c r="B77" s="31">
        <v>4263.6400000000003</v>
      </c>
      <c r="C77" s="32">
        <f>'Processed closing data'!K75</f>
        <v>3.54</v>
      </c>
      <c r="D77" s="33">
        <f>'Processed closing data'!L75</f>
        <v>26.54</v>
      </c>
      <c r="E77" s="34"/>
    </row>
    <row r="78" spans="1:5" ht="15.75" customHeight="1">
      <c r="A78" s="30">
        <v>44669</v>
      </c>
      <c r="B78" s="31">
        <v>4263.6400000000003</v>
      </c>
      <c r="C78" s="32">
        <f>'Processed closing data'!K76</f>
        <v>3.54</v>
      </c>
      <c r="D78" s="33">
        <f>'Processed closing data'!L76</f>
        <v>26.54</v>
      </c>
      <c r="E78" s="34"/>
    </row>
    <row r="79" spans="1:5" ht="15.75" customHeight="1">
      <c r="A79" s="30">
        <v>44670</v>
      </c>
      <c r="B79" s="31">
        <v>4251.45</v>
      </c>
      <c r="C79" s="32">
        <f>'Processed closing data'!K77</f>
        <v>3.44</v>
      </c>
      <c r="D79" s="33">
        <f>'Processed closing data'!L77</f>
        <v>26.5</v>
      </c>
      <c r="E79" s="34"/>
    </row>
    <row r="80" spans="1:5" ht="15.75" customHeight="1">
      <c r="A80" s="30">
        <v>44671</v>
      </c>
      <c r="B80" s="31">
        <v>4268.5</v>
      </c>
      <c r="C80" s="32">
        <f>'Processed closing data'!K78</f>
        <v>3.44</v>
      </c>
      <c r="D80" s="33">
        <f>'Processed closing data'!L78</f>
        <v>26.46</v>
      </c>
      <c r="E80" s="34"/>
    </row>
    <row r="81" spans="1:5" ht="15.75" customHeight="1">
      <c r="A81" s="30">
        <v>44672</v>
      </c>
      <c r="B81" s="31">
        <v>4270.3100000000004</v>
      </c>
      <c r="C81" s="32">
        <f>'Processed closing data'!K79</f>
        <v>3.56</v>
      </c>
      <c r="D81" s="33">
        <f>'Processed closing data'!L79</f>
        <v>26.38</v>
      </c>
      <c r="E81" s="34"/>
    </row>
    <row r="82" spans="1:5" ht="15.75" customHeight="1">
      <c r="A82" s="30">
        <v>44673</v>
      </c>
      <c r="B82" s="31">
        <v>4211.3500000000004</v>
      </c>
      <c r="C82" s="32">
        <f>'Processed closing data'!K80</f>
        <v>3.49</v>
      </c>
      <c r="D82" s="33">
        <f>'Processed closing data'!L80</f>
        <v>26.58</v>
      </c>
      <c r="E82" s="34"/>
    </row>
    <row r="83" spans="1:5" ht="15.75" customHeight="1">
      <c r="A83" s="30">
        <v>44676</v>
      </c>
      <c r="B83" s="31">
        <v>4135.79</v>
      </c>
      <c r="C83" s="32">
        <f>'Processed closing data'!K81</f>
        <v>3.19</v>
      </c>
      <c r="D83" s="33">
        <f>'Processed closing data'!L81</f>
        <v>26.6</v>
      </c>
      <c r="E83" s="34"/>
    </row>
    <row r="84" spans="1:5" ht="15.75" customHeight="1">
      <c r="A84" s="30">
        <v>44677</v>
      </c>
      <c r="B84" s="31">
        <v>4135.0600000000004</v>
      </c>
      <c r="C84" s="32">
        <f>'Processed closing data'!K82</f>
        <v>3.14</v>
      </c>
      <c r="D84" s="33">
        <f>'Processed closing data'!L82</f>
        <v>26.3</v>
      </c>
      <c r="E84" s="34"/>
    </row>
    <row r="85" spans="1:5" ht="15.75" customHeight="1">
      <c r="A85" s="30">
        <v>44678</v>
      </c>
      <c r="B85" s="31">
        <v>4151.93</v>
      </c>
      <c r="C85" s="32">
        <f>'Processed closing data'!K83</f>
        <v>3.18</v>
      </c>
      <c r="D85" s="33">
        <f>'Processed closing data'!L83</f>
        <v>25.18</v>
      </c>
      <c r="E85" s="34"/>
    </row>
    <row r="86" spans="1:5" ht="15.75" customHeight="1">
      <c r="A86" s="30">
        <v>44679</v>
      </c>
      <c r="B86" s="31">
        <v>4197.13</v>
      </c>
      <c r="C86" s="32">
        <f>'Processed closing data'!K84</f>
        <v>3.2</v>
      </c>
      <c r="D86" s="33">
        <f>'Processed closing data'!L84</f>
        <v>25.4</v>
      </c>
      <c r="E86" s="34"/>
    </row>
    <row r="87" spans="1:5" ht="15.75" customHeight="1">
      <c r="A87" s="30">
        <v>44680</v>
      </c>
      <c r="B87" s="31">
        <v>4216.6400000000003</v>
      </c>
      <c r="C87" s="32">
        <f>'Processed closing data'!K85</f>
        <v>3.07</v>
      </c>
      <c r="D87" s="33">
        <f>'Processed closing data'!L85</f>
        <v>25.16</v>
      </c>
      <c r="E87" s="34"/>
    </row>
    <row r="88" spans="1:5" ht="15.75" customHeight="1">
      <c r="A88" s="30">
        <v>44683</v>
      </c>
      <c r="B88" s="31">
        <v>4216.6400000000003</v>
      </c>
      <c r="C88" s="32">
        <f>'Processed closing data'!K86</f>
        <v>3.07</v>
      </c>
      <c r="D88" s="33">
        <f>'Processed closing data'!L86</f>
        <v>25.16</v>
      </c>
      <c r="E88" s="34"/>
    </row>
    <row r="89" spans="1:5" ht="15.75" customHeight="1">
      <c r="A89" s="30">
        <v>44684</v>
      </c>
      <c r="B89" s="31">
        <v>4218.6000000000004</v>
      </c>
      <c r="C89" s="32">
        <f>'Processed closing data'!K87</f>
        <v>2.94</v>
      </c>
      <c r="D89" s="33">
        <f>'Processed closing data'!L87</f>
        <v>24.46</v>
      </c>
      <c r="E89" s="34"/>
    </row>
    <row r="90" spans="1:5" ht="15.75" customHeight="1">
      <c r="A90" s="30">
        <v>44685</v>
      </c>
      <c r="B90" s="31">
        <v>4177.0200000000004</v>
      </c>
      <c r="C90" s="32">
        <f>'Processed closing data'!K88</f>
        <v>2.8</v>
      </c>
      <c r="D90" s="33">
        <f>'Processed closing data'!L88</f>
        <v>24</v>
      </c>
      <c r="E90" s="34"/>
    </row>
    <row r="91" spans="1:5" ht="15.75" customHeight="1">
      <c r="A91" s="30">
        <v>44686</v>
      </c>
      <c r="B91" s="31">
        <v>4177.55</v>
      </c>
      <c r="C91" s="32">
        <f>'Processed closing data'!K89</f>
        <v>2.86</v>
      </c>
      <c r="D91" s="33">
        <f>'Processed closing data'!L89</f>
        <v>23.98</v>
      </c>
      <c r="E91" s="34"/>
    </row>
    <row r="92" spans="1:5" ht="15.75" customHeight="1">
      <c r="A92" s="30">
        <v>44687</v>
      </c>
      <c r="B92" s="31">
        <v>4114.5600000000004</v>
      </c>
      <c r="C92" s="32">
        <f>'Processed closing data'!K90</f>
        <v>2.71</v>
      </c>
      <c r="D92" s="33">
        <f>'Processed closing data'!L90</f>
        <v>22.76</v>
      </c>
      <c r="E92" s="34"/>
    </row>
    <row r="93" spans="1:5" ht="15.75" customHeight="1">
      <c r="A93" s="30">
        <v>44690</v>
      </c>
      <c r="B93" s="31">
        <v>4017.43</v>
      </c>
      <c r="C93" s="32">
        <f>'Processed closing data'!K91</f>
        <v>2.58</v>
      </c>
      <c r="D93" s="33">
        <f>'Processed closing data'!L91</f>
        <v>22.34</v>
      </c>
      <c r="E93" s="34"/>
    </row>
    <row r="94" spans="1:5" ht="15.75" customHeight="1">
      <c r="A94" s="30">
        <v>44691</v>
      </c>
      <c r="B94" s="31">
        <v>4032.49</v>
      </c>
      <c r="C94" s="32">
        <f>'Processed closing data'!K92</f>
        <v>2.5499999999999998</v>
      </c>
      <c r="D94" s="33">
        <f>'Processed closing data'!L92</f>
        <v>23.66</v>
      </c>
      <c r="E94" s="34"/>
    </row>
    <row r="95" spans="1:5" ht="15.75" customHeight="1">
      <c r="A95" s="30">
        <v>44692</v>
      </c>
      <c r="B95" s="31">
        <v>4090.08</v>
      </c>
      <c r="C95" s="32">
        <f>'Processed closing data'!K93</f>
        <v>2.62</v>
      </c>
      <c r="D95" s="33">
        <f>'Processed closing data'!L93</f>
        <v>24.38</v>
      </c>
      <c r="E95" s="34"/>
    </row>
    <row r="96" spans="1:5" ht="15.75" customHeight="1">
      <c r="A96" s="30">
        <v>44693</v>
      </c>
      <c r="B96" s="31">
        <v>4030.88</v>
      </c>
      <c r="C96" s="32">
        <f>'Processed closing data'!K94</f>
        <v>2.5499999999999998</v>
      </c>
      <c r="D96" s="33">
        <f>'Processed closing data'!L94</f>
        <v>24.56</v>
      </c>
      <c r="E96" s="34"/>
    </row>
    <row r="97" spans="1:5" ht="15.75" customHeight="1">
      <c r="A97" s="30">
        <v>44694</v>
      </c>
      <c r="B97" s="31">
        <v>4132.07</v>
      </c>
      <c r="C97" s="32">
        <f>'Processed closing data'!K95</f>
        <v>2.85</v>
      </c>
      <c r="D97" s="33">
        <f>'Processed closing data'!L95</f>
        <v>25.44</v>
      </c>
      <c r="E97" s="34"/>
    </row>
    <row r="98" spans="1:5" ht="15.75" customHeight="1">
      <c r="A98" s="30">
        <v>44697</v>
      </c>
      <c r="B98" s="31">
        <v>4154.12</v>
      </c>
      <c r="C98" s="32">
        <f>'Processed closing data'!K96</f>
        <v>2.9</v>
      </c>
      <c r="D98" s="33">
        <f>'Processed closing data'!L96</f>
        <v>25.66</v>
      </c>
      <c r="E98" s="34"/>
    </row>
    <row r="99" spans="1:5" ht="15.75" customHeight="1">
      <c r="A99" s="30">
        <v>44698</v>
      </c>
      <c r="B99" s="31">
        <v>4183.88</v>
      </c>
      <c r="C99" s="32">
        <f>'Processed closing data'!K97</f>
        <v>2.94</v>
      </c>
      <c r="D99" s="33">
        <f>'Processed closing data'!L97</f>
        <v>25.44</v>
      </c>
      <c r="E99" s="34"/>
    </row>
    <row r="100" spans="1:5" ht="15.75" customHeight="1">
      <c r="A100" s="30">
        <v>44699</v>
      </c>
      <c r="B100" s="31">
        <v>4142.34</v>
      </c>
      <c r="C100" s="32">
        <f>'Processed closing data'!K98</f>
        <v>2.8</v>
      </c>
      <c r="D100" s="33">
        <f>'Processed closing data'!L98</f>
        <v>25.64</v>
      </c>
      <c r="E100" s="34"/>
    </row>
    <row r="101" spans="1:5" ht="15.75" customHeight="1">
      <c r="A101" s="30">
        <v>44700</v>
      </c>
      <c r="B101" s="31">
        <v>4070.24</v>
      </c>
      <c r="C101" s="32">
        <f>'Processed closing data'!K99</f>
        <v>2.95</v>
      </c>
      <c r="D101" s="33">
        <f>'Processed closing data'!L99</f>
        <v>25.8</v>
      </c>
      <c r="E101" s="34"/>
    </row>
    <row r="102" spans="1:5" ht="15.75" customHeight="1">
      <c r="A102" s="30">
        <v>44701</v>
      </c>
      <c r="B102" s="31">
        <v>4116.05</v>
      </c>
      <c r="C102" s="32">
        <f>'Processed closing data'!K100</f>
        <v>3.23</v>
      </c>
      <c r="D102" s="33">
        <f>'Processed closing data'!L100</f>
        <v>26.84</v>
      </c>
      <c r="E102" s="34"/>
    </row>
    <row r="103" spans="1:5" ht="15.75" customHeight="1">
      <c r="A103" s="30">
        <v>44704</v>
      </c>
      <c r="B103" s="31">
        <v>4184.1400000000003</v>
      </c>
      <c r="C103" s="32">
        <f>'Processed closing data'!K101</f>
        <v>3.12</v>
      </c>
      <c r="D103" s="33">
        <f>'Processed closing data'!L101</f>
        <v>26.78</v>
      </c>
      <c r="E103" s="34"/>
    </row>
    <row r="104" spans="1:5" ht="15.75" customHeight="1">
      <c r="A104" s="30">
        <v>44705</v>
      </c>
      <c r="B104" s="31">
        <v>4160.97</v>
      </c>
      <c r="C104" s="32">
        <f>'Processed closing data'!K102</f>
        <v>3.17</v>
      </c>
      <c r="D104" s="33">
        <f>'Processed closing data'!L102</f>
        <v>26.72</v>
      </c>
      <c r="E104" s="34"/>
    </row>
    <row r="105" spans="1:5" ht="15.75" customHeight="1">
      <c r="A105" s="30">
        <v>44706</v>
      </c>
      <c r="B105" s="31">
        <v>4181.75</v>
      </c>
      <c r="C105" s="32">
        <f>'Processed closing data'!K103</f>
        <v>3.08</v>
      </c>
      <c r="D105" s="33">
        <f>'Processed closing data'!L103</f>
        <v>26.74</v>
      </c>
      <c r="E105" s="34"/>
    </row>
    <row r="106" spans="1:5" ht="15.75" customHeight="1">
      <c r="A106" s="30">
        <v>44707</v>
      </c>
      <c r="B106" s="31">
        <v>4211.67</v>
      </c>
      <c r="C106" s="32">
        <f>'Processed closing data'!K104</f>
        <v>3.2</v>
      </c>
      <c r="D106" s="33">
        <f>'Processed closing data'!L104</f>
        <v>27.22</v>
      </c>
      <c r="E106" s="34"/>
    </row>
    <row r="107" spans="1:5" ht="15.75" customHeight="1">
      <c r="A107" s="30">
        <v>44708</v>
      </c>
      <c r="B107" s="31">
        <v>4225.3</v>
      </c>
      <c r="C107" s="32">
        <f>'Processed closing data'!K105</f>
        <v>3.27</v>
      </c>
      <c r="D107" s="33">
        <f>'Processed closing data'!L105</f>
        <v>27.34</v>
      </c>
      <c r="E107" s="34"/>
    </row>
    <row r="108" spans="1:5" ht="15.75" customHeight="1">
      <c r="A108" s="30">
        <v>44711</v>
      </c>
      <c r="B108" s="31">
        <v>4237.75</v>
      </c>
      <c r="C108" s="32">
        <f>'Processed closing data'!K106</f>
        <v>3.39</v>
      </c>
      <c r="D108" s="33">
        <f>'Processed closing data'!L106</f>
        <v>27.62</v>
      </c>
      <c r="E108" s="34"/>
    </row>
    <row r="109" spans="1:5" ht="15.75" customHeight="1">
      <c r="A109" s="30">
        <v>44712</v>
      </c>
      <c r="B109" s="31">
        <v>4237.22</v>
      </c>
      <c r="C109" s="32">
        <f>'Processed closing data'!K107</f>
        <v>3.22</v>
      </c>
      <c r="D109" s="33">
        <f>'Processed closing data'!L107</f>
        <v>27.6</v>
      </c>
      <c r="E109" s="34"/>
    </row>
    <row r="110" spans="1:5" ht="15.75" customHeight="1">
      <c r="A110" s="30">
        <v>44713</v>
      </c>
      <c r="B110" s="31">
        <v>4197.38</v>
      </c>
      <c r="C110" s="32">
        <f>'Processed closing data'!K108</f>
        <v>3.08</v>
      </c>
      <c r="D110" s="33">
        <f>'Processed closing data'!L108</f>
        <v>26.74</v>
      </c>
      <c r="E110" s="34"/>
    </row>
    <row r="111" spans="1:5" ht="15.75" customHeight="1">
      <c r="A111" s="30">
        <v>44714</v>
      </c>
      <c r="B111" s="31">
        <v>4197.38</v>
      </c>
      <c r="C111" s="32">
        <f>'Processed closing data'!K109</f>
        <v>3.08</v>
      </c>
      <c r="D111" s="33">
        <f>'Processed closing data'!L109</f>
        <v>26.74</v>
      </c>
      <c r="E111" s="34"/>
    </row>
    <row r="112" spans="1:5" ht="15.75" customHeight="1">
      <c r="A112" s="30">
        <v>44715</v>
      </c>
      <c r="B112" s="31">
        <v>4197.38</v>
      </c>
      <c r="C112" s="32">
        <f>'Processed closing data'!K110</f>
        <v>3.08</v>
      </c>
      <c r="D112" s="33">
        <f>'Processed closing data'!L110</f>
        <v>26.74</v>
      </c>
      <c r="E112" s="34"/>
    </row>
    <row r="113" spans="1:5" ht="15.75" customHeight="1">
      <c r="A113" s="30">
        <v>44718</v>
      </c>
      <c r="B113" s="31">
        <v>4240.32</v>
      </c>
      <c r="C113" s="32">
        <f>'Processed closing data'!K111</f>
        <v>3.35</v>
      </c>
      <c r="D113" s="33">
        <f>'Processed closing data'!L111</f>
        <v>27.22</v>
      </c>
      <c r="E113" s="34"/>
    </row>
    <row r="114" spans="1:5" ht="15.75" customHeight="1">
      <c r="A114" s="30">
        <v>44719</v>
      </c>
      <c r="B114" s="31">
        <v>4232.51</v>
      </c>
      <c r="C114" s="32">
        <f>'Processed closing data'!K112</f>
        <v>3.4</v>
      </c>
      <c r="D114" s="33">
        <f>'Processed closing data'!L112</f>
        <v>26.08</v>
      </c>
      <c r="E114" s="34"/>
    </row>
    <row r="115" spans="1:5" ht="15.75" customHeight="1">
      <c r="A115" s="30">
        <v>44720</v>
      </c>
      <c r="B115" s="31">
        <v>4226.8900000000003</v>
      </c>
      <c r="C115" s="32">
        <f>'Processed closing data'!K113</f>
        <v>3.63</v>
      </c>
      <c r="D115" s="33">
        <f>'Processed closing data'!L113</f>
        <v>25.86</v>
      </c>
      <c r="E115" s="34"/>
    </row>
    <row r="116" spans="1:5" ht="15.75" customHeight="1">
      <c r="A116" s="30">
        <v>44721</v>
      </c>
      <c r="B116" s="31">
        <v>4164.2700000000004</v>
      </c>
      <c r="C116" s="32">
        <f>'Processed closing data'!K114</f>
        <v>3.57</v>
      </c>
      <c r="D116" s="33">
        <f>'Processed closing data'!L114</f>
        <v>24.78</v>
      </c>
      <c r="E116" s="34"/>
    </row>
    <row r="117" spans="1:5" ht="15.75" customHeight="1">
      <c r="A117" s="30">
        <v>44722</v>
      </c>
      <c r="B117" s="31">
        <v>4076.7</v>
      </c>
      <c r="C117" s="32">
        <f>'Processed closing data'!K115</f>
        <v>3.32</v>
      </c>
      <c r="D117" s="33">
        <f>'Processed closing data'!L115</f>
        <v>24.74</v>
      </c>
      <c r="E117" s="34"/>
    </row>
    <row r="118" spans="1:5" ht="15.75" customHeight="1">
      <c r="A118" s="30">
        <v>44725</v>
      </c>
      <c r="B118" s="31">
        <v>4007.68</v>
      </c>
      <c r="C118" s="32">
        <f>'Processed closing data'!K116</f>
        <v>3.2</v>
      </c>
      <c r="D118" s="33">
        <f>'Processed closing data'!L116</f>
        <v>24.3</v>
      </c>
      <c r="E118" s="34"/>
    </row>
    <row r="119" spans="1:5" ht="15.75" customHeight="1">
      <c r="A119" s="30">
        <v>44726</v>
      </c>
      <c r="B119" s="31">
        <v>3995.35</v>
      </c>
      <c r="C119" s="32">
        <f>'Processed closing data'!K117</f>
        <v>3.18</v>
      </c>
      <c r="D119" s="33">
        <f>'Processed closing data'!L117</f>
        <v>24.06</v>
      </c>
      <c r="E119" s="34"/>
    </row>
    <row r="120" spans="1:5" ht="15.75" customHeight="1">
      <c r="A120" s="30">
        <v>44727</v>
      </c>
      <c r="B120" s="31">
        <v>4044.51</v>
      </c>
      <c r="C120" s="32">
        <f>'Processed closing data'!K118</f>
        <v>3.36</v>
      </c>
      <c r="D120" s="33">
        <f>'Processed closing data'!L118</f>
        <v>24.86</v>
      </c>
      <c r="E120" s="34"/>
    </row>
    <row r="121" spans="1:5" ht="15.75" customHeight="1">
      <c r="A121" s="30">
        <v>44728</v>
      </c>
      <c r="B121" s="31">
        <v>3918.07</v>
      </c>
      <c r="C121" s="32">
        <f>'Processed closing data'!K119</f>
        <v>3.18</v>
      </c>
      <c r="D121" s="33">
        <f>'Processed closing data'!L119</f>
        <v>24.3</v>
      </c>
      <c r="E121" s="34"/>
    </row>
    <row r="122" spans="1:5" ht="15.75" customHeight="1">
      <c r="A122" s="30">
        <v>44729</v>
      </c>
      <c r="B122" s="31">
        <v>3910.86</v>
      </c>
      <c r="C122" s="32">
        <f>'Processed closing data'!K120</f>
        <v>3.25</v>
      </c>
      <c r="D122" s="33">
        <f>'Processed closing data'!L120</f>
        <v>25.12</v>
      </c>
      <c r="E122" s="34"/>
    </row>
    <row r="123" spans="1:5" ht="15.75" customHeight="1">
      <c r="A123" s="30">
        <v>44732</v>
      </c>
      <c r="B123" s="31">
        <v>3963.31</v>
      </c>
      <c r="C123" s="32">
        <f>'Processed closing data'!K121</f>
        <v>3.25</v>
      </c>
      <c r="D123" s="33">
        <f>'Processed closing data'!L121</f>
        <v>25.12</v>
      </c>
      <c r="E123" s="34"/>
    </row>
    <row r="124" spans="1:5" ht="15.75" customHeight="1">
      <c r="A124" s="30">
        <v>44733</v>
      </c>
      <c r="B124" s="31">
        <v>3975.58</v>
      </c>
      <c r="C124" s="32">
        <f>'Processed closing data'!K122</f>
        <v>3.3</v>
      </c>
      <c r="D124" s="33">
        <f>'Processed closing data'!L122</f>
        <v>24.84</v>
      </c>
      <c r="E124" s="34"/>
    </row>
    <row r="125" spans="1:5" ht="15.75" customHeight="1">
      <c r="A125" s="30">
        <v>44734</v>
      </c>
      <c r="B125" s="31">
        <v>3944.13</v>
      </c>
      <c r="C125" s="32">
        <f>'Processed closing data'!K123</f>
        <v>3.18</v>
      </c>
      <c r="D125" s="33">
        <f>'Processed closing data'!L123</f>
        <v>24.92</v>
      </c>
      <c r="E125" s="34"/>
    </row>
    <row r="126" spans="1:5" ht="15.75" customHeight="1">
      <c r="A126" s="30">
        <v>44735</v>
      </c>
      <c r="B126" s="31">
        <v>3905.39</v>
      </c>
      <c r="C126" s="32">
        <f>'Processed closing data'!K124</f>
        <v>3.1</v>
      </c>
      <c r="D126" s="33">
        <f>'Processed closing data'!L124</f>
        <v>24.76</v>
      </c>
      <c r="E126" s="34"/>
    </row>
    <row r="127" spans="1:5" ht="15.75" customHeight="1">
      <c r="A127" s="30">
        <v>44736</v>
      </c>
      <c r="B127" s="31">
        <v>4007.91</v>
      </c>
      <c r="C127" s="32">
        <f>'Processed closing data'!K125</f>
        <v>3.23</v>
      </c>
      <c r="D127" s="33">
        <f>'Processed closing data'!L125</f>
        <v>25.04</v>
      </c>
      <c r="E127" s="34"/>
    </row>
    <row r="128" spans="1:5" ht="15.75" customHeight="1">
      <c r="A128" s="30">
        <v>44739</v>
      </c>
      <c r="B128" s="31">
        <v>4037.48</v>
      </c>
      <c r="C128" s="32">
        <f>'Processed closing data'!K126</f>
        <v>3.19</v>
      </c>
      <c r="D128" s="33">
        <f>'Processed closing data'!L126</f>
        <v>25.32</v>
      </c>
      <c r="E128" s="34"/>
    </row>
    <row r="129" spans="1:5" ht="15.75" customHeight="1">
      <c r="A129" s="30">
        <v>44740</v>
      </c>
      <c r="B129" s="31">
        <v>4069.18</v>
      </c>
      <c r="C129" s="32">
        <f>'Processed closing data'!K127</f>
        <v>3.05</v>
      </c>
      <c r="D129" s="33">
        <f>'Processed closing data'!L127</f>
        <v>25</v>
      </c>
      <c r="E129" s="34"/>
    </row>
    <row r="130" spans="1:5" ht="15.75" customHeight="1">
      <c r="A130" s="30">
        <v>44741</v>
      </c>
      <c r="B130" s="31">
        <v>4053.98</v>
      </c>
      <c r="C130" s="32">
        <f>'Processed closing data'!K128</f>
        <v>2.94</v>
      </c>
      <c r="D130" s="33">
        <f>'Processed closing data'!L128</f>
        <v>24.4</v>
      </c>
      <c r="E130" s="34"/>
    </row>
    <row r="131" spans="1:5" ht="15.75" customHeight="1">
      <c r="A131" s="30">
        <v>44742</v>
      </c>
      <c r="B131" s="31">
        <v>3974.68</v>
      </c>
      <c r="C131" s="32">
        <f>'Processed closing data'!K129</f>
        <v>2.77</v>
      </c>
      <c r="D131" s="33">
        <f>'Processed closing data'!L129</f>
        <v>25.08</v>
      </c>
      <c r="E131" s="34"/>
    </row>
    <row r="132" spans="1:5" ht="15.75" customHeight="1">
      <c r="A132" s="30">
        <v>44743</v>
      </c>
      <c r="B132" s="31">
        <v>3973.44</v>
      </c>
      <c r="C132" s="32">
        <f>'Processed closing data'!K130</f>
        <v>2.66</v>
      </c>
      <c r="D132" s="33">
        <f>'Processed closing data'!L130</f>
        <v>25.54</v>
      </c>
      <c r="E132" s="34"/>
    </row>
    <row r="133" spans="1:5" ht="15.75" customHeight="1">
      <c r="A133" s="30">
        <v>44746</v>
      </c>
      <c r="B133" s="31">
        <v>4002.19</v>
      </c>
      <c r="C133" s="32">
        <f>'Processed closing data'!K131</f>
        <v>2.67</v>
      </c>
      <c r="D133" s="33">
        <f>'Processed closing data'!L131</f>
        <v>25.4</v>
      </c>
      <c r="E133" s="34"/>
    </row>
    <row r="134" spans="1:5" ht="15.75" customHeight="1">
      <c r="A134" s="30">
        <v>44747</v>
      </c>
      <c r="B134" s="31">
        <v>3895.69</v>
      </c>
      <c r="C134" s="32">
        <f>'Processed closing data'!K132</f>
        <v>2.75</v>
      </c>
      <c r="D134" s="33">
        <f>'Processed closing data'!L132</f>
        <v>25.82</v>
      </c>
      <c r="E134" s="34"/>
    </row>
    <row r="135" spans="1:5" ht="15.75" customHeight="1">
      <c r="A135" s="30">
        <v>44748</v>
      </c>
      <c r="B135" s="31">
        <v>3943.39</v>
      </c>
      <c r="C135" s="32">
        <f>'Processed closing data'!K133</f>
        <v>3.1</v>
      </c>
      <c r="D135" s="33">
        <f>'Processed closing data'!L133</f>
        <v>26.56</v>
      </c>
      <c r="E135" s="34"/>
    </row>
    <row r="136" spans="1:5" ht="15.75" customHeight="1">
      <c r="A136" s="30">
        <v>44749</v>
      </c>
      <c r="B136" s="31">
        <v>3990.68</v>
      </c>
      <c r="C136" s="32">
        <f>'Processed closing data'!K134</f>
        <v>3.19</v>
      </c>
      <c r="D136" s="33">
        <f>'Processed closing data'!L134</f>
        <v>26.6</v>
      </c>
      <c r="E136" s="34"/>
    </row>
    <row r="137" spans="1:5" ht="15.75" customHeight="1">
      <c r="A137" s="30">
        <v>44750</v>
      </c>
      <c r="B137" s="31">
        <v>3995.26</v>
      </c>
      <c r="C137" s="32">
        <f>'Processed closing data'!K135</f>
        <v>3.21</v>
      </c>
      <c r="D137" s="33">
        <f>'Processed closing data'!L135</f>
        <v>26.08</v>
      </c>
      <c r="E137" s="34"/>
    </row>
    <row r="138" spans="1:5" ht="15.75" customHeight="1">
      <c r="A138" s="30">
        <v>44753</v>
      </c>
      <c r="B138" s="31">
        <v>3992.99</v>
      </c>
      <c r="C138" s="32">
        <f>'Processed closing data'!K136</f>
        <v>3.12</v>
      </c>
      <c r="D138" s="33">
        <f>'Processed closing data'!L136</f>
        <v>25.28</v>
      </c>
      <c r="E138" s="34"/>
    </row>
    <row r="139" spans="1:5" ht="15.75" customHeight="1">
      <c r="A139" s="30">
        <v>44754</v>
      </c>
      <c r="B139" s="31">
        <v>3999.81</v>
      </c>
      <c r="C139" s="32">
        <f>'Processed closing data'!K137</f>
        <v>2.95</v>
      </c>
      <c r="D139" s="33">
        <f>'Processed closing data'!L137</f>
        <v>24.26</v>
      </c>
      <c r="E139" s="34"/>
    </row>
    <row r="140" spans="1:5" ht="15.75" customHeight="1">
      <c r="A140" s="30">
        <v>44755</v>
      </c>
      <c r="B140" s="31">
        <v>3970.02</v>
      </c>
      <c r="C140" s="32">
        <f>'Processed closing data'!K138</f>
        <v>2.92</v>
      </c>
      <c r="D140" s="33">
        <f>'Processed closing data'!L138</f>
        <v>23.76</v>
      </c>
      <c r="E140" s="34"/>
    </row>
    <row r="141" spans="1:5" ht="15.75" customHeight="1">
      <c r="A141" s="30">
        <v>44756</v>
      </c>
      <c r="B141" s="31">
        <v>3907.73</v>
      </c>
      <c r="C141" s="32">
        <f>'Processed closing data'!K139</f>
        <v>2.69</v>
      </c>
      <c r="D141" s="33">
        <f>'Processed closing data'!L139</f>
        <v>22.98</v>
      </c>
      <c r="E141" s="34"/>
    </row>
    <row r="142" spans="1:5" ht="15.75" customHeight="1">
      <c r="A142" s="30">
        <v>44757</v>
      </c>
      <c r="B142" s="31">
        <v>3975.18</v>
      </c>
      <c r="C142" s="32">
        <f>'Processed closing data'!K140</f>
        <v>2.84</v>
      </c>
      <c r="D142" s="33">
        <f>'Processed closing data'!L140</f>
        <v>23.34</v>
      </c>
      <c r="E142" s="34"/>
    </row>
    <row r="143" spans="1:5" ht="15.75" customHeight="1">
      <c r="A143" s="30">
        <v>44760</v>
      </c>
      <c r="B143" s="31">
        <v>4011.24</v>
      </c>
      <c r="C143" s="32">
        <f>'Processed closing data'!K141</f>
        <v>2.87</v>
      </c>
      <c r="D143" s="33">
        <f>'Processed closing data'!L141</f>
        <v>23.42</v>
      </c>
      <c r="E143" s="34"/>
    </row>
    <row r="144" spans="1:5" ht="15.75" customHeight="1">
      <c r="A144" s="30">
        <v>44761</v>
      </c>
      <c r="B144" s="31">
        <v>4054.21</v>
      </c>
      <c r="C144" s="32">
        <f>'Processed closing data'!K142</f>
        <v>2.87</v>
      </c>
      <c r="D144" s="33">
        <f>'Processed closing data'!L142</f>
        <v>23.84</v>
      </c>
      <c r="E144" s="34"/>
    </row>
    <row r="145" spans="1:5" ht="15.75" customHeight="1">
      <c r="A145" s="30">
        <v>44762</v>
      </c>
      <c r="B145" s="31">
        <v>4042.91</v>
      </c>
      <c r="C145" s="32">
        <f>'Processed closing data'!K143</f>
        <v>3</v>
      </c>
      <c r="D145" s="33">
        <f>'Processed closing data'!L143</f>
        <v>24.82</v>
      </c>
      <c r="E145" s="34"/>
    </row>
    <row r="146" spans="1:5" ht="15.75" customHeight="1">
      <c r="A146" s="30">
        <v>44763</v>
      </c>
      <c r="B146" s="31">
        <v>4055.79</v>
      </c>
      <c r="C146" s="32">
        <f>'Processed closing data'!K144</f>
        <v>3.13</v>
      </c>
      <c r="D146" s="33">
        <f>'Processed closing data'!L144</f>
        <v>26.6</v>
      </c>
      <c r="E146" s="34"/>
    </row>
    <row r="147" spans="1:5" ht="15.75" customHeight="1">
      <c r="A147" s="30">
        <v>44764</v>
      </c>
      <c r="B147" s="31">
        <v>4062.26</v>
      </c>
      <c r="C147" s="32">
        <f>'Processed closing data'!K145</f>
        <v>3.04</v>
      </c>
      <c r="D147" s="33">
        <f>'Processed closing data'!L145</f>
        <v>26.54</v>
      </c>
      <c r="E147" s="34"/>
    </row>
    <row r="148" spans="1:5" ht="15.75" customHeight="1">
      <c r="A148" s="30">
        <v>44767</v>
      </c>
      <c r="B148" s="31">
        <v>4075.64</v>
      </c>
      <c r="C148" s="32">
        <f>'Processed closing data'!K146</f>
        <v>2.92</v>
      </c>
      <c r="D148" s="33">
        <f>'Processed closing data'!L146</f>
        <v>26.92</v>
      </c>
      <c r="E148" s="34"/>
    </row>
    <row r="149" spans="1:5" ht="15.75" customHeight="1">
      <c r="A149" s="30">
        <v>44768</v>
      </c>
      <c r="B149" s="31">
        <v>4068.09</v>
      </c>
      <c r="C149" s="32">
        <f>'Processed closing data'!K147</f>
        <v>2.86</v>
      </c>
      <c r="D149" s="33">
        <f>'Processed closing data'!L147</f>
        <v>26.26</v>
      </c>
      <c r="E149" s="34"/>
    </row>
    <row r="150" spans="1:5" ht="15.75" customHeight="1">
      <c r="A150" s="30">
        <v>44769</v>
      </c>
      <c r="B150" s="31">
        <v>4090.09</v>
      </c>
      <c r="C150" s="32">
        <f>'Processed closing data'!K148</f>
        <v>2.88</v>
      </c>
      <c r="D150" s="33">
        <f>'Processed closing data'!L148</f>
        <v>26.38</v>
      </c>
      <c r="E150" s="34"/>
    </row>
    <row r="151" spans="1:5" ht="15.75" customHeight="1">
      <c r="A151" s="30">
        <v>44770</v>
      </c>
      <c r="B151" s="31">
        <v>4095.65</v>
      </c>
      <c r="C151" s="32">
        <f>'Processed closing data'!K149</f>
        <v>3.07</v>
      </c>
      <c r="D151" s="33">
        <f>'Processed closing data'!L149</f>
        <v>27.82</v>
      </c>
      <c r="E151" s="34"/>
    </row>
    <row r="152" spans="1:5" ht="15.75" customHeight="1">
      <c r="A152" s="30">
        <v>44771</v>
      </c>
      <c r="B152" s="31">
        <v>4142.41</v>
      </c>
      <c r="C152" s="32">
        <f>'Processed closing data'!K150</f>
        <v>3.07</v>
      </c>
      <c r="D152" s="33">
        <f>'Processed closing data'!L150</f>
        <v>27.82</v>
      </c>
      <c r="E152" s="34"/>
    </row>
    <row r="153" spans="1:5" ht="15.75" customHeight="1">
      <c r="A153" s="30">
        <v>44774</v>
      </c>
      <c r="B153" s="31">
        <v>4134.95</v>
      </c>
      <c r="C153" s="32">
        <f>'Processed closing data'!K151</f>
        <v>3.24</v>
      </c>
      <c r="D153" s="33">
        <f>'Processed closing data'!L151</f>
        <v>28.32</v>
      </c>
      <c r="E153" s="34"/>
    </row>
    <row r="154" spans="1:5" ht="15.75" customHeight="1">
      <c r="A154" s="30">
        <v>44775</v>
      </c>
      <c r="B154" s="31">
        <v>4126.34</v>
      </c>
      <c r="C154" s="32">
        <f>'Processed closing data'!K152</f>
        <v>3.2</v>
      </c>
      <c r="D154" s="33">
        <f>'Processed closing data'!L152</f>
        <v>27.48</v>
      </c>
      <c r="E154" s="34"/>
    </row>
    <row r="155" spans="1:5" ht="15.75" customHeight="1">
      <c r="A155" s="30">
        <v>44776</v>
      </c>
      <c r="B155" s="31">
        <v>4148.2</v>
      </c>
      <c r="C155" s="32">
        <f>'Processed closing data'!K153</f>
        <v>3.31</v>
      </c>
      <c r="D155" s="33">
        <f>'Processed closing data'!L153</f>
        <v>27.8</v>
      </c>
      <c r="E155" s="34"/>
    </row>
    <row r="156" spans="1:5" ht="15.75" customHeight="1">
      <c r="A156" s="30">
        <v>44777</v>
      </c>
      <c r="B156" s="31">
        <v>4153.71</v>
      </c>
      <c r="C156" s="32">
        <f>'Processed closing data'!K154</f>
        <v>3.11</v>
      </c>
      <c r="D156" s="33">
        <f>'Processed closing data'!L154</f>
        <v>28.34</v>
      </c>
      <c r="E156" s="34"/>
    </row>
    <row r="157" spans="1:5" ht="15.75" customHeight="1">
      <c r="A157" s="30">
        <v>44778</v>
      </c>
      <c r="B157" s="31">
        <v>4146.45</v>
      </c>
      <c r="C157" s="32">
        <f>'Processed closing data'!K155</f>
        <v>3.09</v>
      </c>
      <c r="D157" s="33">
        <f>'Processed closing data'!L155</f>
        <v>27.66</v>
      </c>
      <c r="E157" s="34"/>
    </row>
    <row r="158" spans="1:5" ht="15.75" customHeight="1">
      <c r="A158" s="30">
        <v>44781</v>
      </c>
      <c r="B158" s="31">
        <v>4168.67</v>
      </c>
      <c r="C158" s="32">
        <f>'Processed closing data'!K156</f>
        <v>3.13</v>
      </c>
      <c r="D158" s="33">
        <f>'Processed closing data'!L156</f>
        <v>27.9</v>
      </c>
      <c r="E158" s="34"/>
    </row>
    <row r="159" spans="1:5" ht="15.75" customHeight="1">
      <c r="A159" s="30">
        <v>44782</v>
      </c>
      <c r="B159" s="31">
        <v>4164.79</v>
      </c>
      <c r="C159" s="32">
        <f>'Processed closing data'!K157</f>
        <v>3.05</v>
      </c>
      <c r="D159" s="33">
        <f>'Processed closing data'!L157</f>
        <v>26.34</v>
      </c>
      <c r="E159" s="34"/>
    </row>
    <row r="160" spans="1:5" ht="15.75" customHeight="1">
      <c r="A160" s="30">
        <v>44783</v>
      </c>
      <c r="B160" s="31">
        <v>4186.07</v>
      </c>
      <c r="C160" s="32">
        <f>'Processed closing data'!K158</f>
        <v>3.15</v>
      </c>
      <c r="D160" s="33">
        <f>'Processed closing data'!L158</f>
        <v>27.14</v>
      </c>
      <c r="E160" s="34"/>
    </row>
    <row r="161" spans="1:5" ht="15.75" customHeight="1">
      <c r="A161" s="30">
        <v>44784</v>
      </c>
      <c r="B161" s="31">
        <v>4164.99</v>
      </c>
      <c r="C161" s="32">
        <f>'Processed closing data'!K159</f>
        <v>3.35</v>
      </c>
      <c r="D161" s="33">
        <f>'Processed closing data'!L159</f>
        <v>27.64</v>
      </c>
      <c r="E161" s="34"/>
    </row>
    <row r="162" spans="1:5" ht="15.75" customHeight="1">
      <c r="A162" s="30">
        <v>44785</v>
      </c>
      <c r="B162" s="31">
        <v>4184.46</v>
      </c>
      <c r="C162" s="32">
        <f>'Processed closing data'!K160</f>
        <v>3.15</v>
      </c>
      <c r="D162" s="33">
        <f>'Processed closing data'!L160</f>
        <v>27.54</v>
      </c>
      <c r="E162" s="34"/>
    </row>
    <row r="163" spans="1:5" ht="15.75" customHeight="1">
      <c r="A163" s="30">
        <v>44788</v>
      </c>
      <c r="B163" s="31">
        <v>4189.75</v>
      </c>
      <c r="C163" s="32">
        <f>'Processed closing data'!K161</f>
        <v>3.19</v>
      </c>
      <c r="D163" s="33">
        <f>'Processed closing data'!L161</f>
        <v>27.88</v>
      </c>
      <c r="E163" s="34"/>
    </row>
    <row r="164" spans="1:5" ht="15.75" customHeight="1">
      <c r="A164" s="30">
        <v>44789</v>
      </c>
      <c r="B164" s="31">
        <v>4200.9399999999996</v>
      </c>
      <c r="C164" s="32">
        <f>'Processed closing data'!K162</f>
        <v>3.12</v>
      </c>
      <c r="D164" s="33">
        <f>'Processed closing data'!L162</f>
        <v>27.06</v>
      </c>
      <c r="E164" s="34"/>
    </row>
    <row r="165" spans="1:5" ht="15.75" customHeight="1">
      <c r="A165" s="30">
        <v>44790</v>
      </c>
      <c r="B165" s="31">
        <v>4181.47</v>
      </c>
      <c r="C165" s="32">
        <f>'Processed closing data'!K163</f>
        <v>3.08</v>
      </c>
      <c r="D165" s="33">
        <f>'Processed closing data'!L163</f>
        <v>26.26</v>
      </c>
      <c r="E165" s="34"/>
    </row>
    <row r="166" spans="1:5" ht="15.75" customHeight="1">
      <c r="A166" s="30">
        <v>44791</v>
      </c>
      <c r="B166" s="31">
        <v>4197.2700000000004</v>
      </c>
      <c r="C166" s="32">
        <f>'Processed closing data'!K164</f>
        <v>3.11</v>
      </c>
      <c r="D166" s="33">
        <f>'Processed closing data'!L164</f>
        <v>26.5</v>
      </c>
      <c r="E166" s="34"/>
    </row>
    <row r="167" spans="1:5" ht="15.75" customHeight="1">
      <c r="A167" s="30">
        <v>44792</v>
      </c>
      <c r="B167" s="31">
        <v>4193.3100000000004</v>
      </c>
      <c r="C167" s="32">
        <f>'Processed closing data'!K165</f>
        <v>3.12</v>
      </c>
      <c r="D167" s="33">
        <f>'Processed closing data'!L165</f>
        <v>26.52</v>
      </c>
      <c r="E167" s="34"/>
    </row>
    <row r="168" spans="1:5" ht="15.75" customHeight="1">
      <c r="A168" s="30">
        <v>44795</v>
      </c>
      <c r="B168" s="31">
        <v>4173.0600000000004</v>
      </c>
      <c r="C168" s="32">
        <f>'Processed closing data'!K166</f>
        <v>2.94</v>
      </c>
      <c r="D168" s="33">
        <f>'Processed closing data'!L166</f>
        <v>26</v>
      </c>
      <c r="E168" s="34"/>
    </row>
    <row r="169" spans="1:5" ht="15.75" customHeight="1">
      <c r="A169" s="30">
        <v>44796</v>
      </c>
      <c r="B169" s="31">
        <v>4145.38</v>
      </c>
      <c r="C169" s="32">
        <f>'Processed closing data'!K167</f>
        <v>2.78</v>
      </c>
      <c r="D169" s="33">
        <f>'Processed closing data'!L167</f>
        <v>25.12</v>
      </c>
      <c r="E169" s="34"/>
    </row>
    <row r="170" spans="1:5" ht="15.75" customHeight="1">
      <c r="A170" s="30">
        <v>44797</v>
      </c>
      <c r="B170" s="31">
        <v>4137.5</v>
      </c>
      <c r="C170" s="32">
        <f>'Processed closing data'!K168</f>
        <v>2.82</v>
      </c>
      <c r="D170" s="33">
        <f>'Processed closing data'!L168</f>
        <v>25.38</v>
      </c>
      <c r="E170" s="34"/>
    </row>
    <row r="171" spans="1:5" ht="15.75" customHeight="1">
      <c r="A171" s="30">
        <v>44798</v>
      </c>
      <c r="B171" s="31">
        <v>4139.8599999999997</v>
      </c>
      <c r="C171" s="32">
        <f>'Processed closing data'!K169</f>
        <v>2.86</v>
      </c>
      <c r="D171" s="33">
        <f>'Processed closing data'!L169</f>
        <v>25.28</v>
      </c>
      <c r="E171" s="34"/>
    </row>
    <row r="172" spans="1:5" ht="15.75" customHeight="1">
      <c r="A172" s="30">
        <v>44799</v>
      </c>
      <c r="B172" s="31">
        <v>4112.34</v>
      </c>
      <c r="C172" s="32">
        <f>'Processed closing data'!K170</f>
        <v>2.77</v>
      </c>
      <c r="D172" s="33">
        <f>'Processed closing data'!L170</f>
        <v>25.3</v>
      </c>
      <c r="E172" s="34"/>
    </row>
    <row r="173" spans="1:5" ht="15.75" customHeight="1">
      <c r="A173" s="30">
        <v>44802</v>
      </c>
      <c r="B173" s="31">
        <v>4112.34</v>
      </c>
      <c r="C173" s="32">
        <f>'Processed closing data'!K171</f>
        <v>2.77</v>
      </c>
      <c r="D173" s="33">
        <f>'Processed closing data'!L171</f>
        <v>25.3</v>
      </c>
      <c r="E173" s="34"/>
    </row>
    <row r="174" spans="1:5" ht="15.75" customHeight="1">
      <c r="A174" s="30">
        <v>44803</v>
      </c>
      <c r="B174" s="31">
        <v>4080.77</v>
      </c>
      <c r="C174" s="32">
        <f>'Processed closing data'!K172</f>
        <v>2.85</v>
      </c>
      <c r="D174" s="33">
        <f>'Processed closing data'!L172</f>
        <v>25.28</v>
      </c>
      <c r="E174" s="34"/>
    </row>
    <row r="175" spans="1:5" ht="15.75" customHeight="1">
      <c r="A175" s="30">
        <v>44804</v>
      </c>
      <c r="B175" s="31">
        <v>4041.53</v>
      </c>
      <c r="C175" s="32">
        <f>'Processed closing data'!K173</f>
        <v>2.74</v>
      </c>
      <c r="D175" s="33">
        <f>'Processed closing data'!L173</f>
        <v>25.16</v>
      </c>
      <c r="E175" s="34"/>
    </row>
    <row r="176" spans="1:5" ht="15.75" customHeight="1">
      <c r="A176" s="30">
        <v>44805</v>
      </c>
      <c r="B176" s="31">
        <v>3959.37</v>
      </c>
      <c r="C176" s="32">
        <f>'Processed closing data'!K174</f>
        <v>2.86</v>
      </c>
      <c r="D176" s="33">
        <f>'Processed closing data'!L174</f>
        <v>23.74</v>
      </c>
      <c r="E176" s="34"/>
    </row>
    <row r="177" spans="1:5" ht="15.75" customHeight="1">
      <c r="A177" s="30">
        <v>44806</v>
      </c>
      <c r="B177" s="31">
        <v>4033.38</v>
      </c>
      <c r="C177" s="32">
        <f>'Processed closing data'!K175</f>
        <v>2.99</v>
      </c>
      <c r="D177" s="33">
        <f>'Processed closing data'!L175</f>
        <v>24.5</v>
      </c>
      <c r="E177" s="34"/>
    </row>
    <row r="178" spans="1:5" ht="15.75" customHeight="1">
      <c r="A178" s="30">
        <v>44809</v>
      </c>
      <c r="B178" s="31">
        <v>4029.14</v>
      </c>
      <c r="C178" s="32">
        <f>'Processed closing data'!K176</f>
        <v>2.94</v>
      </c>
      <c r="D178" s="33">
        <f>'Processed closing data'!L176</f>
        <v>23.42</v>
      </c>
      <c r="E178" s="34"/>
    </row>
    <row r="179" spans="1:5" ht="15.75" customHeight="1">
      <c r="A179" s="30">
        <v>44810</v>
      </c>
      <c r="B179" s="31">
        <v>4041.41</v>
      </c>
      <c r="C179" s="32">
        <f>'Processed closing data'!K177</f>
        <v>3.01</v>
      </c>
      <c r="D179" s="33">
        <f>'Processed closing data'!L177</f>
        <v>23.94</v>
      </c>
      <c r="E179" s="34"/>
    </row>
    <row r="180" spans="1:5" ht="15.75" customHeight="1">
      <c r="A180" s="30">
        <v>44811</v>
      </c>
      <c r="B180" s="31">
        <v>4011.63</v>
      </c>
      <c r="C180" s="32">
        <f>'Processed closing data'!K178</f>
        <v>2.92</v>
      </c>
      <c r="D180" s="33">
        <f>'Processed closing data'!L178</f>
        <v>23.98</v>
      </c>
      <c r="E180" s="34"/>
    </row>
    <row r="181" spans="1:5" ht="15.75" customHeight="1">
      <c r="A181" s="30">
        <v>44812</v>
      </c>
      <c r="B181" s="31">
        <v>4025.18</v>
      </c>
      <c r="C181" s="32">
        <f>'Processed closing data'!K179</f>
        <v>2.86</v>
      </c>
      <c r="D181" s="33">
        <f>'Processed closing data'!L179</f>
        <v>27.98</v>
      </c>
      <c r="E181" s="34"/>
    </row>
    <row r="182" spans="1:5" ht="15.75" customHeight="1">
      <c r="A182" s="30">
        <v>44813</v>
      </c>
      <c r="B182" s="31">
        <v>4077.03</v>
      </c>
      <c r="C182" s="32">
        <f>'Processed closing data'!K180</f>
        <v>2.87</v>
      </c>
      <c r="D182" s="33">
        <f>'Processed closing data'!L180</f>
        <v>28.6</v>
      </c>
      <c r="E182" s="34"/>
    </row>
    <row r="183" spans="1:5" ht="15.75" customHeight="1">
      <c r="A183" s="30">
        <v>44816</v>
      </c>
      <c r="B183" s="31">
        <v>4144.91</v>
      </c>
      <c r="C183" s="32">
        <f>'Processed closing data'!K181</f>
        <v>2.72</v>
      </c>
      <c r="D183" s="33">
        <f>'Processed closing data'!L181</f>
        <v>28.88</v>
      </c>
      <c r="E183" s="34"/>
    </row>
    <row r="184" spans="1:5" ht="15.75" customHeight="1">
      <c r="A184" s="30">
        <v>44817</v>
      </c>
      <c r="B184" s="31">
        <v>4092.77</v>
      </c>
      <c r="C184" s="32">
        <f>'Processed closing data'!K182</f>
        <v>2.84</v>
      </c>
      <c r="D184" s="33">
        <f>'Processed closing data'!L182</f>
        <v>27.6</v>
      </c>
      <c r="E184" s="34"/>
    </row>
    <row r="185" spans="1:5" ht="15.75" customHeight="1">
      <c r="A185" s="30">
        <v>44818</v>
      </c>
      <c r="B185" s="31">
        <v>4031.45</v>
      </c>
      <c r="C185" s="32">
        <f>'Processed closing data'!K183</f>
        <v>2.95</v>
      </c>
      <c r="D185" s="33">
        <f>'Processed closing data'!L183</f>
        <v>26.84</v>
      </c>
      <c r="E185" s="34"/>
    </row>
    <row r="186" spans="1:5" ht="15.75" customHeight="1">
      <c r="A186" s="30">
        <v>44819</v>
      </c>
      <c r="B186" s="31">
        <v>4034.88</v>
      </c>
      <c r="C186" s="32">
        <f>'Processed closing data'!K184</f>
        <v>2.97</v>
      </c>
      <c r="D186" s="33">
        <f>'Processed closing data'!L184</f>
        <v>27.62</v>
      </c>
      <c r="E186" s="34"/>
    </row>
    <row r="187" spans="1:5" ht="15.75" customHeight="1">
      <c r="A187" s="30">
        <v>44820</v>
      </c>
      <c r="B187" s="31">
        <v>4010.65</v>
      </c>
      <c r="C187" s="32">
        <f>'Processed closing data'!K185</f>
        <v>2.89</v>
      </c>
      <c r="D187" s="33">
        <f>'Processed closing data'!L185</f>
        <v>27.82</v>
      </c>
      <c r="E187" s="34"/>
    </row>
    <row r="188" spans="1:5" ht="15.75" customHeight="1">
      <c r="A188" s="30">
        <v>44823</v>
      </c>
      <c r="B188" s="31">
        <v>4010.65</v>
      </c>
      <c r="C188" s="32">
        <f>'Processed closing data'!K186</f>
        <v>2.89</v>
      </c>
      <c r="D188" s="33">
        <f>'Processed closing data'!L186</f>
        <v>27.82</v>
      </c>
      <c r="E188" s="34"/>
    </row>
    <row r="189" spans="1:5" ht="15.75" customHeight="1">
      <c r="A189" s="30">
        <v>44824</v>
      </c>
      <c r="B189" s="31">
        <v>3981.32</v>
      </c>
      <c r="C189" s="32">
        <f>'Processed closing data'!K187</f>
        <v>2.83</v>
      </c>
      <c r="D189" s="33">
        <f>'Processed closing data'!L187</f>
        <v>27.46</v>
      </c>
      <c r="E189" s="34"/>
    </row>
    <row r="190" spans="1:5" ht="15.75" customHeight="1">
      <c r="A190" s="30">
        <v>44825</v>
      </c>
      <c r="B190" s="31">
        <v>4008.47</v>
      </c>
      <c r="C190" s="32">
        <f>'Processed closing data'!K188</f>
        <v>2.84</v>
      </c>
      <c r="D190" s="33">
        <f>'Processed closing data'!L188</f>
        <v>28.2</v>
      </c>
      <c r="E190" s="34"/>
    </row>
    <row r="191" spans="1:5" ht="15.75" customHeight="1">
      <c r="A191" s="30">
        <v>44826</v>
      </c>
      <c r="B191" s="31">
        <v>3959.43</v>
      </c>
      <c r="C191" s="32">
        <f>'Processed closing data'!K189</f>
        <v>2.65</v>
      </c>
      <c r="D191" s="33">
        <f>'Processed closing data'!L189</f>
        <v>28.16</v>
      </c>
      <c r="E191" s="34"/>
    </row>
    <row r="192" spans="1:5" ht="15.75" customHeight="1">
      <c r="A192" s="30">
        <v>44827</v>
      </c>
      <c r="B192" s="31">
        <v>3881.56</v>
      </c>
      <c r="C192" s="32">
        <f>'Processed closing data'!K190</f>
        <v>2.46</v>
      </c>
      <c r="D192" s="33">
        <f>'Processed closing data'!L190</f>
        <v>27.3</v>
      </c>
      <c r="E192" s="34"/>
    </row>
    <row r="193" spans="1:5" ht="15.75" customHeight="1">
      <c r="A193" s="30">
        <v>44830</v>
      </c>
      <c r="B193" s="31">
        <v>3874.7</v>
      </c>
      <c r="C193" s="32">
        <f>'Processed closing data'!K191</f>
        <v>2.39</v>
      </c>
      <c r="D193" s="33">
        <f>'Processed closing data'!L191</f>
        <v>26.3</v>
      </c>
      <c r="E193" s="34"/>
    </row>
    <row r="194" spans="1:5" ht="15.75" customHeight="1">
      <c r="A194" s="30">
        <v>44831</v>
      </c>
      <c r="B194" s="31">
        <v>3844.23</v>
      </c>
      <c r="C194" s="32">
        <f>'Processed closing data'!K192</f>
        <v>2.38</v>
      </c>
      <c r="D194" s="33">
        <f>'Processed closing data'!L192</f>
        <v>25.66</v>
      </c>
      <c r="E194" s="34"/>
    </row>
    <row r="195" spans="1:5" ht="15.75" customHeight="1">
      <c r="A195" s="30">
        <v>44832</v>
      </c>
      <c r="B195" s="31">
        <v>3854.58</v>
      </c>
      <c r="C195" s="32">
        <f>'Processed closing data'!K193</f>
        <v>2.42</v>
      </c>
      <c r="D195" s="33">
        <f>'Processed closing data'!L193</f>
        <v>25.8</v>
      </c>
      <c r="E195" s="34"/>
    </row>
    <row r="196" spans="1:5" ht="15.75" customHeight="1">
      <c r="A196" s="30">
        <v>44833</v>
      </c>
      <c r="B196" s="31">
        <v>3779.32</v>
      </c>
      <c r="C196" s="32">
        <f>'Processed closing data'!K194</f>
        <v>2.41</v>
      </c>
      <c r="D196" s="33">
        <f>'Processed closing data'!L194</f>
        <v>25.06</v>
      </c>
      <c r="E196" s="34"/>
    </row>
    <row r="197" spans="1:5" ht="15.75" customHeight="1">
      <c r="A197" s="30">
        <v>44834</v>
      </c>
      <c r="B197" s="31">
        <v>3797.1</v>
      </c>
      <c r="C197" s="32">
        <f>'Processed closing data'!K195</f>
        <v>2.57</v>
      </c>
      <c r="D197" s="33">
        <f>'Processed closing data'!L195</f>
        <v>26.18</v>
      </c>
      <c r="E197" s="34"/>
    </row>
    <row r="198" spans="1:5" ht="15.75" customHeight="1">
      <c r="A198" s="30">
        <v>44837</v>
      </c>
      <c r="B198" s="31">
        <v>3807.86</v>
      </c>
      <c r="C198" s="32">
        <f>'Processed closing data'!K196</f>
        <v>2.57</v>
      </c>
      <c r="D198" s="33">
        <f>'Processed closing data'!L196</f>
        <v>26.02</v>
      </c>
      <c r="E198" s="34"/>
    </row>
    <row r="199" spans="1:5" ht="15.75" customHeight="1">
      <c r="A199" s="30">
        <v>44838</v>
      </c>
      <c r="B199" s="31">
        <v>3908.75</v>
      </c>
      <c r="C199" s="32">
        <f>'Processed closing data'!K197</f>
        <v>2.74</v>
      </c>
      <c r="D199" s="33">
        <f>'Processed closing data'!L197</f>
        <v>26.3</v>
      </c>
      <c r="E199" s="34"/>
    </row>
    <row r="200" spans="1:5" ht="15.75" customHeight="1">
      <c r="A200" s="30">
        <v>44839</v>
      </c>
      <c r="B200" s="31">
        <v>3884.53</v>
      </c>
      <c r="C200" s="32">
        <f>'Processed closing data'!K198</f>
        <v>2.6</v>
      </c>
      <c r="D200" s="33">
        <f>'Processed closing data'!L198</f>
        <v>25.46</v>
      </c>
      <c r="E200" s="34"/>
    </row>
    <row r="201" spans="1:5" ht="15.75" customHeight="1">
      <c r="A201" s="30">
        <v>44840</v>
      </c>
      <c r="B201" s="31">
        <v>3860.66</v>
      </c>
      <c r="C201" s="32">
        <f>'Processed closing data'!K199</f>
        <v>2.7</v>
      </c>
      <c r="D201" s="33">
        <f>'Processed closing data'!L199</f>
        <v>25.88</v>
      </c>
      <c r="E201" s="34"/>
    </row>
    <row r="202" spans="1:5" ht="15.75" customHeight="1">
      <c r="A202" s="30">
        <v>44841</v>
      </c>
      <c r="B202" s="31">
        <v>3848.86</v>
      </c>
      <c r="C202" s="32">
        <f>'Processed closing data'!K200</f>
        <v>2.71</v>
      </c>
      <c r="D202" s="33">
        <f>'Processed closing data'!L200</f>
        <v>25.34</v>
      </c>
      <c r="E202" s="34"/>
    </row>
    <row r="203" spans="1:5" ht="15.75" customHeight="1">
      <c r="A203" s="30">
        <v>44844</v>
      </c>
      <c r="B203" s="31">
        <v>3826.63</v>
      </c>
      <c r="C203" s="32">
        <f>'Processed closing data'!K201</f>
        <v>2.52</v>
      </c>
      <c r="D203" s="33">
        <f>'Processed closing data'!L201</f>
        <v>24.44</v>
      </c>
      <c r="E203" s="34"/>
    </row>
    <row r="204" spans="1:5" ht="15.75" customHeight="1">
      <c r="A204" s="30">
        <v>44845</v>
      </c>
      <c r="B204" s="31">
        <v>3784.65</v>
      </c>
      <c r="C204" s="32">
        <f>'Processed closing data'!K202</f>
        <v>2.5</v>
      </c>
      <c r="D204" s="33">
        <f>'Processed closing data'!L202</f>
        <v>23.42</v>
      </c>
      <c r="E204" s="34"/>
    </row>
    <row r="205" spans="1:5" ht="15.75" customHeight="1">
      <c r="A205" s="30">
        <v>44846</v>
      </c>
      <c r="B205" s="31">
        <v>3747.48</v>
      </c>
      <c r="C205" s="32">
        <f>'Processed closing data'!K203</f>
        <v>2.5099999999999998</v>
      </c>
      <c r="D205" s="33">
        <f>'Processed closing data'!L203</f>
        <v>23.2</v>
      </c>
      <c r="E205" s="34"/>
    </row>
    <row r="206" spans="1:5" ht="15.75" customHeight="1">
      <c r="A206" s="30">
        <v>44847</v>
      </c>
      <c r="B206" s="31">
        <v>3768.96</v>
      </c>
      <c r="C206" s="32">
        <f>'Processed closing data'!K204</f>
        <v>2.46</v>
      </c>
      <c r="D206" s="33">
        <f>'Processed closing data'!L204</f>
        <v>23.72</v>
      </c>
      <c r="E206" s="34"/>
    </row>
    <row r="207" spans="1:5" ht="15.75" customHeight="1">
      <c r="A207" s="30">
        <v>44848</v>
      </c>
      <c r="B207" s="31">
        <v>3776.27</v>
      </c>
      <c r="C207" s="32">
        <f>'Processed closing data'!K205</f>
        <v>2.56</v>
      </c>
      <c r="D207" s="33">
        <f>'Processed closing data'!L205</f>
        <v>24.28</v>
      </c>
      <c r="E207" s="34"/>
    </row>
    <row r="208" spans="1:5" ht="15.75" customHeight="1">
      <c r="A208" s="30">
        <v>44851</v>
      </c>
      <c r="B208" s="31">
        <v>3820.18</v>
      </c>
      <c r="C208" s="32">
        <f>'Processed closing data'!K206</f>
        <v>2.67</v>
      </c>
      <c r="D208" s="33">
        <f>'Processed closing data'!L206</f>
        <v>25.8</v>
      </c>
      <c r="E208" s="34"/>
    </row>
    <row r="209" spans="1:5" ht="15.75" customHeight="1">
      <c r="A209" s="30">
        <v>44852</v>
      </c>
      <c r="B209" s="31">
        <v>3828.81</v>
      </c>
      <c r="C209" s="32">
        <f>'Processed closing data'!K207</f>
        <v>2.74</v>
      </c>
      <c r="D209" s="33">
        <f>'Processed closing data'!L207</f>
        <v>26.06</v>
      </c>
      <c r="E209" s="34"/>
    </row>
    <row r="210" spans="1:5" ht="15.75" customHeight="1">
      <c r="A210" s="30">
        <v>44853</v>
      </c>
      <c r="B210" s="31">
        <v>3814.32</v>
      </c>
      <c r="C210" s="32">
        <f>'Processed closing data'!K208</f>
        <v>2.4700000000000002</v>
      </c>
      <c r="D210" s="33">
        <f>'Processed closing data'!L208</f>
        <v>25.4</v>
      </c>
      <c r="E210" s="34"/>
    </row>
    <row r="211" spans="1:5" ht="15.75" customHeight="1">
      <c r="A211" s="30">
        <v>44854</v>
      </c>
      <c r="B211" s="31">
        <v>3827.73</v>
      </c>
      <c r="C211" s="32">
        <f>'Processed closing data'!K209</f>
        <v>2.52</v>
      </c>
      <c r="D211" s="33">
        <f>'Processed closing data'!L209</f>
        <v>25.7</v>
      </c>
      <c r="E211" s="34"/>
    </row>
    <row r="212" spans="1:5" ht="15.75" customHeight="1">
      <c r="A212" s="30">
        <v>44855</v>
      </c>
      <c r="B212" s="31">
        <v>3834.12</v>
      </c>
      <c r="C212" s="32">
        <f>'Processed closing data'!K210</f>
        <v>2.5</v>
      </c>
      <c r="D212" s="33">
        <f>'Processed closing data'!L210</f>
        <v>26.08</v>
      </c>
      <c r="E212" s="34"/>
    </row>
    <row r="213" spans="1:5" ht="15.75" customHeight="1">
      <c r="A213" s="30">
        <v>44858</v>
      </c>
      <c r="B213" s="31">
        <v>3859.16</v>
      </c>
      <c r="C213" s="32">
        <f>'Processed closing data'!K211</f>
        <v>2.5</v>
      </c>
      <c r="D213" s="33">
        <f>'Processed closing data'!L211</f>
        <v>26.08</v>
      </c>
      <c r="E213" s="34"/>
    </row>
    <row r="214" spans="1:5" ht="15.75" customHeight="1">
      <c r="A214" s="30">
        <v>44859</v>
      </c>
      <c r="B214" s="31">
        <v>3874.61</v>
      </c>
      <c r="C214" s="32">
        <f>'Processed closing data'!K212</f>
        <v>2.63</v>
      </c>
      <c r="D214" s="33">
        <f>'Processed closing data'!L212</f>
        <v>26.36</v>
      </c>
      <c r="E214" s="34"/>
    </row>
    <row r="215" spans="1:5" ht="15.75" customHeight="1">
      <c r="A215" s="30">
        <v>44860</v>
      </c>
      <c r="B215" s="31">
        <v>3903.4</v>
      </c>
      <c r="C215" s="32">
        <f>'Processed closing data'!K213</f>
        <v>2.8</v>
      </c>
      <c r="D215" s="33">
        <f>'Processed closing data'!L213</f>
        <v>27.18</v>
      </c>
      <c r="E215" s="34"/>
    </row>
    <row r="216" spans="1:5" ht="15.75" customHeight="1">
      <c r="A216" s="30">
        <v>44861</v>
      </c>
      <c r="B216" s="31">
        <v>3910.95</v>
      </c>
      <c r="C216" s="32">
        <f>'Processed closing data'!K214</f>
        <v>2.76</v>
      </c>
      <c r="D216" s="33">
        <f>'Processed closing data'!L214</f>
        <v>26.96</v>
      </c>
      <c r="E216" s="34"/>
    </row>
    <row r="217" spans="1:5" ht="15.75" customHeight="1">
      <c r="A217" s="30">
        <v>44862</v>
      </c>
      <c r="B217" s="31">
        <v>3893.43</v>
      </c>
      <c r="C217" s="32">
        <f>'Processed closing data'!K215</f>
        <v>2.71</v>
      </c>
      <c r="D217" s="33">
        <f>'Processed closing data'!L215</f>
        <v>26.52</v>
      </c>
      <c r="E217" s="34"/>
    </row>
    <row r="218" spans="1:5" ht="15.75" customHeight="1">
      <c r="A218" s="30">
        <v>44865</v>
      </c>
      <c r="B218" s="31">
        <v>3914.69</v>
      </c>
      <c r="C218" s="32">
        <f>'Processed closing data'!K216</f>
        <v>2.63</v>
      </c>
      <c r="D218" s="33">
        <f>'Processed closing data'!L216</f>
        <v>25.54</v>
      </c>
      <c r="E218" s="34"/>
    </row>
    <row r="219" spans="1:5" ht="15.75" customHeight="1">
      <c r="A219" s="30">
        <v>44866</v>
      </c>
      <c r="B219" s="31">
        <v>3967.63</v>
      </c>
      <c r="C219" s="32">
        <f>'Processed closing data'!K217</f>
        <v>2.83</v>
      </c>
      <c r="D219" s="33">
        <f>'Processed closing data'!L217</f>
        <v>26.18</v>
      </c>
      <c r="E219" s="34"/>
    </row>
    <row r="220" spans="1:5" ht="15.75" customHeight="1">
      <c r="A220" s="30">
        <v>44867</v>
      </c>
      <c r="B220" s="31">
        <v>3948.5</v>
      </c>
      <c r="C220" s="32">
        <f>'Processed closing data'!K218</f>
        <v>2.89</v>
      </c>
      <c r="D220" s="33">
        <f>'Processed closing data'!L218</f>
        <v>26.44</v>
      </c>
      <c r="E220" s="34"/>
    </row>
    <row r="221" spans="1:5" ht="15.75" customHeight="1">
      <c r="A221" s="30">
        <v>44868</v>
      </c>
      <c r="B221" s="31">
        <v>3966.05</v>
      </c>
      <c r="C221" s="32">
        <f>'Processed closing data'!K219</f>
        <v>2.8</v>
      </c>
      <c r="D221" s="33">
        <f>'Processed closing data'!L219</f>
        <v>26.68</v>
      </c>
      <c r="E221" s="34"/>
    </row>
    <row r="222" spans="1:5" ht="15.75" customHeight="1">
      <c r="A222" s="30">
        <v>44869</v>
      </c>
      <c r="B222" s="31">
        <v>4042.39</v>
      </c>
      <c r="C222" s="32">
        <f>'Processed closing data'!K220</f>
        <v>2.87</v>
      </c>
      <c r="D222" s="33">
        <f>'Processed closing data'!L220</f>
        <v>28.04</v>
      </c>
      <c r="E222" s="34"/>
    </row>
    <row r="223" spans="1:5" ht="15.75" customHeight="1">
      <c r="A223" s="30">
        <v>44872</v>
      </c>
      <c r="B223" s="31">
        <v>4032.87</v>
      </c>
      <c r="C223" s="32">
        <f>'Processed closing data'!K221</f>
        <v>2.83</v>
      </c>
      <c r="D223" s="33">
        <f>'Processed closing data'!L221</f>
        <v>29.22</v>
      </c>
      <c r="E223" s="34"/>
    </row>
    <row r="224" spans="1:5" ht="15.75" customHeight="1">
      <c r="A224" s="30">
        <v>44873</v>
      </c>
      <c r="B224" s="31">
        <v>4040.16</v>
      </c>
      <c r="C224" s="32">
        <f>'Processed closing data'!K222</f>
        <v>2.83</v>
      </c>
      <c r="D224" s="33">
        <f>'Processed closing data'!L222</f>
        <v>29.5</v>
      </c>
      <c r="E224" s="34"/>
    </row>
    <row r="225" spans="1:5" ht="15.75" customHeight="1">
      <c r="A225" s="30">
        <v>44874</v>
      </c>
      <c r="B225" s="31">
        <v>4033.95</v>
      </c>
      <c r="C225" s="32">
        <f>'Processed closing data'!K223</f>
        <v>2.8</v>
      </c>
      <c r="D225" s="33">
        <f>'Processed closing data'!L223</f>
        <v>30.02</v>
      </c>
      <c r="E225" s="34"/>
    </row>
    <row r="226" spans="1:5" ht="15.75" customHeight="1">
      <c r="A226" s="30">
        <v>44875</v>
      </c>
      <c r="B226" s="31">
        <v>4094.38</v>
      </c>
      <c r="C226" s="32">
        <f>'Processed closing data'!K224</f>
        <v>2.97</v>
      </c>
      <c r="D226" s="33">
        <f>'Processed closing data'!L224</f>
        <v>32.159999999999997</v>
      </c>
      <c r="E226" s="34"/>
    </row>
    <row r="227" spans="1:5" ht="15.75" customHeight="1">
      <c r="A227" s="30">
        <v>44876</v>
      </c>
      <c r="B227" s="31">
        <v>4074.95</v>
      </c>
      <c r="C227" s="32">
        <f>'Processed closing data'!K225</f>
        <v>2.9</v>
      </c>
      <c r="D227" s="33">
        <f>'Processed closing data'!L225</f>
        <v>32.72</v>
      </c>
      <c r="E227" s="34"/>
    </row>
    <row r="228" spans="1:5" ht="15.75" customHeight="1">
      <c r="A228" s="30">
        <v>44879</v>
      </c>
      <c r="B228" s="31">
        <v>4106.8</v>
      </c>
      <c r="C228" s="32">
        <f>'Processed closing data'!K226</f>
        <v>2.78</v>
      </c>
      <c r="D228" s="33">
        <f>'Processed closing data'!L226</f>
        <v>32.5</v>
      </c>
      <c r="E228" s="34"/>
    </row>
    <row r="229" spans="1:5" ht="15.75" customHeight="1">
      <c r="A229" s="30">
        <v>44880</v>
      </c>
      <c r="B229" s="31">
        <v>4094.09</v>
      </c>
      <c r="C229" s="32">
        <f>'Processed closing data'!K227</f>
        <v>2.79</v>
      </c>
      <c r="D229" s="33">
        <f>'Processed closing data'!L227</f>
        <v>32.18</v>
      </c>
      <c r="E229" s="34"/>
    </row>
    <row r="230" spans="1:5" ht="15.75" customHeight="1">
      <c r="A230" s="30">
        <v>44881</v>
      </c>
      <c r="B230" s="31">
        <v>4074.57</v>
      </c>
      <c r="C230" s="32">
        <f>'Processed closing data'!K228</f>
        <v>2.72</v>
      </c>
      <c r="D230" s="33">
        <f>'Processed closing data'!L228</f>
        <v>30.7</v>
      </c>
      <c r="E230" s="34"/>
    </row>
    <row r="231" spans="1:5" ht="15.75" customHeight="1">
      <c r="A231" s="30">
        <v>44882</v>
      </c>
      <c r="B231" s="31">
        <v>4072.69</v>
      </c>
      <c r="C231" s="32">
        <f>'Processed closing data'!K229</f>
        <v>2.4900000000000002</v>
      </c>
      <c r="D231" s="33">
        <f>'Processed closing data'!L229</f>
        <v>30.9</v>
      </c>
      <c r="E231" s="34"/>
    </row>
    <row r="232" spans="1:5" ht="15.75" customHeight="1">
      <c r="A232" s="30">
        <v>44883</v>
      </c>
      <c r="B232" s="31">
        <v>4096.1899999999996</v>
      </c>
      <c r="C232" s="32">
        <f>'Processed closing data'!K230</f>
        <v>2.58</v>
      </c>
      <c r="D232" s="33">
        <f>'Processed closing data'!L230</f>
        <v>31.3</v>
      </c>
      <c r="E232" s="34"/>
    </row>
    <row r="233" spans="1:5" ht="15.75" customHeight="1">
      <c r="A233" s="30">
        <v>44886</v>
      </c>
      <c r="B233" s="31">
        <v>4096.24</v>
      </c>
      <c r="C233" s="32">
        <f>'Processed closing data'!K231</f>
        <v>2.65</v>
      </c>
      <c r="D233" s="33">
        <f>'Processed closing data'!L231</f>
        <v>31.42</v>
      </c>
      <c r="E233" s="34"/>
    </row>
    <row r="234" spans="1:5" ht="15.75" customHeight="1">
      <c r="A234" s="30">
        <v>44887</v>
      </c>
      <c r="B234" s="31">
        <v>4132.3599999999997</v>
      </c>
      <c r="C234" s="32">
        <f>'Processed closing data'!K232</f>
        <v>2.58</v>
      </c>
      <c r="D234" s="33">
        <f>'Processed closing data'!L232</f>
        <v>31.04</v>
      </c>
      <c r="E234" s="34"/>
    </row>
    <row r="235" spans="1:5" ht="15.75" customHeight="1">
      <c r="A235" s="30">
        <v>44888</v>
      </c>
      <c r="B235" s="31">
        <v>4140.6899999999996</v>
      </c>
      <c r="C235" s="32">
        <f>'Processed closing data'!K233</f>
        <v>2.59</v>
      </c>
      <c r="D235" s="33">
        <f>'Processed closing data'!L233</f>
        <v>30.46</v>
      </c>
      <c r="E235" s="34"/>
    </row>
    <row r="236" spans="1:5" ht="15.75" customHeight="1">
      <c r="A236" s="30">
        <v>44889</v>
      </c>
      <c r="B236" s="31">
        <v>4142.6000000000004</v>
      </c>
      <c r="C236" s="32">
        <f>'Processed closing data'!K234</f>
        <v>2.62</v>
      </c>
      <c r="D236" s="33">
        <f>'Processed closing data'!L234</f>
        <v>30.82</v>
      </c>
      <c r="E236" s="34"/>
    </row>
    <row r="237" spans="1:5" ht="15.75" customHeight="1">
      <c r="A237" s="30">
        <v>44890</v>
      </c>
      <c r="B237" s="31">
        <v>4152.24</v>
      </c>
      <c r="C237" s="32">
        <f>'Processed closing data'!K235</f>
        <v>2.58</v>
      </c>
      <c r="D237" s="33">
        <f>'Processed closing data'!L235</f>
        <v>30.9</v>
      </c>
      <c r="E237" s="34"/>
    </row>
    <row r="238" spans="1:5" ht="15.75" customHeight="1">
      <c r="A238" s="30">
        <v>44893</v>
      </c>
      <c r="B238" s="31">
        <v>4138.2299999999996</v>
      </c>
      <c r="C238" s="32">
        <f>'Processed closing data'!K236</f>
        <v>2.57</v>
      </c>
      <c r="D238" s="33">
        <f>'Processed closing data'!L236</f>
        <v>30.68</v>
      </c>
      <c r="E238" s="34"/>
    </row>
    <row r="239" spans="1:5" ht="15.75" customHeight="1">
      <c r="A239" s="30">
        <v>44894</v>
      </c>
      <c r="B239" s="31">
        <v>4152.78</v>
      </c>
      <c r="C239" s="32">
        <f>'Processed closing data'!K237</f>
        <v>2.5299999999999998</v>
      </c>
      <c r="D239" s="33">
        <f>'Processed closing data'!L237</f>
        <v>28.98</v>
      </c>
      <c r="E239" s="34"/>
    </row>
    <row r="240" spans="1:5" ht="15.75" customHeight="1">
      <c r="A240" s="30">
        <v>44895</v>
      </c>
      <c r="B240" s="31">
        <v>4180.8500000000004</v>
      </c>
      <c r="C240" s="32">
        <f>'Processed closing data'!K238</f>
        <v>2.56</v>
      </c>
      <c r="D240" s="33">
        <f>'Processed closing data'!L238</f>
        <v>29.12</v>
      </c>
      <c r="E240" s="34"/>
    </row>
    <row r="241" spans="1:5" ht="15.75" customHeight="1">
      <c r="A241" s="30">
        <v>44896</v>
      </c>
      <c r="B241" s="31">
        <v>4181.79</v>
      </c>
      <c r="C241" s="32">
        <f>'Processed closing data'!K239</f>
        <v>2.61</v>
      </c>
      <c r="D241" s="33">
        <f>'Processed closing data'!L239</f>
        <v>29.7</v>
      </c>
      <c r="E241" s="34"/>
    </row>
    <row r="242" spans="1:5" ht="15.75" customHeight="1">
      <c r="A242" s="30">
        <v>44897</v>
      </c>
      <c r="B242" s="31">
        <v>4179.26</v>
      </c>
      <c r="C242" s="32">
        <f>'Processed closing data'!K240</f>
        <v>2.75</v>
      </c>
      <c r="D242" s="33">
        <f>'Processed closing data'!L240</f>
        <v>30.2</v>
      </c>
      <c r="E242" s="34"/>
    </row>
    <row r="243" spans="1:5" ht="15.75" customHeight="1">
      <c r="A243" s="30">
        <v>44900</v>
      </c>
      <c r="B243" s="31">
        <v>4183.53</v>
      </c>
      <c r="C243" s="32">
        <f>'Processed closing data'!K241</f>
        <v>2.72</v>
      </c>
      <c r="D243" s="33">
        <f>'Processed closing data'!L241</f>
        <v>30.52</v>
      </c>
      <c r="E243" s="34"/>
    </row>
    <row r="244" spans="1:5" ht="15.75" customHeight="1">
      <c r="A244" s="30">
        <v>44901</v>
      </c>
      <c r="B244" s="31">
        <v>4154.47</v>
      </c>
      <c r="C244" s="32">
        <f>'Processed closing data'!K242</f>
        <v>2.52</v>
      </c>
      <c r="D244" s="33">
        <f>'Processed closing data'!L242</f>
        <v>30.06</v>
      </c>
      <c r="E244" s="34"/>
    </row>
    <row r="245" spans="1:5" ht="15.75" customHeight="1">
      <c r="A245" s="30">
        <v>44902</v>
      </c>
      <c r="B245" s="31">
        <v>4133.91</v>
      </c>
      <c r="C245" s="32">
        <f>'Processed closing data'!K243</f>
        <v>2.4900000000000002</v>
      </c>
      <c r="D245" s="33">
        <f>'Processed closing data'!L243</f>
        <v>30.16</v>
      </c>
      <c r="E245" s="34"/>
    </row>
    <row r="246" spans="1:5" ht="15.75" customHeight="1">
      <c r="A246" s="30">
        <v>44903</v>
      </c>
      <c r="B246" s="31">
        <v>4122.49</v>
      </c>
      <c r="C246" s="32">
        <f>'Processed closing data'!K244</f>
        <v>2.41</v>
      </c>
      <c r="D246" s="33">
        <f>'Processed closing data'!L244</f>
        <v>29.52</v>
      </c>
      <c r="E246" s="34"/>
    </row>
    <row r="247" spans="1:5" ht="15.75" customHeight="1">
      <c r="A247" s="30">
        <v>44904</v>
      </c>
      <c r="B247" s="31">
        <v>4127.5200000000004</v>
      </c>
      <c r="C247" s="32">
        <f>'Processed closing data'!K245</f>
        <v>2.39</v>
      </c>
      <c r="D247" s="33">
        <f>'Processed closing data'!L245</f>
        <v>29.8</v>
      </c>
      <c r="E247" s="34"/>
    </row>
    <row r="248" spans="1:5" ht="15.75" customHeight="1">
      <c r="A248" s="30">
        <v>44907</v>
      </c>
      <c r="B248" s="31">
        <v>4109.99</v>
      </c>
      <c r="C248" s="32">
        <f>'Processed closing data'!K246</f>
        <v>2.41</v>
      </c>
      <c r="D248" s="33">
        <f>'Processed closing data'!L246</f>
        <v>29.74</v>
      </c>
      <c r="E248" s="34"/>
    </row>
    <row r="249" spans="1:5" ht="15.75" customHeight="1">
      <c r="A249" s="30">
        <v>44908</v>
      </c>
      <c r="B249" s="31">
        <v>4145.3100000000004</v>
      </c>
      <c r="C249" s="32">
        <f>'Processed closing data'!K247</f>
        <v>2.4500000000000002</v>
      </c>
      <c r="D249" s="33">
        <f>'Processed closing data'!L247</f>
        <v>30.5</v>
      </c>
      <c r="E249" s="34"/>
    </row>
    <row r="250" spans="1:5" ht="15.75" customHeight="1">
      <c r="A250" s="30">
        <v>44909</v>
      </c>
      <c r="B250" s="31">
        <v>4140.49</v>
      </c>
      <c r="C250" s="32">
        <f>'Processed closing data'!K248</f>
        <v>2.44</v>
      </c>
      <c r="D250" s="33">
        <f>'Processed closing data'!L248</f>
        <v>30.26</v>
      </c>
      <c r="E250" s="34"/>
    </row>
    <row r="251" spans="1:5" ht="15.75" customHeight="1">
      <c r="A251" s="30">
        <v>44910</v>
      </c>
      <c r="B251" s="31">
        <v>4103.01</v>
      </c>
      <c r="C251" s="32">
        <f>'Processed closing data'!K249</f>
        <v>2.4500000000000002</v>
      </c>
      <c r="D251" s="33">
        <f>'Processed closing data'!L249</f>
        <v>30.12</v>
      </c>
      <c r="E251" s="34"/>
    </row>
    <row r="252" spans="1:5" ht="15.75" customHeight="1">
      <c r="A252" s="30">
        <v>44911</v>
      </c>
      <c r="B252" s="31">
        <v>4048.95</v>
      </c>
      <c r="C252" s="32">
        <f>'Processed closing data'!K250</f>
        <v>2.33</v>
      </c>
      <c r="D252" s="33">
        <f>'Processed closing data'!L250</f>
        <v>29.76</v>
      </c>
      <c r="E252" s="34"/>
    </row>
    <row r="253" spans="1:5" ht="15.75" customHeight="1">
      <c r="A253" s="30">
        <v>44914</v>
      </c>
      <c r="B253" s="31">
        <v>4064.64</v>
      </c>
      <c r="C253" s="32">
        <f>'Processed closing data'!K251</f>
        <v>2.42</v>
      </c>
      <c r="D253" s="33">
        <f>'Processed closing data'!L251</f>
        <v>29.18</v>
      </c>
      <c r="E253" s="34"/>
    </row>
    <row r="254" spans="1:5" ht="15.75" customHeight="1">
      <c r="A254" s="30">
        <v>44915</v>
      </c>
      <c r="B254" s="31">
        <v>4065.75</v>
      </c>
      <c r="C254" s="32">
        <f>'Processed closing data'!K252</f>
        <v>2.46</v>
      </c>
      <c r="D254" s="33">
        <f>'Processed closing data'!L252</f>
        <v>28.84</v>
      </c>
      <c r="E254" s="34"/>
    </row>
    <row r="255" spans="1:5" ht="15.75" customHeight="1">
      <c r="A255" s="30">
        <v>44916</v>
      </c>
      <c r="B255" s="31">
        <v>4135.6400000000003</v>
      </c>
      <c r="C255" s="32">
        <f>'Processed closing data'!K253</f>
        <v>2.52</v>
      </c>
      <c r="D255" s="33">
        <f>'Processed closing data'!L253</f>
        <v>29.88</v>
      </c>
      <c r="E255" s="34"/>
    </row>
    <row r="256" spans="1:5" ht="15.75" customHeight="1">
      <c r="A256" s="30">
        <v>44917</v>
      </c>
      <c r="B256" s="31">
        <v>4119.1899999999996</v>
      </c>
      <c r="C256" s="32">
        <f>'Processed closing data'!K254</f>
        <v>2.56</v>
      </c>
      <c r="D256" s="33">
        <f>'Processed closing data'!L254</f>
        <v>29.92</v>
      </c>
      <c r="E256" s="34"/>
    </row>
    <row r="257" spans="1:5" ht="15.75" customHeight="1">
      <c r="A257" s="30">
        <v>44918</v>
      </c>
      <c r="B257" s="31">
        <v>4123.1000000000004</v>
      </c>
      <c r="C257" s="32">
        <f>'Processed closing data'!K255</f>
        <v>2.4700000000000002</v>
      </c>
      <c r="D257" s="33">
        <f>'Processed closing data'!L255</f>
        <v>30</v>
      </c>
      <c r="E257" s="34"/>
    </row>
    <row r="258" spans="1:5" ht="15.75" customHeight="1">
      <c r="A258" s="30">
        <v>44921</v>
      </c>
      <c r="B258" s="31">
        <v>4123.1000000000004</v>
      </c>
      <c r="C258" s="32">
        <f>'Processed closing data'!K256</f>
        <v>2.4700000000000002</v>
      </c>
      <c r="D258" s="33">
        <f>'Processed closing data'!L256</f>
        <v>30</v>
      </c>
      <c r="E258" s="34"/>
    </row>
    <row r="259" spans="1:5" ht="15.75" customHeight="1">
      <c r="A259" s="30">
        <v>44922</v>
      </c>
      <c r="B259" s="31">
        <v>4123.1000000000004</v>
      </c>
      <c r="C259" s="32">
        <f>'Processed closing data'!K257</f>
        <v>2.4700000000000002</v>
      </c>
      <c r="D259" s="33">
        <f>'Processed closing data'!L257</f>
        <v>30</v>
      </c>
      <c r="E259" s="34"/>
    </row>
    <row r="260" spans="1:5" ht="15.75" customHeight="1">
      <c r="A260" s="30">
        <v>44923</v>
      </c>
      <c r="B260" s="31">
        <v>4136.2700000000004</v>
      </c>
      <c r="C260" s="32">
        <f>'Processed closing data'!K258</f>
        <v>2.41</v>
      </c>
      <c r="D260" s="33">
        <f>'Processed closing data'!L258</f>
        <v>30.22</v>
      </c>
      <c r="E260" s="34"/>
    </row>
    <row r="261" spans="1:5" ht="15.75" customHeight="1">
      <c r="A261" s="30">
        <v>44924</v>
      </c>
      <c r="B261" s="31">
        <v>4147.1099999999997</v>
      </c>
      <c r="C261" s="32">
        <f>'Processed closing data'!K259</f>
        <v>2.4900000000000002</v>
      </c>
      <c r="D261" s="33">
        <f>'Processed closing data'!L259</f>
        <v>30.48</v>
      </c>
      <c r="E261" s="34"/>
    </row>
    <row r="262" spans="1:5" ht="15.75" customHeight="1">
      <c r="A262" s="30">
        <v>44925</v>
      </c>
      <c r="B262" s="31">
        <v>4113.78</v>
      </c>
      <c r="C262" s="32">
        <f>'Processed closing data'!K260</f>
        <v>2.4700000000000002</v>
      </c>
      <c r="D262" s="33">
        <f>'Processed closing data'!L260</f>
        <v>29.84</v>
      </c>
      <c r="E262" s="34"/>
    </row>
    <row r="263" spans="1:5" ht="15.75" customHeight="1">
      <c r="A263" s="30">
        <v>44928</v>
      </c>
      <c r="B263" s="31">
        <v>4113.78</v>
      </c>
      <c r="C263" s="32">
        <f>'Processed closing data'!K261</f>
        <v>2.4700000000000002</v>
      </c>
      <c r="D263" s="33">
        <f>'Processed closing data'!L261</f>
        <v>29.84</v>
      </c>
      <c r="E263" s="34"/>
    </row>
    <row r="264" spans="1:5" ht="15.75" customHeight="1">
      <c r="A264" s="30">
        <v>44929</v>
      </c>
      <c r="B264" s="31">
        <v>4170.99</v>
      </c>
      <c r="C264" s="32">
        <f>'Processed closing data'!K262</f>
        <v>2.56</v>
      </c>
      <c r="D264" s="33">
        <f>'Processed closing data'!L262</f>
        <v>30.28</v>
      </c>
      <c r="E264" s="34"/>
    </row>
    <row r="265" spans="1:5" ht="15.75" customHeight="1">
      <c r="A265" s="30">
        <v>44930</v>
      </c>
      <c r="B265" s="31">
        <v>4193.7299999999996</v>
      </c>
      <c r="C265" s="32">
        <f>'Processed closing data'!K263</f>
        <v>2.54</v>
      </c>
      <c r="D265" s="33">
        <f>'Processed closing data'!L263</f>
        <v>30.96</v>
      </c>
      <c r="E265" s="34"/>
    </row>
    <row r="266" spans="1:5" ht="15.75" customHeight="1">
      <c r="A266" s="30">
        <v>44931</v>
      </c>
      <c r="B266" s="31">
        <v>4218.82</v>
      </c>
      <c r="C266" s="32">
        <f>'Processed closing data'!K264</f>
        <v>2.63</v>
      </c>
      <c r="D266" s="33">
        <f>'Processed closing data'!L264</f>
        <v>30.8</v>
      </c>
      <c r="E266" s="34"/>
    </row>
    <row r="267" spans="1:5" ht="15.75" customHeight="1">
      <c r="A267" s="30">
        <v>44932</v>
      </c>
      <c r="B267" s="31">
        <v>4251.34</v>
      </c>
      <c r="C267" s="32">
        <f>'Processed closing data'!K265</f>
        <v>2.6</v>
      </c>
      <c r="D267" s="33">
        <f>'Processed closing data'!L265</f>
        <v>30.66</v>
      </c>
      <c r="E267" s="34"/>
    </row>
    <row r="268" spans="1:5" ht="15.75" customHeight="1">
      <c r="A268" s="30">
        <v>44935</v>
      </c>
      <c r="B268" s="31">
        <v>4262.58</v>
      </c>
      <c r="C268" s="32">
        <f>'Processed closing data'!K266</f>
        <v>2.76</v>
      </c>
      <c r="D268" s="33">
        <f>'Processed closing data'!L266</f>
        <v>30.24</v>
      </c>
      <c r="E268" s="34"/>
    </row>
    <row r="269" spans="1:5" ht="15.75" customHeight="1">
      <c r="A269" s="30">
        <v>44936</v>
      </c>
      <c r="B269" s="31">
        <v>4245.42</v>
      </c>
      <c r="C269" s="32">
        <f>'Processed closing data'!K267</f>
        <v>2.75</v>
      </c>
      <c r="D269" s="33">
        <f>'Processed closing data'!L267</f>
        <v>30.22</v>
      </c>
      <c r="E269" s="34"/>
    </row>
    <row r="270" spans="1:5" ht="15.75" customHeight="1">
      <c r="A270" s="30">
        <v>44937</v>
      </c>
      <c r="B270" s="31">
        <v>4263.93</v>
      </c>
      <c r="C270" s="32">
        <f>'Processed closing data'!K268</f>
        <v>2.74</v>
      </c>
      <c r="D270" s="33">
        <f>'Processed closing data'!L268</f>
        <v>31.26</v>
      </c>
      <c r="E270" s="34"/>
    </row>
    <row r="271" spans="1:5" ht="15.75" customHeight="1">
      <c r="A271" s="30">
        <v>44938</v>
      </c>
      <c r="B271" s="31">
        <v>4306.58</v>
      </c>
      <c r="C271" s="32">
        <f>'Processed closing data'!K269</f>
        <v>2.8</v>
      </c>
      <c r="D271" s="33">
        <f>'Processed closing data'!L269</f>
        <v>31.62</v>
      </c>
      <c r="E271" s="34"/>
    </row>
    <row r="272" spans="1:5" ht="15.75" customHeight="1">
      <c r="A272" s="30">
        <v>44939</v>
      </c>
      <c r="B272" s="31">
        <v>4333.7299999999996</v>
      </c>
      <c r="C272" s="32">
        <f>'Processed closing data'!K270</f>
        <v>2.89</v>
      </c>
      <c r="D272" s="33">
        <f>'Processed closing data'!L270</f>
        <v>31.62</v>
      </c>
      <c r="E272" s="34"/>
    </row>
    <row r="273" spans="1:5" ht="15.75" customHeight="1">
      <c r="A273" s="30">
        <v>44942</v>
      </c>
      <c r="B273" s="31">
        <v>4345.3500000000004</v>
      </c>
      <c r="C273" s="32">
        <f>'Processed closing data'!K271</f>
        <v>2.92</v>
      </c>
      <c r="D273" s="33">
        <f>'Processed closing data'!L271</f>
        <v>31.96</v>
      </c>
      <c r="E273" s="34"/>
    </row>
    <row r="274" spans="1:5" ht="15.75" customHeight="1">
      <c r="A274" s="30">
        <v>44943</v>
      </c>
      <c r="B274" s="31">
        <v>4336.87</v>
      </c>
      <c r="C274" s="32">
        <f>'Processed closing data'!K272</f>
        <v>2.69</v>
      </c>
      <c r="D274" s="33">
        <f>'Processed closing data'!L272</f>
        <v>31.06</v>
      </c>
      <c r="E274" s="34"/>
    </row>
    <row r="275" spans="1:5" ht="15.75" customHeight="1">
      <c r="A275" s="30">
        <v>44944</v>
      </c>
      <c r="B275" s="31">
        <v>4325.47</v>
      </c>
      <c r="C275" s="32">
        <f>'Processed closing data'!K273</f>
        <v>2.69</v>
      </c>
      <c r="D275" s="33">
        <f>'Processed closing data'!L273</f>
        <v>30.54</v>
      </c>
      <c r="E275" s="34"/>
    </row>
    <row r="276" spans="1:5" ht="15.75" customHeight="1">
      <c r="A276" s="30">
        <v>44945</v>
      </c>
      <c r="B276" s="31">
        <v>4276.1400000000003</v>
      </c>
      <c r="C276" s="32">
        <f>'Processed closing data'!K274</f>
        <v>2.5299999999999998</v>
      </c>
      <c r="D276" s="33">
        <f>'Processed closing data'!L274</f>
        <v>30.28</v>
      </c>
      <c r="E276" s="34"/>
    </row>
    <row r="277" spans="1:5" ht="15.75" customHeight="1">
      <c r="A277" s="30">
        <v>44946</v>
      </c>
      <c r="B277" s="31">
        <v>4291.17</v>
      </c>
      <c r="C277" s="32">
        <f>'Processed closing data'!K275</f>
        <v>2.4900000000000002</v>
      </c>
      <c r="D277" s="33">
        <f>'Processed closing data'!L275</f>
        <v>30.5</v>
      </c>
      <c r="E277" s="34"/>
    </row>
    <row r="278" spans="1:5" ht="15.75" customHeight="1">
      <c r="A278" s="30">
        <v>44949</v>
      </c>
      <c r="B278" s="31">
        <v>4300.8999999999996</v>
      </c>
      <c r="C278" s="32">
        <f>'Processed closing data'!K276</f>
        <v>2.5099999999999998</v>
      </c>
      <c r="D278" s="33">
        <f>'Processed closing data'!L276</f>
        <v>30.4</v>
      </c>
      <c r="E278" s="34"/>
    </row>
    <row r="279" spans="1:5" ht="15.75" customHeight="1">
      <c r="A279" s="30">
        <v>44950</v>
      </c>
      <c r="B279" s="31">
        <v>4289.63</v>
      </c>
      <c r="C279" s="32">
        <f>'Processed closing data'!K277</f>
        <v>2.52</v>
      </c>
      <c r="D279" s="33">
        <f>'Processed closing data'!L277</f>
        <v>29.86</v>
      </c>
      <c r="E279" s="34"/>
    </row>
    <row r="280" spans="1:5" ht="15.75" customHeight="1">
      <c r="A280" s="30">
        <v>44951</v>
      </c>
      <c r="B280" s="31">
        <v>4282.13</v>
      </c>
      <c r="C280" s="32">
        <f>'Processed closing data'!K278</f>
        <v>2.39</v>
      </c>
      <c r="D280" s="33">
        <f>'Processed closing data'!L278</f>
        <v>28.96</v>
      </c>
      <c r="E280" s="34"/>
    </row>
    <row r="281" spans="1:5" ht="15.75" customHeight="1">
      <c r="A281" s="30">
        <v>44952</v>
      </c>
      <c r="B281" s="31">
        <v>4293.2700000000004</v>
      </c>
      <c r="C281" s="32">
        <f>'Processed closing data'!K279</f>
        <v>2.38</v>
      </c>
      <c r="D281" s="33">
        <f>'Processed closing data'!L279</f>
        <v>28.72</v>
      </c>
      <c r="E281" s="34"/>
    </row>
    <row r="282" spans="1:5" ht="15.75" customHeight="1">
      <c r="A282" s="30">
        <v>44953</v>
      </c>
      <c r="B282" s="31">
        <v>4298.8999999999996</v>
      </c>
      <c r="C282" s="32">
        <f>'Processed closing data'!K280</f>
        <v>2.4500000000000002</v>
      </c>
      <c r="D282" s="33">
        <f>'Processed closing data'!L280</f>
        <v>28.9</v>
      </c>
      <c r="E282" s="34"/>
    </row>
    <row r="283" spans="1:5" ht="15.75" customHeight="1">
      <c r="A283" s="30">
        <v>44956</v>
      </c>
      <c r="B283" s="31">
        <v>4305.2</v>
      </c>
      <c r="C283" s="32">
        <f>'Processed closing data'!K281</f>
        <v>2.42</v>
      </c>
      <c r="D283" s="33">
        <f>'Processed closing data'!L281</f>
        <v>28.76</v>
      </c>
      <c r="E283" s="34"/>
    </row>
    <row r="284" spans="1:5" ht="15.75" customHeight="1">
      <c r="A284" s="30">
        <v>44957</v>
      </c>
      <c r="B284" s="31">
        <v>4296.38</v>
      </c>
      <c r="C284" s="32">
        <f>'Processed closing data'!K282</f>
        <v>2.37</v>
      </c>
      <c r="D284" s="33">
        <f>'Processed closing data'!L282</f>
        <v>28.96</v>
      </c>
      <c r="E284" s="34"/>
    </row>
    <row r="285" spans="1:5" ht="15.75" customHeight="1">
      <c r="A285" s="30">
        <v>44958</v>
      </c>
      <c r="B285" s="31">
        <v>4292.75</v>
      </c>
      <c r="C285" s="32">
        <f>'Processed closing data'!K283</f>
        <v>2.38</v>
      </c>
      <c r="D285" s="33">
        <f>'Processed closing data'!L283</f>
        <v>28.5</v>
      </c>
      <c r="E285" s="34"/>
    </row>
    <row r="286" spans="1:5" ht="15.75" customHeight="1">
      <c r="A286" s="30">
        <v>44959</v>
      </c>
      <c r="B286" s="31">
        <v>4342.8500000000004</v>
      </c>
      <c r="C286" s="32">
        <f>'Processed closing data'!K284</f>
        <v>2.5499999999999998</v>
      </c>
      <c r="D286" s="33">
        <f>'Processed closing data'!L284</f>
        <v>28.86</v>
      </c>
      <c r="E286" s="34"/>
    </row>
    <row r="287" spans="1:5" ht="15.75" customHeight="1">
      <c r="A287" s="30">
        <v>44960</v>
      </c>
      <c r="B287" s="31">
        <v>4380.88</v>
      </c>
      <c r="C287" s="32">
        <f>'Processed closing data'!K285</f>
        <v>2.59</v>
      </c>
      <c r="D287" s="33">
        <f>'Processed closing data'!L285</f>
        <v>28.78</v>
      </c>
      <c r="E287" s="34"/>
    </row>
    <row r="288" spans="1:5" ht="15.75" customHeight="1">
      <c r="A288" s="30">
        <v>44963</v>
      </c>
      <c r="B288" s="31">
        <v>4344.3500000000004</v>
      </c>
      <c r="C288" s="32">
        <f>'Processed closing data'!K286</f>
        <v>2.5</v>
      </c>
      <c r="D288" s="33">
        <f>'Processed closing data'!L286</f>
        <v>28.82</v>
      </c>
      <c r="E288" s="34"/>
    </row>
    <row r="289" spans="1:5" ht="15.75" customHeight="1">
      <c r="A289" s="30">
        <v>44964</v>
      </c>
      <c r="B289" s="31">
        <v>4350.82</v>
      </c>
      <c r="C289" s="32">
        <f>'Processed closing data'!K287</f>
        <v>2.39</v>
      </c>
      <c r="D289" s="33">
        <f>'Processed closing data'!L287</f>
        <v>29</v>
      </c>
      <c r="E289" s="34"/>
    </row>
    <row r="290" spans="1:5" ht="15.75" customHeight="1">
      <c r="A290" s="30">
        <v>44965</v>
      </c>
      <c r="B290" s="31">
        <v>4364.0600000000004</v>
      </c>
      <c r="C290" s="32">
        <f>'Processed closing data'!K288</f>
        <v>2.39</v>
      </c>
      <c r="D290" s="33">
        <f>'Processed closing data'!L288</f>
        <v>28.9</v>
      </c>
      <c r="E290" s="34"/>
    </row>
    <row r="291" spans="1:5" ht="15.75" customHeight="1">
      <c r="A291" s="30">
        <v>44966</v>
      </c>
      <c r="B291" s="31">
        <v>4375.55</v>
      </c>
      <c r="C291" s="32">
        <f>'Processed closing data'!K289</f>
        <v>2.29</v>
      </c>
      <c r="D291" s="33">
        <f>'Processed closing data'!L289</f>
        <v>28.58</v>
      </c>
      <c r="E291" s="34"/>
    </row>
    <row r="292" spans="1:5" ht="15.75" customHeight="1">
      <c r="A292" s="30">
        <v>44967</v>
      </c>
      <c r="B292" s="31">
        <v>4354.32</v>
      </c>
      <c r="C292" s="32">
        <f>'Processed closing data'!K290</f>
        <v>2.25</v>
      </c>
      <c r="D292" s="33">
        <f>'Processed closing data'!L290</f>
        <v>28.16</v>
      </c>
      <c r="E292" s="34"/>
    </row>
    <row r="293" spans="1:5" ht="15.75" customHeight="1">
      <c r="A293" s="30">
        <v>44970</v>
      </c>
      <c r="B293" s="31">
        <v>4388.1099999999997</v>
      </c>
      <c r="C293" s="32">
        <f>'Processed closing data'!K291</f>
        <v>2.25</v>
      </c>
      <c r="D293" s="33">
        <f>'Processed closing data'!L291</f>
        <v>27.66</v>
      </c>
      <c r="E293" s="34"/>
    </row>
    <row r="294" spans="1:5" ht="15.75" customHeight="1">
      <c r="A294" s="30">
        <v>44971</v>
      </c>
      <c r="B294" s="31">
        <v>4387.79</v>
      </c>
      <c r="C294" s="32">
        <f>'Processed closing data'!K292</f>
        <v>2.25</v>
      </c>
      <c r="D294" s="33">
        <f>'Processed closing data'!L292</f>
        <v>27.28</v>
      </c>
      <c r="E294" s="34"/>
    </row>
    <row r="295" spans="1:5" ht="15.75" customHeight="1">
      <c r="A295" s="30">
        <v>44972</v>
      </c>
      <c r="B295" s="31">
        <v>4413.3999999999996</v>
      </c>
      <c r="C295" s="32">
        <f>'Processed closing data'!K293</f>
        <v>2.27</v>
      </c>
      <c r="D295" s="33">
        <f>'Processed closing data'!L293</f>
        <v>27.34</v>
      </c>
      <c r="E295" s="34"/>
    </row>
    <row r="296" spans="1:5" ht="15.75" customHeight="1">
      <c r="A296" s="30">
        <v>44973</v>
      </c>
      <c r="B296" s="31">
        <v>4420.6400000000003</v>
      </c>
      <c r="C296" s="32">
        <f>'Processed closing data'!K294</f>
        <v>2.33</v>
      </c>
      <c r="D296" s="33">
        <f>'Processed closing data'!L294</f>
        <v>27.12</v>
      </c>
      <c r="E296" s="34"/>
    </row>
    <row r="297" spans="1:5" ht="15.75" customHeight="1">
      <c r="A297" s="30">
        <v>44974</v>
      </c>
      <c r="B297" s="31">
        <v>4413.91</v>
      </c>
      <c r="C297" s="32">
        <f>'Processed closing data'!K295</f>
        <v>2.2999999999999998</v>
      </c>
      <c r="D297" s="33">
        <f>'Processed closing data'!L295</f>
        <v>27.2</v>
      </c>
      <c r="E297" s="34"/>
    </row>
    <row r="298" spans="1:5" ht="15.75" customHeight="1">
      <c r="A298" s="30">
        <v>44977</v>
      </c>
      <c r="B298" s="31">
        <v>4418.92</v>
      </c>
      <c r="C298" s="32">
        <f>'Processed closing data'!K296</f>
        <v>2.29</v>
      </c>
      <c r="D298" s="33">
        <f>'Processed closing data'!L296</f>
        <v>27.16</v>
      </c>
      <c r="E298" s="34"/>
    </row>
    <row r="299" spans="1:5" ht="15.75" customHeight="1">
      <c r="A299" s="30">
        <v>44978</v>
      </c>
      <c r="B299" s="31">
        <v>4393.9399999999996</v>
      </c>
      <c r="C299" s="32">
        <f>'Processed closing data'!K297</f>
        <v>2.2200000000000002</v>
      </c>
      <c r="D299" s="33">
        <f>'Processed closing data'!L297</f>
        <v>26.5</v>
      </c>
      <c r="E299" s="34"/>
    </row>
    <row r="300" spans="1:5" ht="15.75" customHeight="1">
      <c r="A300" s="30">
        <v>44979</v>
      </c>
      <c r="B300" s="31">
        <v>4366.34</v>
      </c>
      <c r="C300" s="32">
        <f>'Processed closing data'!K298</f>
        <v>2.16</v>
      </c>
      <c r="D300" s="33">
        <f>'Processed closing data'!L298</f>
        <v>27.04</v>
      </c>
      <c r="E300" s="34"/>
    </row>
    <row r="301" spans="1:5" ht="15.75" customHeight="1">
      <c r="A301" s="30">
        <v>44980</v>
      </c>
      <c r="B301" s="31">
        <v>4358.8900000000003</v>
      </c>
      <c r="C301" s="32">
        <f>'Processed closing data'!K299</f>
        <v>2.19</v>
      </c>
      <c r="D301" s="33">
        <f>'Processed closing data'!L299</f>
        <v>29.38</v>
      </c>
      <c r="E301" s="34"/>
    </row>
    <row r="302" spans="1:5" ht="15.75" customHeight="1">
      <c r="A302" s="30">
        <v>44981</v>
      </c>
      <c r="B302" s="31">
        <v>4342.22</v>
      </c>
      <c r="C302" s="32">
        <f>'Processed closing data'!K300</f>
        <v>2.14</v>
      </c>
      <c r="D302" s="33">
        <f>'Processed closing data'!L300</f>
        <v>28.4</v>
      </c>
      <c r="E302" s="34"/>
    </row>
    <row r="303" spans="1:5" ht="15.75" customHeight="1">
      <c r="A303" s="30">
        <v>44984</v>
      </c>
      <c r="B303" s="31">
        <v>4374.83</v>
      </c>
      <c r="C303" s="32">
        <f>'Processed closing data'!K301</f>
        <v>2.13</v>
      </c>
      <c r="D303" s="33">
        <f>'Processed closing data'!L301</f>
        <v>29.36</v>
      </c>
      <c r="E303" s="34"/>
    </row>
    <row r="304" spans="1:5" ht="15.75" customHeight="1">
      <c r="A304" s="30">
        <v>44985</v>
      </c>
      <c r="B304" s="31">
        <v>4347.4799999999996</v>
      </c>
      <c r="C304" s="32">
        <f>'Processed closing data'!K302</f>
        <v>2.09</v>
      </c>
      <c r="D304" s="33">
        <f>'Processed closing data'!L302</f>
        <v>29.62</v>
      </c>
      <c r="E304" s="34"/>
    </row>
    <row r="305" spans="1:5" ht="15.75" customHeight="1">
      <c r="A305" s="30">
        <v>44986</v>
      </c>
      <c r="B305" s="31">
        <v>4364.78</v>
      </c>
      <c r="C305" s="32">
        <f>'Processed closing data'!K303</f>
        <v>2.1</v>
      </c>
      <c r="D305" s="33">
        <f>'Processed closing data'!L303</f>
        <v>29.98</v>
      </c>
      <c r="E305" s="34"/>
    </row>
    <row r="306" spans="1:5" ht="15.75" customHeight="1">
      <c r="A306" s="30">
        <v>44987</v>
      </c>
      <c r="B306" s="31">
        <v>4377.99</v>
      </c>
      <c r="C306" s="32">
        <f>'Processed closing data'!K304</f>
        <v>2.08</v>
      </c>
      <c r="D306" s="33">
        <f>'Processed closing data'!L304</f>
        <v>29.76</v>
      </c>
      <c r="E306" s="34"/>
    </row>
    <row r="307" spans="1:5" ht="15.75" customHeight="1">
      <c r="A307" s="30">
        <v>44988</v>
      </c>
      <c r="B307" s="31">
        <v>4381.74</v>
      </c>
      <c r="C307" s="32">
        <f>'Processed closing data'!K305</f>
        <v>2.12</v>
      </c>
      <c r="D307" s="33">
        <f>'Processed closing data'!L305</f>
        <v>30.58</v>
      </c>
      <c r="E307" s="34"/>
    </row>
    <row r="308" spans="1:5" ht="15.75" customHeight="1">
      <c r="A308" s="30">
        <v>44991</v>
      </c>
      <c r="B308" s="31">
        <v>4377.82</v>
      </c>
      <c r="C308" s="32">
        <f>'Processed closing data'!K306</f>
        <v>2.13</v>
      </c>
      <c r="D308" s="33">
        <f>'Processed closing data'!L306</f>
        <v>31</v>
      </c>
      <c r="E308" s="34"/>
    </row>
    <row r="309" spans="1:5" ht="15.75" customHeight="1">
      <c r="A309" s="30">
        <v>44992</v>
      </c>
      <c r="B309" s="31">
        <v>4369.6000000000004</v>
      </c>
      <c r="C309" s="32">
        <f>'Processed closing data'!K307</f>
        <v>2.09</v>
      </c>
      <c r="D309" s="33">
        <f>'Processed closing data'!L307</f>
        <v>31.68</v>
      </c>
      <c r="E309" s="34"/>
    </row>
    <row r="310" spans="1:5" ht="15.75" customHeight="1">
      <c r="A310" s="30">
        <v>44993</v>
      </c>
      <c r="B310" s="31">
        <v>4371.3100000000004</v>
      </c>
      <c r="C310" s="32">
        <f>'Processed closing data'!K308</f>
        <v>2.04</v>
      </c>
      <c r="D310" s="33">
        <f>'Processed closing data'!L308</f>
        <v>31.24</v>
      </c>
      <c r="E310" s="34"/>
    </row>
    <row r="311" spans="1:5" ht="15.75" customHeight="1">
      <c r="A311" s="30">
        <v>44994</v>
      </c>
      <c r="B311" s="31">
        <v>4342.7299999999996</v>
      </c>
      <c r="C311" s="32">
        <f>'Processed closing data'!K309</f>
        <v>2.06</v>
      </c>
      <c r="D311" s="33">
        <f>'Processed closing data'!L309</f>
        <v>31.06</v>
      </c>
      <c r="E311" s="34"/>
    </row>
    <row r="312" spans="1:5" ht="15.75" customHeight="1">
      <c r="A312" s="30">
        <v>44995</v>
      </c>
      <c r="B312" s="31">
        <v>4269.9799999999996</v>
      </c>
      <c r="C312" s="32">
        <f>'Processed closing data'!K310</f>
        <v>1.99</v>
      </c>
      <c r="D312" s="33">
        <f>'Processed closing data'!L310</f>
        <v>29.38</v>
      </c>
      <c r="E312" s="34"/>
    </row>
    <row r="313" spans="1:5" ht="15.75" customHeight="1">
      <c r="A313" s="30">
        <v>44998</v>
      </c>
      <c r="B313" s="31">
        <v>4158.8900000000003</v>
      </c>
      <c r="C313" s="32">
        <f>'Processed closing data'!K311</f>
        <v>1.94</v>
      </c>
      <c r="D313" s="33">
        <f>'Processed closing data'!L311</f>
        <v>28.32</v>
      </c>
      <c r="E313" s="34"/>
    </row>
    <row r="314" spans="1:5" ht="15.75" customHeight="1">
      <c r="A314" s="30">
        <v>44999</v>
      </c>
      <c r="B314" s="31">
        <v>4210.2299999999996</v>
      </c>
      <c r="C314" s="32">
        <f>'Processed closing data'!K312</f>
        <v>2.0099999999999998</v>
      </c>
      <c r="D314" s="33">
        <f>'Processed closing data'!L312</f>
        <v>28.76</v>
      </c>
      <c r="E314" s="34"/>
    </row>
    <row r="315" spans="1:5" ht="15.75" customHeight="1">
      <c r="A315" s="30">
        <v>45000</v>
      </c>
      <c r="B315" s="31">
        <v>4055.98</v>
      </c>
      <c r="C315" s="32">
        <f>'Processed closing data'!K313</f>
        <v>1.9</v>
      </c>
      <c r="D315" s="33">
        <f>'Processed closing data'!L313</f>
        <v>28.64</v>
      </c>
      <c r="E315" s="34"/>
    </row>
    <row r="316" spans="1:5" ht="15.75" customHeight="1">
      <c r="A316" s="30">
        <v>45001</v>
      </c>
      <c r="B316" s="31">
        <v>4091.16</v>
      </c>
      <c r="C316" s="32">
        <f>'Processed closing data'!K314</f>
        <v>1.97</v>
      </c>
      <c r="D316" s="33">
        <f>'Processed closing data'!L314</f>
        <v>29.3</v>
      </c>
      <c r="E316" s="34"/>
    </row>
    <row r="317" spans="1:5" ht="15.75" customHeight="1">
      <c r="A317" s="30">
        <v>45002</v>
      </c>
      <c r="B317" s="31">
        <v>4046.9</v>
      </c>
      <c r="C317" s="32">
        <f>'Processed closing data'!K315</f>
        <v>1.88</v>
      </c>
      <c r="D317" s="33">
        <f>'Processed closing data'!L315</f>
        <v>29.18</v>
      </c>
      <c r="E317" s="34"/>
    </row>
    <row r="318" spans="1:5" ht="15.75" customHeight="1">
      <c r="A318" s="30">
        <v>45005</v>
      </c>
      <c r="B318" s="31">
        <v>4080.06</v>
      </c>
      <c r="C318" s="32">
        <f>'Processed closing data'!K316</f>
        <v>1.77</v>
      </c>
      <c r="D318" s="33">
        <f>'Processed closing data'!L316</f>
        <v>28.82</v>
      </c>
      <c r="E318" s="34"/>
    </row>
    <row r="319" spans="1:5" ht="15.75" customHeight="1">
      <c r="A319" s="30">
        <v>45006</v>
      </c>
      <c r="B319" s="31">
        <v>4151.5600000000004</v>
      </c>
      <c r="C319" s="32">
        <f>'Processed closing data'!K317</f>
        <v>2.0099999999999998</v>
      </c>
      <c r="D319" s="33">
        <f>'Processed closing data'!L317</f>
        <v>29.2</v>
      </c>
      <c r="E319" s="34"/>
    </row>
    <row r="320" spans="1:5" ht="15.75" customHeight="1">
      <c r="A320" s="30">
        <v>45007</v>
      </c>
      <c r="B320" s="31">
        <v>4165.3900000000003</v>
      </c>
      <c r="C320" s="32">
        <f>'Processed closing data'!K318</f>
        <v>1.98</v>
      </c>
      <c r="D320" s="33">
        <f>'Processed closing data'!L318</f>
        <v>29.12</v>
      </c>
      <c r="E320" s="34"/>
    </row>
    <row r="321" spans="1:5" ht="15.75" customHeight="1">
      <c r="A321" s="30">
        <v>45008</v>
      </c>
      <c r="B321" s="31">
        <v>4132.7</v>
      </c>
      <c r="C321" s="32">
        <f>'Processed closing data'!K319</f>
        <v>2.0099999999999998</v>
      </c>
      <c r="D321" s="33">
        <f>'Processed closing data'!L319</f>
        <v>29.42</v>
      </c>
      <c r="E321" s="34"/>
    </row>
    <row r="322" spans="1:5" ht="15.75" customHeight="1">
      <c r="A322" s="30">
        <v>45009</v>
      </c>
      <c r="B322" s="31">
        <v>4080.78</v>
      </c>
      <c r="C322" s="32">
        <f>'Processed closing data'!K320</f>
        <v>2.0099999999999998</v>
      </c>
      <c r="D322" s="33">
        <f>'Processed closing data'!L320</f>
        <v>29.24</v>
      </c>
      <c r="E322" s="34"/>
    </row>
    <row r="323" spans="1:5" ht="15.75" customHeight="1">
      <c r="A323" s="30">
        <v>45012</v>
      </c>
      <c r="B323" s="31">
        <v>4113.29</v>
      </c>
      <c r="C323" s="32">
        <f>'Processed closing data'!K321</f>
        <v>1.97</v>
      </c>
      <c r="D323" s="33">
        <f>'Processed closing data'!L321</f>
        <v>29.44</v>
      </c>
      <c r="E323" s="34"/>
    </row>
    <row r="324" spans="1:5" ht="15.75" customHeight="1">
      <c r="A324" s="30">
        <v>45013</v>
      </c>
      <c r="B324" s="31">
        <v>4115.04</v>
      </c>
      <c r="C324" s="32">
        <f>'Processed closing data'!K322</f>
        <v>1.9</v>
      </c>
      <c r="D324" s="33">
        <f>'Processed closing data'!L322</f>
        <v>28.36</v>
      </c>
      <c r="E324" s="34"/>
    </row>
    <row r="325" spans="1:5" ht="15.75" customHeight="1">
      <c r="A325" s="30">
        <v>45014</v>
      </c>
      <c r="B325" s="31">
        <v>4160.28</v>
      </c>
      <c r="C325" s="32">
        <f>'Processed closing data'!K323</f>
        <v>1.98</v>
      </c>
      <c r="D325" s="33">
        <f>'Processed closing data'!L323</f>
        <v>28</v>
      </c>
      <c r="E325" s="34"/>
    </row>
    <row r="326" spans="1:5" ht="15.75" customHeight="1">
      <c r="A326" s="30">
        <v>45015</v>
      </c>
      <c r="B326" s="31">
        <v>4195.43</v>
      </c>
      <c r="C326" s="32">
        <f>'Processed closing data'!K324</f>
        <v>2.13</v>
      </c>
      <c r="D326" s="33">
        <f>'Processed closing data'!L324</f>
        <v>28.38</v>
      </c>
      <c r="E326" s="34"/>
    </row>
    <row r="327" spans="1:5" ht="15.75" customHeight="1">
      <c r="A327" s="30">
        <v>45016</v>
      </c>
      <c r="B327" s="31">
        <v>4201.42</v>
      </c>
      <c r="C327" s="32">
        <f>'Processed closing data'!K325</f>
        <v>2.23</v>
      </c>
      <c r="D327" s="33">
        <f>'Processed closing data'!L325</f>
        <v>28.74</v>
      </c>
      <c r="E327" s="34"/>
    </row>
    <row r="328" spans="1:5" ht="15.75" customHeight="1">
      <c r="A328" s="30">
        <v>45019</v>
      </c>
      <c r="B328" s="31">
        <v>4219.41</v>
      </c>
      <c r="C328" s="32">
        <f>'Processed closing data'!K326</f>
        <v>2.14</v>
      </c>
      <c r="D328" s="33">
        <f>'Processed closing data'!L326</f>
        <v>28.82</v>
      </c>
      <c r="E328" s="34"/>
    </row>
    <row r="329" spans="1:5" ht="15.75" customHeight="1">
      <c r="A329" s="30">
        <v>45020</v>
      </c>
      <c r="B329" s="31">
        <v>4199.2</v>
      </c>
      <c r="C329" s="32">
        <f>'Processed closing data'!K327</f>
        <v>2.09</v>
      </c>
      <c r="D329" s="33">
        <f>'Processed closing data'!L327</f>
        <v>28.46</v>
      </c>
      <c r="E329" s="34"/>
    </row>
    <row r="330" spans="1:5" ht="15.75" customHeight="1">
      <c r="A330" s="30">
        <v>45021</v>
      </c>
      <c r="B330" s="31">
        <v>4205.97</v>
      </c>
      <c r="C330" s="32">
        <f>'Processed closing data'!K328</f>
        <v>2.08</v>
      </c>
      <c r="D330" s="33">
        <f>'Processed closing data'!L328</f>
        <v>27.46</v>
      </c>
      <c r="E330" s="34"/>
    </row>
    <row r="331" spans="1:5" ht="15.75" customHeight="1">
      <c r="A331" s="30">
        <v>45022</v>
      </c>
      <c r="B331" s="31">
        <v>4249.2700000000004</v>
      </c>
      <c r="C331" s="32">
        <f>'Processed closing data'!K329</f>
        <v>2.16</v>
      </c>
      <c r="D331" s="33">
        <f>'Processed closing data'!L329</f>
        <v>28.36</v>
      </c>
      <c r="E331" s="34"/>
    </row>
    <row r="332" spans="1:5" ht="15.75" customHeight="1">
      <c r="A332" s="30">
        <v>45023</v>
      </c>
      <c r="B332" s="31">
        <v>4249.2700000000004</v>
      </c>
      <c r="C332" s="32">
        <f>'Processed closing data'!K330</f>
        <v>2.16</v>
      </c>
      <c r="D332" s="33">
        <f>'Processed closing data'!L330</f>
        <v>28.36</v>
      </c>
      <c r="E332" s="34"/>
    </row>
    <row r="333" spans="1:5" ht="15.75" customHeight="1">
      <c r="A333" s="30">
        <v>45026</v>
      </c>
      <c r="B333" s="31">
        <v>4249.2700000000004</v>
      </c>
      <c r="C333" s="32">
        <f>'Processed closing data'!K331</f>
        <v>2.16</v>
      </c>
      <c r="D333" s="33">
        <f>'Processed closing data'!L331</f>
        <v>28.36</v>
      </c>
      <c r="E333" s="34"/>
    </row>
    <row r="334" spans="1:5" ht="15.75" customHeight="1">
      <c r="A334" s="30">
        <v>45027</v>
      </c>
      <c r="B334" s="31">
        <v>4275.12</v>
      </c>
      <c r="C334" s="32">
        <f>'Processed closing data'!K332</f>
        <v>2.19</v>
      </c>
      <c r="D334" s="33">
        <f>'Processed closing data'!L332</f>
        <v>29.02</v>
      </c>
      <c r="E334" s="34"/>
    </row>
    <row r="335" spans="1:5" ht="15.75" customHeight="1">
      <c r="A335" s="30">
        <v>45028</v>
      </c>
      <c r="B335" s="31">
        <v>4295.09</v>
      </c>
      <c r="C335" s="32">
        <f>'Processed closing data'!K333</f>
        <v>2.13</v>
      </c>
      <c r="D335" s="33">
        <f>'Processed closing data'!L333</f>
        <v>28.48</v>
      </c>
      <c r="E335" s="34"/>
    </row>
    <row r="336" spans="1:5" ht="15.75" customHeight="1">
      <c r="A336" s="30">
        <v>45029</v>
      </c>
      <c r="B336" s="31">
        <v>4305.96</v>
      </c>
      <c r="C336" s="32">
        <f>'Processed closing data'!K334</f>
        <v>2.19</v>
      </c>
      <c r="D336" s="33">
        <f>'Processed closing data'!L334</f>
        <v>28.7</v>
      </c>
      <c r="E336" s="34"/>
    </row>
    <row r="337" spans="1:5" ht="15.75" customHeight="1">
      <c r="A337" s="30">
        <v>45030</v>
      </c>
      <c r="B337" s="31">
        <v>4324.8500000000004</v>
      </c>
      <c r="C337" s="32">
        <f>'Processed closing data'!K335</f>
        <v>2.37</v>
      </c>
      <c r="D337" s="33">
        <f>'Processed closing data'!L335</f>
        <v>28</v>
      </c>
      <c r="E337" s="34"/>
    </row>
    <row r="338" spans="1:5" ht="15.75" customHeight="1">
      <c r="A338" s="30">
        <v>45033</v>
      </c>
      <c r="B338" s="31">
        <v>4329.83</v>
      </c>
      <c r="C338" s="32">
        <f>'Processed closing data'!K336</f>
        <v>2.29</v>
      </c>
      <c r="D338" s="33">
        <f>'Processed closing data'!L336</f>
        <v>27.94</v>
      </c>
      <c r="E338" s="34"/>
    </row>
    <row r="339" spans="1:5" ht="15.75" customHeight="1">
      <c r="A339" s="30">
        <v>45034</v>
      </c>
      <c r="B339" s="31">
        <v>4344.28</v>
      </c>
      <c r="C339" s="32">
        <f>'Processed closing data'!K337</f>
        <v>2.21</v>
      </c>
      <c r="D339" s="33">
        <f>'Processed closing data'!L337</f>
        <v>27.2</v>
      </c>
      <c r="E339" s="34"/>
    </row>
    <row r="340" spans="1:5" ht="15.75" customHeight="1">
      <c r="A340" s="30">
        <v>45035</v>
      </c>
      <c r="B340" s="31">
        <v>4336.25</v>
      </c>
      <c r="C340" s="32">
        <f>'Processed closing data'!K338</f>
        <v>2.16</v>
      </c>
      <c r="D340" s="33">
        <f>'Processed closing data'!L338</f>
        <v>27.66</v>
      </c>
      <c r="E340" s="34"/>
    </row>
    <row r="341" spans="1:5" ht="15.75" customHeight="1">
      <c r="A341" s="30">
        <v>45036</v>
      </c>
      <c r="B341" s="31">
        <v>4336.04</v>
      </c>
      <c r="C341" s="32">
        <f>'Processed closing data'!K339</f>
        <v>2.16</v>
      </c>
      <c r="D341" s="33">
        <f>'Processed closing data'!L339</f>
        <v>27.6</v>
      </c>
      <c r="E341" s="34"/>
    </row>
    <row r="342" spans="1:5" ht="15.75" customHeight="1">
      <c r="A342" s="30">
        <v>45037</v>
      </c>
      <c r="B342" s="31">
        <v>4345.68</v>
      </c>
      <c r="C342" s="32">
        <f>'Processed closing data'!K340</f>
        <v>2.17</v>
      </c>
      <c r="D342" s="33">
        <f>'Processed closing data'!L340</f>
        <v>27.92</v>
      </c>
      <c r="E342" s="34"/>
    </row>
    <row r="343" spans="1:5" ht="15.75" customHeight="1">
      <c r="A343" s="30">
        <v>45040</v>
      </c>
      <c r="B343" s="31">
        <v>4343.42</v>
      </c>
      <c r="C343" s="32">
        <f>'Processed closing data'!K341</f>
        <v>2.2000000000000002</v>
      </c>
      <c r="D343" s="33">
        <f>'Processed closing data'!L341</f>
        <v>27.74</v>
      </c>
      <c r="E343" s="34"/>
    </row>
    <row r="344" spans="1:5" ht="15.75" customHeight="1">
      <c r="A344" s="30">
        <v>45041</v>
      </c>
      <c r="B344" s="31">
        <v>4333.1000000000004</v>
      </c>
      <c r="C344" s="32">
        <f>'Processed closing data'!K342</f>
        <v>2.1800000000000002</v>
      </c>
      <c r="D344" s="33">
        <f>'Processed closing data'!L342</f>
        <v>27.24</v>
      </c>
      <c r="E344" s="34"/>
    </row>
    <row r="345" spans="1:5" ht="15.75" customHeight="1">
      <c r="A345" s="30">
        <v>45042</v>
      </c>
      <c r="B345" s="31">
        <v>4314.67</v>
      </c>
      <c r="C345" s="32">
        <f>'Processed closing data'!K343</f>
        <v>2.2200000000000002</v>
      </c>
      <c r="D345" s="33">
        <f>'Processed closing data'!L343</f>
        <v>27.14</v>
      </c>
      <c r="E345" s="34"/>
    </row>
    <row r="346" spans="1:5" ht="15.75" customHeight="1">
      <c r="A346" s="30">
        <v>45043</v>
      </c>
      <c r="B346" s="31">
        <v>4305.97</v>
      </c>
      <c r="C346" s="32">
        <f>'Processed closing data'!K344</f>
        <v>2.33</v>
      </c>
      <c r="D346" s="33">
        <f>'Processed closing data'!L344</f>
        <v>27</v>
      </c>
      <c r="E346" s="34"/>
    </row>
    <row r="347" spans="1:5" ht="15.75" customHeight="1">
      <c r="A347" s="30">
        <v>45044</v>
      </c>
      <c r="B347" s="31">
        <v>4329.96</v>
      </c>
      <c r="C347" s="32">
        <f>'Processed closing data'!K345</f>
        <v>2.2999999999999998</v>
      </c>
      <c r="D347" s="33">
        <f>'Processed closing data'!L345</f>
        <v>26.88</v>
      </c>
      <c r="E347" s="34"/>
    </row>
    <row r="348" spans="1:5" ht="15.75" customHeight="1">
      <c r="A348" s="30">
        <v>45047</v>
      </c>
      <c r="B348" s="31">
        <v>4329.96</v>
      </c>
      <c r="C348" s="32">
        <f>'Processed closing data'!K346</f>
        <v>2.2999999999999998</v>
      </c>
      <c r="D348" s="33">
        <f>'Processed closing data'!L346</f>
        <v>26.88</v>
      </c>
      <c r="E348" s="34"/>
    </row>
    <row r="349" spans="1:5" ht="15.75" customHeight="1">
      <c r="A349" s="30">
        <v>45048</v>
      </c>
      <c r="B349" s="31">
        <v>4280.37</v>
      </c>
      <c r="C349" s="32">
        <f>'Processed closing data'!K347</f>
        <v>2.3199999999999998</v>
      </c>
      <c r="D349" s="33">
        <f>'Processed closing data'!L347</f>
        <v>26.8</v>
      </c>
      <c r="E349" s="34"/>
    </row>
    <row r="350" spans="1:5" ht="15.75" customHeight="1">
      <c r="A350" s="30">
        <v>45049</v>
      </c>
      <c r="B350" s="31">
        <v>4289.2299999999996</v>
      </c>
      <c r="C350" s="32">
        <f>'Processed closing data'!K348</f>
        <v>2.2799999999999998</v>
      </c>
      <c r="D350" s="33">
        <f>'Processed closing data'!L348</f>
        <v>26.52</v>
      </c>
      <c r="E350" s="34"/>
    </row>
    <row r="351" spans="1:5" ht="15.75" customHeight="1">
      <c r="A351" s="30">
        <v>45050</v>
      </c>
      <c r="B351" s="31">
        <v>4244.92</v>
      </c>
      <c r="C351" s="32">
        <f>'Processed closing data'!K349</f>
        <v>2.2799999999999998</v>
      </c>
      <c r="D351" s="33">
        <f>'Processed closing data'!L349</f>
        <v>26.92</v>
      </c>
      <c r="E351" s="34"/>
    </row>
    <row r="352" spans="1:5" ht="15.75" customHeight="1">
      <c r="A352" s="30">
        <v>45051</v>
      </c>
      <c r="B352" s="31">
        <v>4287.24</v>
      </c>
      <c r="C352" s="32">
        <f>'Processed closing data'!K350</f>
        <v>2.31</v>
      </c>
      <c r="D352" s="33">
        <f>'Processed closing data'!L350</f>
        <v>27.74</v>
      </c>
      <c r="E352" s="34"/>
    </row>
    <row r="353" spans="1:5" ht="15.75" customHeight="1">
      <c r="A353" s="30">
        <v>45054</v>
      </c>
      <c r="B353" s="31">
        <v>4287.24</v>
      </c>
      <c r="C353" s="32">
        <f>'Processed closing data'!K351</f>
        <v>2.31</v>
      </c>
      <c r="D353" s="33">
        <f>'Processed closing data'!L351</f>
        <v>27.74</v>
      </c>
      <c r="E353" s="34"/>
    </row>
    <row r="354" spans="1:5" ht="15.75" customHeight="1">
      <c r="A354" s="30">
        <v>45055</v>
      </c>
      <c r="B354" s="31">
        <v>4274.9799999999996</v>
      </c>
      <c r="C354" s="32">
        <f>'Processed closing data'!K352</f>
        <v>2.35</v>
      </c>
      <c r="D354" s="33">
        <f>'Processed closing data'!L352</f>
        <v>25.74</v>
      </c>
      <c r="E354" s="34"/>
    </row>
    <row r="355" spans="1:5" ht="15.75" customHeight="1">
      <c r="A355" s="30">
        <v>45056</v>
      </c>
      <c r="B355" s="31">
        <v>4264.1000000000004</v>
      </c>
      <c r="C355" s="32">
        <f>'Processed closing data'!K353</f>
        <v>2.39</v>
      </c>
      <c r="D355" s="33">
        <f>'Processed closing data'!L353</f>
        <v>26.26</v>
      </c>
      <c r="E355" s="34"/>
    </row>
    <row r="356" spans="1:5" ht="15.75" customHeight="1">
      <c r="A356" s="30">
        <v>45057</v>
      </c>
      <c r="B356" s="31">
        <v>4258.8</v>
      </c>
      <c r="C356" s="32">
        <f>'Processed closing data'!K354</f>
        <v>2.4900000000000002</v>
      </c>
      <c r="D356" s="33">
        <f>'Processed closing data'!L354</f>
        <v>26.04</v>
      </c>
      <c r="E356" s="34"/>
    </row>
    <row r="357" spans="1:5" ht="15.75" customHeight="1">
      <c r="A357" s="30">
        <v>45058</v>
      </c>
      <c r="B357" s="31">
        <v>4267.72</v>
      </c>
      <c r="C357" s="32">
        <f>'Processed closing data'!K355</f>
        <v>2.44</v>
      </c>
      <c r="D357" s="33">
        <f>'Processed closing data'!L355</f>
        <v>25.9</v>
      </c>
      <c r="E357" s="34"/>
    </row>
    <row r="358" spans="1:5" ht="15.75" customHeight="1">
      <c r="A358" s="30">
        <v>45061</v>
      </c>
      <c r="B358" s="31">
        <v>4280.84</v>
      </c>
      <c r="C358" s="32">
        <f>'Processed closing data'!K356</f>
        <v>2.41</v>
      </c>
      <c r="D358" s="33">
        <f>'Processed closing data'!L356</f>
        <v>25.68</v>
      </c>
      <c r="E358" s="34"/>
    </row>
    <row r="359" spans="1:5" ht="15.75" customHeight="1">
      <c r="A359" s="30">
        <v>45062</v>
      </c>
      <c r="B359" s="31">
        <v>4268.6899999999996</v>
      </c>
      <c r="C359" s="32">
        <f>'Processed closing data'!K357</f>
        <v>2.4</v>
      </c>
      <c r="D359" s="33">
        <f>'Processed closing data'!L357</f>
        <v>25.44</v>
      </c>
      <c r="E359" s="34"/>
    </row>
    <row r="360" spans="1:5" ht="15.75" customHeight="1">
      <c r="A360" s="30">
        <v>45063</v>
      </c>
      <c r="B360" s="31">
        <v>4253.7299999999996</v>
      </c>
      <c r="C360" s="32">
        <f>'Processed closing data'!K358</f>
        <v>2.4</v>
      </c>
      <c r="D360" s="33">
        <f>'Processed closing data'!L358</f>
        <v>24.84</v>
      </c>
      <c r="E360" s="34"/>
    </row>
    <row r="361" spans="1:5" ht="15.75" customHeight="1">
      <c r="A361" s="30">
        <v>45064</v>
      </c>
      <c r="B361" s="31">
        <v>4265.34</v>
      </c>
      <c r="C361" s="32">
        <f>'Processed closing data'!K359</f>
        <v>2.37</v>
      </c>
      <c r="D361" s="33">
        <f>'Processed closing data'!L359</f>
        <v>24.58</v>
      </c>
      <c r="E361" s="34"/>
    </row>
    <row r="362" spans="1:5" ht="15.75" customHeight="1">
      <c r="A362" s="30">
        <v>45065</v>
      </c>
      <c r="B362" s="31">
        <v>4271.9399999999996</v>
      </c>
      <c r="C362" s="32">
        <f>'Processed closing data'!K360</f>
        <v>2.48</v>
      </c>
      <c r="D362" s="33">
        <f>'Processed closing data'!L360</f>
        <v>25.18</v>
      </c>
      <c r="E362" s="34"/>
    </row>
    <row r="363" spans="1:5" ht="15.75" customHeight="1">
      <c r="A363" s="30">
        <v>45068</v>
      </c>
      <c r="B363" s="31">
        <v>4278.13</v>
      </c>
      <c r="C363" s="32">
        <f>'Processed closing data'!K361</f>
        <v>2.4900000000000002</v>
      </c>
      <c r="D363" s="33">
        <f>'Processed closing data'!L361</f>
        <v>25.1</v>
      </c>
      <c r="E363" s="34"/>
    </row>
    <row r="364" spans="1:5" ht="15.75" customHeight="1">
      <c r="A364" s="30">
        <v>45069</v>
      </c>
      <c r="B364" s="31">
        <v>4272.29</v>
      </c>
      <c r="C364" s="32">
        <f>'Processed closing data'!K362</f>
        <v>2.4900000000000002</v>
      </c>
      <c r="D364" s="33">
        <f>'Processed closing data'!L362</f>
        <v>25.2</v>
      </c>
      <c r="E364" s="34"/>
    </row>
    <row r="365" spans="1:5" ht="15.75" customHeight="1">
      <c r="A365" s="30">
        <v>45070</v>
      </c>
      <c r="B365" s="31">
        <v>4199.37</v>
      </c>
      <c r="C365" s="32">
        <f>'Processed closing data'!K363</f>
        <v>2.4900000000000002</v>
      </c>
      <c r="D365" s="33">
        <f>'Processed closing data'!L363</f>
        <v>25.12</v>
      </c>
      <c r="E365" s="34"/>
    </row>
    <row r="366" spans="1:5" ht="15.75" customHeight="1">
      <c r="A366" s="30">
        <v>45071</v>
      </c>
      <c r="B366" s="31">
        <v>4169.9399999999996</v>
      </c>
      <c r="C366" s="32">
        <f>'Processed closing data'!K364</f>
        <v>2.4900000000000002</v>
      </c>
      <c r="D366" s="33">
        <f>'Processed closing data'!L364</f>
        <v>25.12</v>
      </c>
      <c r="E366" s="34"/>
    </row>
    <row r="367" spans="1:5" ht="15.75" customHeight="1">
      <c r="A367" s="30">
        <v>45072</v>
      </c>
      <c r="B367" s="31">
        <v>4195.1400000000003</v>
      </c>
      <c r="C367" s="32">
        <f>'Processed closing data'!K365</f>
        <v>2.62</v>
      </c>
      <c r="D367" s="33">
        <f>'Processed closing data'!L365</f>
        <v>25.02</v>
      </c>
      <c r="E367" s="34"/>
    </row>
    <row r="368" spans="1:5" ht="15.75" customHeight="1">
      <c r="A368" s="30">
        <v>45075</v>
      </c>
      <c r="B368" s="31">
        <v>4195.1400000000003</v>
      </c>
      <c r="C368" s="32">
        <f>'Processed closing data'!K366</f>
        <v>2.62</v>
      </c>
      <c r="D368" s="33">
        <f>'Processed closing data'!L366</f>
        <v>25.02</v>
      </c>
      <c r="E368" s="34"/>
    </row>
    <row r="369" spans="1:5" ht="15.75" customHeight="1">
      <c r="A369" s="30">
        <v>45076</v>
      </c>
      <c r="B369" s="31">
        <v>4145.8100000000004</v>
      </c>
      <c r="C369" s="32">
        <f>'Processed closing data'!K367</f>
        <v>2.61</v>
      </c>
      <c r="D369" s="33">
        <f>'Processed closing data'!L367</f>
        <v>24.96</v>
      </c>
      <c r="E369" s="34"/>
    </row>
    <row r="370" spans="1:5" ht="15.75" customHeight="1">
      <c r="A370" s="30">
        <v>45077</v>
      </c>
      <c r="B370" s="31">
        <v>4107.24</v>
      </c>
      <c r="C370" s="32">
        <f>'Processed closing data'!K368</f>
        <v>2.7</v>
      </c>
      <c r="D370" s="33">
        <f>'Processed closing data'!L368</f>
        <v>25.28</v>
      </c>
      <c r="E370" s="34"/>
    </row>
    <row r="371" spans="1:5" ht="15.75" customHeight="1">
      <c r="A371" s="30">
        <v>45078</v>
      </c>
      <c r="B371" s="31">
        <v>4131.3999999999996</v>
      </c>
      <c r="C371" s="32">
        <f>'Processed closing data'!K369</f>
        <v>2.69</v>
      </c>
      <c r="D371" s="33">
        <f>'Processed closing data'!L369</f>
        <v>25.18</v>
      </c>
      <c r="E371" s="34"/>
    </row>
    <row r="372" spans="1:5" ht="15.75" customHeight="1">
      <c r="A372" s="30">
        <v>45079</v>
      </c>
      <c r="B372" s="31">
        <v>4196.79</v>
      </c>
      <c r="C372" s="32">
        <f>'Processed closing data'!K370</f>
        <v>2.72</v>
      </c>
      <c r="D372" s="33">
        <f>'Processed closing data'!L370</f>
        <v>25.44</v>
      </c>
      <c r="E372" s="34"/>
    </row>
    <row r="373" spans="1:5" ht="15.75" customHeight="1">
      <c r="A373" s="30">
        <v>45082</v>
      </c>
      <c r="B373" s="31">
        <v>4192.2299999999996</v>
      </c>
      <c r="C373" s="32">
        <f>'Processed closing data'!K371</f>
        <v>2.72</v>
      </c>
      <c r="D373" s="33">
        <f>'Processed closing data'!L371</f>
        <v>24.48</v>
      </c>
      <c r="E373" s="34"/>
    </row>
    <row r="374" spans="1:5" ht="15.75" customHeight="1">
      <c r="A374" s="30">
        <v>45083</v>
      </c>
      <c r="B374" s="31">
        <v>4208.76</v>
      </c>
      <c r="C374" s="32">
        <f>'Processed closing data'!K372</f>
        <v>2.72</v>
      </c>
      <c r="D374" s="33">
        <f>'Processed closing data'!L372</f>
        <v>24.48</v>
      </c>
      <c r="E374" s="34"/>
    </row>
    <row r="375" spans="1:5" ht="15.75" customHeight="1">
      <c r="A375" s="30">
        <v>45084</v>
      </c>
      <c r="B375" s="31">
        <v>4204.96</v>
      </c>
      <c r="C375" s="32">
        <f>'Processed closing data'!K373</f>
        <v>2.64</v>
      </c>
      <c r="D375" s="33">
        <f>'Processed closing data'!L373</f>
        <v>24.58</v>
      </c>
      <c r="E375" s="34"/>
    </row>
    <row r="376" spans="1:5" ht="15.75" customHeight="1">
      <c r="A376" s="30">
        <v>45085</v>
      </c>
      <c r="B376" s="31">
        <v>4191.92</v>
      </c>
      <c r="C376" s="32">
        <f>'Processed closing data'!K374</f>
        <v>2.69</v>
      </c>
      <c r="D376" s="33">
        <f>'Processed closing data'!L374</f>
        <v>24.34</v>
      </c>
      <c r="E376" s="34"/>
    </row>
    <row r="377" spans="1:5" ht="15.75" customHeight="1">
      <c r="A377" s="30">
        <v>45086</v>
      </c>
      <c r="B377" s="31">
        <v>4173.74</v>
      </c>
      <c r="C377" s="32">
        <f>'Processed closing data'!K375</f>
        <v>2.46</v>
      </c>
      <c r="D377" s="33">
        <f>'Processed closing data'!L375</f>
        <v>24.3</v>
      </c>
      <c r="E377" s="34"/>
    </row>
    <row r="378" spans="1:5" ht="15.75" customHeight="1">
      <c r="A378" s="30">
        <v>45089</v>
      </c>
      <c r="B378" s="31">
        <v>4180.7700000000004</v>
      </c>
      <c r="C378" s="32">
        <f>'Processed closing data'!K376</f>
        <v>2.4</v>
      </c>
      <c r="D378" s="33">
        <f>'Processed closing data'!L376</f>
        <v>24.62</v>
      </c>
      <c r="E378" s="34"/>
    </row>
    <row r="379" spans="1:5" ht="15.75" customHeight="1">
      <c r="A379" s="30">
        <v>45090</v>
      </c>
      <c r="B379" s="31">
        <v>4192.1000000000004</v>
      </c>
      <c r="C379" s="32">
        <f>'Processed closing data'!K377</f>
        <v>2.3199999999999998</v>
      </c>
      <c r="D379" s="33">
        <f>'Processed closing data'!L377</f>
        <v>24.5</v>
      </c>
      <c r="E379" s="34"/>
    </row>
    <row r="380" spans="1:5" ht="15.75" customHeight="1">
      <c r="A380" s="30">
        <v>45091</v>
      </c>
      <c r="B380" s="31">
        <v>4195.46</v>
      </c>
      <c r="C380" s="32">
        <f>'Processed closing data'!K378</f>
        <v>2.27</v>
      </c>
      <c r="D380" s="33">
        <f>'Processed closing data'!L378</f>
        <v>24.5</v>
      </c>
      <c r="E380" s="34"/>
    </row>
    <row r="381" spans="1:5" ht="15.75" customHeight="1">
      <c r="A381" s="30">
        <v>45092</v>
      </c>
      <c r="B381" s="31">
        <v>4203.29</v>
      </c>
      <c r="C381" s="32">
        <f>'Processed closing data'!K379</f>
        <v>2.2400000000000002</v>
      </c>
      <c r="D381" s="33">
        <f>'Processed closing data'!L379</f>
        <v>24.48</v>
      </c>
      <c r="E381" s="34"/>
    </row>
    <row r="382" spans="1:5" ht="15.75" customHeight="1">
      <c r="A382" s="30">
        <v>45093</v>
      </c>
      <c r="B382" s="31">
        <v>4209.87</v>
      </c>
      <c r="C382" s="32">
        <f>'Processed closing data'!K380</f>
        <v>2.2400000000000002</v>
      </c>
      <c r="D382" s="33">
        <f>'Processed closing data'!L380</f>
        <v>24.88</v>
      </c>
      <c r="E382" s="34"/>
    </row>
    <row r="383" spans="1:5" ht="15.75" customHeight="1">
      <c r="A383" s="30">
        <v>45096</v>
      </c>
      <c r="B383" s="31">
        <v>4178.7</v>
      </c>
      <c r="C383" s="32">
        <f>'Processed closing data'!K381</f>
        <v>2.19</v>
      </c>
      <c r="D383" s="33">
        <f>'Processed closing data'!L381</f>
        <v>24.52</v>
      </c>
      <c r="E383" s="34"/>
    </row>
    <row r="384" spans="1:5" ht="15.75" customHeight="1">
      <c r="A384" s="30">
        <v>45097</v>
      </c>
      <c r="B384" s="31">
        <v>4166.25</v>
      </c>
      <c r="C384" s="32">
        <f>'Processed closing data'!K382</f>
        <v>2.1800000000000002</v>
      </c>
      <c r="D384" s="33">
        <f>'Processed closing data'!L382</f>
        <v>23.56</v>
      </c>
      <c r="E384" s="34"/>
    </row>
    <row r="385" spans="1:5" ht="15.75" customHeight="1">
      <c r="A385" s="30">
        <v>45098</v>
      </c>
      <c r="B385" s="31">
        <v>4156</v>
      </c>
      <c r="C385" s="32">
        <f>'Processed closing data'!K383</f>
        <v>2.19</v>
      </c>
      <c r="D385" s="33">
        <f>'Processed closing data'!L383</f>
        <v>22.82</v>
      </c>
      <c r="E385" s="34"/>
    </row>
    <row r="386" spans="1:5" ht="15.75" customHeight="1">
      <c r="A386" s="30">
        <v>45099</v>
      </c>
      <c r="B386" s="31">
        <v>4121.3599999999997</v>
      </c>
      <c r="C386" s="32">
        <f>'Processed closing data'!K384</f>
        <v>2.2200000000000002</v>
      </c>
      <c r="D386" s="33">
        <f>'Processed closing data'!L384</f>
        <v>22.78</v>
      </c>
      <c r="E386" s="34"/>
    </row>
    <row r="387" spans="1:5" ht="15.75" customHeight="1">
      <c r="A387" s="30">
        <v>45100</v>
      </c>
      <c r="B387" s="31">
        <v>4094.07</v>
      </c>
      <c r="C387" s="32">
        <f>'Processed closing data'!K385</f>
        <v>2.21</v>
      </c>
      <c r="D387" s="33">
        <f>'Processed closing data'!L385</f>
        <v>22.4</v>
      </c>
      <c r="E387" s="34"/>
    </row>
    <row r="388" spans="1:5" ht="15.75" customHeight="1">
      <c r="A388" s="30">
        <v>45103</v>
      </c>
      <c r="B388" s="31">
        <v>4087.41</v>
      </c>
      <c r="C388" s="32">
        <f>'Processed closing data'!K386</f>
        <v>2.1800000000000002</v>
      </c>
      <c r="D388" s="33">
        <f>'Processed closing data'!L386</f>
        <v>21.82</v>
      </c>
      <c r="E388" s="34"/>
    </row>
    <row r="389" spans="1:5" ht="15.75" customHeight="1">
      <c r="A389" s="30">
        <v>45104</v>
      </c>
      <c r="B389" s="31">
        <v>4093.64</v>
      </c>
      <c r="C389" s="32">
        <f>'Processed closing data'!K387</f>
        <v>2.13</v>
      </c>
      <c r="D389" s="33">
        <f>'Processed closing data'!L387</f>
        <v>21.32</v>
      </c>
      <c r="E389" s="34"/>
    </row>
    <row r="390" spans="1:5" ht="15.75" customHeight="1">
      <c r="A390" s="30">
        <v>45105</v>
      </c>
      <c r="B390" s="31">
        <v>4123.28</v>
      </c>
      <c r="C390" s="32">
        <f>'Processed closing data'!K388</f>
        <v>2.17</v>
      </c>
      <c r="D390" s="33">
        <f>'Processed closing data'!L388</f>
        <v>21.7</v>
      </c>
      <c r="E390" s="34"/>
    </row>
    <row r="391" spans="1:5" ht="15.75" customHeight="1">
      <c r="A391" s="30">
        <v>45106</v>
      </c>
      <c r="B391" s="31">
        <v>4105.22</v>
      </c>
      <c r="C391" s="32">
        <f>'Processed closing data'!K389</f>
        <v>2.14</v>
      </c>
      <c r="D391" s="33">
        <f>'Processed closing data'!L389</f>
        <v>21.56</v>
      </c>
      <c r="E391" s="34"/>
    </row>
    <row r="392" spans="1:5" ht="15.75" customHeight="1">
      <c r="A392" s="30">
        <v>45107</v>
      </c>
      <c r="B392" s="31">
        <v>4138.09</v>
      </c>
      <c r="C392" s="32">
        <f>'Processed closing data'!K390</f>
        <v>2.13</v>
      </c>
      <c r="D392" s="33">
        <f>'Processed closing data'!L390</f>
        <v>21.66</v>
      </c>
      <c r="E392" s="34"/>
    </row>
    <row r="393" spans="1:5" ht="15.75" customHeight="1">
      <c r="A393" s="30">
        <v>45110</v>
      </c>
      <c r="B393" s="31">
        <v>4138.91</v>
      </c>
      <c r="C393" s="32">
        <f>'Processed closing data'!K391</f>
        <v>2.13</v>
      </c>
      <c r="D393" s="33">
        <f>'Processed closing data'!L391</f>
        <v>22.12</v>
      </c>
      <c r="E393" s="34"/>
    </row>
    <row r="394" spans="1:5" ht="15.75" customHeight="1">
      <c r="A394" s="30">
        <v>45111</v>
      </c>
      <c r="B394" s="31">
        <v>4136.16</v>
      </c>
      <c r="C394" s="32">
        <f>'Processed closing data'!K392</f>
        <v>2.1800000000000002</v>
      </c>
      <c r="D394" s="33">
        <f>'Processed closing data'!L392</f>
        <v>22.44</v>
      </c>
      <c r="E394" s="34"/>
    </row>
    <row r="395" spans="1:5" ht="15.75" customHeight="1">
      <c r="A395" s="30">
        <v>45112</v>
      </c>
      <c r="B395" s="31">
        <v>4095.05</v>
      </c>
      <c r="C395" s="32">
        <f>'Processed closing data'!K393</f>
        <v>2.1800000000000002</v>
      </c>
      <c r="D395" s="33">
        <f>'Processed closing data'!L393</f>
        <v>22.26</v>
      </c>
      <c r="E395" s="34"/>
    </row>
    <row r="396" spans="1:5" ht="15.75" customHeight="1">
      <c r="A396" s="30">
        <v>45113</v>
      </c>
      <c r="B396" s="31">
        <v>4003.71</v>
      </c>
      <c r="C396" s="32">
        <f>'Processed closing data'!K394</f>
        <v>2.16</v>
      </c>
      <c r="D396" s="33">
        <f>'Processed closing data'!L394</f>
        <v>22.12</v>
      </c>
      <c r="E396" s="34"/>
    </row>
    <row r="397" spans="1:5" ht="15.75" customHeight="1">
      <c r="A397" s="30">
        <v>45114</v>
      </c>
      <c r="B397" s="31">
        <v>3995.3</v>
      </c>
      <c r="C397" s="32">
        <f>'Processed closing data'!K395</f>
        <v>2.15</v>
      </c>
      <c r="D397" s="33">
        <f>'Processed closing data'!L395</f>
        <v>22.48</v>
      </c>
      <c r="E397" s="34"/>
    </row>
    <row r="398" spans="1:5" ht="15.75" customHeight="1">
      <c r="A398" s="30">
        <v>45117</v>
      </c>
      <c r="B398" s="31">
        <v>4004.02</v>
      </c>
      <c r="C398" s="32">
        <f>'Processed closing data'!K396</f>
        <v>2.14</v>
      </c>
      <c r="D398" s="33">
        <f>'Processed closing data'!L396</f>
        <v>22.58</v>
      </c>
      <c r="E398" s="34"/>
    </row>
    <row r="399" spans="1:5" ht="15.75" customHeight="1">
      <c r="A399" s="30">
        <v>45118</v>
      </c>
      <c r="B399" s="31">
        <v>4011.65</v>
      </c>
      <c r="C399" s="32">
        <f>'Processed closing data'!K397</f>
        <v>2.23</v>
      </c>
      <c r="D399" s="33">
        <f>'Processed closing data'!L397</f>
        <v>23.18</v>
      </c>
      <c r="E399" s="34"/>
    </row>
    <row r="400" spans="1:5" ht="15.75" customHeight="1">
      <c r="A400" s="30">
        <v>45119</v>
      </c>
      <c r="B400" s="31">
        <v>4088.57</v>
      </c>
      <c r="C400" s="32">
        <f>'Processed closing data'!K398</f>
        <v>2.2999999999999998</v>
      </c>
      <c r="D400" s="33">
        <f>'Processed closing data'!L398</f>
        <v>23.82</v>
      </c>
      <c r="E400" s="34"/>
    </row>
    <row r="401" spans="1:5" ht="15.75" customHeight="1">
      <c r="A401" s="30">
        <v>45120</v>
      </c>
      <c r="B401" s="31">
        <v>4101.6000000000004</v>
      </c>
      <c r="C401" s="32">
        <f>'Processed closing data'!K399</f>
        <v>2.25</v>
      </c>
      <c r="D401" s="33">
        <f>'Processed closing data'!L399</f>
        <v>23.7</v>
      </c>
      <c r="E401" s="34"/>
    </row>
    <row r="402" spans="1:5" ht="15.75" customHeight="1">
      <c r="A402" s="30">
        <v>45121</v>
      </c>
      <c r="B402" s="31">
        <v>4096.91</v>
      </c>
      <c r="C402" s="32">
        <f>'Processed closing data'!K400</f>
        <v>2.23</v>
      </c>
      <c r="D402" s="33">
        <f>'Processed closing data'!L400</f>
        <v>23.86</v>
      </c>
      <c r="E402" s="34"/>
    </row>
    <row r="403" spans="1:5" ht="15.75" customHeight="1">
      <c r="A403" s="30">
        <v>45124</v>
      </c>
      <c r="B403" s="31">
        <v>4078.52</v>
      </c>
      <c r="C403" s="32">
        <f>'Processed closing data'!K401</f>
        <v>2.5499999999999998</v>
      </c>
      <c r="D403" s="33">
        <f>'Processed closing data'!L401</f>
        <v>23.44</v>
      </c>
      <c r="E403" s="34"/>
    </row>
    <row r="404" spans="1:5" ht="15.75" customHeight="1">
      <c r="A404" s="30">
        <v>45125</v>
      </c>
      <c r="B404" s="31">
        <v>4107.5600000000004</v>
      </c>
      <c r="C404" s="32">
        <f>'Processed closing data'!K402</f>
        <v>2.52</v>
      </c>
      <c r="D404" s="33">
        <f>'Processed closing data'!L402</f>
        <v>23.9</v>
      </c>
      <c r="E404" s="34"/>
    </row>
    <row r="405" spans="1:5" ht="15.75" customHeight="1">
      <c r="A405" s="30">
        <v>45126</v>
      </c>
      <c r="B405" s="31">
        <v>4193.1899999999996</v>
      </c>
      <c r="C405" s="32">
        <f>'Processed closing data'!K403</f>
        <v>2.5099999999999998</v>
      </c>
      <c r="D405" s="33">
        <f>'Processed closing data'!L403</f>
        <v>24.96</v>
      </c>
      <c r="E405" s="34"/>
    </row>
    <row r="406" spans="1:5" ht="15.75" customHeight="1">
      <c r="A406" s="30">
        <v>45127</v>
      </c>
      <c r="B406" s="31">
        <v>4220.22</v>
      </c>
      <c r="C406" s="32">
        <f>'Processed closing data'!K404</f>
        <v>2.68</v>
      </c>
      <c r="D406" s="33">
        <f>'Processed closing data'!L404</f>
        <v>25</v>
      </c>
      <c r="E406" s="34"/>
    </row>
    <row r="407" spans="1:5" ht="15.75" customHeight="1">
      <c r="A407" s="30">
        <v>45128</v>
      </c>
      <c r="B407" s="31">
        <v>4225.1099999999997</v>
      </c>
      <c r="C407" s="32">
        <f>'Processed closing data'!K405</f>
        <v>2.72</v>
      </c>
      <c r="D407" s="33">
        <f>'Processed closing data'!L405</f>
        <v>25.02</v>
      </c>
      <c r="E407" s="34"/>
    </row>
    <row r="408" spans="1:5" ht="15.75" customHeight="1">
      <c r="A408" s="30">
        <v>45131</v>
      </c>
      <c r="B408" s="31">
        <v>4230.3999999999996</v>
      </c>
      <c r="C408" s="32">
        <f>'Processed closing data'!K406</f>
        <v>2.75</v>
      </c>
      <c r="D408" s="33">
        <f>'Processed closing data'!L406</f>
        <v>25.06</v>
      </c>
      <c r="E408" s="34"/>
    </row>
    <row r="409" spans="1:5" ht="15.75" customHeight="1">
      <c r="A409" s="30">
        <v>45132</v>
      </c>
      <c r="B409" s="31">
        <v>4236.8100000000004</v>
      </c>
      <c r="C409" s="32">
        <f>'Processed closing data'!K407</f>
        <v>2.69</v>
      </c>
      <c r="D409" s="33">
        <f>'Processed closing data'!L407</f>
        <v>24.78</v>
      </c>
      <c r="E409" s="34"/>
    </row>
    <row r="410" spans="1:5" ht="15.75" customHeight="1">
      <c r="A410" s="30">
        <v>45133</v>
      </c>
      <c r="B410" s="31">
        <v>4230.8999999999996</v>
      </c>
      <c r="C410" s="32">
        <f>'Processed closing data'!K408</f>
        <v>2.68</v>
      </c>
      <c r="D410" s="33">
        <f>'Processed closing data'!L408</f>
        <v>24.8</v>
      </c>
      <c r="E410" s="34"/>
    </row>
    <row r="411" spans="1:5" ht="15.75" customHeight="1">
      <c r="A411" s="30">
        <v>45134</v>
      </c>
      <c r="B411" s="31">
        <v>4241.12</v>
      </c>
      <c r="C411" s="32">
        <f>'Processed closing data'!K409</f>
        <v>2.64</v>
      </c>
      <c r="D411" s="33">
        <f>'Processed closing data'!L409</f>
        <v>24.8</v>
      </c>
      <c r="E411" s="34"/>
    </row>
    <row r="412" spans="1:5" ht="15.75" customHeight="1">
      <c r="A412" s="30">
        <v>45135</v>
      </c>
      <c r="B412" s="31">
        <v>4237.17</v>
      </c>
      <c r="C412" s="32">
        <f>'Processed closing data'!K410</f>
        <v>2.63</v>
      </c>
      <c r="D412" s="33">
        <f>'Processed closing data'!L410</f>
        <v>24.68</v>
      </c>
      <c r="E412" s="34"/>
    </row>
    <row r="413" spans="1:5" ht="15.75" customHeight="1">
      <c r="A413" s="30">
        <v>45138</v>
      </c>
      <c r="B413" s="31">
        <v>4240.22</v>
      </c>
      <c r="C413" s="32">
        <f>'Processed closing data'!K411</f>
        <v>2.64</v>
      </c>
      <c r="D413" s="33">
        <f>'Processed closing data'!L411</f>
        <v>24.6</v>
      </c>
      <c r="E413" s="34"/>
    </row>
    <row r="414" spans="1:5" ht="15.75" customHeight="1">
      <c r="A414" s="30">
        <v>45139</v>
      </c>
      <c r="B414" s="31">
        <v>4222.1000000000004</v>
      </c>
      <c r="C414" s="32">
        <f>'Processed closing data'!K412</f>
        <v>2.6</v>
      </c>
      <c r="D414" s="33">
        <f>'Processed closing data'!L412</f>
        <v>24.4</v>
      </c>
      <c r="E414" s="34"/>
    </row>
    <row r="415" spans="1:5" ht="15.75" customHeight="1">
      <c r="A415" s="30">
        <v>45140</v>
      </c>
      <c r="B415" s="31">
        <v>4164.7</v>
      </c>
      <c r="C415" s="32">
        <f>'Processed closing data'!K413</f>
        <v>2.54</v>
      </c>
      <c r="D415" s="33">
        <f>'Processed closing data'!L413</f>
        <v>24.18</v>
      </c>
      <c r="E415" s="34"/>
    </row>
    <row r="416" spans="1:5" ht="15.75" customHeight="1">
      <c r="A416" s="30">
        <v>45141</v>
      </c>
      <c r="B416" s="31">
        <v>4149.99</v>
      </c>
      <c r="C416" s="32">
        <f>'Processed closing data'!K414</f>
        <v>2.5499999999999998</v>
      </c>
      <c r="D416" s="33">
        <f>'Processed closing data'!L414</f>
        <v>24.34</v>
      </c>
      <c r="E416" s="34"/>
    </row>
    <row r="417" spans="1:5" ht="15.75" customHeight="1">
      <c r="A417" s="30">
        <v>45142</v>
      </c>
      <c r="B417" s="31">
        <v>4169.8</v>
      </c>
      <c r="C417" s="32">
        <f>'Processed closing data'!K415</f>
        <v>2.6</v>
      </c>
      <c r="D417" s="33">
        <f>'Processed closing data'!L415</f>
        <v>24.2</v>
      </c>
      <c r="E417" s="34"/>
    </row>
    <row r="418" spans="1:5" ht="15.75" customHeight="1">
      <c r="A418" s="30">
        <v>45145</v>
      </c>
      <c r="B418" s="31">
        <v>4162.8500000000004</v>
      </c>
      <c r="C418" s="32">
        <f>'Processed closing data'!K416</f>
        <v>2.58</v>
      </c>
      <c r="D418" s="33">
        <f>'Processed closing data'!L416</f>
        <v>23.84</v>
      </c>
      <c r="E418" s="34"/>
    </row>
    <row r="419" spans="1:5" ht="15.75" customHeight="1">
      <c r="A419" s="30">
        <v>45146</v>
      </c>
      <c r="B419" s="31">
        <v>4149.41</v>
      </c>
      <c r="C419" s="32">
        <f>'Processed closing data'!K417</f>
        <v>2.6</v>
      </c>
      <c r="D419" s="33">
        <f>'Processed closing data'!L417</f>
        <v>23.9</v>
      </c>
      <c r="E419" s="34"/>
    </row>
    <row r="420" spans="1:5" ht="15.75" customHeight="1">
      <c r="A420" s="30">
        <v>45147</v>
      </c>
      <c r="B420" s="31">
        <v>4180.7299999999996</v>
      </c>
      <c r="C420" s="32">
        <f>'Processed closing data'!K418</f>
        <v>2.66</v>
      </c>
      <c r="D420" s="33">
        <f>'Processed closing data'!L418</f>
        <v>23.44</v>
      </c>
      <c r="E420" s="34"/>
    </row>
    <row r="421" spans="1:5" ht="15.75" customHeight="1">
      <c r="A421" s="30">
        <v>45148</v>
      </c>
      <c r="B421" s="31">
        <v>4197.3</v>
      </c>
      <c r="C421" s="32">
        <f>'Processed closing data'!K419</f>
        <v>2.66</v>
      </c>
      <c r="D421" s="33">
        <f>'Processed closing data'!L419</f>
        <v>23.72</v>
      </c>
      <c r="E421" s="34"/>
    </row>
    <row r="422" spans="1:5" ht="15.75" customHeight="1">
      <c r="A422" s="30">
        <v>45149</v>
      </c>
      <c r="B422" s="31">
        <v>4146.5600000000004</v>
      </c>
      <c r="C422" s="32">
        <f>'Processed closing data'!K420</f>
        <v>2.5</v>
      </c>
      <c r="D422" s="33">
        <f>'Processed closing data'!L420</f>
        <v>23.52</v>
      </c>
      <c r="E422" s="34"/>
    </row>
    <row r="423" spans="1:5" ht="15.75" customHeight="1">
      <c r="A423" s="30">
        <v>45152</v>
      </c>
      <c r="B423" s="31">
        <v>4137.32</v>
      </c>
      <c r="C423" s="32">
        <f>'Processed closing data'!K421</f>
        <v>2.4700000000000002</v>
      </c>
      <c r="D423" s="33">
        <f>'Processed closing data'!L421</f>
        <v>23.38</v>
      </c>
      <c r="E423" s="34"/>
    </row>
    <row r="424" spans="1:5" ht="15.75" customHeight="1">
      <c r="A424" s="30">
        <v>45153</v>
      </c>
      <c r="B424" s="31">
        <v>4078.56</v>
      </c>
      <c r="C424" s="32">
        <f>'Processed closing data'!K422</f>
        <v>2.4700000000000002</v>
      </c>
      <c r="D424" s="33">
        <f>'Processed closing data'!L422</f>
        <v>23</v>
      </c>
      <c r="E424" s="34"/>
    </row>
    <row r="425" spans="1:5" ht="15.75" customHeight="1">
      <c r="A425" s="30">
        <v>45154</v>
      </c>
      <c r="B425" s="31">
        <v>4060.6</v>
      </c>
      <c r="C425" s="32">
        <f>'Processed closing data'!K423</f>
        <v>2.38</v>
      </c>
      <c r="D425" s="33">
        <f>'Processed closing data'!L423</f>
        <v>22.92</v>
      </c>
      <c r="E425" s="34"/>
    </row>
    <row r="426" spans="1:5" ht="15.75" customHeight="1">
      <c r="A426" s="30">
        <v>45155</v>
      </c>
      <c r="B426" s="31">
        <v>4031.5</v>
      </c>
      <c r="C426" s="32">
        <f>'Processed closing data'!K424</f>
        <v>2.37</v>
      </c>
      <c r="D426" s="33">
        <f>'Processed closing data'!L424</f>
        <v>22.98</v>
      </c>
      <c r="E426" s="34"/>
    </row>
    <row r="427" spans="1:5" ht="15.75" customHeight="1">
      <c r="A427" s="30">
        <v>45156</v>
      </c>
      <c r="B427" s="31">
        <v>4000.79</v>
      </c>
      <c r="C427" s="32">
        <f>'Processed closing data'!K425</f>
        <v>2.35</v>
      </c>
      <c r="D427" s="33">
        <f>'Processed closing data'!L425</f>
        <v>22.7</v>
      </c>
      <c r="E427" s="34"/>
    </row>
    <row r="428" spans="1:5" ht="15.75" customHeight="1">
      <c r="A428" s="30">
        <v>45159</v>
      </c>
      <c r="B428" s="31">
        <v>3992.43</v>
      </c>
      <c r="C428" s="32">
        <f>'Processed closing data'!K426</f>
        <v>2.37</v>
      </c>
      <c r="D428" s="33">
        <f>'Processed closing data'!L426</f>
        <v>22.44</v>
      </c>
      <c r="E428" s="34"/>
    </row>
    <row r="429" spans="1:5" ht="15.75" customHeight="1">
      <c r="A429" s="30">
        <v>45160</v>
      </c>
      <c r="B429" s="31">
        <v>4002.47</v>
      </c>
      <c r="C429" s="32">
        <f>'Processed closing data'!K427</f>
        <v>2.44</v>
      </c>
      <c r="D429" s="33">
        <f>'Processed closing data'!L427</f>
        <v>22.66</v>
      </c>
      <c r="E429" s="34"/>
    </row>
    <row r="430" spans="1:5" ht="15.75" customHeight="1">
      <c r="A430" s="30">
        <v>45161</v>
      </c>
      <c r="B430" s="31">
        <v>4032.33</v>
      </c>
      <c r="C430" s="32">
        <f>'Processed closing data'!K428</f>
        <v>2.42</v>
      </c>
      <c r="D430" s="33">
        <f>'Processed closing data'!L428</f>
        <v>22.86</v>
      </c>
      <c r="E430" s="34"/>
    </row>
    <row r="431" spans="1:5" ht="15.75" customHeight="1">
      <c r="A431" s="30">
        <v>45162</v>
      </c>
      <c r="B431" s="31">
        <v>4037.53</v>
      </c>
      <c r="C431" s="32">
        <f>'Processed closing data'!K429</f>
        <v>2.4</v>
      </c>
      <c r="D431" s="33">
        <f>'Processed closing data'!L429</f>
        <v>22.98</v>
      </c>
      <c r="E431" s="34"/>
    </row>
    <row r="432" spans="1:5" ht="15.75" customHeight="1">
      <c r="A432" s="30">
        <v>45163</v>
      </c>
      <c r="B432" s="31">
        <v>4037.89</v>
      </c>
      <c r="C432" s="32">
        <f>'Processed closing data'!K430</f>
        <v>2.36</v>
      </c>
      <c r="D432" s="33">
        <f>'Processed closing data'!L430</f>
        <v>22.98</v>
      </c>
      <c r="E432" s="34"/>
    </row>
    <row r="433" spans="1:5" ht="15.75" customHeight="1">
      <c r="A433" s="30">
        <v>45166</v>
      </c>
      <c r="B433" s="31">
        <v>4037.89</v>
      </c>
      <c r="C433" s="32">
        <f>'Processed closing data'!K431</f>
        <v>2.36</v>
      </c>
      <c r="D433" s="33">
        <f>'Processed closing data'!L431</f>
        <v>22.98</v>
      </c>
      <c r="E433" s="34"/>
    </row>
    <row r="434" spans="1:5" ht="15.75" customHeight="1">
      <c r="A434" s="30">
        <v>45167</v>
      </c>
      <c r="B434" s="31">
        <v>4108.2299999999996</v>
      </c>
      <c r="C434" s="32">
        <f>'Processed closing data'!K432</f>
        <v>2.37</v>
      </c>
      <c r="D434" s="33">
        <f>'Processed closing data'!L432</f>
        <v>23.16</v>
      </c>
      <c r="E434" s="34"/>
    </row>
    <row r="435" spans="1:5" ht="15.75" customHeight="1">
      <c r="A435" s="30">
        <v>45168</v>
      </c>
      <c r="B435" s="31">
        <v>4115.33</v>
      </c>
      <c r="C435" s="32">
        <f>'Processed closing data'!K433</f>
        <v>2.37</v>
      </c>
      <c r="D435" s="33">
        <f>'Processed closing data'!L433</f>
        <v>23.24</v>
      </c>
      <c r="E435" s="34"/>
    </row>
    <row r="436" spans="1:5" ht="15.75" customHeight="1">
      <c r="A436" s="30">
        <v>45169</v>
      </c>
      <c r="B436" s="31">
        <v>4100.28</v>
      </c>
      <c r="C436" s="32">
        <f>'Processed closing data'!K434</f>
        <v>2.38</v>
      </c>
      <c r="D436" s="33">
        <f>'Processed closing data'!L434</f>
        <v>23.28</v>
      </c>
      <c r="E436" s="34"/>
    </row>
    <row r="437" spans="1:5" ht="15.75" customHeight="1">
      <c r="A437" s="30">
        <v>45170</v>
      </c>
      <c r="B437" s="31">
        <v>4110.1499999999996</v>
      </c>
      <c r="C437" s="32">
        <f>'Processed closing data'!K435</f>
        <v>2.38</v>
      </c>
      <c r="D437" s="33">
        <f>'Processed closing data'!L435</f>
        <v>23</v>
      </c>
      <c r="E437" s="34"/>
    </row>
    <row r="438" spans="1:5" ht="15.75" customHeight="1">
      <c r="A438" s="30">
        <v>45173</v>
      </c>
      <c r="B438" s="31">
        <v>4104.18</v>
      </c>
      <c r="C438" s="32">
        <f>'Processed closing data'!K436</f>
        <v>2.39</v>
      </c>
      <c r="D438" s="33">
        <f>'Processed closing data'!L436</f>
        <v>23.02</v>
      </c>
      <c r="E438" s="34"/>
    </row>
    <row r="439" spans="1:5" ht="15.75" customHeight="1">
      <c r="A439" s="30">
        <v>45174</v>
      </c>
      <c r="B439" s="31">
        <v>4096.1400000000003</v>
      </c>
      <c r="C439" s="32">
        <f>'Processed closing data'!K437</f>
        <v>2.31</v>
      </c>
      <c r="D439" s="33">
        <f>'Processed closing data'!L437</f>
        <v>22.68</v>
      </c>
      <c r="E439" s="34"/>
    </row>
    <row r="440" spans="1:5" ht="15.75" customHeight="1">
      <c r="A440" s="30">
        <v>45175</v>
      </c>
      <c r="B440" s="31">
        <v>4089.33</v>
      </c>
      <c r="C440" s="32">
        <f>'Processed closing data'!K438</f>
        <v>2.15</v>
      </c>
      <c r="D440" s="33">
        <f>'Processed closing data'!L438</f>
        <v>22.34</v>
      </c>
      <c r="E440" s="34"/>
    </row>
    <row r="441" spans="1:5" ht="15.75" customHeight="1">
      <c r="A441" s="30">
        <v>45176</v>
      </c>
      <c r="B441" s="31">
        <v>4094.58</v>
      </c>
      <c r="C441" s="32">
        <f>'Processed closing data'!K439</f>
        <v>2.1800000000000002</v>
      </c>
      <c r="D441" s="33">
        <f>'Processed closing data'!L439</f>
        <v>20.62</v>
      </c>
      <c r="E441" s="34"/>
    </row>
    <row r="442" spans="1:5" ht="15.75" customHeight="1">
      <c r="A442" s="30">
        <v>45177</v>
      </c>
      <c r="B442" s="31">
        <v>4114.3</v>
      </c>
      <c r="C442" s="32">
        <f>'Processed closing data'!K440</f>
        <v>2.17</v>
      </c>
      <c r="D442" s="33">
        <f>'Processed closing data'!L440</f>
        <v>21.08</v>
      </c>
      <c r="E442" s="34"/>
    </row>
    <row r="443" spans="1:5" ht="15.75" customHeight="1">
      <c r="A443" s="30">
        <v>45180</v>
      </c>
      <c r="B443" s="31">
        <v>4124.99</v>
      </c>
      <c r="C443" s="32">
        <f>'Processed closing data'!K441</f>
        <v>2.17</v>
      </c>
      <c r="D443" s="33">
        <f>'Processed closing data'!L441</f>
        <v>21.2</v>
      </c>
      <c r="E443" s="34"/>
    </row>
    <row r="444" spans="1:5" ht="15.75" customHeight="1">
      <c r="A444" s="30">
        <v>45181</v>
      </c>
      <c r="B444" s="31">
        <v>4140.1099999999997</v>
      </c>
      <c r="C444" s="32">
        <f>'Processed closing data'!K442</f>
        <v>2.13</v>
      </c>
      <c r="D444" s="33">
        <f>'Processed closing data'!L442</f>
        <v>21.62</v>
      </c>
      <c r="E444" s="34"/>
    </row>
    <row r="445" spans="1:5" ht="15.75" customHeight="1">
      <c r="A445" s="30">
        <v>45182</v>
      </c>
      <c r="B445" s="31">
        <v>4139.99</v>
      </c>
      <c r="C445" s="32">
        <f>'Processed closing data'!K443</f>
        <v>2.13</v>
      </c>
      <c r="D445" s="33">
        <f>'Processed closing data'!L443</f>
        <v>21.8</v>
      </c>
      <c r="E445" s="34"/>
    </row>
    <row r="446" spans="1:5" ht="15.75" customHeight="1">
      <c r="A446" s="30">
        <v>45183</v>
      </c>
      <c r="B446" s="31">
        <v>4220.13</v>
      </c>
      <c r="C446" s="32">
        <f>'Processed closing data'!K444</f>
        <v>2.17</v>
      </c>
      <c r="D446" s="33">
        <f>'Processed closing data'!L444</f>
        <v>21.76</v>
      </c>
      <c r="E446" s="34"/>
    </row>
    <row r="447" spans="1:5" ht="15.75" customHeight="1">
      <c r="A447" s="30">
        <v>45184</v>
      </c>
      <c r="B447" s="31">
        <v>4234.82</v>
      </c>
      <c r="C447" s="32">
        <f>'Processed closing data'!K445</f>
        <v>2.2200000000000002</v>
      </c>
      <c r="D447" s="33">
        <f>'Processed closing data'!L445</f>
        <v>21.52</v>
      </c>
      <c r="E447" s="34"/>
    </row>
    <row r="448" spans="1:5" ht="15.75" customHeight="1">
      <c r="A448" s="30">
        <v>45187</v>
      </c>
      <c r="B448" s="31">
        <v>4196.55</v>
      </c>
      <c r="C448" s="32">
        <f>'Processed closing data'!K446</f>
        <v>2.17</v>
      </c>
      <c r="D448" s="33">
        <f>'Processed closing data'!L446</f>
        <v>21.04</v>
      </c>
      <c r="E448" s="34"/>
    </row>
    <row r="449" spans="1:5" ht="15.75" customHeight="1">
      <c r="A449" s="30">
        <v>45188</v>
      </c>
      <c r="B449" s="31">
        <v>4199.28</v>
      </c>
      <c r="C449" s="32">
        <f>'Processed closing data'!K447</f>
        <v>2.11</v>
      </c>
      <c r="D449" s="33">
        <f>'Processed closing data'!L447</f>
        <v>20.92</v>
      </c>
      <c r="E449" s="34"/>
    </row>
    <row r="450" spans="1:5" ht="15.75" customHeight="1">
      <c r="A450" s="30">
        <v>45189</v>
      </c>
      <c r="B450" s="31">
        <v>4242</v>
      </c>
      <c r="C450" s="32">
        <f>'Processed closing data'!K448</f>
        <v>2.1800000000000002</v>
      </c>
      <c r="D450" s="33">
        <f>'Processed closing data'!L448</f>
        <v>21.2</v>
      </c>
      <c r="E450" s="34"/>
    </row>
    <row r="451" spans="1:5" ht="15.75" customHeight="1">
      <c r="A451" s="30">
        <v>45190</v>
      </c>
      <c r="B451" s="31">
        <v>4214.6000000000004</v>
      </c>
      <c r="C451" s="32">
        <f>'Processed closing data'!K449</f>
        <v>2.15</v>
      </c>
      <c r="D451" s="33">
        <f>'Processed closing data'!L449</f>
        <v>20.84</v>
      </c>
      <c r="E451" s="34"/>
    </row>
    <row r="452" spans="1:5" ht="15.75" customHeight="1">
      <c r="A452" s="30">
        <v>45191</v>
      </c>
      <c r="B452" s="31">
        <v>4216.1099999999997</v>
      </c>
      <c r="C452" s="32">
        <f>'Processed closing data'!K450</f>
        <v>2.16</v>
      </c>
      <c r="D452" s="33">
        <f>'Processed closing data'!L450</f>
        <v>20.74</v>
      </c>
      <c r="E452" s="34"/>
    </row>
    <row r="453" spans="1:5" ht="15.75" customHeight="1">
      <c r="A453" s="30">
        <v>45194</v>
      </c>
      <c r="B453" s="31">
        <v>4181.78</v>
      </c>
      <c r="C453" s="32">
        <f>'Processed closing data'!K451</f>
        <v>2.14</v>
      </c>
      <c r="D453" s="33">
        <f>'Processed closing data'!L451</f>
        <v>20.16</v>
      </c>
      <c r="E453" s="34"/>
    </row>
    <row r="454" spans="1:5" ht="15.75" customHeight="1">
      <c r="A454" s="30">
        <v>45195</v>
      </c>
      <c r="B454" s="31">
        <v>4180.1499999999996</v>
      </c>
      <c r="C454" s="32">
        <f>'Processed closing data'!K452</f>
        <v>2.0499999999999998</v>
      </c>
      <c r="D454" s="33">
        <f>'Processed closing data'!L452</f>
        <v>20.260000000000002</v>
      </c>
      <c r="E454" s="34"/>
    </row>
    <row r="455" spans="1:5" ht="15.75" customHeight="1">
      <c r="A455" s="30">
        <v>45196</v>
      </c>
      <c r="B455" s="31">
        <v>4161.1400000000003</v>
      </c>
      <c r="C455" s="32">
        <f>'Processed closing data'!K453</f>
        <v>2.0299999999999998</v>
      </c>
      <c r="D455" s="33">
        <f>'Processed closing data'!L453</f>
        <v>20.36</v>
      </c>
      <c r="E455" s="34"/>
    </row>
    <row r="456" spans="1:5" ht="15.75" customHeight="1">
      <c r="A456" s="30">
        <v>45197</v>
      </c>
      <c r="B456" s="31">
        <v>4161.42</v>
      </c>
      <c r="C456" s="32">
        <f>'Processed closing data'!K454</f>
        <v>1.99</v>
      </c>
      <c r="D456" s="33">
        <f>'Processed closing data'!L454</f>
        <v>20.32</v>
      </c>
      <c r="E456" s="34"/>
    </row>
    <row r="457" spans="1:5" ht="15.75" customHeight="1">
      <c r="A457" s="30">
        <v>45198</v>
      </c>
      <c r="B457" s="31">
        <v>4170.01</v>
      </c>
      <c r="C457" s="32">
        <f>'Processed closing data'!K455</f>
        <v>2.06</v>
      </c>
      <c r="D457" s="33">
        <f>'Processed closing data'!L455</f>
        <v>20.96</v>
      </c>
      <c r="E457" s="34"/>
    </row>
    <row r="458" spans="1:5" ht="15.75" customHeight="1">
      <c r="A458" s="30">
        <v>45201</v>
      </c>
      <c r="B458" s="31">
        <v>4114.5200000000004</v>
      </c>
      <c r="C458" s="32">
        <f>'Processed closing data'!K456</f>
        <v>1.97</v>
      </c>
      <c r="D458" s="33">
        <f>'Processed closing data'!L456</f>
        <v>20.38</v>
      </c>
      <c r="E458" s="34"/>
    </row>
    <row r="459" spans="1:5" ht="15.75" customHeight="1">
      <c r="A459" s="30">
        <v>45202</v>
      </c>
      <c r="B459" s="31">
        <v>4085.97</v>
      </c>
      <c r="C459" s="32">
        <f>'Processed closing data'!K457</f>
        <v>1.94</v>
      </c>
      <c r="D459" s="33">
        <f>'Processed closing data'!L457</f>
        <v>20.079999999999998</v>
      </c>
      <c r="E459" s="34"/>
    </row>
    <row r="460" spans="1:5" ht="15.75" customHeight="1">
      <c r="A460" s="30">
        <v>45203</v>
      </c>
      <c r="B460" s="31">
        <v>4052.9</v>
      </c>
      <c r="C460" s="32">
        <f>'Processed closing data'!K458</f>
        <v>1.97</v>
      </c>
      <c r="D460" s="33">
        <f>'Processed closing data'!L458</f>
        <v>20.18</v>
      </c>
      <c r="E460" s="34"/>
    </row>
    <row r="461" spans="1:5" ht="15.75" customHeight="1">
      <c r="A461" s="30">
        <v>45204</v>
      </c>
      <c r="B461" s="31">
        <v>4074.73</v>
      </c>
      <c r="C461" s="32">
        <f>'Processed closing data'!K459</f>
        <v>1.98</v>
      </c>
      <c r="D461" s="33">
        <f>'Processed closing data'!L459</f>
        <v>21.1</v>
      </c>
      <c r="E461" s="34"/>
    </row>
    <row r="462" spans="1:5" ht="15.75" customHeight="1">
      <c r="A462" s="30">
        <v>45205</v>
      </c>
      <c r="B462" s="31">
        <v>4099.2299999999996</v>
      </c>
      <c r="C462" s="32">
        <f>'Processed closing data'!K460</f>
        <v>1.97</v>
      </c>
      <c r="D462" s="33">
        <f>'Processed closing data'!L460</f>
        <v>21.36</v>
      </c>
      <c r="E462" s="34"/>
    </row>
    <row r="463" spans="1:5" ht="15.75" customHeight="1">
      <c r="A463" s="30">
        <v>45208</v>
      </c>
      <c r="B463" s="31">
        <v>4093.1</v>
      </c>
      <c r="C463" s="32">
        <f>'Processed closing data'!K461</f>
        <v>1.91</v>
      </c>
      <c r="D463" s="33">
        <f>'Processed closing data'!L461</f>
        <v>21.26</v>
      </c>
      <c r="E463" s="34"/>
    </row>
    <row r="464" spans="1:5" ht="15.75" customHeight="1">
      <c r="A464" s="30">
        <v>45209</v>
      </c>
      <c r="B464" s="31">
        <v>4169.79</v>
      </c>
      <c r="C464" s="32">
        <f>'Processed closing data'!K462</f>
        <v>1.99</v>
      </c>
      <c r="D464" s="33">
        <f>'Processed closing data'!L462</f>
        <v>22.1</v>
      </c>
      <c r="E464" s="34"/>
    </row>
    <row r="465" spans="1:5" ht="15.75" customHeight="1">
      <c r="A465" s="30">
        <v>45210</v>
      </c>
      <c r="B465" s="31">
        <v>4163.07</v>
      </c>
      <c r="C465" s="32">
        <f>'Processed closing data'!K463</f>
        <v>2.04</v>
      </c>
      <c r="D465" s="33">
        <f>'Processed closing data'!L463</f>
        <v>21.98</v>
      </c>
      <c r="E465" s="34"/>
    </row>
    <row r="466" spans="1:5" ht="15.75" customHeight="1">
      <c r="A466" s="30">
        <v>45211</v>
      </c>
      <c r="B466" s="31">
        <v>4173.51</v>
      </c>
      <c r="C466" s="32">
        <f>'Processed closing data'!K464</f>
        <v>2.0499999999999998</v>
      </c>
      <c r="D466" s="33">
        <f>'Processed closing data'!L464</f>
        <v>22.22</v>
      </c>
      <c r="E466" s="34"/>
    </row>
    <row r="467" spans="1:5" ht="15.75" customHeight="1">
      <c r="A467" s="30">
        <v>45212</v>
      </c>
      <c r="B467" s="31">
        <v>4140.2299999999996</v>
      </c>
      <c r="C467" s="32">
        <f>'Processed closing data'!K465</f>
        <v>1.98</v>
      </c>
      <c r="D467" s="33">
        <f>'Processed closing data'!L465</f>
        <v>21.7</v>
      </c>
      <c r="E467" s="34"/>
    </row>
    <row r="468" spans="1:5" ht="15.75" customHeight="1">
      <c r="A468" s="30">
        <v>45215</v>
      </c>
      <c r="B468" s="31">
        <v>4156.95</v>
      </c>
      <c r="C468" s="32">
        <f>'Processed closing data'!K466</f>
        <v>1.93</v>
      </c>
      <c r="D468" s="33">
        <f>'Processed closing data'!L466</f>
        <v>21.9</v>
      </c>
      <c r="E468" s="34"/>
    </row>
    <row r="469" spans="1:5" ht="15.75" customHeight="1">
      <c r="A469" s="30">
        <v>45216</v>
      </c>
      <c r="B469" s="31">
        <v>4183.3500000000004</v>
      </c>
      <c r="C469" s="32">
        <f>'Processed closing data'!K467</f>
        <v>1.95</v>
      </c>
      <c r="D469" s="33">
        <f>'Processed closing data'!L467</f>
        <v>22.3</v>
      </c>
      <c r="E469" s="34"/>
    </row>
    <row r="470" spans="1:5" ht="15.75" customHeight="1">
      <c r="A470" s="30">
        <v>45217</v>
      </c>
      <c r="B470" s="31">
        <v>4133.16</v>
      </c>
      <c r="C470" s="32">
        <f>'Processed closing data'!K468</f>
        <v>1.88</v>
      </c>
      <c r="D470" s="33">
        <f>'Processed closing data'!L468</f>
        <v>22.28</v>
      </c>
      <c r="E470" s="34"/>
    </row>
    <row r="471" spans="1:5" ht="15.75" customHeight="1">
      <c r="A471" s="30">
        <v>45218</v>
      </c>
      <c r="B471" s="31">
        <v>4085.36</v>
      </c>
      <c r="C471" s="32">
        <f>'Processed closing data'!K469</f>
        <v>2.15</v>
      </c>
      <c r="D471" s="33">
        <f>'Processed closing data'!L469</f>
        <v>22</v>
      </c>
      <c r="E471" s="34"/>
    </row>
    <row r="472" spans="1:5" ht="15.75" customHeight="1">
      <c r="A472" s="30">
        <v>45219</v>
      </c>
      <c r="B472" s="31">
        <v>4033.65</v>
      </c>
      <c r="C472" s="32">
        <f>'Processed closing data'!K470</f>
        <v>2.16</v>
      </c>
      <c r="D472" s="33">
        <f>'Processed closing data'!L470</f>
        <v>22.4</v>
      </c>
      <c r="E472" s="34"/>
    </row>
    <row r="473" spans="1:5" ht="15.75" customHeight="1">
      <c r="A473" s="30">
        <v>45222</v>
      </c>
      <c r="B473" s="31">
        <v>4021.55</v>
      </c>
      <c r="C473" s="32">
        <f>'Processed closing data'!K471</f>
        <v>2.2400000000000002</v>
      </c>
      <c r="D473" s="33">
        <f>'Processed closing data'!L471</f>
        <v>22.24</v>
      </c>
      <c r="E473" s="34"/>
    </row>
    <row r="474" spans="1:5" ht="15.75" customHeight="1">
      <c r="A474" s="30">
        <v>45223</v>
      </c>
      <c r="B474" s="31">
        <v>4026.56</v>
      </c>
      <c r="C474" s="32">
        <f>'Processed closing data'!K472</f>
        <v>2.1800000000000002</v>
      </c>
      <c r="D474" s="33">
        <f>'Processed closing data'!L472</f>
        <v>22.34</v>
      </c>
      <c r="E474" s="34"/>
    </row>
    <row r="475" spans="1:5" ht="15.75" customHeight="1">
      <c r="A475" s="30">
        <v>45224</v>
      </c>
      <c r="B475" s="31">
        <v>4034.37</v>
      </c>
      <c r="C475" s="32">
        <f>'Processed closing data'!K473</f>
        <v>2.02</v>
      </c>
      <c r="D475" s="33">
        <f>'Processed closing data'!L473</f>
        <v>21.8</v>
      </c>
      <c r="E475" s="34"/>
    </row>
    <row r="476" spans="1:5" ht="15.75" customHeight="1">
      <c r="A476" s="30">
        <v>45225</v>
      </c>
      <c r="B476" s="31">
        <v>4003.35</v>
      </c>
      <c r="C476" s="32">
        <f>'Processed closing data'!K474</f>
        <v>1.99</v>
      </c>
      <c r="D476" s="33">
        <f>'Processed closing data'!L474</f>
        <v>20.68</v>
      </c>
      <c r="E476" s="34"/>
    </row>
    <row r="477" spans="1:5" ht="15.75" customHeight="1">
      <c r="A477" s="30">
        <v>45226</v>
      </c>
      <c r="B477" s="31">
        <v>3976.01</v>
      </c>
      <c r="C477" s="32">
        <f>'Processed closing data'!K475</f>
        <v>2.08</v>
      </c>
      <c r="D477" s="33">
        <f>'Processed closing data'!L475</f>
        <v>21.06</v>
      </c>
      <c r="E477" s="34"/>
    </row>
    <row r="478" spans="1:5" ht="15.75" customHeight="1">
      <c r="A478" s="30">
        <v>45229</v>
      </c>
      <c r="B478" s="31">
        <v>3997.82</v>
      </c>
      <c r="C478" s="32">
        <f>'Processed closing data'!K476</f>
        <v>2.06</v>
      </c>
      <c r="D478" s="33">
        <f>'Processed closing data'!L476</f>
        <v>20.98</v>
      </c>
      <c r="E478" s="34"/>
    </row>
    <row r="479" spans="1:5" ht="15.75" customHeight="1">
      <c r="A479" s="30">
        <v>45230</v>
      </c>
      <c r="B479" s="31">
        <v>3997.18</v>
      </c>
      <c r="C479" s="32">
        <f>'Processed closing data'!K477</f>
        <v>2.04</v>
      </c>
      <c r="D479" s="33">
        <f>'Processed closing data'!L477</f>
        <v>21.38</v>
      </c>
      <c r="E479" s="34"/>
    </row>
    <row r="480" spans="1:5" ht="15.75" customHeight="1">
      <c r="A480" s="30">
        <v>45231</v>
      </c>
      <c r="B480" s="31">
        <v>4010.19</v>
      </c>
      <c r="C480" s="32">
        <f>'Processed closing data'!K478</f>
        <v>2</v>
      </c>
      <c r="D480" s="33">
        <f>'Processed closing data'!L478</f>
        <v>21.82</v>
      </c>
      <c r="E480" s="34"/>
    </row>
    <row r="481" spans="1:5" ht="15.75" customHeight="1">
      <c r="A481" s="30">
        <v>45232</v>
      </c>
      <c r="B481" s="31">
        <v>4077.59</v>
      </c>
      <c r="C481" s="32">
        <f>'Processed closing data'!K479</f>
        <v>2.06</v>
      </c>
      <c r="D481" s="33">
        <f>'Processed closing data'!L479</f>
        <v>23.32</v>
      </c>
      <c r="E481" s="34"/>
    </row>
    <row r="482" spans="1:5" ht="15.75" customHeight="1">
      <c r="A482" s="30">
        <v>45233</v>
      </c>
      <c r="B482" s="31">
        <v>4070.73</v>
      </c>
      <c r="C482" s="32">
        <f>'Processed closing data'!K480</f>
        <v>2.21</v>
      </c>
      <c r="D482" s="33">
        <f>'Processed closing data'!L480</f>
        <v>22.84</v>
      </c>
      <c r="E482" s="34"/>
    </row>
    <row r="483" spans="1:5" ht="15.75" customHeight="1">
      <c r="A483" s="30">
        <v>45236</v>
      </c>
      <c r="B483" s="31">
        <v>4063.36</v>
      </c>
      <c r="C483" s="32">
        <f>'Processed closing data'!K481</f>
        <v>2.1800000000000002</v>
      </c>
      <c r="D483" s="33">
        <f>'Processed closing data'!L481</f>
        <v>22.04</v>
      </c>
      <c r="E483" s="34"/>
    </row>
    <row r="484" spans="1:5" ht="15.75" customHeight="1">
      <c r="A484" s="30">
        <v>45237</v>
      </c>
      <c r="B484" s="31">
        <v>4060.15</v>
      </c>
      <c r="C484" s="32">
        <f>'Processed closing data'!K482</f>
        <v>2.14</v>
      </c>
      <c r="D484" s="33">
        <f>'Processed closing data'!L482</f>
        <v>21.5</v>
      </c>
      <c r="E484" s="34"/>
    </row>
    <row r="485" spans="1:5" ht="15.75" customHeight="1">
      <c r="A485" s="30">
        <v>45238</v>
      </c>
      <c r="B485" s="31">
        <v>4058.85</v>
      </c>
      <c r="C485" s="32">
        <f>'Processed closing data'!K483</f>
        <v>2.1</v>
      </c>
      <c r="D485" s="33">
        <f>'Processed closing data'!L483</f>
        <v>21.5</v>
      </c>
      <c r="E485" s="34"/>
    </row>
    <row r="486" spans="1:5" ht="15.75" customHeight="1">
      <c r="A486" s="30">
        <v>45239</v>
      </c>
      <c r="B486" s="31">
        <v>4090.36</v>
      </c>
      <c r="C486" s="32">
        <f>'Processed closing data'!K484</f>
        <v>2.0299999999999998</v>
      </c>
      <c r="D486" s="33">
        <f>'Processed closing data'!L484</f>
        <v>21.58</v>
      </c>
      <c r="E486" s="34"/>
    </row>
    <row r="487" spans="1:5" ht="15.75" customHeight="1">
      <c r="A487" s="30">
        <v>45240</v>
      </c>
      <c r="B487" s="31">
        <v>4039.59</v>
      </c>
      <c r="C487" s="32">
        <f>'Processed closing data'!K485</f>
        <v>1.98</v>
      </c>
      <c r="D487" s="33">
        <f>'Processed closing data'!L485</f>
        <v>20.94</v>
      </c>
      <c r="E487" s="34"/>
    </row>
    <row r="488" spans="1:5" ht="15.75" customHeight="1">
      <c r="A488" s="30">
        <v>45243</v>
      </c>
      <c r="B488" s="31">
        <v>4072.37</v>
      </c>
      <c r="C488" s="32">
        <f>'Processed closing data'!K486</f>
        <v>1.98</v>
      </c>
      <c r="D488" s="33">
        <f>'Processed closing data'!L486</f>
        <v>20.48</v>
      </c>
      <c r="E488" s="34"/>
    </row>
    <row r="489" spans="1:5" ht="15.75" customHeight="1">
      <c r="A489" s="30">
        <v>45244</v>
      </c>
      <c r="B489" s="31">
        <v>4098.7299999999996</v>
      </c>
      <c r="C489" s="32">
        <f>'Processed closing data'!K487</f>
        <v>2.0099999999999998</v>
      </c>
      <c r="D489" s="33">
        <f>'Processed closing data'!L487</f>
        <v>22.04</v>
      </c>
      <c r="E489" s="34"/>
    </row>
    <row r="490" spans="1:5" ht="15.75" customHeight="1">
      <c r="A490" s="30">
        <v>45245</v>
      </c>
      <c r="B490" s="31">
        <v>4125.08</v>
      </c>
      <c r="C490" s="32">
        <f>'Processed closing data'!K488</f>
        <v>2.02</v>
      </c>
      <c r="D490" s="33">
        <f>'Processed closing data'!L488</f>
        <v>22.56</v>
      </c>
      <c r="E490" s="34"/>
    </row>
    <row r="491" spans="1:5" ht="15.75" customHeight="1">
      <c r="A491" s="30">
        <v>45246</v>
      </c>
      <c r="B491" s="31">
        <v>4079</v>
      </c>
      <c r="C491" s="32">
        <f>'Processed closing data'!K489</f>
        <v>1.99</v>
      </c>
      <c r="D491" s="33">
        <f>'Processed closing data'!L489</f>
        <v>22.06</v>
      </c>
      <c r="E491" s="34"/>
    </row>
    <row r="492" spans="1:5" ht="15.75" customHeight="1">
      <c r="A492" s="30">
        <v>45247</v>
      </c>
      <c r="B492" s="31">
        <v>4129.8900000000003</v>
      </c>
      <c r="C492" s="32">
        <f>'Processed closing data'!K490</f>
        <v>1.99</v>
      </c>
      <c r="D492" s="33">
        <f>'Processed closing data'!L490</f>
        <v>22.24</v>
      </c>
      <c r="E492" s="34"/>
    </row>
    <row r="493" spans="1:5" ht="15.75" customHeight="1">
      <c r="A493" s="30">
        <v>45250</v>
      </c>
      <c r="B493" s="31">
        <v>4127.13</v>
      </c>
      <c r="C493" s="32">
        <f>'Processed closing data'!K491</f>
        <v>1.99</v>
      </c>
      <c r="D493" s="33">
        <f>'Processed closing data'!L491</f>
        <v>22.18</v>
      </c>
      <c r="E493" s="34"/>
    </row>
    <row r="494" spans="1:5" ht="15.75" customHeight="1">
      <c r="A494" s="30">
        <v>45251</v>
      </c>
      <c r="B494" s="31">
        <v>4112.4799999999996</v>
      </c>
      <c r="C494" s="32">
        <f>'Processed closing data'!K492</f>
        <v>1.92</v>
      </c>
      <c r="D494" s="33">
        <f>'Processed closing data'!L492</f>
        <v>21.12</v>
      </c>
      <c r="E494" s="34"/>
    </row>
    <row r="495" spans="1:5" ht="15.75" customHeight="1">
      <c r="A495" s="30">
        <v>45252</v>
      </c>
      <c r="B495" s="31">
        <v>4110.72</v>
      </c>
      <c r="C495" s="32">
        <f>'Processed closing data'!K493</f>
        <v>1.89</v>
      </c>
      <c r="D495" s="33">
        <f>'Processed closing data'!L493</f>
        <v>20.6</v>
      </c>
      <c r="E495" s="34"/>
    </row>
    <row r="496" spans="1:5" ht="15.75" customHeight="1">
      <c r="A496" s="30">
        <v>45253</v>
      </c>
      <c r="B496" s="31">
        <v>4117.3999999999996</v>
      </c>
      <c r="C496" s="32">
        <f>'Processed closing data'!K494</f>
        <v>1.86</v>
      </c>
      <c r="D496" s="33">
        <f>'Processed closing data'!L494</f>
        <v>21</v>
      </c>
      <c r="E496" s="34"/>
    </row>
    <row r="497" spans="1:5" ht="15.75" customHeight="1">
      <c r="A497" s="30">
        <v>45254</v>
      </c>
      <c r="B497" s="31">
        <v>4118.87</v>
      </c>
      <c r="C497" s="32">
        <f>'Processed closing data'!K495</f>
        <v>1.89</v>
      </c>
      <c r="D497" s="33">
        <f>'Processed closing data'!L495</f>
        <v>20.92</v>
      </c>
      <c r="E497" s="34"/>
    </row>
    <row r="498" spans="1:5" ht="15.75" customHeight="1">
      <c r="A498" s="30">
        <v>45257</v>
      </c>
      <c r="B498" s="31">
        <v>4105.25</v>
      </c>
      <c r="C498" s="32">
        <f>'Processed closing data'!K496</f>
        <v>1.92</v>
      </c>
      <c r="D498" s="33">
        <f>'Processed closing data'!L496</f>
        <v>20.52</v>
      </c>
      <c r="E498" s="34"/>
    </row>
    <row r="499" spans="1:5" ht="15.75" customHeight="1">
      <c r="A499" s="30">
        <v>45258</v>
      </c>
      <c r="B499" s="31">
        <v>4101.0600000000004</v>
      </c>
      <c r="C499" s="32">
        <f>'Processed closing data'!K497</f>
        <v>1.91</v>
      </c>
      <c r="D499" s="33">
        <f>'Processed closing data'!L497</f>
        <v>20.12</v>
      </c>
      <c r="E499" s="34"/>
    </row>
    <row r="500" spans="1:5" ht="15.75" customHeight="1">
      <c r="A500" s="30">
        <v>45259</v>
      </c>
      <c r="B500" s="31">
        <v>4088.54</v>
      </c>
      <c r="C500" s="32">
        <f>'Processed closing data'!K498</f>
        <v>1.93</v>
      </c>
      <c r="D500" s="33">
        <f>'Processed closing data'!L498</f>
        <v>19.88</v>
      </c>
      <c r="E500" s="34"/>
    </row>
    <row r="501" spans="1:5" ht="15.75" customHeight="1">
      <c r="A501" s="30">
        <v>45260</v>
      </c>
      <c r="B501" s="31">
        <v>4095.56</v>
      </c>
      <c r="C501" s="32">
        <f>'Processed closing data'!K499</f>
        <v>1.94</v>
      </c>
      <c r="D501" s="33">
        <f>'Processed closing data'!L499</f>
        <v>19.760000000000002</v>
      </c>
      <c r="E501" s="34"/>
    </row>
    <row r="502" spans="1:5" ht="15.75" customHeight="1">
      <c r="A502" s="30">
        <v>45261</v>
      </c>
      <c r="B502" s="31">
        <v>4136.8</v>
      </c>
      <c r="C502" s="32">
        <f>'Processed closing data'!K500</f>
        <v>1.93</v>
      </c>
      <c r="D502" s="33">
        <f>'Processed closing data'!L500</f>
        <v>19.09</v>
      </c>
      <c r="E502" s="34"/>
    </row>
    <row r="503" spans="1:5" ht="15.75" customHeight="1">
      <c r="A503" s="30">
        <v>45264</v>
      </c>
      <c r="B503" s="31">
        <v>4127.5600000000004</v>
      </c>
      <c r="C503" s="32">
        <f>'Processed closing data'!K501</f>
        <v>1.92</v>
      </c>
      <c r="D503" s="33">
        <f>'Processed closing data'!L501</f>
        <v>19.3</v>
      </c>
      <c r="E503" s="34"/>
    </row>
    <row r="504" spans="1:5" ht="15.75" customHeight="1">
      <c r="A504" s="30">
        <v>45265</v>
      </c>
      <c r="B504" s="31">
        <v>4120.5600000000004</v>
      </c>
      <c r="C504" s="32">
        <f>'Processed closing data'!K502</f>
        <v>1.88</v>
      </c>
      <c r="D504" s="33">
        <f>'Processed closing data'!L502</f>
        <v>19.600000000000001</v>
      </c>
      <c r="E504" s="34"/>
    </row>
    <row r="505" spans="1:5" ht="15.75" customHeight="1">
      <c r="A505" s="30">
        <v>45266</v>
      </c>
      <c r="B505" s="31">
        <v>4138.24</v>
      </c>
      <c r="C505" s="32">
        <f>'Processed closing data'!K503</f>
        <v>1.89</v>
      </c>
      <c r="D505" s="33">
        <f>'Processed closing data'!L503</f>
        <v>20.14</v>
      </c>
      <c r="E505" s="34"/>
    </row>
    <row r="506" spans="1:5" ht="15.75" customHeight="1">
      <c r="A506" s="30">
        <v>45267</v>
      </c>
      <c r="B506" s="31">
        <v>4135.96</v>
      </c>
      <c r="C506" s="32">
        <f>'Processed closing data'!K504</f>
        <v>1.83</v>
      </c>
      <c r="D506" s="33">
        <f>'Processed closing data'!L504</f>
        <v>20.48</v>
      </c>
      <c r="E506" s="34"/>
    </row>
    <row r="507" spans="1:5" ht="15.75" customHeight="1">
      <c r="A507" s="30">
        <v>45268</v>
      </c>
      <c r="B507" s="31">
        <v>4157.84</v>
      </c>
      <c r="C507" s="32">
        <f>'Processed closing data'!K505</f>
        <v>1.79</v>
      </c>
      <c r="D507" s="33">
        <f>'Processed closing data'!L505</f>
        <v>20.32</v>
      </c>
      <c r="E507" s="34"/>
    </row>
    <row r="508" spans="1:5" ht="15.75" customHeight="1">
      <c r="A508" s="30">
        <v>45271</v>
      </c>
      <c r="B508" s="31">
        <v>4154.82</v>
      </c>
      <c r="C508" s="32">
        <f>'Processed closing data'!K506</f>
        <v>1.81</v>
      </c>
      <c r="D508" s="33">
        <f>'Processed closing data'!L506</f>
        <v>19.79</v>
      </c>
      <c r="E508" s="34"/>
    </row>
    <row r="509" spans="1:5" ht="15.75" customHeight="1">
      <c r="A509" s="30">
        <v>45272</v>
      </c>
      <c r="B509" s="31">
        <v>4151.0600000000004</v>
      </c>
      <c r="C509" s="32">
        <f>'Processed closing data'!K507</f>
        <v>1.74</v>
      </c>
      <c r="D509" s="33">
        <f>'Processed closing data'!L507</f>
        <v>20</v>
      </c>
      <c r="E509" s="34"/>
    </row>
    <row r="510" spans="1:5" ht="15.75" customHeight="1">
      <c r="A510" s="30">
        <v>45273</v>
      </c>
      <c r="B510" s="31">
        <v>4154.79</v>
      </c>
      <c r="C510" s="32">
        <f>'Processed closing data'!K508</f>
        <v>1.73</v>
      </c>
      <c r="D510" s="33">
        <f>'Processed closing data'!L508</f>
        <v>19.600000000000001</v>
      </c>
      <c r="E510" s="34"/>
    </row>
    <row r="511" spans="1:5" ht="15.75" customHeight="1">
      <c r="A511" s="30">
        <v>45274</v>
      </c>
      <c r="B511" s="31">
        <v>4219.87</v>
      </c>
      <c r="C511" s="32">
        <f>'Processed closing data'!K509</f>
        <v>1.91</v>
      </c>
      <c r="D511" s="33">
        <f>'Processed closing data'!L509</f>
        <v>20.399999999999999</v>
      </c>
      <c r="E511" s="34"/>
    </row>
    <row r="512" spans="1:5" ht="15.75" customHeight="1">
      <c r="A512" s="30">
        <v>45275</v>
      </c>
      <c r="B512" s="31">
        <v>4184.0200000000004</v>
      </c>
      <c r="C512" s="32">
        <f>'Processed closing data'!K510</f>
        <v>1.92</v>
      </c>
      <c r="D512" s="33">
        <f>'Processed closing data'!L510</f>
        <v>20.440000000000001</v>
      </c>
      <c r="E512" s="34"/>
    </row>
    <row r="513" spans="1:5" ht="15.75" customHeight="1">
      <c r="A513" s="30">
        <v>45278</v>
      </c>
      <c r="B513" s="31">
        <v>4202.42</v>
      </c>
      <c r="C513" s="32">
        <f>'Processed closing data'!K511</f>
        <v>1.94</v>
      </c>
      <c r="D513" s="33">
        <f>'Processed closing data'!L511</f>
        <v>20.48</v>
      </c>
      <c r="E513" s="34"/>
    </row>
    <row r="514" spans="1:5" ht="15.75" customHeight="1">
      <c r="A514" s="30">
        <v>45279</v>
      </c>
      <c r="B514" s="31">
        <v>4216.54</v>
      </c>
      <c r="C514" s="32">
        <f>'Processed closing data'!K512</f>
        <v>2</v>
      </c>
      <c r="D514" s="33">
        <f>'Processed closing data'!L512</f>
        <v>21.18</v>
      </c>
      <c r="E514" s="34"/>
    </row>
    <row r="515" spans="1:5" ht="15.75" customHeight="1">
      <c r="A515" s="30">
        <v>45280</v>
      </c>
      <c r="B515" s="31">
        <v>4263.04</v>
      </c>
      <c r="C515" s="32">
        <f>'Processed closing data'!K513</f>
        <v>2.06</v>
      </c>
      <c r="D515" s="33">
        <f>'Processed closing data'!L513</f>
        <v>21.7</v>
      </c>
      <c r="E515" s="34"/>
    </row>
    <row r="516" spans="1:5" ht="15.75" customHeight="1">
      <c r="A516" s="30">
        <v>45281</v>
      </c>
      <c r="B516" s="31">
        <v>4251.32</v>
      </c>
      <c r="C516" s="32">
        <f>'Processed closing data'!K514</f>
        <v>2.06</v>
      </c>
      <c r="D516" s="33">
        <f>'Processed closing data'!L514</f>
        <v>21.8</v>
      </c>
      <c r="E516" s="34"/>
    </row>
    <row r="517" spans="1:5" ht="15.75" customHeight="1">
      <c r="A517" s="30">
        <v>45282</v>
      </c>
      <c r="B517" s="31">
        <v>4254.5</v>
      </c>
      <c r="C517" s="32">
        <f>'Processed closing data'!K515</f>
        <v>2.0099999999999998</v>
      </c>
      <c r="D517" s="33">
        <f>'Processed closing data'!L515</f>
        <v>21.72</v>
      </c>
      <c r="E517" s="34"/>
    </row>
    <row r="518" spans="1:5" ht="15.75" customHeight="1">
      <c r="A518" s="30">
        <v>45285</v>
      </c>
      <c r="B518" s="31">
        <v>4254.5</v>
      </c>
      <c r="C518" s="32">
        <f>'Processed closing data'!K516</f>
        <v>2.0099999999999998</v>
      </c>
      <c r="D518" s="33">
        <f>'Processed closing data'!L516</f>
        <v>21.72</v>
      </c>
      <c r="E518" s="34"/>
    </row>
    <row r="519" spans="1:5" ht="15.75" customHeight="1">
      <c r="A519" s="30">
        <v>45286</v>
      </c>
      <c r="B519" s="31">
        <v>4254.5</v>
      </c>
      <c r="C519" s="32">
        <f>'Processed closing data'!K517</f>
        <v>2.0099999999999998</v>
      </c>
      <c r="D519" s="33">
        <f>'Processed closing data'!L517</f>
        <v>21.72</v>
      </c>
      <c r="E519" s="34"/>
    </row>
    <row r="520" spans="1:5" ht="15.75" customHeight="1">
      <c r="A520" s="30">
        <v>45287</v>
      </c>
      <c r="B520" s="31">
        <v>4270.28</v>
      </c>
      <c r="C520" s="32">
        <f>'Processed closing data'!K518</f>
        <v>2.06</v>
      </c>
      <c r="D520" s="33">
        <f>'Processed closing data'!L518</f>
        <v>22.06</v>
      </c>
      <c r="E520" s="34"/>
    </row>
    <row r="521" spans="1:5" ht="15.75" customHeight="1">
      <c r="A521" s="30">
        <v>45288</v>
      </c>
      <c r="B521" s="31">
        <v>4269.1899999999996</v>
      </c>
      <c r="C521" s="32">
        <f>'Processed closing data'!K519</f>
        <v>2.06</v>
      </c>
      <c r="D521" s="33">
        <f>'Processed closing data'!L519</f>
        <v>21.92</v>
      </c>
      <c r="E521" s="34"/>
    </row>
    <row r="522" spans="1:5" ht="15.75" customHeight="1">
      <c r="A522" s="30">
        <v>45289</v>
      </c>
      <c r="B522" s="31">
        <v>4273.24</v>
      </c>
      <c r="C522" s="32">
        <f>'Processed closing data'!K520</f>
        <v>2.08</v>
      </c>
      <c r="D522" s="33">
        <f>'Processed closing data'!L520</f>
        <v>21.7</v>
      </c>
      <c r="E522" s="34"/>
    </row>
    <row r="523" spans="1:5" ht="15.75" customHeight="1">
      <c r="A523" s="30">
        <v>45292</v>
      </c>
      <c r="B523" s="31">
        <v>4273.24</v>
      </c>
      <c r="C523" s="32">
        <f>'Processed closing data'!K521</f>
        <v>2.08</v>
      </c>
      <c r="D523" s="33">
        <f>'Processed closing data'!L521</f>
        <v>21.7</v>
      </c>
      <c r="E523" s="34"/>
    </row>
    <row r="524" spans="1:5" ht="15.75" customHeight="1">
      <c r="A524" s="30">
        <v>45293</v>
      </c>
      <c r="B524" s="31">
        <v>4262.1499999999996</v>
      </c>
      <c r="C524" s="32">
        <f>'Processed closing data'!K522</f>
        <v>2</v>
      </c>
      <c r="D524" s="33">
        <f>'Processed closing data'!L522</f>
        <v>21.66</v>
      </c>
      <c r="E524" s="34"/>
    </row>
    <row r="525" spans="1:5" ht="15.75" customHeight="1">
      <c r="A525" s="30">
        <v>45294</v>
      </c>
      <c r="B525" s="31">
        <v>4237.83</v>
      </c>
      <c r="C525" s="32">
        <f>'Processed closing data'!K523</f>
        <v>1.92</v>
      </c>
      <c r="D525" s="33">
        <f>'Processed closing data'!L523</f>
        <v>21.24</v>
      </c>
      <c r="E525" s="34"/>
    </row>
    <row r="526" spans="1:5" ht="15.75" customHeight="1">
      <c r="A526" s="30">
        <v>45295</v>
      </c>
      <c r="B526" s="31">
        <v>4258.54</v>
      </c>
      <c r="C526" s="32">
        <f>'Processed closing data'!K524</f>
        <v>1.95</v>
      </c>
      <c r="D526" s="33">
        <f>'Processed closing data'!L524</f>
        <v>21.46</v>
      </c>
      <c r="E526" s="34"/>
    </row>
    <row r="527" spans="1:5" ht="15.75" customHeight="1">
      <c r="A527" s="30">
        <v>45296</v>
      </c>
      <c r="B527" s="31">
        <v>4237.67</v>
      </c>
      <c r="C527" s="32">
        <f>'Processed closing data'!K525</f>
        <v>1.95</v>
      </c>
      <c r="D527" s="33">
        <f>'Processed closing data'!L525</f>
        <v>21.36</v>
      </c>
      <c r="E527" s="34"/>
    </row>
    <row r="528" spans="1:5" ht="15.75" customHeight="1">
      <c r="A528" s="30">
        <v>45299</v>
      </c>
      <c r="B528" s="31">
        <v>4245.55</v>
      </c>
      <c r="C528" s="32">
        <f>'Processed closing data'!K526</f>
        <v>2.02</v>
      </c>
      <c r="D528" s="33">
        <f>'Processed closing data'!L526</f>
        <v>21.38</v>
      </c>
      <c r="E528" s="34"/>
    </row>
    <row r="529" spans="1:5" ht="15.75" customHeight="1">
      <c r="A529" s="30">
        <v>45300</v>
      </c>
      <c r="B529" s="31">
        <v>4237.6000000000004</v>
      </c>
      <c r="C529" s="32">
        <f>'Processed closing data'!K527</f>
        <v>1.75</v>
      </c>
      <c r="D529" s="33">
        <f>'Processed closing data'!L527</f>
        <v>21.64</v>
      </c>
      <c r="E529" s="34"/>
    </row>
    <row r="530" spans="1:5" ht="15.75" customHeight="1">
      <c r="A530" s="30">
        <v>45301</v>
      </c>
      <c r="B530" s="31">
        <v>4221.92</v>
      </c>
      <c r="C530" s="32">
        <f>'Processed closing data'!K528</f>
        <v>1.74</v>
      </c>
      <c r="D530" s="33">
        <f>'Processed closing data'!L528</f>
        <v>21.62</v>
      </c>
      <c r="E530" s="34"/>
    </row>
    <row r="531" spans="1:5" ht="15.75" customHeight="1">
      <c r="A531" s="30">
        <v>45302</v>
      </c>
      <c r="B531" s="31">
        <v>4180.9799999999996</v>
      </c>
      <c r="C531" s="32">
        <f>'Processed closing data'!K529</f>
        <v>1.63</v>
      </c>
      <c r="D531" s="33">
        <f>'Processed closing data'!L529</f>
        <v>21.16</v>
      </c>
      <c r="E531" s="34"/>
    </row>
    <row r="532" spans="1:5" ht="15.75" customHeight="1">
      <c r="A532" s="30">
        <v>45303</v>
      </c>
      <c r="B532" s="31">
        <v>4206.6499999999996</v>
      </c>
      <c r="C532" s="32">
        <f>'Processed closing data'!K530</f>
        <v>1.63</v>
      </c>
      <c r="D532" s="33">
        <f>'Processed closing data'!L530</f>
        <v>21.62</v>
      </c>
      <c r="E532" s="34"/>
    </row>
    <row r="533" spans="1:5" ht="15.75" customHeight="1">
      <c r="A533" s="30">
        <v>45306</v>
      </c>
      <c r="B533" s="31">
        <v>4192.55</v>
      </c>
      <c r="C533" s="32">
        <f>'Processed closing data'!K531</f>
        <v>1.53</v>
      </c>
      <c r="D533" s="33">
        <f>'Processed closing data'!L531</f>
        <v>21.7</v>
      </c>
      <c r="E533" s="34"/>
    </row>
    <row r="534" spans="1:5" ht="15.75" customHeight="1">
      <c r="A534" s="30">
        <v>45307</v>
      </c>
      <c r="B534" s="31">
        <v>4174.9799999999996</v>
      </c>
      <c r="C534" s="32">
        <f>'Processed closing data'!K532</f>
        <v>1.59</v>
      </c>
      <c r="D534" s="33">
        <f>'Processed closing data'!L532</f>
        <v>22.34</v>
      </c>
      <c r="E534" s="34"/>
    </row>
    <row r="535" spans="1:5" ht="15.75" customHeight="1">
      <c r="A535" s="30">
        <v>45308</v>
      </c>
      <c r="B535" s="31">
        <v>4111.71</v>
      </c>
      <c r="C535" s="32">
        <f>'Processed closing data'!K533</f>
        <v>1.6</v>
      </c>
      <c r="D535" s="33">
        <f>'Processed closing data'!L533</f>
        <v>21.92</v>
      </c>
      <c r="E535" s="34"/>
    </row>
    <row r="536" spans="1:5" ht="15.75" customHeight="1">
      <c r="A536" s="30">
        <v>45309</v>
      </c>
      <c r="B536" s="31">
        <v>4120.3599999999997</v>
      </c>
      <c r="C536" s="32">
        <f>'Processed closing data'!K534</f>
        <v>1.64</v>
      </c>
      <c r="D536" s="33">
        <f>'Processed closing data'!L534</f>
        <v>22.08</v>
      </c>
      <c r="E536" s="34"/>
    </row>
    <row r="537" spans="1:5" ht="15.75" customHeight="1">
      <c r="A537" s="30">
        <v>45310</v>
      </c>
      <c r="B537" s="31">
        <v>4119.3500000000004</v>
      </c>
      <c r="C537" s="32">
        <f>'Processed closing data'!K535</f>
        <v>1.61</v>
      </c>
      <c r="D537" s="33">
        <f>'Processed closing data'!L535</f>
        <v>22.28</v>
      </c>
      <c r="E537" s="34"/>
    </row>
    <row r="538" spans="1:5" ht="15.75" customHeight="1">
      <c r="A538" s="30">
        <v>45313</v>
      </c>
      <c r="B538" s="31">
        <v>4137.8599999999997</v>
      </c>
      <c r="C538" s="32">
        <f>'Processed closing data'!K536</f>
        <v>1.62</v>
      </c>
      <c r="D538" s="33">
        <f>'Processed closing data'!L536</f>
        <v>22.34</v>
      </c>
      <c r="E538" s="34"/>
    </row>
    <row r="539" spans="1:5" ht="15.75" customHeight="1">
      <c r="A539" s="30">
        <v>45314</v>
      </c>
      <c r="B539" s="31">
        <v>4134.3599999999997</v>
      </c>
      <c r="C539" s="32">
        <f>'Processed closing data'!K537</f>
        <v>1.53</v>
      </c>
      <c r="D539" s="33">
        <f>'Processed closing data'!L537</f>
        <v>22.44</v>
      </c>
      <c r="E539" s="34"/>
    </row>
    <row r="540" spans="1:5" ht="15.75" customHeight="1">
      <c r="A540" s="30">
        <v>45315</v>
      </c>
      <c r="B540" s="31">
        <v>4159.76</v>
      </c>
      <c r="C540" s="32">
        <f>'Processed closing data'!K538</f>
        <v>1.52</v>
      </c>
      <c r="D540" s="33">
        <f>'Processed closing data'!L538</f>
        <v>23.4</v>
      </c>
      <c r="E540" s="34"/>
    </row>
    <row r="541" spans="1:5" ht="15.75" customHeight="1">
      <c r="A541" s="30">
        <v>45316</v>
      </c>
      <c r="B541" s="31">
        <v>4162.32</v>
      </c>
      <c r="C541" s="32">
        <f>'Processed closing data'!K539</f>
        <v>1.45</v>
      </c>
      <c r="D541" s="33">
        <f>'Processed closing data'!L539</f>
        <v>23.54</v>
      </c>
      <c r="E541" s="34"/>
    </row>
    <row r="542" spans="1:5" ht="15.75" customHeight="1">
      <c r="A542" s="30">
        <v>45317</v>
      </c>
      <c r="B542" s="31">
        <v>4215.82</v>
      </c>
      <c r="C542" s="32">
        <f>'Processed closing data'!K540</f>
        <v>1.45</v>
      </c>
      <c r="D542" s="33">
        <f>'Processed closing data'!L540</f>
        <v>23.42</v>
      </c>
      <c r="E542" s="34"/>
    </row>
    <row r="543" spans="1:5" ht="15.75" customHeight="1">
      <c r="A543" s="30">
        <v>45320</v>
      </c>
      <c r="B543" s="31">
        <v>4213.88</v>
      </c>
      <c r="C543" s="32">
        <f>'Processed closing data'!K541</f>
        <v>1.42</v>
      </c>
      <c r="D543" s="33">
        <f>'Processed closing data'!L541</f>
        <v>22.9</v>
      </c>
      <c r="E543" s="34"/>
    </row>
    <row r="544" spans="1:5" ht="15.75" customHeight="1">
      <c r="A544" s="30">
        <v>45321</v>
      </c>
      <c r="B544" s="31">
        <v>4230.9799999999996</v>
      </c>
      <c r="C544" s="32">
        <f>'Processed closing data'!K542</f>
        <v>1.52</v>
      </c>
      <c r="D544" s="33">
        <f>'Processed closing data'!L542</f>
        <v>22.76</v>
      </c>
      <c r="E544" s="34"/>
    </row>
    <row r="545" spans="1:5" ht="15.75" customHeight="1">
      <c r="A545" s="30">
        <v>45322</v>
      </c>
      <c r="B545" s="31">
        <v>4214.29</v>
      </c>
      <c r="C545" s="32">
        <f>'Processed closing data'!K543</f>
        <v>1.6</v>
      </c>
      <c r="D545" s="33">
        <f>'Processed closing data'!L543</f>
        <v>22.94</v>
      </c>
      <c r="E545" s="34"/>
    </row>
    <row r="546" spans="1:5" ht="15.75" customHeight="1">
      <c r="A546" s="30">
        <v>45323</v>
      </c>
      <c r="B546" s="31">
        <v>4203.32</v>
      </c>
      <c r="C546" s="32">
        <f>'Processed closing data'!K544</f>
        <v>1.57</v>
      </c>
      <c r="D546" s="33">
        <f>'Processed closing data'!L544</f>
        <v>22.24</v>
      </c>
      <c r="E546" s="34"/>
    </row>
    <row r="547" spans="1:5" ht="15.75" customHeight="1">
      <c r="A547" s="30">
        <v>45324</v>
      </c>
      <c r="B547" s="31">
        <v>4201.46</v>
      </c>
      <c r="C547" s="32">
        <f>'Processed closing data'!K545</f>
        <v>1.57</v>
      </c>
      <c r="D547" s="33">
        <f>'Processed closing data'!L545</f>
        <v>22.18</v>
      </c>
      <c r="E547" s="34"/>
    </row>
    <row r="548" spans="1:5" ht="15.75" customHeight="1">
      <c r="A548" s="30">
        <v>45327</v>
      </c>
      <c r="B548" s="31">
        <v>4195.45</v>
      </c>
      <c r="C548" s="32">
        <f>'Processed closing data'!K546</f>
        <v>1.57</v>
      </c>
      <c r="D548" s="33">
        <f>'Processed closing data'!L546</f>
        <v>21.92</v>
      </c>
      <c r="E548" s="34"/>
    </row>
    <row r="549" spans="1:5" ht="15.75" customHeight="1">
      <c r="A549" s="30">
        <v>45328</v>
      </c>
      <c r="B549" s="31">
        <v>4232.47</v>
      </c>
      <c r="C549" s="32">
        <f>'Processed closing data'!K547</f>
        <v>1.58</v>
      </c>
      <c r="D549" s="33">
        <f>'Processed closing data'!L547</f>
        <v>21.42</v>
      </c>
      <c r="E549" s="34"/>
    </row>
    <row r="550" spans="1:5" ht="15.75" customHeight="1">
      <c r="A550" s="30">
        <v>45329</v>
      </c>
      <c r="B550" s="31">
        <v>4205.63</v>
      </c>
      <c r="C550" s="32">
        <f>'Processed closing data'!K548</f>
        <v>1.53</v>
      </c>
      <c r="D550" s="33">
        <f>'Processed closing data'!L548</f>
        <v>21.54</v>
      </c>
      <c r="E550" s="34"/>
    </row>
    <row r="551" spans="1:5" ht="15.75" customHeight="1">
      <c r="A551" s="30">
        <v>45330</v>
      </c>
      <c r="B551" s="31">
        <v>4189.79</v>
      </c>
      <c r="C551" s="32">
        <f>'Processed closing data'!K549</f>
        <v>1.53</v>
      </c>
      <c r="D551" s="33">
        <f>'Processed closing data'!L549</f>
        <v>21.86</v>
      </c>
      <c r="E551" s="34"/>
    </row>
    <row r="552" spans="1:5" ht="15.75" customHeight="1">
      <c r="A552" s="30">
        <v>45331</v>
      </c>
      <c r="B552" s="31">
        <v>4177.6899999999996</v>
      </c>
      <c r="C552" s="32">
        <f>'Processed closing data'!K550</f>
        <v>1.53</v>
      </c>
      <c r="D552" s="33">
        <f>'Processed closing data'!L550</f>
        <v>21.62</v>
      </c>
      <c r="E552" s="34"/>
    </row>
    <row r="553" spans="1:5" ht="15.75" customHeight="1">
      <c r="A553" s="30">
        <v>45334</v>
      </c>
      <c r="B553" s="31">
        <v>4182.58</v>
      </c>
      <c r="C553" s="32">
        <f>'Processed closing data'!K551</f>
        <v>1.59</v>
      </c>
      <c r="D553" s="33">
        <f>'Processed closing data'!L551</f>
        <v>22</v>
      </c>
      <c r="E553" s="34"/>
    </row>
    <row r="554" spans="1:5" ht="15.75" customHeight="1">
      <c r="A554" s="30">
        <v>45335</v>
      </c>
      <c r="B554" s="31">
        <v>4144.84</v>
      </c>
      <c r="C554" s="32">
        <f>'Processed closing data'!K552</f>
        <v>1.56</v>
      </c>
      <c r="D554" s="33">
        <f>'Processed closing data'!L552</f>
        <v>21.2</v>
      </c>
      <c r="E554" s="34"/>
    </row>
    <row r="555" spans="1:5" ht="15.75" customHeight="1">
      <c r="A555" s="30">
        <v>45336</v>
      </c>
      <c r="B555" s="31">
        <v>4173.91</v>
      </c>
      <c r="C555" s="32">
        <f>'Processed closing data'!K553</f>
        <v>1.59</v>
      </c>
      <c r="D555" s="33">
        <f>'Processed closing data'!L553</f>
        <v>21.24</v>
      </c>
      <c r="E555" s="34"/>
    </row>
    <row r="556" spans="1:5" ht="15.75" customHeight="1">
      <c r="A556" s="30">
        <v>45337</v>
      </c>
      <c r="B556" s="31">
        <v>4190.67</v>
      </c>
      <c r="C556" s="32">
        <f>'Processed closing data'!K554</f>
        <v>1.53</v>
      </c>
      <c r="D556" s="33">
        <f>'Processed closing data'!L554</f>
        <v>17.8</v>
      </c>
      <c r="E556" s="34"/>
    </row>
    <row r="557" spans="1:5" ht="15.75" customHeight="1">
      <c r="A557" s="30">
        <v>45338</v>
      </c>
      <c r="B557" s="31">
        <v>4247.66</v>
      </c>
      <c r="C557" s="32">
        <f>'Processed closing data'!K555</f>
        <v>1.57</v>
      </c>
      <c r="D557" s="33">
        <f>'Processed closing data'!L555</f>
        <v>17.86</v>
      </c>
      <c r="E557" s="34"/>
    </row>
    <row r="558" spans="1:5" ht="15.75" customHeight="1">
      <c r="A558" s="30">
        <v>45341</v>
      </c>
      <c r="B558" s="31">
        <v>4256.3900000000003</v>
      </c>
      <c r="C558" s="32">
        <f>'Processed closing data'!K556</f>
        <v>1.51</v>
      </c>
      <c r="D558" s="33">
        <f>'Processed closing data'!L556</f>
        <v>18.239999999999998</v>
      </c>
      <c r="E558" s="34"/>
    </row>
    <row r="559" spans="1:5" ht="15.75" customHeight="1">
      <c r="A559" s="30">
        <v>45342</v>
      </c>
      <c r="B559" s="31">
        <v>4248.6899999999996</v>
      </c>
      <c r="C559" s="32">
        <f>'Processed closing data'!K557</f>
        <v>1.4</v>
      </c>
      <c r="D559" s="33">
        <f>'Processed closing data'!L557</f>
        <v>18.5</v>
      </c>
      <c r="E559" s="34"/>
    </row>
    <row r="560" spans="1:5" ht="15.75" customHeight="1">
      <c r="A560" s="30">
        <v>45343</v>
      </c>
      <c r="B560" s="31">
        <v>4222.09</v>
      </c>
      <c r="C560" s="32">
        <f>'Processed closing data'!K558</f>
        <v>1.37</v>
      </c>
      <c r="D560" s="33">
        <f>'Processed closing data'!L558</f>
        <v>19.12</v>
      </c>
      <c r="E560" s="34"/>
    </row>
    <row r="561" spans="1:5" ht="15.75" customHeight="1">
      <c r="A561" s="30">
        <v>45344</v>
      </c>
      <c r="B561" s="31">
        <v>4236.95</v>
      </c>
      <c r="C561" s="32">
        <f>'Processed closing data'!K559</f>
        <v>1.47</v>
      </c>
      <c r="D561" s="33">
        <f>'Processed closing data'!L559</f>
        <v>19.66</v>
      </c>
      <c r="E561" s="34"/>
    </row>
    <row r="562" spans="1:5" ht="15.75" customHeight="1">
      <c r="A562" s="30">
        <v>45345</v>
      </c>
      <c r="B562" s="31">
        <v>4244.71</v>
      </c>
      <c r="C562" s="32">
        <f>'Processed closing data'!K560</f>
        <v>1.43</v>
      </c>
      <c r="D562" s="33">
        <f>'Processed closing data'!L560</f>
        <v>19.59</v>
      </c>
      <c r="E562" s="34"/>
    </row>
    <row r="563" spans="1:5" ht="15.75" customHeight="1">
      <c r="A563" s="30">
        <v>45348</v>
      </c>
      <c r="B563" s="31">
        <v>4232.66</v>
      </c>
      <c r="C563" s="32">
        <f>'Processed closing data'!K561</f>
        <v>1.41</v>
      </c>
      <c r="D563" s="33">
        <f>'Processed closing data'!L561</f>
        <v>19.28</v>
      </c>
      <c r="E563" s="34"/>
    </row>
    <row r="564" spans="1:5" ht="15.75" customHeight="1">
      <c r="A564" s="30">
        <v>45349</v>
      </c>
      <c r="B564" s="31">
        <v>4233.18</v>
      </c>
      <c r="C564" s="32">
        <f>'Processed closing data'!K562</f>
        <v>1.45</v>
      </c>
      <c r="D564" s="33">
        <f>'Processed closing data'!L562</f>
        <v>19.2</v>
      </c>
      <c r="E564" s="34"/>
    </row>
    <row r="565" spans="1:5" ht="15.75" customHeight="1">
      <c r="A565" s="30">
        <v>45350</v>
      </c>
      <c r="B565" s="31">
        <v>4201.04</v>
      </c>
      <c r="C565" s="32">
        <f>'Processed closing data'!K563</f>
        <v>1.35</v>
      </c>
      <c r="D565" s="33">
        <f>'Processed closing data'!L563</f>
        <v>18.3</v>
      </c>
      <c r="E565" s="34"/>
    </row>
    <row r="566" spans="1:5" ht="15.75" customHeight="1">
      <c r="A566" s="30">
        <v>45351</v>
      </c>
      <c r="B566" s="31">
        <v>4204.7</v>
      </c>
      <c r="C566" s="32">
        <f>'Processed closing data'!K564</f>
        <v>1.33</v>
      </c>
      <c r="D566" s="33">
        <f>'Processed closing data'!L564</f>
        <v>17.920000000000002</v>
      </c>
      <c r="E566" s="34"/>
    </row>
    <row r="567" spans="1:5" ht="15.75" customHeight="1">
      <c r="A567" s="30">
        <v>45352</v>
      </c>
      <c r="B567" s="31">
        <v>4238.8100000000004</v>
      </c>
      <c r="C567" s="32">
        <f>'Processed closing data'!K565</f>
        <v>1.3</v>
      </c>
      <c r="D567" s="33">
        <f>'Processed closing data'!L565</f>
        <v>17.399999999999999</v>
      </c>
      <c r="E567" s="34"/>
    </row>
    <row r="568" spans="1:5" ht="15.75" customHeight="1">
      <c r="A568" s="30">
        <v>45355</v>
      </c>
      <c r="B568" s="31">
        <v>4215.57</v>
      </c>
      <c r="C568" s="32">
        <f>'Processed closing data'!K566</f>
        <v>1.26</v>
      </c>
      <c r="D568" s="33">
        <f>'Processed closing data'!L566</f>
        <v>16.37</v>
      </c>
      <c r="E568" s="34"/>
    </row>
    <row r="569" spans="1:5" ht="15.75" customHeight="1">
      <c r="A569" s="30">
        <v>45356</v>
      </c>
      <c r="B569" s="31">
        <v>4219.01</v>
      </c>
      <c r="C569" s="32">
        <f>'Processed closing data'!K567</f>
        <v>1.29</v>
      </c>
      <c r="D569" s="33">
        <f>'Processed closing data'!L567</f>
        <v>16.86</v>
      </c>
      <c r="E569" s="34"/>
    </row>
    <row r="570" spans="1:5" ht="15.75" customHeight="1">
      <c r="A570" s="30">
        <v>45357</v>
      </c>
      <c r="B570" s="31">
        <v>4240.95</v>
      </c>
      <c r="C570" s="32">
        <f>'Processed closing data'!K568</f>
        <v>1.32</v>
      </c>
      <c r="D570" s="33">
        <f>'Processed closing data'!L568</f>
        <v>18.14</v>
      </c>
      <c r="E570" s="34"/>
    </row>
    <row r="571" spans="1:5" ht="15.75" customHeight="1">
      <c r="A571" s="30">
        <v>45358</v>
      </c>
      <c r="B571" s="31">
        <v>4250.6000000000004</v>
      </c>
      <c r="C571" s="32">
        <f>'Processed closing data'!K569</f>
        <v>1.4</v>
      </c>
      <c r="D571" s="33">
        <f>'Processed closing data'!L569</f>
        <v>18.39</v>
      </c>
      <c r="E571" s="34"/>
    </row>
    <row r="572" spans="1:5" ht="15.75" customHeight="1">
      <c r="A572" s="30">
        <v>45359</v>
      </c>
      <c r="B572" s="31">
        <v>4235.63</v>
      </c>
      <c r="C572" s="32">
        <f>'Processed closing data'!K570</f>
        <v>1.44</v>
      </c>
      <c r="D572" s="33">
        <f>'Processed closing data'!L570</f>
        <v>18.16</v>
      </c>
      <c r="E572" s="34"/>
    </row>
    <row r="573" spans="1:5" ht="15.75" customHeight="1">
      <c r="A573" s="30">
        <v>45362</v>
      </c>
      <c r="B573" s="31">
        <v>4237.93</v>
      </c>
      <c r="C573" s="32">
        <f>'Processed closing data'!K571</f>
        <v>1.48</v>
      </c>
      <c r="D573" s="33">
        <f>'Processed closing data'!L571</f>
        <v>18.11</v>
      </c>
      <c r="E573" s="34"/>
    </row>
    <row r="574" spans="1:5" ht="15.75" customHeight="1">
      <c r="A574" s="30">
        <v>45363</v>
      </c>
      <c r="B574" s="31">
        <v>4276.2700000000004</v>
      </c>
      <c r="C574" s="32">
        <f>'Processed closing data'!K572</f>
        <v>1.42</v>
      </c>
      <c r="D574" s="33">
        <f>'Processed closing data'!L572</f>
        <v>18</v>
      </c>
      <c r="E574" s="34"/>
    </row>
    <row r="575" spans="1:5" ht="15.75" customHeight="1">
      <c r="A575" s="30">
        <v>45364</v>
      </c>
      <c r="B575" s="31">
        <v>4287.78</v>
      </c>
      <c r="C575" s="32">
        <f>'Processed closing data'!K573</f>
        <v>1.39</v>
      </c>
      <c r="D575" s="33">
        <f>'Processed closing data'!L573</f>
        <v>17.97</v>
      </c>
      <c r="E575" s="34"/>
    </row>
    <row r="576" spans="1:5" ht="15.75" customHeight="1">
      <c r="A576" s="30">
        <v>45365</v>
      </c>
      <c r="B576" s="31">
        <v>4271.62</v>
      </c>
      <c r="C576" s="32">
        <f>'Processed closing data'!K574</f>
        <v>1.38</v>
      </c>
      <c r="D576" s="33">
        <f>'Processed closing data'!L574</f>
        <v>17.8</v>
      </c>
      <c r="E576" s="34"/>
    </row>
    <row r="577" spans="1:5" ht="15.75" customHeight="1">
      <c r="A577" s="30">
        <v>45366</v>
      </c>
      <c r="B577" s="31">
        <v>4264.99</v>
      </c>
      <c r="C577" s="32">
        <f>'Processed closing data'!K575</f>
        <v>1.38</v>
      </c>
      <c r="D577" s="33">
        <f>'Processed closing data'!L575</f>
        <v>17.95</v>
      </c>
      <c r="E577" s="34"/>
    </row>
    <row r="578" spans="1:5" ht="15.75" customHeight="1">
      <c r="A578" s="30">
        <v>45369</v>
      </c>
      <c r="B578" s="31">
        <v>4261.87</v>
      </c>
      <c r="C578" s="32">
        <f>'Processed closing data'!K576</f>
        <v>1.37</v>
      </c>
      <c r="D578" s="33">
        <f>'Processed closing data'!L576</f>
        <v>17.43</v>
      </c>
      <c r="E578" s="34"/>
    </row>
    <row r="579" spans="1:5" ht="15.75" customHeight="1">
      <c r="A579" s="30">
        <v>45370</v>
      </c>
      <c r="B579" s="31">
        <v>4267.68</v>
      </c>
      <c r="C579" s="32">
        <f>'Processed closing data'!K577</f>
        <v>1.36</v>
      </c>
      <c r="D579" s="33">
        <f>'Processed closing data'!L577</f>
        <v>17.149999999999999</v>
      </c>
      <c r="E579" s="34"/>
    </row>
    <row r="580" spans="1:5" ht="15.75" customHeight="1">
      <c r="A580" s="30">
        <v>45371</v>
      </c>
      <c r="B580" s="31">
        <v>4268.83</v>
      </c>
      <c r="C580" s="32">
        <f>'Processed closing data'!K578</f>
        <v>1.37</v>
      </c>
      <c r="D580" s="33">
        <f>'Processed closing data'!L578</f>
        <v>17.43</v>
      </c>
      <c r="E580" s="34"/>
    </row>
    <row r="581" spans="1:5" ht="15.75" customHeight="1">
      <c r="A581" s="30">
        <v>45372</v>
      </c>
      <c r="B581" s="31">
        <v>4345.58</v>
      </c>
      <c r="C581" s="32">
        <f>'Processed closing data'!K579</f>
        <v>1.33</v>
      </c>
      <c r="D581" s="33">
        <f>'Processed closing data'!L579</f>
        <v>18.29</v>
      </c>
      <c r="E581" s="34"/>
    </row>
    <row r="582" spans="1:5" ht="15.75" customHeight="1">
      <c r="A582" s="30">
        <v>45373</v>
      </c>
      <c r="B582" s="31">
        <v>4367.9799999999996</v>
      </c>
      <c r="C582" s="32">
        <f>'Processed closing data'!K580</f>
        <v>1.29</v>
      </c>
      <c r="D582" s="33">
        <f>'Processed closing data'!L580</f>
        <v>18.309999999999999</v>
      </c>
      <c r="E582" s="34"/>
    </row>
    <row r="583" spans="1:5" ht="15.75" customHeight="1">
      <c r="A583" s="30">
        <v>45376</v>
      </c>
      <c r="B583" s="31">
        <v>4358.2299999999996</v>
      </c>
      <c r="C583" s="32">
        <f>'Processed closing data'!K581</f>
        <v>1.23</v>
      </c>
      <c r="D583" s="33">
        <f>'Processed closing data'!L581</f>
        <v>17.66</v>
      </c>
      <c r="E583" s="34"/>
    </row>
    <row r="584" spans="1:5" ht="15.75" customHeight="1">
      <c r="A584" s="30">
        <v>45377</v>
      </c>
      <c r="B584" s="31">
        <v>4369.6400000000003</v>
      </c>
      <c r="C584" s="32">
        <f>'Processed closing data'!K582</f>
        <v>1.24</v>
      </c>
      <c r="D584" s="33">
        <f>'Processed closing data'!L582</f>
        <v>18.170000000000002</v>
      </c>
      <c r="E584" s="34"/>
    </row>
    <row r="585" spans="1:5" ht="15.75" customHeight="1">
      <c r="A585" s="30">
        <v>45378</v>
      </c>
      <c r="B585" s="31">
        <v>4371.1400000000003</v>
      </c>
      <c r="C585" s="32">
        <f>'Processed closing data'!K583</f>
        <v>1.27</v>
      </c>
      <c r="D585" s="33">
        <f>'Processed closing data'!L583</f>
        <v>17.87</v>
      </c>
      <c r="E585" s="34"/>
    </row>
    <row r="586" spans="1:5" ht="15.75" customHeight="1">
      <c r="A586" s="30">
        <v>45379</v>
      </c>
      <c r="B586" s="31">
        <v>4383.21</v>
      </c>
      <c r="C586" s="32">
        <f>'Processed closing data'!K584</f>
        <v>1.22</v>
      </c>
      <c r="D586" s="33">
        <f>'Processed closing data'!L584</f>
        <v>17.649999999999999</v>
      </c>
      <c r="E586" s="34"/>
    </row>
    <row r="587" spans="1:5" ht="15.75" customHeight="1">
      <c r="A587" s="30">
        <v>45380</v>
      </c>
      <c r="B587" s="31">
        <v>4383.21</v>
      </c>
      <c r="C587" s="32">
        <f>'Processed closing data'!K585</f>
        <v>1.22</v>
      </c>
      <c r="D587" s="33">
        <f>'Processed closing data'!L585</f>
        <v>17.649999999999999</v>
      </c>
      <c r="E587" s="34"/>
    </row>
    <row r="588" spans="1:5" ht="15.75" customHeight="1">
      <c r="A588" s="30">
        <v>45383</v>
      </c>
      <c r="B588" s="31">
        <v>4383.21</v>
      </c>
      <c r="C588" s="32">
        <f>'Processed closing data'!K586</f>
        <v>1.22</v>
      </c>
      <c r="D588" s="33">
        <f>'Processed closing data'!L586</f>
        <v>17.649999999999999</v>
      </c>
      <c r="E588" s="34"/>
    </row>
    <row r="589" spans="1:5" ht="15.75" customHeight="1">
      <c r="A589" s="30">
        <v>45384</v>
      </c>
      <c r="B589" s="31">
        <v>4369.63</v>
      </c>
      <c r="C589" s="32">
        <f>'Processed closing data'!K587</f>
        <v>1.17</v>
      </c>
      <c r="D589" s="33">
        <f>'Processed closing data'!L587</f>
        <v>17.420000000000002</v>
      </c>
      <c r="E589" s="34"/>
    </row>
    <row r="590" spans="1:5" ht="15.75" customHeight="1">
      <c r="A590" s="30">
        <v>45385</v>
      </c>
      <c r="B590" s="31">
        <v>4371.97</v>
      </c>
      <c r="C590" s="32">
        <f>'Processed closing data'!K588</f>
        <v>1.1599999999999999</v>
      </c>
      <c r="D590" s="33">
        <f>'Processed closing data'!L588</f>
        <v>17.52</v>
      </c>
      <c r="E590" s="34"/>
    </row>
    <row r="591" spans="1:5" ht="15.75" customHeight="1">
      <c r="A591" s="30">
        <v>45386</v>
      </c>
      <c r="B591" s="31">
        <v>4393.88</v>
      </c>
      <c r="C591" s="32">
        <f>'Processed closing data'!K589</f>
        <v>1.17</v>
      </c>
      <c r="D591" s="33">
        <f>'Processed closing data'!L589</f>
        <v>17.64</v>
      </c>
      <c r="E591" s="34"/>
    </row>
    <row r="592" spans="1:5" ht="15.75" customHeight="1">
      <c r="A592" s="30">
        <v>45387</v>
      </c>
      <c r="B592" s="31">
        <v>4358.6499999999996</v>
      </c>
      <c r="C592" s="32">
        <f>'Processed closing data'!K590</f>
        <v>1.1299999999999999</v>
      </c>
      <c r="D592" s="33">
        <f>'Processed closing data'!L590</f>
        <v>17.440000000000001</v>
      </c>
      <c r="E592" s="34"/>
    </row>
    <row r="593" spans="1:5" ht="15.75" customHeight="1">
      <c r="A593" s="30">
        <v>45390</v>
      </c>
      <c r="B593" s="31">
        <v>4377.9399999999996</v>
      </c>
      <c r="C593" s="32">
        <f>'Processed closing data'!K591</f>
        <v>1.1200000000000001</v>
      </c>
      <c r="D593" s="33">
        <f>'Processed closing data'!L591</f>
        <v>17.399999999999999</v>
      </c>
      <c r="E593" s="34"/>
    </row>
    <row r="594" spans="1:5" ht="15.75" customHeight="1">
      <c r="A594" s="30">
        <v>45391</v>
      </c>
      <c r="B594" s="31">
        <v>4371.01</v>
      </c>
      <c r="C594" s="32">
        <f>'Processed closing data'!K592</f>
        <v>1.1499999999999999</v>
      </c>
      <c r="D594" s="33">
        <f>'Processed closing data'!L592</f>
        <v>17.399999999999999</v>
      </c>
      <c r="E594" s="34"/>
    </row>
    <row r="595" spans="1:5" ht="15.75" customHeight="1">
      <c r="A595" s="30">
        <v>45392</v>
      </c>
      <c r="B595" s="31">
        <v>4384.72</v>
      </c>
      <c r="C595" s="32">
        <f>'Processed closing data'!K593</f>
        <v>1.1200000000000001</v>
      </c>
      <c r="D595" s="33">
        <f>'Processed closing data'!L593</f>
        <v>17.64</v>
      </c>
      <c r="E595" s="34"/>
    </row>
    <row r="596" spans="1:5" ht="15.75" customHeight="1">
      <c r="A596" s="30">
        <v>45393</v>
      </c>
      <c r="B596" s="31">
        <v>4366.53</v>
      </c>
      <c r="C596" s="32">
        <f>'Processed closing data'!K594</f>
        <v>1.0900000000000001</v>
      </c>
      <c r="D596" s="33">
        <f>'Processed closing data'!L594</f>
        <v>17.920000000000002</v>
      </c>
      <c r="E596" s="34"/>
    </row>
    <row r="597" spans="1:5" ht="15.75" customHeight="1">
      <c r="A597" s="30">
        <v>45394</v>
      </c>
      <c r="B597" s="31">
        <v>4398.53</v>
      </c>
      <c r="C597" s="32">
        <f>'Processed closing data'!K595</f>
        <v>1.07</v>
      </c>
      <c r="D597" s="33">
        <f>'Processed closing data'!L595</f>
        <v>17.8</v>
      </c>
      <c r="E597" s="34"/>
    </row>
    <row r="598" spans="1:5" ht="15.75" customHeight="1">
      <c r="A598" s="30">
        <v>45397</v>
      </c>
      <c r="B598" s="31">
        <v>4383.6000000000004</v>
      </c>
      <c r="C598" s="32">
        <f>'Processed closing data'!K596</f>
        <v>1.07</v>
      </c>
      <c r="D598" s="33">
        <f>'Processed closing data'!L596</f>
        <v>17.62</v>
      </c>
      <c r="E598" s="34"/>
    </row>
    <row r="599" spans="1:5" ht="15.75" customHeight="1">
      <c r="A599" s="30">
        <v>45398</v>
      </c>
      <c r="B599" s="31">
        <v>4303.8500000000004</v>
      </c>
      <c r="C599" s="32">
        <f>'Processed closing data'!K597</f>
        <v>1</v>
      </c>
      <c r="D599" s="33">
        <f>'Processed closing data'!L597</f>
        <v>17.239999999999998</v>
      </c>
      <c r="E599" s="34"/>
    </row>
    <row r="600" spans="1:5" ht="15.75" customHeight="1">
      <c r="A600" s="30">
        <v>45399</v>
      </c>
      <c r="B600" s="31">
        <v>4316.8100000000004</v>
      </c>
      <c r="C600" s="32">
        <f>'Processed closing data'!K598</f>
        <v>0.99</v>
      </c>
      <c r="D600" s="33">
        <f>'Processed closing data'!L598</f>
        <v>17.52</v>
      </c>
      <c r="E600" s="34"/>
    </row>
    <row r="601" spans="1:5" ht="15.75" customHeight="1">
      <c r="A601" s="30">
        <v>45400</v>
      </c>
      <c r="B601" s="31">
        <v>4334</v>
      </c>
      <c r="C601" s="32">
        <f>'Processed closing data'!K599</f>
        <v>0.95</v>
      </c>
      <c r="D601" s="33">
        <f>'Processed closing data'!L599</f>
        <v>17.559999999999999</v>
      </c>
      <c r="E601" s="34"/>
    </row>
    <row r="602" spans="1:5" ht="15.75" customHeight="1">
      <c r="A602" s="30">
        <v>45401</v>
      </c>
      <c r="B602" s="31">
        <v>4341.08</v>
      </c>
      <c r="C602" s="32">
        <f>'Processed closing data'!K600</f>
        <v>0.93</v>
      </c>
      <c r="D602" s="33">
        <f>'Processed closing data'!L600</f>
        <v>17.18</v>
      </c>
      <c r="E602" s="34"/>
    </row>
    <row r="603" spans="1:5" ht="15.75" customHeight="1">
      <c r="A603" s="30">
        <v>45404</v>
      </c>
      <c r="B603" s="31">
        <v>4408.1899999999996</v>
      </c>
      <c r="C603" s="32">
        <f>'Processed closing data'!K601</f>
        <v>0.96</v>
      </c>
      <c r="D603" s="33">
        <f>'Processed closing data'!L601</f>
        <v>17.260000000000002</v>
      </c>
      <c r="E603" s="34"/>
    </row>
    <row r="604" spans="1:5" ht="15.75" customHeight="1">
      <c r="A604" s="30">
        <v>45405</v>
      </c>
      <c r="B604" s="31">
        <v>4424.29</v>
      </c>
      <c r="C604" s="32">
        <f>'Processed closing data'!K602</f>
        <v>1.03</v>
      </c>
      <c r="D604" s="33">
        <f>'Processed closing data'!L602</f>
        <v>17.5</v>
      </c>
      <c r="E604" s="34"/>
    </row>
    <row r="605" spans="1:5" ht="15.75" customHeight="1">
      <c r="A605" s="30">
        <v>45406</v>
      </c>
      <c r="B605" s="31">
        <v>4419.71</v>
      </c>
      <c r="C605" s="32">
        <f>'Processed closing data'!K603</f>
        <v>1.03</v>
      </c>
      <c r="D605" s="33">
        <f>'Processed closing data'!L603</f>
        <v>17</v>
      </c>
      <c r="E605" s="34"/>
    </row>
    <row r="606" spans="1:5" ht="15.75" customHeight="1">
      <c r="A606" s="30">
        <v>45407</v>
      </c>
      <c r="B606" s="31">
        <v>4434.34</v>
      </c>
      <c r="C606" s="32">
        <f>'Processed closing data'!K604</f>
        <v>0.93</v>
      </c>
      <c r="D606" s="33">
        <f>'Processed closing data'!L604</f>
        <v>17.04</v>
      </c>
      <c r="E606" s="34"/>
    </row>
    <row r="607" spans="1:5" ht="15.75" customHeight="1">
      <c r="A607" s="30">
        <v>45408</v>
      </c>
      <c r="B607" s="31">
        <v>4470.09</v>
      </c>
      <c r="C607" s="32">
        <f>'Processed closing data'!K605</f>
        <v>0.97</v>
      </c>
      <c r="D607" s="33">
        <f>'Processed closing data'!L605</f>
        <v>17.36</v>
      </c>
      <c r="E607" s="34"/>
    </row>
    <row r="608" spans="1:5" ht="15.75" customHeight="1">
      <c r="A608" s="30">
        <v>45411</v>
      </c>
      <c r="B608" s="31">
        <v>4481.53</v>
      </c>
      <c r="C608" s="32">
        <f>'Processed closing data'!K606</f>
        <v>1.04</v>
      </c>
      <c r="D608" s="33">
        <f>'Processed closing data'!L606</f>
        <v>17.82</v>
      </c>
      <c r="E608" s="34"/>
    </row>
    <row r="609" spans="1:5" ht="15.75" customHeight="1">
      <c r="A609" s="30">
        <v>45412</v>
      </c>
      <c r="B609" s="31">
        <v>4476.4799999999996</v>
      </c>
      <c r="C609" s="32">
        <f>'Processed closing data'!K607</f>
        <v>0.98</v>
      </c>
      <c r="D609" s="33">
        <f>'Processed closing data'!L607</f>
        <v>18.04</v>
      </c>
      <c r="E609" s="34"/>
    </row>
    <row r="610" spans="1:5" ht="15.75" customHeight="1">
      <c r="A610" s="30">
        <v>45413</v>
      </c>
      <c r="B610" s="31">
        <v>4464.43</v>
      </c>
      <c r="C610" s="32">
        <f>'Processed closing data'!K608</f>
        <v>1.01</v>
      </c>
      <c r="D610" s="33">
        <f>'Processed closing data'!L608</f>
        <v>17.36</v>
      </c>
      <c r="E610" s="34"/>
    </row>
    <row r="611" spans="1:5" ht="15.75" customHeight="1">
      <c r="A611" s="30">
        <v>45414</v>
      </c>
      <c r="B611" s="31">
        <v>4492.4399999999996</v>
      </c>
      <c r="C611" s="32">
        <f>'Processed closing data'!K609</f>
        <v>1.06</v>
      </c>
      <c r="D611" s="33">
        <f>'Processed closing data'!L609</f>
        <v>17.84</v>
      </c>
      <c r="E611" s="34"/>
    </row>
    <row r="612" spans="1:5" ht="15.75" customHeight="1">
      <c r="A612" s="30">
        <v>45415</v>
      </c>
      <c r="B612" s="31">
        <v>4515.5</v>
      </c>
      <c r="C612" s="32">
        <f>'Processed closing data'!K610</f>
        <v>1.1000000000000001</v>
      </c>
      <c r="D612" s="33">
        <f>'Processed closing data'!L610</f>
        <v>18.68</v>
      </c>
      <c r="E612" s="34"/>
    </row>
    <row r="613" spans="1:5" ht="15.75" customHeight="1">
      <c r="A613" s="30">
        <v>45418</v>
      </c>
      <c r="B613" s="31">
        <v>4515.5</v>
      </c>
      <c r="C613" s="32">
        <f>'Processed closing data'!K611</f>
        <v>1.1000000000000001</v>
      </c>
      <c r="D613" s="33">
        <f>'Processed closing data'!L611</f>
        <v>18.68</v>
      </c>
      <c r="E613" s="34"/>
    </row>
    <row r="614" spans="1:5" ht="15.75" customHeight="1">
      <c r="A614" s="30">
        <v>45419</v>
      </c>
      <c r="B614" s="31">
        <v>4570.66</v>
      </c>
      <c r="C614" s="32">
        <f>'Processed closing data'!K612</f>
        <v>1.1100000000000001</v>
      </c>
      <c r="D614" s="33">
        <f>'Processed closing data'!L612</f>
        <v>18.86</v>
      </c>
      <c r="E614" s="34"/>
    </row>
    <row r="615" spans="1:5" ht="15.75" customHeight="1">
      <c r="A615" s="30">
        <v>45420</v>
      </c>
      <c r="B615" s="31">
        <v>4592.2299999999996</v>
      </c>
      <c r="C615" s="32">
        <f>'Processed closing data'!K613</f>
        <v>1.1499999999999999</v>
      </c>
      <c r="D615" s="33">
        <f>'Processed closing data'!L613</f>
        <v>18.8</v>
      </c>
      <c r="E615" s="34"/>
    </row>
    <row r="616" spans="1:5" ht="15.75" customHeight="1">
      <c r="A616" s="30">
        <v>45421</v>
      </c>
      <c r="B616" s="31">
        <v>4606.3900000000003</v>
      </c>
      <c r="C616" s="32">
        <f>'Processed closing data'!K614</f>
        <v>1.1299999999999999</v>
      </c>
      <c r="D616" s="33">
        <f>'Processed closing data'!L614</f>
        <v>18.920000000000002</v>
      </c>
      <c r="E616" s="34"/>
    </row>
    <row r="617" spans="1:5" ht="15.75" customHeight="1">
      <c r="A617" s="30">
        <v>45422</v>
      </c>
      <c r="B617" s="31">
        <v>4634.75</v>
      </c>
      <c r="C617" s="32">
        <f>'Processed closing data'!K615</f>
        <v>1.1399999999999999</v>
      </c>
      <c r="D617" s="33">
        <f>'Processed closing data'!L615</f>
        <v>18.98</v>
      </c>
      <c r="E617" s="34"/>
    </row>
    <row r="618" spans="1:5" ht="15.75" customHeight="1">
      <c r="A618" s="30">
        <v>45425</v>
      </c>
      <c r="B618" s="31">
        <v>4623.2299999999996</v>
      </c>
      <c r="C618" s="32">
        <f>'Processed closing data'!K616</f>
        <v>1.1000000000000001</v>
      </c>
      <c r="D618" s="33">
        <f>'Processed closing data'!L616</f>
        <v>18.68</v>
      </c>
      <c r="E618" s="34"/>
    </row>
    <row r="619" spans="1:5" ht="15.75" customHeight="1">
      <c r="A619" s="30">
        <v>45426</v>
      </c>
      <c r="B619" s="31">
        <v>4631.25</v>
      </c>
      <c r="C619" s="32">
        <f>'Processed closing data'!K617</f>
        <v>1.1100000000000001</v>
      </c>
      <c r="D619" s="33">
        <f>'Processed closing data'!L617</f>
        <v>18.600000000000001</v>
      </c>
      <c r="E619" s="34"/>
    </row>
    <row r="620" spans="1:5" ht="15.75" customHeight="1">
      <c r="A620" s="30">
        <v>45427</v>
      </c>
      <c r="B620" s="31">
        <v>4644.47</v>
      </c>
      <c r="C620" s="32">
        <f>'Processed closing data'!K618</f>
        <v>1.1399999999999999</v>
      </c>
      <c r="D620" s="33">
        <f>'Processed closing data'!L618</f>
        <v>18.940000000000001</v>
      </c>
      <c r="E620" s="34"/>
    </row>
    <row r="621" spans="1:5" ht="15.75" customHeight="1">
      <c r="A621" s="30">
        <v>45428</v>
      </c>
      <c r="B621" s="31">
        <v>4642.54</v>
      </c>
      <c r="C621" s="32">
        <f>'Processed closing data'!K619</f>
        <v>1.1200000000000001</v>
      </c>
      <c r="D621" s="33">
        <f>'Processed closing data'!L619</f>
        <v>18.8</v>
      </c>
      <c r="E621" s="34"/>
    </row>
    <row r="622" spans="1:5" ht="15.75" customHeight="1">
      <c r="A622" s="30">
        <v>45429</v>
      </c>
      <c r="B622" s="31">
        <v>4631.57</v>
      </c>
      <c r="C622" s="32">
        <f>'Processed closing data'!K620</f>
        <v>1.08</v>
      </c>
      <c r="D622" s="33">
        <f>'Processed closing data'!L620</f>
        <v>18.5</v>
      </c>
      <c r="E622" s="34"/>
    </row>
    <row r="623" spans="1:5" ht="15.75" customHeight="1">
      <c r="A623" s="30">
        <v>45432</v>
      </c>
      <c r="B623" s="31">
        <v>4637.24</v>
      </c>
      <c r="C623" s="32">
        <f>'Processed closing data'!K621</f>
        <v>1.06</v>
      </c>
      <c r="D623" s="33">
        <f>'Processed closing data'!L621</f>
        <v>18.8</v>
      </c>
      <c r="E623" s="34"/>
    </row>
    <row r="624" spans="1:5" ht="15.75" customHeight="1">
      <c r="A624" s="30">
        <v>45433</v>
      </c>
      <c r="B624" s="31">
        <v>4630.8</v>
      </c>
      <c r="C624" s="32">
        <f>'Processed closing data'!K622</f>
        <v>1.03</v>
      </c>
      <c r="D624" s="33">
        <f>'Processed closing data'!L622</f>
        <v>18.72</v>
      </c>
      <c r="E624" s="34"/>
    </row>
    <row r="625" spans="1:5" ht="15.75" customHeight="1">
      <c r="A625" s="30">
        <v>45434</v>
      </c>
      <c r="B625" s="31">
        <v>4606.67</v>
      </c>
      <c r="C625" s="32">
        <f>'Processed closing data'!K623</f>
        <v>1.0900000000000001</v>
      </c>
      <c r="D625" s="33">
        <f>'Processed closing data'!L623</f>
        <v>18.68</v>
      </c>
      <c r="E625" s="34"/>
    </row>
    <row r="626" spans="1:5" ht="15.75" customHeight="1">
      <c r="A626" s="30">
        <v>45435</v>
      </c>
      <c r="B626" s="31">
        <v>4589.5</v>
      </c>
      <c r="C626" s="32">
        <f>'Processed closing data'!K624</f>
        <v>1.1100000000000001</v>
      </c>
      <c r="D626" s="33">
        <f>'Processed closing data'!L624</f>
        <v>18.3</v>
      </c>
      <c r="E626" s="34"/>
    </row>
    <row r="627" spans="1:5" ht="15.75" customHeight="1">
      <c r="A627" s="30">
        <v>45436</v>
      </c>
      <c r="B627" s="31">
        <v>4583.5200000000004</v>
      </c>
      <c r="C627" s="32">
        <f>'Processed closing data'!K625</f>
        <v>1.1000000000000001</v>
      </c>
      <c r="D627" s="33">
        <f>'Processed closing data'!L625</f>
        <v>18.46</v>
      </c>
      <c r="E627" s="34"/>
    </row>
    <row r="628" spans="1:5" ht="15.75" customHeight="1">
      <c r="A628" s="30">
        <v>45439</v>
      </c>
      <c r="B628" s="31">
        <v>4583.5200000000004</v>
      </c>
      <c r="C628" s="32">
        <f>'Processed closing data'!K626</f>
        <v>1.1000000000000001</v>
      </c>
      <c r="D628" s="33">
        <f>'Processed closing data'!L626</f>
        <v>18.46</v>
      </c>
      <c r="E628" s="34"/>
    </row>
    <row r="629" spans="1:5" ht="15.75" customHeight="1">
      <c r="A629" s="30">
        <v>45440</v>
      </c>
      <c r="B629" s="31">
        <v>4551.43</v>
      </c>
      <c r="C629" s="32">
        <f>'Processed closing data'!K627</f>
        <v>1.1000000000000001</v>
      </c>
      <c r="D629" s="33">
        <f>'Processed closing data'!L627</f>
        <v>17.96</v>
      </c>
      <c r="E629" s="34"/>
    </row>
    <row r="630" spans="1:5" ht="15.75" customHeight="1">
      <c r="A630" s="30">
        <v>45441</v>
      </c>
      <c r="B630" s="31">
        <v>4509.43</v>
      </c>
      <c r="C630" s="32">
        <f>'Processed closing data'!K628</f>
        <v>1.05</v>
      </c>
      <c r="D630" s="33">
        <f>'Processed closing data'!L628</f>
        <v>17.54</v>
      </c>
      <c r="E630" s="34"/>
    </row>
    <row r="631" spans="1:5" ht="15.75" customHeight="1">
      <c r="A631" s="30">
        <v>45442</v>
      </c>
      <c r="B631" s="31">
        <v>4539.3999999999996</v>
      </c>
      <c r="C631" s="32">
        <f>'Processed closing data'!K629</f>
        <v>1.05</v>
      </c>
      <c r="D631" s="33">
        <f>'Processed closing data'!L629</f>
        <v>18.02</v>
      </c>
      <c r="E631" s="34"/>
    </row>
    <row r="632" spans="1:5" ht="15.75" customHeight="1">
      <c r="A632" s="30">
        <v>45443</v>
      </c>
      <c r="B632" s="31">
        <v>4562.25</v>
      </c>
      <c r="C632" s="32">
        <f>'Processed closing data'!K630</f>
        <v>1.07</v>
      </c>
      <c r="D632" s="33">
        <f>'Processed closing data'!L630</f>
        <v>18.02</v>
      </c>
      <c r="E632" s="34"/>
    </row>
    <row r="633" spans="1:5" ht="15.75" customHeight="1">
      <c r="A633" s="30">
        <v>45446</v>
      </c>
      <c r="B633" s="31">
        <v>4561.46</v>
      </c>
      <c r="C633" s="32">
        <f>'Processed closing data'!K631</f>
        <v>1.06</v>
      </c>
      <c r="D633" s="33">
        <f>'Processed closing data'!L631</f>
        <v>18.68</v>
      </c>
      <c r="E633" s="34"/>
    </row>
    <row r="634" spans="1:5" ht="15.75" customHeight="1">
      <c r="A634" s="30">
        <v>45447</v>
      </c>
      <c r="B634" s="31">
        <v>4541.3</v>
      </c>
      <c r="C634" s="32">
        <f>'Processed closing data'!K632</f>
        <v>1.04</v>
      </c>
      <c r="D634" s="33">
        <f>'Processed closing data'!L632</f>
        <v>18.32</v>
      </c>
      <c r="E634" s="34"/>
    </row>
    <row r="635" spans="1:5" ht="15.75" customHeight="1">
      <c r="A635" s="30">
        <v>45448</v>
      </c>
      <c r="B635" s="31">
        <v>4547.01</v>
      </c>
      <c r="C635" s="32">
        <f>'Processed closing data'!K633</f>
        <v>1.03</v>
      </c>
      <c r="D635" s="33">
        <f>'Processed closing data'!L633</f>
        <v>18.399999999999999</v>
      </c>
      <c r="E635" s="34"/>
    </row>
    <row r="636" spans="1:5" ht="15.75" customHeight="1">
      <c r="A636" s="30">
        <v>45449</v>
      </c>
      <c r="B636" s="31">
        <v>4566.54</v>
      </c>
      <c r="C636" s="32">
        <f>'Processed closing data'!K634</f>
        <v>1.03</v>
      </c>
      <c r="D636" s="33">
        <f>'Processed closing data'!L634</f>
        <v>18.239999999999998</v>
      </c>
      <c r="E636" s="34"/>
    </row>
    <row r="637" spans="1:5" ht="15.75" customHeight="1">
      <c r="A637" s="30">
        <v>45450</v>
      </c>
      <c r="B637" s="31">
        <v>4542.66</v>
      </c>
      <c r="C637" s="32">
        <f>'Processed closing data'!K635</f>
        <v>1.02</v>
      </c>
      <c r="D637" s="33">
        <f>'Processed closing data'!L635</f>
        <v>18.2</v>
      </c>
      <c r="E637" s="34"/>
    </row>
    <row r="638" spans="1:5" ht="15.75" customHeight="1">
      <c r="A638" s="30">
        <v>45453</v>
      </c>
      <c r="B638" s="31">
        <v>4531.29</v>
      </c>
      <c r="C638" s="32">
        <f>'Processed closing data'!K636</f>
        <v>1.02</v>
      </c>
      <c r="D638" s="33">
        <f>'Processed closing data'!L636</f>
        <v>18.059999999999999</v>
      </c>
      <c r="E638" s="34"/>
    </row>
    <row r="639" spans="1:5" ht="15.75" customHeight="1">
      <c r="A639" s="30">
        <v>45454</v>
      </c>
      <c r="B639" s="31">
        <v>4487.5200000000004</v>
      </c>
      <c r="C639" s="32">
        <f>'Processed closing data'!K637</f>
        <v>1.03</v>
      </c>
      <c r="D639" s="33">
        <f>'Processed closing data'!L637</f>
        <v>17.78</v>
      </c>
      <c r="E639" s="34"/>
    </row>
    <row r="640" spans="1:5" ht="15.75" customHeight="1">
      <c r="A640" s="30">
        <v>45455</v>
      </c>
      <c r="B640" s="31">
        <v>4526.6899999999996</v>
      </c>
      <c r="C640" s="32">
        <f>'Processed closing data'!K638</f>
        <v>1.03</v>
      </c>
      <c r="D640" s="33">
        <f>'Processed closing data'!L638</f>
        <v>17.8</v>
      </c>
      <c r="E640" s="34"/>
    </row>
    <row r="641" spans="1:5" ht="15.75" customHeight="1">
      <c r="A641" s="30">
        <v>45456</v>
      </c>
      <c r="B641" s="31">
        <v>4492.88</v>
      </c>
      <c r="C641" s="32">
        <f>'Processed closing data'!K639</f>
        <v>0.98</v>
      </c>
      <c r="D641" s="33">
        <f>'Processed closing data'!L639</f>
        <v>17.7</v>
      </c>
      <c r="E641" s="34"/>
    </row>
    <row r="642" spans="1:5" ht="15.75" customHeight="1">
      <c r="A642" s="30">
        <v>45457</v>
      </c>
      <c r="B642" s="31">
        <v>4482.59</v>
      </c>
      <c r="C642" s="32">
        <f>'Processed closing data'!K640</f>
        <v>0.98</v>
      </c>
      <c r="D642" s="33">
        <f>'Processed closing data'!L640</f>
        <v>17.100000000000001</v>
      </c>
      <c r="E642" s="34"/>
    </row>
    <row r="643" spans="1:5" ht="15.75" customHeight="1">
      <c r="A643" s="30">
        <v>45460</v>
      </c>
      <c r="B643" s="31">
        <v>4481.5600000000004</v>
      </c>
      <c r="C643" s="32">
        <f>'Processed closing data'!K641</f>
        <v>0.97</v>
      </c>
      <c r="D643" s="33">
        <f>'Processed closing data'!L641</f>
        <v>17</v>
      </c>
      <c r="E643" s="34"/>
    </row>
    <row r="644" spans="1:5" ht="15.75" customHeight="1">
      <c r="A644" s="30">
        <v>45461</v>
      </c>
      <c r="B644" s="31">
        <v>4512.53</v>
      </c>
      <c r="C644" s="32">
        <f>'Processed closing data'!K642</f>
        <v>0.97</v>
      </c>
      <c r="D644" s="33">
        <f>'Processed closing data'!L642</f>
        <v>16.739999999999998</v>
      </c>
      <c r="E644" s="34"/>
    </row>
    <row r="645" spans="1:5" ht="15.75" customHeight="1">
      <c r="A645" s="30">
        <v>45462</v>
      </c>
      <c r="B645" s="31">
        <v>4518.21</v>
      </c>
      <c r="C645" s="32">
        <f>'Processed closing data'!K643</f>
        <v>0.97</v>
      </c>
      <c r="D645" s="33">
        <f>'Processed closing data'!L643</f>
        <v>16.52</v>
      </c>
      <c r="E645" s="34"/>
    </row>
    <row r="646" spans="1:5" ht="15.75" customHeight="1">
      <c r="A646" s="30">
        <v>45463</v>
      </c>
      <c r="B646" s="31">
        <v>4553.78</v>
      </c>
      <c r="C646" s="32">
        <f>'Processed closing data'!K644</f>
        <v>0.97</v>
      </c>
      <c r="D646" s="33">
        <f>'Processed closing data'!L644</f>
        <v>16.66</v>
      </c>
      <c r="E646" s="34"/>
    </row>
    <row r="647" spans="1:5" ht="15.75" customHeight="1">
      <c r="A647" s="30">
        <v>45464</v>
      </c>
      <c r="B647" s="31">
        <v>4535.57</v>
      </c>
      <c r="C647" s="32">
        <f>'Processed closing data'!K645</f>
        <v>0.92</v>
      </c>
      <c r="D647" s="33">
        <f>'Processed closing data'!L645</f>
        <v>17.02</v>
      </c>
      <c r="E647" s="34"/>
    </row>
    <row r="648" spans="1:5" ht="15.75" customHeight="1">
      <c r="A648" s="30">
        <v>45467</v>
      </c>
      <c r="B648" s="31">
        <v>4560.05</v>
      </c>
      <c r="C648" s="32">
        <f>'Processed closing data'!K646</f>
        <v>0.87</v>
      </c>
      <c r="D648" s="33">
        <f>'Processed closing data'!L646</f>
        <v>17.28</v>
      </c>
      <c r="E648" s="34"/>
    </row>
    <row r="649" spans="1:5" ht="15.75" customHeight="1">
      <c r="A649" s="30">
        <v>45468</v>
      </c>
      <c r="B649" s="31">
        <v>4537.93</v>
      </c>
      <c r="C649" s="32">
        <f>'Processed closing data'!K647</f>
        <v>0.87</v>
      </c>
      <c r="D649" s="33">
        <f>'Processed closing data'!L647</f>
        <v>16.72</v>
      </c>
      <c r="E649" s="34"/>
    </row>
    <row r="650" spans="1:5" ht="15.75" customHeight="1">
      <c r="A650" s="30">
        <v>45469</v>
      </c>
      <c r="B650" s="31">
        <v>4525.26</v>
      </c>
      <c r="C650" s="32">
        <f>'Processed closing data'!K648</f>
        <v>0.9</v>
      </c>
      <c r="D650" s="33">
        <f>'Processed closing data'!L648</f>
        <v>16.8</v>
      </c>
      <c r="E650" s="34"/>
    </row>
    <row r="651" spans="1:5" ht="15.75" customHeight="1">
      <c r="A651" s="30">
        <v>45470</v>
      </c>
      <c r="B651" s="31">
        <v>4504.6400000000003</v>
      </c>
      <c r="C651" s="32">
        <f>'Processed closing data'!K649</f>
        <v>0.98</v>
      </c>
      <c r="D651" s="33">
        <f>'Processed closing data'!L649</f>
        <v>16.88</v>
      </c>
      <c r="E651" s="34"/>
    </row>
    <row r="652" spans="1:5" ht="15.75" customHeight="1">
      <c r="A652" s="30">
        <v>45471</v>
      </c>
      <c r="B652" s="31">
        <v>4495.8500000000004</v>
      </c>
      <c r="C652" s="32">
        <f>'Processed closing data'!K650</f>
        <v>0.94</v>
      </c>
      <c r="D652" s="33">
        <f>'Processed closing data'!L650</f>
        <v>16.5</v>
      </c>
      <c r="E652" s="34"/>
    </row>
    <row r="653" spans="1:5" ht="15.75" customHeight="1">
      <c r="A653" s="30">
        <v>45474</v>
      </c>
      <c r="B653" s="31">
        <v>4495.1400000000003</v>
      </c>
      <c r="C653" s="32">
        <f>'Processed closing data'!K651</f>
        <v>0.98</v>
      </c>
      <c r="D653" s="33">
        <f>'Processed closing data'!L651</f>
        <v>16.559999999999999</v>
      </c>
      <c r="E653" s="34"/>
    </row>
    <row r="654" spans="1:5" ht="15.75" customHeight="1">
      <c r="A654" s="30">
        <v>45475</v>
      </c>
      <c r="B654" s="31">
        <v>4472.68</v>
      </c>
      <c r="C654" s="32">
        <f>'Processed closing data'!K652</f>
        <v>0.99</v>
      </c>
      <c r="D654" s="33">
        <f>'Processed closing data'!L652</f>
        <v>16.3</v>
      </c>
      <c r="E654" s="34"/>
    </row>
    <row r="655" spans="1:5" ht="15.75" customHeight="1">
      <c r="A655" s="30">
        <v>45476</v>
      </c>
      <c r="B655" s="31">
        <v>4506.63</v>
      </c>
      <c r="C655" s="32">
        <f>'Processed closing data'!K653</f>
        <v>1.02</v>
      </c>
      <c r="D655" s="33">
        <f>'Processed closing data'!L653</f>
        <v>17.12</v>
      </c>
      <c r="E655" s="34"/>
    </row>
    <row r="656" spans="1:5" ht="15.75" customHeight="1">
      <c r="A656" s="30">
        <v>45477</v>
      </c>
      <c r="B656" s="31">
        <v>4542.3900000000003</v>
      </c>
      <c r="C656" s="32">
        <f>'Processed closing data'!K654</f>
        <v>1.05</v>
      </c>
      <c r="D656" s="33">
        <f>'Processed closing data'!L654</f>
        <v>17.28</v>
      </c>
      <c r="E656" s="34"/>
    </row>
    <row r="657" spans="1:5" ht="15.75" customHeight="1">
      <c r="A657" s="30">
        <v>45478</v>
      </c>
      <c r="B657" s="31">
        <v>4530.08</v>
      </c>
      <c r="C657" s="32">
        <f>'Processed closing data'!K655</f>
        <v>1.05</v>
      </c>
      <c r="D657" s="33">
        <f>'Processed closing data'!L655</f>
        <v>17.48</v>
      </c>
      <c r="E657" s="34"/>
    </row>
    <row r="658" spans="1:5" ht="15.75" customHeight="1">
      <c r="A658" s="30">
        <v>45481</v>
      </c>
      <c r="B658" s="31">
        <v>4525.4799999999996</v>
      </c>
      <c r="C658" s="32">
        <f>'Processed closing data'!K656</f>
        <v>1.04</v>
      </c>
      <c r="D658" s="33">
        <f>'Processed closing data'!L656</f>
        <v>17.28</v>
      </c>
      <c r="E658" s="34"/>
    </row>
    <row r="659" spans="1:5" ht="15.75" customHeight="1">
      <c r="A659" s="30">
        <v>45482</v>
      </c>
      <c r="B659" s="31">
        <v>4495.3100000000004</v>
      </c>
      <c r="C659" s="32">
        <f>'Processed closing data'!K657</f>
        <v>1.01</v>
      </c>
      <c r="D659" s="33">
        <f>'Processed closing data'!L657</f>
        <v>17</v>
      </c>
      <c r="E659" s="34"/>
    </row>
    <row r="660" spans="1:5" ht="15.75" customHeight="1">
      <c r="A660" s="30">
        <v>45483</v>
      </c>
      <c r="B660" s="31">
        <v>4529.43</v>
      </c>
      <c r="C660" s="32">
        <f>'Processed closing data'!K658</f>
        <v>1.05</v>
      </c>
      <c r="D660" s="33">
        <f>'Processed closing data'!L658</f>
        <v>17.059999999999999</v>
      </c>
      <c r="E660" s="34"/>
    </row>
    <row r="661" spans="1:5" ht="15.75" customHeight="1">
      <c r="A661" s="30">
        <v>45484</v>
      </c>
      <c r="B661" s="31">
        <v>4551.55</v>
      </c>
      <c r="C661" s="32">
        <f>'Processed closing data'!K659</f>
        <v>1.06</v>
      </c>
      <c r="D661" s="33">
        <f>'Processed closing data'!L659</f>
        <v>17.68</v>
      </c>
      <c r="E661" s="34"/>
    </row>
    <row r="662" spans="1:5" ht="15.75" customHeight="1">
      <c r="A662" s="30">
        <v>45485</v>
      </c>
      <c r="B662" s="31">
        <v>4566.03</v>
      </c>
      <c r="C662" s="32">
        <f>'Processed closing data'!K660</f>
        <v>1.05</v>
      </c>
      <c r="D662" s="33">
        <f>'Processed closing data'!L660</f>
        <v>18.48</v>
      </c>
      <c r="E662" s="34"/>
    </row>
    <row r="663" spans="1:5" ht="15.75" customHeight="1">
      <c r="A663" s="30">
        <v>45488</v>
      </c>
      <c r="B663" s="31">
        <v>4532.3900000000003</v>
      </c>
      <c r="C663" s="32">
        <f>'Processed closing data'!K661</f>
        <v>1.05</v>
      </c>
      <c r="D663" s="33">
        <f>'Processed closing data'!L661</f>
        <v>18.899999999999999</v>
      </c>
      <c r="E663" s="34"/>
    </row>
    <row r="664" spans="1:5" ht="15.75" customHeight="1">
      <c r="A664" s="30">
        <v>45489</v>
      </c>
      <c r="B664" s="31">
        <v>4524.5600000000004</v>
      </c>
      <c r="C664" s="32">
        <f>'Processed closing data'!K662</f>
        <v>1.05</v>
      </c>
      <c r="D664" s="33">
        <f>'Processed closing data'!L662</f>
        <v>19.04</v>
      </c>
      <c r="E664" s="34"/>
    </row>
    <row r="665" spans="1:5" ht="15.75" customHeight="1">
      <c r="A665" s="30">
        <v>45490</v>
      </c>
      <c r="B665" s="31">
        <v>4531.6000000000004</v>
      </c>
      <c r="C665" s="32">
        <f>'Processed closing data'!K663</f>
        <v>1.1000000000000001</v>
      </c>
      <c r="D665" s="33">
        <f>'Processed closing data'!L663</f>
        <v>16.98</v>
      </c>
      <c r="E665" s="34"/>
    </row>
    <row r="666" spans="1:5" ht="15.75" customHeight="1">
      <c r="A666" s="30">
        <v>45491</v>
      </c>
      <c r="B666" s="31">
        <v>4544.17</v>
      </c>
      <c r="C666" s="32">
        <f>'Processed closing data'!K664</f>
        <v>1.1100000000000001</v>
      </c>
      <c r="D666" s="33">
        <f>'Processed closing data'!L664</f>
        <v>17.04</v>
      </c>
      <c r="E666" s="34"/>
    </row>
    <row r="667" spans="1:5" ht="15.75" customHeight="1">
      <c r="A667" s="30">
        <v>45492</v>
      </c>
      <c r="B667" s="31">
        <v>4515.75</v>
      </c>
      <c r="C667" s="32">
        <f>'Processed closing data'!K665</f>
        <v>1.07</v>
      </c>
      <c r="D667" s="33">
        <f>'Processed closing data'!L665</f>
        <v>16.5</v>
      </c>
      <c r="E667" s="34"/>
    </row>
    <row r="668" spans="1:5" ht="15.75" customHeight="1">
      <c r="A668" s="30">
        <v>45495</v>
      </c>
      <c r="B668" s="31">
        <v>4538.3599999999997</v>
      </c>
      <c r="C668" s="32">
        <f>'Processed closing data'!K666</f>
        <v>1.2</v>
      </c>
      <c r="D668" s="33">
        <f>'Processed closing data'!L666</f>
        <v>16.440000000000001</v>
      </c>
      <c r="E668" s="34"/>
    </row>
    <row r="669" spans="1:5" ht="15.75" customHeight="1">
      <c r="A669" s="30">
        <v>45496</v>
      </c>
      <c r="B669" s="31">
        <v>4522</v>
      </c>
      <c r="C669" s="32">
        <f>'Processed closing data'!K667</f>
        <v>1.2</v>
      </c>
      <c r="D669" s="33">
        <f>'Processed closing data'!L667</f>
        <v>16.399999999999999</v>
      </c>
      <c r="E669" s="34"/>
    </row>
    <row r="670" spans="1:5" ht="15.75" customHeight="1">
      <c r="A670" s="30">
        <v>45497</v>
      </c>
      <c r="B670" s="31">
        <v>4511.22</v>
      </c>
      <c r="C670" s="32">
        <f>'Processed closing data'!K668</f>
        <v>1.32</v>
      </c>
      <c r="D670" s="33">
        <f>'Processed closing data'!L668</f>
        <v>16.899999999999999</v>
      </c>
      <c r="E670" s="34"/>
    </row>
    <row r="671" spans="1:5" ht="15.75" customHeight="1">
      <c r="A671" s="30">
        <v>45498</v>
      </c>
      <c r="B671" s="31">
        <v>4524.71</v>
      </c>
      <c r="C671" s="32">
        <f>'Processed closing data'!K669</f>
        <v>1.34</v>
      </c>
      <c r="D671" s="33">
        <f>'Processed closing data'!L669</f>
        <v>17.440000000000001</v>
      </c>
      <c r="E671" s="34"/>
    </row>
    <row r="672" spans="1:5" ht="15.75" customHeight="1">
      <c r="A672" s="30">
        <v>45499</v>
      </c>
      <c r="B672" s="31">
        <v>4586.28</v>
      </c>
      <c r="C672" s="32">
        <f>'Processed closing data'!K670</f>
        <v>1.3</v>
      </c>
      <c r="D672" s="33">
        <f>'Processed closing data'!L670</f>
        <v>18.46</v>
      </c>
      <c r="E672" s="34"/>
    </row>
    <row r="673" spans="1:5" ht="15.75" customHeight="1">
      <c r="A673" s="30">
        <v>45502</v>
      </c>
      <c r="B673" s="31">
        <v>4586.2700000000004</v>
      </c>
      <c r="C673" s="32">
        <f>'Processed closing data'!K671</f>
        <v>1.27</v>
      </c>
      <c r="D673" s="33">
        <f>'Processed closing data'!L671</f>
        <v>17.739999999999998</v>
      </c>
      <c r="E673" s="34"/>
    </row>
    <row r="674" spans="1:5" ht="15.75" customHeight="1">
      <c r="A674" s="30">
        <v>45503</v>
      </c>
      <c r="B674" s="31">
        <v>4583.2299999999996</v>
      </c>
      <c r="C674" s="32">
        <f>'Processed closing data'!K672</f>
        <v>1.19</v>
      </c>
      <c r="D674" s="33">
        <f>'Processed closing data'!L672</f>
        <v>18.059999999999999</v>
      </c>
      <c r="E674" s="34"/>
    </row>
    <row r="675" spans="1:5" ht="15.75" customHeight="1">
      <c r="A675" s="30">
        <v>45504</v>
      </c>
      <c r="B675" s="31">
        <v>4632.8</v>
      </c>
      <c r="C675" s="32">
        <f>'Processed closing data'!K673</f>
        <v>1.21</v>
      </c>
      <c r="D675" s="33">
        <f>'Processed closing data'!L673</f>
        <v>18.260000000000002</v>
      </c>
      <c r="E675" s="34"/>
    </row>
    <row r="676" spans="1:5" ht="15.75" customHeight="1">
      <c r="A676" s="30">
        <v>45505</v>
      </c>
      <c r="B676" s="31">
        <v>4588.3</v>
      </c>
      <c r="C676" s="32">
        <f>'Processed closing data'!K674</f>
        <v>1.3</v>
      </c>
      <c r="D676" s="33">
        <f>'Processed closing data'!L674</f>
        <v>18.239999999999998</v>
      </c>
      <c r="E676" s="34"/>
    </row>
    <row r="677" spans="1:5" ht="15.75" customHeight="1">
      <c r="A677" s="30">
        <v>45506</v>
      </c>
      <c r="B677" s="31">
        <v>4517.43</v>
      </c>
      <c r="C677" s="32">
        <f>'Processed closing data'!K675</f>
        <v>1.2</v>
      </c>
      <c r="D677" s="33">
        <f>'Processed closing data'!L675</f>
        <v>17.36</v>
      </c>
      <c r="E677" s="34"/>
    </row>
    <row r="678" spans="1:5" ht="15.75" customHeight="1">
      <c r="A678" s="30">
        <v>45509</v>
      </c>
      <c r="B678" s="31">
        <v>4420.3999999999996</v>
      </c>
      <c r="C678" s="32">
        <f>'Processed closing data'!K676</f>
        <v>1.1599999999999999</v>
      </c>
      <c r="D678" s="33">
        <f>'Processed closing data'!L676</f>
        <v>17.3</v>
      </c>
      <c r="E678" s="34"/>
    </row>
    <row r="679" spans="1:5" ht="15.75" customHeight="1">
      <c r="A679" s="30">
        <v>45510</v>
      </c>
      <c r="B679" s="31">
        <v>4433.1499999999996</v>
      </c>
      <c r="C679" s="32">
        <f>'Processed closing data'!K677</f>
        <v>1.23</v>
      </c>
      <c r="D679" s="33">
        <f>'Processed closing data'!L677</f>
        <v>17.48</v>
      </c>
      <c r="E679" s="34"/>
    </row>
    <row r="680" spans="1:5" ht="15.75" customHeight="1">
      <c r="A680" s="30">
        <v>45511</v>
      </c>
      <c r="B680" s="31">
        <v>4506.1000000000004</v>
      </c>
      <c r="C680" s="32">
        <f>'Processed closing data'!K678</f>
        <v>1.24</v>
      </c>
      <c r="D680" s="33">
        <f>'Processed closing data'!L678</f>
        <v>17.3</v>
      </c>
      <c r="E680" s="34"/>
    </row>
    <row r="681" spans="1:5" ht="15.75" customHeight="1">
      <c r="A681" s="30">
        <v>45512</v>
      </c>
      <c r="B681" s="31">
        <v>4493.6400000000003</v>
      </c>
      <c r="C681" s="32">
        <f>'Processed closing data'!K679</f>
        <v>1.21</v>
      </c>
      <c r="D681" s="33">
        <f>'Processed closing data'!L679</f>
        <v>17.32</v>
      </c>
      <c r="E681" s="34"/>
    </row>
    <row r="682" spans="1:5" ht="15.75" customHeight="1">
      <c r="A682" s="30">
        <v>45513</v>
      </c>
      <c r="B682" s="31">
        <v>4508.17</v>
      </c>
      <c r="C682" s="32">
        <f>'Processed closing data'!K680</f>
        <v>1.2</v>
      </c>
      <c r="D682" s="33">
        <f>'Processed closing data'!L680</f>
        <v>17.46</v>
      </c>
      <c r="E682" s="34"/>
    </row>
    <row r="683" spans="1:5" ht="15.75" customHeight="1">
      <c r="A683" s="30">
        <v>45516</v>
      </c>
      <c r="B683" s="31">
        <v>4529.78</v>
      </c>
      <c r="C683" s="32">
        <f>'Processed closing data'!K681</f>
        <v>1.22</v>
      </c>
      <c r="D683" s="33">
        <f>'Processed closing data'!L681</f>
        <v>17.5</v>
      </c>
      <c r="E683" s="34"/>
    </row>
    <row r="684" spans="1:5" ht="15.75" customHeight="1">
      <c r="A684" s="30">
        <v>45517</v>
      </c>
      <c r="B684" s="31">
        <v>4543.68</v>
      </c>
      <c r="C684" s="32">
        <f>'Processed closing data'!K682</f>
        <v>1.23</v>
      </c>
      <c r="D684" s="33">
        <f>'Processed closing data'!L682</f>
        <v>17.5</v>
      </c>
      <c r="E684" s="34"/>
    </row>
    <row r="685" spans="1:5" ht="15.75" customHeight="1">
      <c r="A685" s="30">
        <v>45518</v>
      </c>
      <c r="B685" s="31">
        <v>4571.78</v>
      </c>
      <c r="C685" s="32">
        <f>'Processed closing data'!K683</f>
        <v>1.24</v>
      </c>
      <c r="D685" s="33">
        <f>'Processed closing data'!L683</f>
        <v>17.38</v>
      </c>
      <c r="E685" s="34"/>
    </row>
    <row r="686" spans="1:5" ht="15.75" customHeight="1">
      <c r="A686" s="30">
        <v>45519</v>
      </c>
      <c r="B686" s="31">
        <v>4607.6000000000004</v>
      </c>
      <c r="C686" s="32">
        <f>'Processed closing data'!K684</f>
        <v>1.26</v>
      </c>
      <c r="D686" s="33">
        <f>'Processed closing data'!L684</f>
        <v>17.72</v>
      </c>
      <c r="E686" s="34"/>
    </row>
    <row r="687" spans="1:5" ht="15.75" customHeight="1">
      <c r="A687" s="30">
        <v>45520</v>
      </c>
      <c r="B687" s="31">
        <v>4589.1499999999996</v>
      </c>
      <c r="C687" s="32">
        <f>'Processed closing data'!K685</f>
        <v>1.27</v>
      </c>
      <c r="D687" s="33">
        <f>'Processed closing data'!L685</f>
        <v>17.38</v>
      </c>
      <c r="E687" s="34"/>
    </row>
    <row r="688" spans="1:5" ht="15.75" customHeight="1">
      <c r="A688" s="30">
        <v>45523</v>
      </c>
      <c r="B688" s="31">
        <v>4614.08</v>
      </c>
      <c r="C688" s="32">
        <f>'Processed closing data'!K686</f>
        <v>1.28</v>
      </c>
      <c r="D688" s="33">
        <f>'Processed closing data'!L686</f>
        <v>17.48</v>
      </c>
      <c r="E688" s="34"/>
    </row>
    <row r="689" spans="1:5" ht="15.75" customHeight="1">
      <c r="A689" s="30">
        <v>45524</v>
      </c>
      <c r="B689" s="31">
        <v>4569.1400000000003</v>
      </c>
      <c r="C689" s="32">
        <f>'Processed closing data'!K687</f>
        <v>1.23</v>
      </c>
      <c r="D689" s="33">
        <f>'Processed closing data'!L687</f>
        <v>17.079999999999998</v>
      </c>
      <c r="E689" s="34"/>
    </row>
    <row r="690" spans="1:5" ht="15.75" customHeight="1">
      <c r="A690" s="30">
        <v>45525</v>
      </c>
      <c r="B690" s="31">
        <v>4580.0600000000004</v>
      </c>
      <c r="C690" s="32">
        <f>'Processed closing data'!K688</f>
        <v>1.2</v>
      </c>
      <c r="D690" s="33">
        <f>'Processed closing data'!L688</f>
        <v>17.579999999999998</v>
      </c>
      <c r="E690" s="34"/>
    </row>
    <row r="691" spans="1:5" ht="15.75" customHeight="1">
      <c r="A691" s="30">
        <v>45526</v>
      </c>
      <c r="B691" s="31">
        <v>4579.7299999999996</v>
      </c>
      <c r="C691" s="32">
        <f>'Processed closing data'!K689</f>
        <v>1.21</v>
      </c>
      <c r="D691" s="33">
        <f>'Processed closing data'!L689</f>
        <v>17.16</v>
      </c>
      <c r="E691" s="34"/>
    </row>
    <row r="692" spans="1:5" ht="15.75" customHeight="1">
      <c r="A692" s="30">
        <v>45527</v>
      </c>
      <c r="B692" s="31">
        <v>4601.22</v>
      </c>
      <c r="C692" s="32">
        <f>'Processed closing data'!K690</f>
        <v>1.22</v>
      </c>
      <c r="D692" s="33">
        <f>'Processed closing data'!L690</f>
        <v>17.34</v>
      </c>
      <c r="E692" s="34"/>
    </row>
    <row r="693" spans="1:5" ht="15.75" customHeight="1">
      <c r="A693" s="30">
        <v>45530</v>
      </c>
      <c r="B693" s="31">
        <v>4601.22</v>
      </c>
      <c r="C693" s="32">
        <f>'Processed closing data'!K691</f>
        <v>1.22</v>
      </c>
      <c r="D693" s="33">
        <f>'Processed closing data'!L691</f>
        <v>17.34</v>
      </c>
      <c r="E693" s="34"/>
    </row>
    <row r="694" spans="1:5" ht="15.75" customHeight="1">
      <c r="A694" s="30">
        <v>45531</v>
      </c>
      <c r="B694" s="31">
        <v>4608.79</v>
      </c>
      <c r="C694" s="32">
        <f>'Processed closing data'!K692</f>
        <v>1.22</v>
      </c>
      <c r="D694" s="33">
        <f>'Processed closing data'!L692</f>
        <v>17.04</v>
      </c>
      <c r="E694" s="34"/>
    </row>
    <row r="695" spans="1:5" ht="15.75" customHeight="1">
      <c r="A695" s="30">
        <v>45532</v>
      </c>
      <c r="B695" s="31">
        <v>4605.1499999999996</v>
      </c>
      <c r="C695" s="32">
        <f>'Processed closing data'!K693</f>
        <v>1.19</v>
      </c>
      <c r="D695" s="33">
        <f>'Processed closing data'!L693</f>
        <v>17.96</v>
      </c>
      <c r="E695" s="34"/>
    </row>
    <row r="696" spans="1:5" ht="15.75" customHeight="1">
      <c r="A696" s="30">
        <v>45533</v>
      </c>
      <c r="B696" s="31">
        <v>4621.09</v>
      </c>
      <c r="C696" s="32">
        <f>'Processed closing data'!K694</f>
        <v>1.19</v>
      </c>
      <c r="D696" s="33">
        <f>'Processed closing data'!L694</f>
        <v>17.52</v>
      </c>
      <c r="E696" s="34"/>
    </row>
    <row r="697" spans="1:5" ht="15.75" customHeight="1">
      <c r="A697" s="30">
        <v>45534</v>
      </c>
      <c r="B697" s="31">
        <v>4621.33</v>
      </c>
      <c r="C697" s="32">
        <f>'Processed closing data'!K695</f>
        <v>1.17</v>
      </c>
      <c r="D697" s="33">
        <f>'Processed closing data'!L695</f>
        <v>17.84</v>
      </c>
      <c r="E697" s="34"/>
    </row>
    <row r="698" spans="1:5" ht="15.75" customHeight="1">
      <c r="A698" s="30">
        <v>45537</v>
      </c>
      <c r="B698" s="31">
        <v>4612.05</v>
      </c>
      <c r="C698" s="32">
        <f>'Processed closing data'!K696</f>
        <v>1.22</v>
      </c>
      <c r="D698" s="33">
        <f>'Processed closing data'!L696</f>
        <v>17.98</v>
      </c>
      <c r="E698" s="34"/>
    </row>
    <row r="699" spans="1:5" ht="15.75" customHeight="1">
      <c r="A699" s="30">
        <v>45538</v>
      </c>
      <c r="B699" s="31">
        <v>4575.75</v>
      </c>
      <c r="C699" s="32">
        <f>'Processed closing data'!K697</f>
        <v>1.28</v>
      </c>
      <c r="D699" s="33">
        <f>'Processed closing data'!L697</f>
        <v>18.100000000000001</v>
      </c>
      <c r="E699" s="34"/>
    </row>
    <row r="700" spans="1:5" ht="15.75" customHeight="1">
      <c r="A700" s="30">
        <v>45539</v>
      </c>
      <c r="B700" s="31">
        <v>4562.03</v>
      </c>
      <c r="C700" s="32">
        <f>'Processed closing data'!K698</f>
        <v>1.41</v>
      </c>
      <c r="D700" s="33">
        <f>'Processed closing data'!L698</f>
        <v>17.940000000000001</v>
      </c>
      <c r="E700" s="34"/>
    </row>
    <row r="701" spans="1:5" ht="15.75" customHeight="1">
      <c r="A701" s="30">
        <v>45540</v>
      </c>
      <c r="B701" s="31">
        <v>4547.37</v>
      </c>
      <c r="C701" s="32">
        <f>'Processed closing data'!K699</f>
        <v>1.41</v>
      </c>
      <c r="D701" s="33">
        <f>'Processed closing data'!L699</f>
        <v>17.46</v>
      </c>
      <c r="E701" s="34"/>
    </row>
    <row r="702" spans="1:5" ht="15.75" customHeight="1">
      <c r="A702" s="30">
        <v>45541</v>
      </c>
      <c r="B702" s="31">
        <v>4510.6099999999997</v>
      </c>
      <c r="C702" s="32">
        <f>'Processed closing data'!K700</f>
        <v>1.42</v>
      </c>
      <c r="D702" s="33">
        <f>'Processed closing data'!L700</f>
        <v>17.100000000000001</v>
      </c>
      <c r="E702" s="34"/>
    </row>
    <row r="703" spans="1:5" ht="15.75" customHeight="1">
      <c r="A703" s="30">
        <v>45544</v>
      </c>
      <c r="B703" s="31">
        <v>4557.8500000000004</v>
      </c>
      <c r="C703" s="32">
        <f>'Processed closing data'!K701</f>
        <v>1.44</v>
      </c>
      <c r="D703" s="33">
        <f>'Processed closing data'!L701</f>
        <v>18.12</v>
      </c>
      <c r="E703" s="34"/>
    </row>
    <row r="704" spans="1:5" ht="15.75" customHeight="1">
      <c r="A704" s="30">
        <v>45545</v>
      </c>
      <c r="B704" s="31">
        <v>4527.16</v>
      </c>
      <c r="C704" s="32">
        <f>'Processed closing data'!K702</f>
        <v>1.41</v>
      </c>
      <c r="D704" s="33">
        <f>'Processed closing data'!L702</f>
        <v>18.5</v>
      </c>
      <c r="E704" s="34"/>
    </row>
    <row r="705" spans="1:5" ht="15.75" customHeight="1">
      <c r="A705" s="30">
        <v>45546</v>
      </c>
      <c r="B705" s="31">
        <v>4517.84</v>
      </c>
      <c r="C705" s="32">
        <f>'Processed closing data'!K703</f>
        <v>1.41</v>
      </c>
      <c r="D705" s="33">
        <f>'Processed closing data'!L703</f>
        <v>19.3</v>
      </c>
      <c r="E705" s="34"/>
    </row>
    <row r="706" spans="1:5" ht="15.75" customHeight="1">
      <c r="A706" s="30">
        <v>45547</v>
      </c>
      <c r="B706" s="31">
        <v>4545</v>
      </c>
      <c r="C706" s="32">
        <f>'Processed closing data'!K704</f>
        <v>1.39</v>
      </c>
      <c r="D706" s="33">
        <f>'Processed closing data'!L704</f>
        <v>19.2</v>
      </c>
      <c r="E706" s="34"/>
    </row>
    <row r="707" spans="1:5" ht="15.75" customHeight="1">
      <c r="A707" s="30">
        <v>45548</v>
      </c>
      <c r="B707" s="31">
        <v>4566.32</v>
      </c>
      <c r="C707" s="32">
        <f>'Processed closing data'!K705</f>
        <v>1.46</v>
      </c>
      <c r="D707" s="33">
        <f>'Processed closing data'!L705</f>
        <v>19.86</v>
      </c>
      <c r="E707" s="34"/>
    </row>
    <row r="708" spans="1:5" ht="15.75" customHeight="1">
      <c r="A708" s="30">
        <v>45551</v>
      </c>
      <c r="B708" s="31">
        <v>4569.8900000000003</v>
      </c>
      <c r="C708" s="32">
        <f>'Processed closing data'!K706</f>
        <v>1.48</v>
      </c>
      <c r="D708" s="33">
        <f>'Processed closing data'!L706</f>
        <v>19.559999999999999</v>
      </c>
      <c r="E708" s="34"/>
    </row>
    <row r="709" spans="1:5" ht="15.75" customHeight="1">
      <c r="A709" s="30">
        <v>45552</v>
      </c>
      <c r="B709" s="31">
        <v>4585.3</v>
      </c>
      <c r="C709" s="32">
        <f>'Processed closing data'!K707</f>
        <v>1.62</v>
      </c>
      <c r="D709" s="33">
        <f>'Processed closing data'!L707</f>
        <v>19</v>
      </c>
      <c r="E709" s="34"/>
    </row>
    <row r="710" spans="1:5" ht="15.75" customHeight="1">
      <c r="A710" s="30">
        <v>45553</v>
      </c>
      <c r="B710" s="31">
        <v>4555.2700000000004</v>
      </c>
      <c r="C710" s="32">
        <f>'Processed closing data'!K708</f>
        <v>1.58</v>
      </c>
      <c r="D710" s="33">
        <f>'Processed closing data'!L708</f>
        <v>18.62</v>
      </c>
      <c r="E710" s="34"/>
    </row>
    <row r="711" spans="1:5" ht="15.75" customHeight="1">
      <c r="A711" s="30">
        <v>45554</v>
      </c>
      <c r="B711" s="31">
        <v>4600.84</v>
      </c>
      <c r="C711" s="32">
        <f>'Processed closing data'!K709</f>
        <v>1.64</v>
      </c>
      <c r="D711" s="33">
        <f>'Processed closing data'!L709</f>
        <v>19.079999999999998</v>
      </c>
      <c r="E711" s="34"/>
    </row>
    <row r="712" spans="1:5" ht="15.75" customHeight="1">
      <c r="A712" s="30">
        <v>45555</v>
      </c>
      <c r="B712" s="31">
        <v>4543.8900000000003</v>
      </c>
      <c r="C712" s="32">
        <f>'Processed closing data'!K710</f>
        <v>1.63</v>
      </c>
      <c r="D712" s="33">
        <f>'Processed closing data'!L710</f>
        <v>18.46</v>
      </c>
      <c r="E712" s="34"/>
    </row>
    <row r="713" spans="1:5" ht="15.75" customHeight="1">
      <c r="A713" s="30">
        <v>45558</v>
      </c>
      <c r="B713" s="31">
        <v>4558.45</v>
      </c>
      <c r="C713" s="32">
        <f>'Processed closing data'!K711</f>
        <v>1.59</v>
      </c>
      <c r="D713" s="33">
        <f>'Processed closing data'!L711</f>
        <v>18.64</v>
      </c>
      <c r="E713" s="34"/>
    </row>
    <row r="714" spans="1:5" ht="15.75" customHeight="1">
      <c r="A714" s="30">
        <v>45559</v>
      </c>
      <c r="B714" s="31">
        <v>4567.1899999999996</v>
      </c>
      <c r="C714" s="32">
        <f>'Processed closing data'!K712</f>
        <v>1.54</v>
      </c>
      <c r="D714" s="33">
        <f>'Processed closing data'!L712</f>
        <v>18.5</v>
      </c>
      <c r="E714" s="34"/>
    </row>
    <row r="715" spans="1:5" ht="15.75" customHeight="1">
      <c r="A715" s="30">
        <v>45560</v>
      </c>
      <c r="B715" s="31">
        <v>4560.05</v>
      </c>
      <c r="C715" s="32">
        <f>'Processed closing data'!K713</f>
        <v>1.57</v>
      </c>
      <c r="D715" s="33">
        <f>'Processed closing data'!L713</f>
        <v>19.04</v>
      </c>
      <c r="E715" s="34"/>
    </row>
    <row r="716" spans="1:5" ht="15.75" customHeight="1">
      <c r="A716" s="30">
        <v>45561</v>
      </c>
      <c r="B716" s="31">
        <v>4575.3999999999996</v>
      </c>
      <c r="C716" s="32">
        <f>'Processed closing data'!K714</f>
        <v>1.57</v>
      </c>
      <c r="D716" s="33">
        <f>'Processed closing data'!L714</f>
        <v>19.8</v>
      </c>
      <c r="E716" s="34"/>
    </row>
    <row r="717" spans="1:5" ht="15.75" customHeight="1">
      <c r="A717" s="30">
        <v>45562</v>
      </c>
      <c r="B717" s="31">
        <v>4599.3599999999997</v>
      </c>
      <c r="C717" s="32">
        <f>'Processed closing data'!K715</f>
        <v>1.64</v>
      </c>
      <c r="D717" s="33">
        <f>'Processed closing data'!L715</f>
        <v>20.149999999999999</v>
      </c>
      <c r="E717" s="34"/>
    </row>
    <row r="718" spans="1:5" ht="15.75" customHeight="1">
      <c r="A718" s="30">
        <v>45565</v>
      </c>
      <c r="B718" s="31">
        <v>4553.82</v>
      </c>
      <c r="C718" s="32">
        <f>'Processed closing data'!K716</f>
        <v>1.59</v>
      </c>
      <c r="D718" s="33">
        <f>'Processed closing data'!L716</f>
        <v>20.05</v>
      </c>
      <c r="E718" s="34"/>
    </row>
    <row r="719" spans="1:5" ht="15.75" customHeight="1">
      <c r="A719" s="30">
        <v>45566</v>
      </c>
      <c r="B719" s="31">
        <v>4568.7</v>
      </c>
      <c r="C719" s="32">
        <f>'Processed closing data'!K717</f>
        <v>1.59</v>
      </c>
      <c r="D719" s="33">
        <f>'Processed closing data'!L717</f>
        <v>20.100000000000001</v>
      </c>
      <c r="E719" s="34"/>
    </row>
    <row r="720" spans="1:5" ht="15.75" customHeight="1">
      <c r="A720" s="30">
        <v>45567</v>
      </c>
      <c r="B720" s="31">
        <v>4571.63</v>
      </c>
      <c r="C720" s="32">
        <f>'Processed closing data'!K718</f>
        <v>1.56</v>
      </c>
      <c r="D720" s="33">
        <f>'Processed closing data'!L718</f>
        <v>20.350000000000001</v>
      </c>
      <c r="E720" s="34"/>
    </row>
    <row r="721" spans="1:5" ht="15.75" customHeight="1">
      <c r="A721" s="30">
        <v>45568</v>
      </c>
      <c r="B721" s="31">
        <v>4566.3599999999997</v>
      </c>
      <c r="C721" s="32">
        <f>'Processed closing data'!K719</f>
        <v>1.53</v>
      </c>
      <c r="D721" s="33">
        <f>'Processed closing data'!L719</f>
        <v>20.6</v>
      </c>
      <c r="E721" s="34"/>
    </row>
    <row r="722" spans="1:5" ht="15.75" customHeight="1">
      <c r="A722" s="30">
        <v>45569</v>
      </c>
      <c r="B722" s="31">
        <v>4570.17</v>
      </c>
      <c r="C722" s="32">
        <f>'Processed closing data'!K720</f>
        <v>1.52</v>
      </c>
      <c r="D722" s="33">
        <f>'Processed closing data'!L720</f>
        <v>20.6</v>
      </c>
      <c r="E722" s="34"/>
    </row>
    <row r="723" spans="1:5" ht="15.75" customHeight="1">
      <c r="A723" s="30">
        <v>45572</v>
      </c>
      <c r="B723" s="31">
        <v>4579.7700000000004</v>
      </c>
      <c r="C723" s="32">
        <f>'Processed closing data'!K721</f>
        <v>1.5</v>
      </c>
      <c r="D723" s="33">
        <f>'Processed closing data'!L721</f>
        <v>20.75</v>
      </c>
      <c r="E723" s="34"/>
    </row>
    <row r="724" spans="1:5" ht="15.75" customHeight="1">
      <c r="A724" s="30">
        <v>45573</v>
      </c>
      <c r="B724" s="31">
        <v>4519.26</v>
      </c>
      <c r="C724" s="32">
        <f>'Processed closing data'!K722</f>
        <v>1.53</v>
      </c>
      <c r="D724" s="33">
        <f>'Processed closing data'!L722</f>
        <v>20.6</v>
      </c>
      <c r="E724" s="34"/>
    </row>
    <row r="725" spans="1:5" ht="15.75" customHeight="1">
      <c r="A725" s="30">
        <v>45574</v>
      </c>
      <c r="B725" s="31">
        <v>4550.26</v>
      </c>
      <c r="C725" s="32">
        <f>'Processed closing data'!K723</f>
        <v>1.51</v>
      </c>
      <c r="D725" s="33">
        <f>'Processed closing data'!L723</f>
        <v>21.55</v>
      </c>
      <c r="E725" s="34"/>
    </row>
    <row r="726" spans="1:5" ht="15.75" customHeight="1">
      <c r="A726" s="30">
        <v>45575</v>
      </c>
      <c r="B726" s="31">
        <v>4544.04</v>
      </c>
      <c r="C726" s="32">
        <f>'Processed closing data'!K724</f>
        <v>1.44</v>
      </c>
      <c r="D726" s="33">
        <f>'Processed closing data'!L724</f>
        <v>20.55</v>
      </c>
      <c r="E726" s="34"/>
    </row>
    <row r="727" spans="1:5" ht="15.75" customHeight="1">
      <c r="A727" s="30">
        <v>45576</v>
      </c>
      <c r="B727" s="31">
        <v>4553.3100000000004</v>
      </c>
      <c r="C727" s="32">
        <f>'Processed closing data'!K725</f>
        <v>1.46</v>
      </c>
      <c r="D727" s="33">
        <f>'Processed closing data'!L725</f>
        <v>20.5</v>
      </c>
      <c r="E727" s="34"/>
    </row>
    <row r="728" spans="1:5" ht="15.75" customHeight="1">
      <c r="A728" s="30">
        <v>45579</v>
      </c>
      <c r="B728" s="31">
        <v>4573.4799999999996</v>
      </c>
      <c r="C728" s="32">
        <f>'Processed closing data'!K726</f>
        <v>1.42</v>
      </c>
      <c r="D728" s="33">
        <f>'Processed closing data'!L726</f>
        <v>20.3</v>
      </c>
      <c r="E728" s="34"/>
    </row>
    <row r="729" spans="1:5" ht="15.75" customHeight="1">
      <c r="A729" s="30">
        <v>45580</v>
      </c>
      <c r="B729" s="31">
        <v>4552.08</v>
      </c>
      <c r="C729" s="32">
        <f>'Processed closing data'!K727</f>
        <v>1.39</v>
      </c>
      <c r="D729" s="33">
        <f>'Processed closing data'!L727</f>
        <v>20.5</v>
      </c>
      <c r="E729" s="34"/>
    </row>
    <row r="730" spans="1:5" ht="15.75" customHeight="1">
      <c r="A730" s="30">
        <v>45581</v>
      </c>
      <c r="B730" s="31">
        <v>4595.6400000000003</v>
      </c>
      <c r="C730" s="32">
        <f>'Processed closing data'!K728</f>
        <v>1.43</v>
      </c>
      <c r="D730" s="33">
        <f>'Processed closing data'!L728</f>
        <v>20.75</v>
      </c>
      <c r="E730" s="34"/>
    </row>
    <row r="731" spans="1:5" ht="15.75" customHeight="1">
      <c r="A731" s="30">
        <v>45582</v>
      </c>
      <c r="B731" s="31">
        <v>4625.99</v>
      </c>
      <c r="C731" s="32">
        <f>'Processed closing data'!K729</f>
        <v>1.44</v>
      </c>
      <c r="D731" s="33">
        <f>'Processed closing data'!L729</f>
        <v>20.9</v>
      </c>
      <c r="E731" s="34"/>
    </row>
    <row r="732" spans="1:5" ht="15.75" customHeight="1">
      <c r="A732" s="30">
        <v>45583</v>
      </c>
      <c r="B732" s="31">
        <v>4614.58</v>
      </c>
      <c r="C732" s="32">
        <f>'Processed closing data'!K730</f>
        <v>1.43</v>
      </c>
      <c r="D732" s="33">
        <f>'Processed closing data'!L730</f>
        <v>21</v>
      </c>
      <c r="E732" s="34"/>
    </row>
    <row r="733" spans="1:5" ht="15.75" customHeight="1">
      <c r="A733" s="30">
        <v>45586</v>
      </c>
      <c r="B733" s="31">
        <v>4588.33</v>
      </c>
      <c r="C733" s="32">
        <f>'Processed closing data'!K731</f>
        <v>1.44</v>
      </c>
      <c r="D733" s="33">
        <f>'Processed closing data'!L731</f>
        <v>20.65</v>
      </c>
      <c r="E733" s="34"/>
    </row>
    <row r="734" spans="1:5" ht="15.75" customHeight="1">
      <c r="A734" s="30">
        <v>45587</v>
      </c>
      <c r="B734" s="31">
        <v>4584</v>
      </c>
      <c r="C734" s="32">
        <f>'Processed closing data'!K732</f>
        <v>1.48</v>
      </c>
      <c r="D734" s="33">
        <f>'Processed closing data'!L732</f>
        <v>20.149999999999999</v>
      </c>
      <c r="E734" s="34"/>
    </row>
    <row r="735" spans="1:5" ht="15.75" customHeight="1">
      <c r="A735" s="30">
        <v>45588</v>
      </c>
      <c r="B735" s="31">
        <v>4557.6000000000004</v>
      </c>
      <c r="C735" s="32">
        <f>'Processed closing data'!K733</f>
        <v>1.46</v>
      </c>
      <c r="D735" s="33">
        <f>'Processed closing data'!L733</f>
        <v>20.350000000000001</v>
      </c>
      <c r="E735" s="34"/>
    </row>
    <row r="736" spans="1:5" ht="15.75" customHeight="1">
      <c r="A736" s="30">
        <v>45589</v>
      </c>
      <c r="B736" s="31">
        <v>4561.58</v>
      </c>
      <c r="C736" s="32">
        <f>'Processed closing data'!K734</f>
        <v>1.49</v>
      </c>
      <c r="D736" s="33">
        <f>'Processed closing data'!L734</f>
        <v>20.2</v>
      </c>
      <c r="E736" s="34"/>
    </row>
    <row r="737" spans="1:5" ht="15.75" customHeight="1">
      <c r="A737" s="30">
        <v>45590</v>
      </c>
      <c r="B737" s="31">
        <v>4552.62</v>
      </c>
      <c r="C737" s="32">
        <f>'Processed closing data'!K735</f>
        <v>1.44</v>
      </c>
      <c r="D737" s="33">
        <f>'Processed closing data'!L735</f>
        <v>20.65</v>
      </c>
      <c r="E737" s="34"/>
    </row>
    <row r="738" spans="1:5" ht="15.75" customHeight="1">
      <c r="A738" s="30">
        <v>45593</v>
      </c>
      <c r="B738" s="31">
        <v>4570.6400000000003</v>
      </c>
      <c r="C738" s="32">
        <f>'Processed closing data'!K736</f>
        <v>1.42</v>
      </c>
      <c r="D738" s="33">
        <f>'Processed closing data'!L736</f>
        <v>21</v>
      </c>
      <c r="E738" s="34"/>
    </row>
    <row r="739" spans="1:5" ht="15.75" customHeight="1">
      <c r="A739" s="30">
        <v>45594</v>
      </c>
      <c r="B739" s="31">
        <v>4532.87</v>
      </c>
      <c r="C739" s="32">
        <f>'Processed closing data'!K737</f>
        <v>1.4</v>
      </c>
      <c r="D739" s="33">
        <f>'Processed closing data'!L737</f>
        <v>21.15</v>
      </c>
      <c r="E739" s="34"/>
    </row>
    <row r="740" spans="1:5" ht="15.75" customHeight="1">
      <c r="A740" s="30">
        <v>45595</v>
      </c>
      <c r="B740" s="31">
        <v>4506.3100000000004</v>
      </c>
      <c r="C740" s="32">
        <f>'Processed closing data'!K738</f>
        <v>1.49</v>
      </c>
      <c r="D740" s="33">
        <f>'Processed closing data'!L738</f>
        <v>21.1</v>
      </c>
      <c r="E740" s="34"/>
    </row>
    <row r="741" spans="1:5" ht="15.75" customHeight="1">
      <c r="A741" s="30">
        <v>45596</v>
      </c>
      <c r="B741" s="31">
        <v>4473.68</v>
      </c>
      <c r="C741" s="32">
        <f>'Processed closing data'!K739</f>
        <v>1.35</v>
      </c>
      <c r="D741" s="33">
        <f>'Processed closing data'!L739</f>
        <v>20.9</v>
      </c>
      <c r="E741" s="34"/>
    </row>
    <row r="742" spans="1:5" ht="15.75" customHeight="1">
      <c r="A742" s="30">
        <v>45597</v>
      </c>
      <c r="B742" s="31">
        <v>4508.38</v>
      </c>
      <c r="C742" s="32">
        <f>'Processed closing data'!K740</f>
        <v>1.35</v>
      </c>
      <c r="D742" s="33">
        <f>'Processed closing data'!L740</f>
        <v>21</v>
      </c>
      <c r="E742" s="34"/>
    </row>
    <row r="743" spans="1:5" ht="15.75" customHeight="1">
      <c r="A743" s="30">
        <v>45600</v>
      </c>
      <c r="B743" s="31">
        <v>4511.2299999999996</v>
      </c>
      <c r="C743" s="32">
        <f>'Processed closing data'!K741</f>
        <v>1.38</v>
      </c>
      <c r="D743" s="33">
        <f>'Processed closing data'!L741</f>
        <v>20.65</v>
      </c>
      <c r="E743" s="34"/>
    </row>
    <row r="744" spans="1:5" ht="15.75" customHeight="1">
      <c r="A744" s="30">
        <v>45601</v>
      </c>
      <c r="B744" s="31">
        <v>4502.88</v>
      </c>
      <c r="C744" s="32">
        <f>'Processed closing data'!K742</f>
        <v>1.41</v>
      </c>
      <c r="D744" s="33">
        <f>'Processed closing data'!L742</f>
        <v>19.8</v>
      </c>
      <c r="E744" s="34"/>
    </row>
    <row r="745" spans="1:5" ht="15.75" customHeight="1">
      <c r="A745" s="30">
        <v>45602</v>
      </c>
      <c r="B745" s="31">
        <v>4502.41</v>
      </c>
      <c r="C745" s="32">
        <f>'Processed closing data'!K743</f>
        <v>1.31</v>
      </c>
      <c r="D745" s="33">
        <f>'Processed closing data'!L743</f>
        <v>19.579999999999998</v>
      </c>
      <c r="E745" s="34"/>
    </row>
    <row r="746" spans="1:5" ht="15.75" customHeight="1">
      <c r="A746" s="30">
        <v>45603</v>
      </c>
      <c r="B746" s="31">
        <v>4495.5600000000004</v>
      </c>
      <c r="C746" s="32">
        <f>'Processed closing data'!K744</f>
        <v>1.33</v>
      </c>
      <c r="D746" s="33">
        <f>'Processed closing data'!L744</f>
        <v>19.2</v>
      </c>
      <c r="E746" s="34"/>
    </row>
    <row r="747" spans="1:5" ht="15.75" customHeight="1">
      <c r="A747" s="30">
        <v>45604</v>
      </c>
      <c r="B747" s="31">
        <v>4459.45</v>
      </c>
      <c r="C747" s="32">
        <f>'Processed closing data'!K745</f>
        <v>1.34</v>
      </c>
      <c r="D747" s="33">
        <f>'Processed closing data'!L745</f>
        <v>18.600000000000001</v>
      </c>
      <c r="E747" s="34"/>
    </row>
    <row r="748" spans="1:5" ht="15.75" customHeight="1">
      <c r="A748" s="30">
        <v>45607</v>
      </c>
      <c r="B748" s="31">
        <v>4490.72</v>
      </c>
      <c r="C748" s="32">
        <f>'Processed closing data'!K746</f>
        <v>1.38</v>
      </c>
      <c r="D748" s="33">
        <f>'Processed closing data'!L746</f>
        <v>18.600000000000001</v>
      </c>
      <c r="E748" s="34"/>
    </row>
    <row r="749" spans="1:5" ht="15.75" customHeight="1">
      <c r="A749" s="30">
        <v>45608</v>
      </c>
      <c r="B749" s="31">
        <v>4434.53</v>
      </c>
      <c r="C749" s="32">
        <f>'Processed closing data'!K747</f>
        <v>1.38</v>
      </c>
      <c r="D749" s="33">
        <f>'Processed closing data'!L747</f>
        <v>18.100000000000001</v>
      </c>
      <c r="E749" s="34"/>
    </row>
    <row r="750" spans="1:5" ht="15.75" customHeight="1">
      <c r="A750" s="30">
        <v>45609</v>
      </c>
      <c r="B750" s="31">
        <v>4434.7</v>
      </c>
      <c r="C750" s="32">
        <f>'Processed closing data'!K748</f>
        <v>1.44</v>
      </c>
      <c r="D750" s="33">
        <f>'Processed closing data'!L748</f>
        <v>17.760000000000002</v>
      </c>
      <c r="E750" s="34"/>
    </row>
    <row r="751" spans="1:5" ht="15.75" customHeight="1">
      <c r="A751" s="30">
        <v>45610</v>
      </c>
      <c r="B751" s="31">
        <v>4459.0200000000004</v>
      </c>
      <c r="C751" s="32">
        <f>'Processed closing data'!K749</f>
        <v>1.41</v>
      </c>
      <c r="D751" s="33">
        <f>'Processed closing data'!L749</f>
        <v>18</v>
      </c>
      <c r="E751" s="34"/>
    </row>
    <row r="752" spans="1:5" ht="15.75" customHeight="1">
      <c r="A752" s="30">
        <v>45611</v>
      </c>
      <c r="B752" s="31">
        <v>4454.04</v>
      </c>
      <c r="C752" s="32">
        <f>'Processed closing data'!K750</f>
        <v>1.31</v>
      </c>
      <c r="D752" s="33">
        <f>'Processed closing data'!L750</f>
        <v>17.2</v>
      </c>
      <c r="E752" s="34"/>
    </row>
    <row r="753" spans="1:5" ht="15.75" customHeight="1">
      <c r="A753" s="30">
        <v>45614</v>
      </c>
      <c r="B753" s="31">
        <v>4473.5</v>
      </c>
      <c r="C753" s="32">
        <f>'Processed closing data'!K751</f>
        <v>1.26</v>
      </c>
      <c r="D753" s="33">
        <f>'Processed closing data'!L751</f>
        <v>16.86</v>
      </c>
      <c r="E753" s="34"/>
    </row>
    <row r="754" spans="1:5" ht="15.75" customHeight="1">
      <c r="A754" s="30">
        <v>45615</v>
      </c>
      <c r="B754" s="31">
        <v>4469.5200000000004</v>
      </c>
      <c r="C754" s="32">
        <f>'Processed closing data'!K752</f>
        <v>1.26</v>
      </c>
      <c r="D754" s="33">
        <f>'Processed closing data'!L752</f>
        <v>16.940000000000001</v>
      </c>
      <c r="E754" s="34"/>
    </row>
    <row r="755" spans="1:5" ht="15.75" customHeight="1">
      <c r="A755" s="30">
        <v>45616</v>
      </c>
      <c r="B755" s="31">
        <v>4457.49</v>
      </c>
      <c r="C755" s="32">
        <f>'Processed closing data'!K753</f>
        <v>1.22</v>
      </c>
      <c r="D755" s="33">
        <f>'Processed closing data'!L753</f>
        <v>16.86</v>
      </c>
      <c r="E755" s="34"/>
    </row>
    <row r="756" spans="1:5" ht="15.75" customHeight="1">
      <c r="A756" s="30">
        <v>45617</v>
      </c>
      <c r="B756" s="31">
        <v>4491.25</v>
      </c>
      <c r="C756" s="32">
        <f>'Processed closing data'!K754</f>
        <v>1.23</v>
      </c>
      <c r="D756" s="33">
        <f>'Processed closing data'!L754</f>
        <v>16.440000000000001</v>
      </c>
      <c r="E756" s="34"/>
    </row>
    <row r="757" spans="1:5" ht="15.75" customHeight="1">
      <c r="A757" s="30">
        <v>45618</v>
      </c>
      <c r="B757" s="31">
        <v>4551.96</v>
      </c>
      <c r="C757" s="32">
        <f>'Processed closing data'!K755</f>
        <v>1.29</v>
      </c>
      <c r="D757" s="33">
        <f>'Processed closing data'!L755</f>
        <v>17.18</v>
      </c>
      <c r="E757" s="34"/>
    </row>
    <row r="758" spans="1:5" ht="15.75" customHeight="1">
      <c r="A758" s="24">
        <v>45621</v>
      </c>
      <c r="B758" s="31">
        <v>4571.01</v>
      </c>
      <c r="C758" s="32">
        <f>'Processed closing data'!K756</f>
        <v>1.36</v>
      </c>
      <c r="D758" s="33">
        <f>'Processed closing data'!L756</f>
        <v>16.8</v>
      </c>
    </row>
    <row r="759" spans="1:5" ht="15.75" customHeight="1">
      <c r="A759" s="24">
        <v>45622</v>
      </c>
      <c r="B759" s="31">
        <v>4549.92</v>
      </c>
      <c r="C759" s="32">
        <f>'Processed closing data'!K757</f>
        <v>1.36</v>
      </c>
      <c r="D759" s="33">
        <f>'Processed closing data'!L757</f>
        <v>17.100000000000001</v>
      </c>
    </row>
    <row r="760" spans="1:5" ht="15.75" customHeight="1">
      <c r="A760" s="24">
        <v>45623</v>
      </c>
      <c r="B760" s="31">
        <v>4558.6000000000004</v>
      </c>
      <c r="C760" s="32">
        <f>'Processed closing data'!K758</f>
        <v>1.42</v>
      </c>
      <c r="D760" s="33">
        <f>'Processed closing data'!L758</f>
        <v>17</v>
      </c>
    </row>
    <row r="761" spans="1:5" ht="15.75" customHeight="1">
      <c r="A761" s="24">
        <v>45624</v>
      </c>
      <c r="B761" s="31">
        <v>4566.41</v>
      </c>
      <c r="C761" s="32">
        <f>'Processed closing data'!K759</f>
        <v>1.47</v>
      </c>
      <c r="D761" s="33">
        <f>'Processed closing data'!L759</f>
        <v>17.2</v>
      </c>
    </row>
    <row r="762" spans="1:5" ht="15.75" customHeight="1">
      <c r="A762" s="24">
        <v>45625</v>
      </c>
      <c r="B762" s="31">
        <v>4569.57</v>
      </c>
      <c r="C762" s="32">
        <f>'Processed closing data'!K760</f>
        <v>1.59</v>
      </c>
      <c r="D762" s="33">
        <f>'Processed closing data'!L760</f>
        <v>17.16</v>
      </c>
    </row>
    <row r="763" spans="1:5" ht="15.75" customHeight="1">
      <c r="A763" s="24">
        <v>45628</v>
      </c>
      <c r="B763" s="31">
        <v>4581.7299999999996</v>
      </c>
      <c r="C763" s="32">
        <f>'Processed closing data'!K761</f>
        <v>1.56</v>
      </c>
      <c r="D763" s="33">
        <f>'Processed closing data'!L761</f>
        <v>17.059999999999999</v>
      </c>
    </row>
    <row r="764" spans="1:5" ht="15.75" customHeight="1">
      <c r="A764" s="24">
        <v>45629</v>
      </c>
      <c r="B764" s="31">
        <v>4607.59</v>
      </c>
      <c r="C764" s="32">
        <f>'Processed closing data'!K762</f>
        <v>1.55</v>
      </c>
      <c r="D764" s="33">
        <f>'Processed closing data'!L762</f>
        <v>17.16</v>
      </c>
    </row>
    <row r="765" spans="1:5" ht="15.75" customHeight="1">
      <c r="A765" s="24">
        <v>45630</v>
      </c>
      <c r="B765" s="31">
        <v>4599.6000000000004</v>
      </c>
      <c r="C765" s="32">
        <f>'Processed closing data'!K763</f>
        <v>1.54</v>
      </c>
      <c r="D765" s="33">
        <f>'Processed closing data'!L763</f>
        <v>17.38</v>
      </c>
    </row>
    <row r="766" spans="1:5" ht="15.75" customHeight="1">
      <c r="A766" s="24">
        <v>45631</v>
      </c>
      <c r="B766" s="31">
        <v>4605.97</v>
      </c>
      <c r="C766" s="32">
        <f>'Processed closing data'!K764</f>
        <v>1.55</v>
      </c>
      <c r="D766" s="33">
        <f>'Processed closing data'!L764</f>
        <v>16.62</v>
      </c>
    </row>
    <row r="767" spans="1:5" ht="15.75" customHeight="1">
      <c r="A767" s="24">
        <v>45632</v>
      </c>
      <c r="B767" s="31">
        <v>4588.17</v>
      </c>
      <c r="C767" s="32">
        <f>'Processed closing data'!K765</f>
        <v>1.5</v>
      </c>
      <c r="D767" s="33">
        <f>'Processed closing data'!L765</f>
        <v>16.420000000000002</v>
      </c>
    </row>
    <row r="768" spans="1:5" ht="15.75" customHeight="1">
      <c r="A768" s="24">
        <v>45635</v>
      </c>
      <c r="B768" s="31">
        <v>4608.66</v>
      </c>
      <c r="C768" s="32">
        <f>'Processed closing data'!K766</f>
        <v>1.43</v>
      </c>
      <c r="D768" s="33">
        <f>'Processed closing data'!L766</f>
        <v>16.8</v>
      </c>
    </row>
    <row r="769" spans="1:4" ht="15.75" customHeight="1">
      <c r="A769" s="24">
        <v>45636</v>
      </c>
      <c r="B769" s="31">
        <v>4572.17</v>
      </c>
      <c r="C769" s="32">
        <f>'Processed closing data'!K767</f>
        <v>1.47</v>
      </c>
      <c r="D769" s="33">
        <f>'Processed closing data'!L767</f>
        <v>16.420000000000002</v>
      </c>
    </row>
    <row r="770" spans="1:4" ht="15.75" customHeight="1">
      <c r="A770" s="24">
        <v>45637</v>
      </c>
      <c r="B770" s="31">
        <v>4582.32</v>
      </c>
      <c r="C770" s="32">
        <f>'Processed closing data'!K768</f>
        <v>1.54</v>
      </c>
      <c r="D770" s="33">
        <f>'Processed closing data'!L768</f>
        <v>16.440000000000001</v>
      </c>
    </row>
    <row r="771" spans="1:4" ht="15.75" customHeight="1">
      <c r="A771" s="24">
        <v>45638</v>
      </c>
      <c r="B771" s="31">
        <v>4586.46</v>
      </c>
      <c r="C771" s="32">
        <f>'Processed closing data'!K769</f>
        <v>1.55</v>
      </c>
      <c r="D771" s="33">
        <f>'Processed closing data'!L769</f>
        <v>16.46</v>
      </c>
    </row>
    <row r="772" spans="1:4" ht="15.75" customHeight="1">
      <c r="A772" s="24">
        <v>45639</v>
      </c>
      <c r="B772" s="31">
        <v>4579.24</v>
      </c>
      <c r="C772" s="32">
        <f>'Processed closing data'!K770</f>
        <v>1.55</v>
      </c>
      <c r="D772" s="33">
        <f>'Processed closing data'!L770</f>
        <v>16.34</v>
      </c>
    </row>
    <row r="773" spans="1:4" ht="15.75" customHeight="1">
      <c r="A773" s="24">
        <v>45642</v>
      </c>
      <c r="B773" s="31">
        <v>4558.72</v>
      </c>
      <c r="C773" s="32">
        <f>'Processed closing data'!K771</f>
        <v>1.57</v>
      </c>
      <c r="D773" s="33">
        <f>'Processed closing data'!L771</f>
        <v>16.3</v>
      </c>
    </row>
    <row r="774" spans="1:4" ht="15.75" customHeight="1">
      <c r="A774" s="24">
        <v>45643</v>
      </c>
      <c r="B774" s="31">
        <v>4518.8500000000004</v>
      </c>
      <c r="C774" s="32">
        <f>'Processed closing data'!K772</f>
        <v>1.53</v>
      </c>
      <c r="D774" s="33">
        <f>'Processed closing data'!L772</f>
        <v>15.38</v>
      </c>
    </row>
    <row r="775" spans="1:4" ht="15.75" customHeight="1">
      <c r="A775" s="24">
        <v>45644</v>
      </c>
      <c r="B775" s="31">
        <v>4522.45</v>
      </c>
      <c r="C775" s="32">
        <f>'Processed closing data'!K773</f>
        <v>1.43</v>
      </c>
      <c r="D775" s="33">
        <f>'Processed closing data'!L773</f>
        <v>15.54</v>
      </c>
    </row>
    <row r="776" spans="1:4" ht="15.75" customHeight="1">
      <c r="A776" s="24">
        <v>45645</v>
      </c>
      <c r="B776" s="31">
        <v>4471.6899999999996</v>
      </c>
      <c r="C776" s="32">
        <f>'Processed closing data'!K774</f>
        <v>1.38</v>
      </c>
      <c r="D776" s="33">
        <f>'Processed closing data'!L774</f>
        <v>15.16</v>
      </c>
    </row>
    <row r="777" spans="1:4" ht="15.75" customHeight="1">
      <c r="A777" s="24">
        <v>45646</v>
      </c>
      <c r="B777" s="31">
        <v>4463.29</v>
      </c>
      <c r="C777" s="32">
        <f>'Processed closing data'!K775</f>
        <v>1.43</v>
      </c>
      <c r="D777" s="33">
        <f>'Processed closing data'!L775</f>
        <v>15.14</v>
      </c>
    </row>
    <row r="778" spans="1:4" ht="15.75" customHeight="1">
      <c r="A778" s="24">
        <v>45649</v>
      </c>
      <c r="B778" s="31">
        <v>4471.0600000000004</v>
      </c>
      <c r="C778" s="32">
        <f>'Processed closing data'!K776</f>
        <v>1.29</v>
      </c>
      <c r="D778" s="33">
        <f>'Processed closing data'!L776</f>
        <v>15.2</v>
      </c>
    </row>
    <row r="779" spans="1:4" ht="15.75" customHeight="1">
      <c r="A779" s="24">
        <v>45650</v>
      </c>
      <c r="B779" s="31">
        <v>4491.87</v>
      </c>
      <c r="C779" s="32">
        <f>'Processed closing data'!K777</f>
        <v>1.35</v>
      </c>
      <c r="D779" s="33">
        <f>'Processed closing data'!L777</f>
        <v>15.24</v>
      </c>
    </row>
    <row r="780" spans="1:4" ht="15.75" customHeight="1">
      <c r="A780" s="24">
        <v>45651</v>
      </c>
      <c r="B780" s="31">
        <v>4491.87</v>
      </c>
      <c r="C780" s="32">
        <f>'Processed closing data'!K778</f>
        <v>1.35</v>
      </c>
      <c r="D780" s="33">
        <f>'Processed closing data'!L778</f>
        <v>15.24</v>
      </c>
    </row>
    <row r="781" spans="1:4" ht="15.75" customHeight="1">
      <c r="A781" s="24">
        <v>45652</v>
      </c>
      <c r="B781" s="31">
        <v>4491.87</v>
      </c>
      <c r="C781" s="32">
        <f>'Processed closing data'!K779</f>
        <v>1.35</v>
      </c>
      <c r="D781" s="33">
        <f>'Processed closing data'!L779</f>
        <v>15.24</v>
      </c>
    </row>
    <row r="782" spans="1:4" ht="15.75" customHeight="1">
      <c r="A782" s="24">
        <v>45653</v>
      </c>
      <c r="B782" s="31">
        <v>4495.62</v>
      </c>
      <c r="C782" s="32">
        <f>'Processed closing data'!K780</f>
        <v>1.27</v>
      </c>
      <c r="D782" s="33">
        <f>'Processed closing data'!L780</f>
        <v>15.2</v>
      </c>
    </row>
    <row r="783" spans="1:4" ht="15.75" customHeight="1">
      <c r="A783" s="24">
        <v>45656</v>
      </c>
      <c r="B783" s="31">
        <v>4479.42</v>
      </c>
      <c r="C783" s="36">
        <v>1.25</v>
      </c>
      <c r="D783" s="33">
        <f>'Processed closing data'!L781</f>
        <v>15.32</v>
      </c>
    </row>
    <row r="784" spans="1:4" ht="15.75" customHeight="1">
      <c r="A784" s="24">
        <v>45657</v>
      </c>
      <c r="B784" s="31">
        <v>4510.6099999999997</v>
      </c>
      <c r="C784" s="36">
        <v>1.29</v>
      </c>
      <c r="D784" s="33">
        <f>'Processed closing data'!L782</f>
        <v>15.5</v>
      </c>
    </row>
    <row r="785" spans="1:2" ht="15.75" customHeight="1">
      <c r="A785" s="24"/>
      <c r="B785" s="27"/>
    </row>
    <row r="786" spans="1:2" ht="15.75" customHeight="1">
      <c r="A786" s="24"/>
      <c r="B786" s="27"/>
    </row>
    <row r="787" spans="1:2" ht="15.75" customHeight="1">
      <c r="A787" s="24"/>
      <c r="B787" s="27"/>
    </row>
    <row r="788" spans="1:2" ht="15.75" customHeight="1">
      <c r="A788" s="24"/>
      <c r="B788" s="27"/>
    </row>
    <row r="789" spans="1:2" ht="15.75" customHeight="1">
      <c r="A789" s="24"/>
      <c r="B789" s="27"/>
    </row>
    <row r="790" spans="1:2" ht="15.75" customHeight="1">
      <c r="A790" s="24"/>
      <c r="B790" s="27"/>
    </row>
    <row r="791" spans="1:2" ht="15.75" customHeight="1">
      <c r="A791" s="24"/>
      <c r="B791" s="27"/>
    </row>
    <row r="792" spans="1:2" ht="15.75" customHeight="1">
      <c r="A792" s="24"/>
      <c r="B792" s="27"/>
    </row>
    <row r="793" spans="1:2" ht="15.75" customHeight="1">
      <c r="A793" s="24"/>
      <c r="B793" s="27"/>
    </row>
    <row r="794" spans="1:2" ht="15.75" customHeight="1">
      <c r="A794" s="24"/>
      <c r="B794" s="27"/>
    </row>
    <row r="795" spans="1:2" ht="15.75" customHeight="1">
      <c r="A795" s="24"/>
      <c r="B795" s="27"/>
    </row>
    <row r="796" spans="1:2" ht="15.75" customHeight="1">
      <c r="A796" s="24"/>
      <c r="B796" s="27"/>
    </row>
    <row r="797" spans="1:2" ht="15.75" customHeight="1">
      <c r="A797" s="24"/>
      <c r="B797" s="27"/>
    </row>
    <row r="798" spans="1:2" ht="15.75" customHeight="1">
      <c r="A798" s="24"/>
      <c r="B798" s="27"/>
    </row>
    <row r="799" spans="1:2" ht="15.75" customHeight="1">
      <c r="A799" s="24"/>
      <c r="B799" s="27"/>
    </row>
    <row r="800" spans="1:2" ht="15.75" customHeight="1">
      <c r="A800" s="24"/>
      <c r="B800" s="27"/>
    </row>
    <row r="801" spans="1:2" ht="15.75" customHeight="1">
      <c r="A801" s="24"/>
      <c r="B801" s="27"/>
    </row>
    <row r="802" spans="1:2" ht="15.75" customHeight="1">
      <c r="A802" s="24"/>
      <c r="B802" s="27"/>
    </row>
    <row r="803" spans="1:2" ht="15.75" customHeight="1">
      <c r="A803" s="24"/>
      <c r="B803" s="27"/>
    </row>
    <row r="804" spans="1:2" ht="15.75" customHeight="1">
      <c r="A804" s="24"/>
      <c r="B804" s="27"/>
    </row>
    <row r="805" spans="1:2" ht="15.75" customHeight="1">
      <c r="A805" s="24"/>
      <c r="B805" s="27"/>
    </row>
    <row r="806" spans="1:2" ht="15.75" customHeight="1">
      <c r="A806" s="24"/>
      <c r="B806" s="27"/>
    </row>
    <row r="807" spans="1:2" ht="15.75" customHeight="1">
      <c r="A807" s="24"/>
      <c r="B807" s="27"/>
    </row>
    <row r="808" spans="1:2" ht="15.75" customHeight="1">
      <c r="A808" s="24"/>
      <c r="B808" s="27"/>
    </row>
    <row r="809" spans="1:2" ht="15.75" customHeight="1">
      <c r="A809" s="24"/>
      <c r="B809" s="27"/>
    </row>
    <row r="810" spans="1:2" ht="15.75" customHeight="1">
      <c r="A810" s="24"/>
      <c r="B810" s="27"/>
    </row>
    <row r="811" spans="1:2" ht="15.75" customHeight="1">
      <c r="A811" s="24"/>
      <c r="B811" s="27"/>
    </row>
    <row r="812" spans="1:2" ht="15.75" customHeight="1">
      <c r="A812" s="24"/>
      <c r="B812" s="27"/>
    </row>
    <row r="813" spans="1:2" ht="15.75" customHeight="1">
      <c r="A813" s="24"/>
      <c r="B813" s="27"/>
    </row>
    <row r="814" spans="1:2" ht="15.75" customHeight="1">
      <c r="A814" s="24"/>
      <c r="B814" s="27"/>
    </row>
    <row r="815" spans="1:2" ht="15.75" customHeight="1">
      <c r="A815" s="24"/>
      <c r="B815" s="27"/>
    </row>
    <row r="816" spans="1:2" ht="15.75" customHeight="1">
      <c r="A816" s="24"/>
      <c r="B816" s="27"/>
    </row>
    <row r="817" spans="1:2" ht="15.75" customHeight="1">
      <c r="A817" s="24"/>
      <c r="B817" s="27"/>
    </row>
    <row r="818" spans="1:2" ht="15.75" customHeight="1">
      <c r="A818" s="24"/>
      <c r="B818" s="27"/>
    </row>
    <row r="819" spans="1:2" ht="15.75" customHeight="1">
      <c r="A819" s="24"/>
      <c r="B819" s="27"/>
    </row>
    <row r="820" spans="1:2" ht="15.75" customHeight="1">
      <c r="A820" s="24"/>
      <c r="B820" s="27"/>
    </row>
    <row r="821" spans="1:2" ht="15.75" customHeight="1">
      <c r="A821" s="24"/>
      <c r="B821" s="27"/>
    </row>
    <row r="822" spans="1:2" ht="15.75" customHeight="1">
      <c r="A822" s="24"/>
      <c r="B822" s="27"/>
    </row>
    <row r="823" spans="1:2" ht="15.75" customHeight="1">
      <c r="A823" s="24"/>
      <c r="B823" s="27"/>
    </row>
    <row r="824" spans="1:2" ht="15.75" customHeight="1">
      <c r="A824" s="24"/>
      <c r="B824" s="27"/>
    </row>
    <row r="825" spans="1:2" ht="15.75" customHeight="1">
      <c r="A825" s="24"/>
      <c r="B825" s="27"/>
    </row>
    <row r="826" spans="1:2" ht="15.75" customHeight="1">
      <c r="A826" s="24"/>
      <c r="B826" s="27"/>
    </row>
    <row r="827" spans="1:2" ht="15.75" customHeight="1">
      <c r="A827" s="24"/>
      <c r="B827" s="27"/>
    </row>
    <row r="828" spans="1:2" ht="15.75" customHeight="1">
      <c r="A828" s="24"/>
      <c r="B828" s="27"/>
    </row>
    <row r="829" spans="1:2" ht="15.75" customHeight="1">
      <c r="A829" s="24"/>
      <c r="B829" s="27"/>
    </row>
    <row r="830" spans="1:2" ht="15.75" customHeight="1">
      <c r="A830" s="24"/>
      <c r="B830" s="27"/>
    </row>
    <row r="831" spans="1:2" ht="15.75" customHeight="1">
      <c r="A831" s="24"/>
      <c r="B831" s="27"/>
    </row>
    <row r="832" spans="1:2" ht="15.75" customHeight="1">
      <c r="A832" s="24"/>
      <c r="B832" s="27"/>
    </row>
    <row r="833" spans="1:2" ht="15.75" customHeight="1">
      <c r="A833" s="24"/>
      <c r="B833" s="27"/>
    </row>
    <row r="834" spans="1:2" ht="15.75" customHeight="1">
      <c r="A834" s="24"/>
      <c r="B834" s="27"/>
    </row>
    <row r="835" spans="1:2" ht="15.75" customHeight="1">
      <c r="A835" s="24"/>
      <c r="B835" s="27"/>
    </row>
    <row r="836" spans="1:2" ht="15.75" customHeight="1">
      <c r="A836" s="24"/>
      <c r="B836" s="27"/>
    </row>
    <row r="837" spans="1:2" ht="15.75" customHeight="1">
      <c r="A837" s="24"/>
      <c r="B837" s="27"/>
    </row>
    <row r="838" spans="1:2" ht="15.75" customHeight="1">
      <c r="A838" s="24"/>
      <c r="B838" s="27"/>
    </row>
    <row r="839" spans="1:2" ht="15.75" customHeight="1">
      <c r="A839" s="24"/>
      <c r="B839" s="27"/>
    </row>
    <row r="840" spans="1:2" ht="15.75" customHeight="1">
      <c r="A840" s="24"/>
      <c r="B840" s="27"/>
    </row>
    <row r="841" spans="1:2" ht="15.75" customHeight="1">
      <c r="A841" s="24"/>
      <c r="B841" s="27"/>
    </row>
    <row r="842" spans="1:2" ht="15.75" customHeight="1">
      <c r="A842" s="24"/>
      <c r="B842" s="27"/>
    </row>
    <row r="843" spans="1:2" ht="15.75" customHeight="1">
      <c r="A843" s="24"/>
      <c r="B843" s="27"/>
    </row>
    <row r="844" spans="1:2" ht="15.75" customHeight="1">
      <c r="A844" s="24"/>
      <c r="B844" s="27"/>
    </row>
    <row r="845" spans="1:2" ht="15.75" customHeight="1">
      <c r="A845" s="24"/>
      <c r="B845" s="27"/>
    </row>
    <row r="846" spans="1:2" ht="15.75" customHeight="1">
      <c r="A846" s="24"/>
      <c r="B846" s="27"/>
    </row>
    <row r="847" spans="1:2" ht="15.75" customHeight="1">
      <c r="A847" s="24"/>
      <c r="B847" s="27"/>
    </row>
    <row r="848" spans="1:2" ht="15.75" customHeight="1">
      <c r="A848" s="24"/>
      <c r="B848" s="27"/>
    </row>
    <row r="849" spans="1:2" ht="15.75" customHeight="1">
      <c r="A849" s="24"/>
      <c r="B849" s="27"/>
    </row>
    <row r="850" spans="1:2" ht="15.75" customHeight="1">
      <c r="A850" s="24"/>
      <c r="B850" s="27"/>
    </row>
    <row r="851" spans="1:2" ht="15.75" customHeight="1">
      <c r="A851" s="24"/>
      <c r="B851" s="27"/>
    </row>
    <row r="852" spans="1:2" ht="15.75" customHeight="1">
      <c r="A852" s="24"/>
      <c r="B852" s="27"/>
    </row>
    <row r="853" spans="1:2" ht="15.75" customHeight="1">
      <c r="A853" s="24"/>
      <c r="B853" s="27"/>
    </row>
    <row r="854" spans="1:2" ht="15.75" customHeight="1">
      <c r="A854" s="24"/>
      <c r="B854" s="27"/>
    </row>
    <row r="855" spans="1:2" ht="15.75" customHeight="1">
      <c r="A855" s="24"/>
      <c r="B855" s="27"/>
    </row>
    <row r="856" spans="1:2" ht="15.75" customHeight="1">
      <c r="A856" s="24"/>
      <c r="B856" s="27"/>
    </row>
    <row r="857" spans="1:2" ht="15.75" customHeight="1">
      <c r="A857" s="24"/>
      <c r="B857" s="27"/>
    </row>
    <row r="858" spans="1:2" ht="15.75" customHeight="1">
      <c r="A858" s="24"/>
      <c r="B858" s="27"/>
    </row>
    <row r="859" spans="1:2" ht="15.75" customHeight="1">
      <c r="A859" s="24"/>
      <c r="B859" s="27"/>
    </row>
    <row r="860" spans="1:2" ht="15.75" customHeight="1">
      <c r="A860" s="24"/>
      <c r="B860" s="27"/>
    </row>
    <row r="861" spans="1:2" ht="15.75" customHeight="1">
      <c r="A861" s="24"/>
      <c r="B861" s="27"/>
    </row>
    <row r="862" spans="1:2" ht="15.75" customHeight="1">
      <c r="A862" s="24"/>
      <c r="B862" s="27"/>
    </row>
    <row r="863" spans="1:2" ht="15.75" customHeight="1">
      <c r="A863" s="24"/>
      <c r="B863" s="27"/>
    </row>
    <row r="864" spans="1:2" ht="15.75" customHeight="1">
      <c r="A864" s="24"/>
      <c r="B864" s="27"/>
    </row>
    <row r="865" spans="1:2" ht="15.75" customHeight="1">
      <c r="A865" s="24"/>
      <c r="B865" s="27"/>
    </row>
    <row r="866" spans="1:2" ht="15.75" customHeight="1">
      <c r="A866" s="24"/>
      <c r="B866" s="27"/>
    </row>
    <row r="867" spans="1:2" ht="15.75" customHeight="1">
      <c r="A867" s="24"/>
      <c r="B867" s="27"/>
    </row>
    <row r="868" spans="1:2" ht="15.75" customHeight="1">
      <c r="A868" s="24"/>
      <c r="B868" s="27"/>
    </row>
    <row r="869" spans="1:2" ht="15.75" customHeight="1">
      <c r="A869" s="24"/>
      <c r="B869" s="27"/>
    </row>
    <row r="870" spans="1:2" ht="15.75" customHeight="1">
      <c r="A870" s="24"/>
      <c r="B870" s="27"/>
    </row>
    <row r="871" spans="1:2" ht="15.75" customHeight="1">
      <c r="A871" s="24"/>
      <c r="B871" s="27"/>
    </row>
    <row r="872" spans="1:2" ht="15.75" customHeight="1">
      <c r="A872" s="24"/>
      <c r="B872" s="27"/>
    </row>
    <row r="873" spans="1:2" ht="15.75" customHeight="1">
      <c r="A873" s="24"/>
      <c r="B873" s="27"/>
    </row>
    <row r="874" spans="1:2" ht="15.75" customHeight="1">
      <c r="A874" s="24"/>
      <c r="B874" s="27"/>
    </row>
    <row r="875" spans="1:2" ht="15.75" customHeight="1">
      <c r="A875" s="24"/>
      <c r="B875" s="27"/>
    </row>
    <row r="876" spans="1:2" ht="15.75" customHeight="1">
      <c r="A876" s="24"/>
      <c r="B876" s="27"/>
    </row>
    <row r="877" spans="1:2" ht="15.75" customHeight="1">
      <c r="A877" s="24"/>
      <c r="B877" s="27"/>
    </row>
    <row r="878" spans="1:2" ht="15.75" customHeight="1">
      <c r="A878" s="24"/>
      <c r="B878" s="27"/>
    </row>
    <row r="879" spans="1:2" ht="15.75" customHeight="1">
      <c r="A879" s="24"/>
      <c r="B879" s="27"/>
    </row>
    <row r="880" spans="1:2" ht="15.75" customHeight="1">
      <c r="A880" s="24"/>
      <c r="B880" s="27"/>
    </row>
    <row r="881" spans="1:2" ht="15.75" customHeight="1">
      <c r="A881" s="24"/>
      <c r="B881" s="27"/>
    </row>
    <row r="882" spans="1:2" ht="15.75" customHeight="1">
      <c r="A882" s="24"/>
      <c r="B882" s="27"/>
    </row>
    <row r="883" spans="1:2" ht="15.75" customHeight="1">
      <c r="A883" s="24"/>
      <c r="B883" s="27"/>
    </row>
    <row r="884" spans="1:2" ht="15.75" customHeight="1">
      <c r="A884" s="24"/>
      <c r="B884" s="27"/>
    </row>
    <row r="885" spans="1:2" ht="15.75" customHeight="1">
      <c r="A885" s="24"/>
      <c r="B885" s="27"/>
    </row>
    <row r="886" spans="1:2" ht="15.75" customHeight="1">
      <c r="A886" s="24"/>
      <c r="B886" s="27"/>
    </row>
    <row r="887" spans="1:2" ht="15.75" customHeight="1">
      <c r="A887" s="24"/>
      <c r="B887" s="27"/>
    </row>
    <row r="888" spans="1:2" ht="15.75" customHeight="1">
      <c r="A888" s="24"/>
      <c r="B888" s="27"/>
    </row>
    <row r="889" spans="1:2" ht="15.75" customHeight="1">
      <c r="A889" s="24"/>
      <c r="B889" s="27"/>
    </row>
    <row r="890" spans="1:2" ht="15.75" customHeight="1">
      <c r="A890" s="24"/>
      <c r="B890" s="27"/>
    </row>
    <row r="891" spans="1:2" ht="15.75" customHeight="1">
      <c r="A891" s="24"/>
      <c r="B891" s="27"/>
    </row>
    <row r="892" spans="1:2" ht="15.75" customHeight="1">
      <c r="A892" s="24"/>
      <c r="B892" s="27"/>
    </row>
    <row r="893" spans="1:2" ht="15.75" customHeight="1">
      <c r="A893" s="24"/>
      <c r="B893" s="27"/>
    </row>
    <row r="894" spans="1:2" ht="15.75" customHeight="1">
      <c r="A894" s="24"/>
      <c r="B894" s="27"/>
    </row>
    <row r="895" spans="1:2" ht="15.75" customHeight="1">
      <c r="A895" s="24"/>
      <c r="B895" s="27"/>
    </row>
    <row r="896" spans="1:2" ht="15.75" customHeight="1">
      <c r="A896" s="24"/>
      <c r="B896" s="27"/>
    </row>
    <row r="897" spans="1:2" ht="15.75" customHeight="1">
      <c r="A897" s="24"/>
      <c r="B897" s="27"/>
    </row>
    <row r="898" spans="1:2" ht="15.75" customHeight="1">
      <c r="A898" s="24"/>
      <c r="B898" s="27"/>
    </row>
    <row r="899" spans="1:2" ht="15.75" customHeight="1">
      <c r="A899" s="24"/>
      <c r="B899" s="27"/>
    </row>
    <row r="900" spans="1:2" ht="15.75" customHeight="1">
      <c r="A900" s="24"/>
      <c r="B900" s="27"/>
    </row>
    <row r="901" spans="1:2" ht="15.75" customHeight="1">
      <c r="A901" s="24"/>
      <c r="B901" s="27"/>
    </row>
    <row r="902" spans="1:2" ht="15.75" customHeight="1">
      <c r="A902" s="24"/>
      <c r="B902" s="27"/>
    </row>
    <row r="903" spans="1:2" ht="15.75" customHeight="1">
      <c r="A903" s="24"/>
      <c r="B903" s="27"/>
    </row>
    <row r="904" spans="1:2" ht="15.75" customHeight="1">
      <c r="A904" s="24"/>
      <c r="B904" s="27"/>
    </row>
    <row r="905" spans="1:2" ht="15.75" customHeight="1">
      <c r="A905" s="24"/>
      <c r="B905" s="27"/>
    </row>
    <row r="906" spans="1:2" ht="15.75" customHeight="1">
      <c r="A906" s="24"/>
      <c r="B906" s="27"/>
    </row>
    <row r="907" spans="1:2" ht="15.75" customHeight="1">
      <c r="A907" s="24"/>
      <c r="B907" s="27"/>
    </row>
    <row r="908" spans="1:2" ht="15.75" customHeight="1">
      <c r="A908" s="24"/>
      <c r="B908" s="27"/>
    </row>
    <row r="909" spans="1:2" ht="15.75" customHeight="1">
      <c r="A909" s="24"/>
      <c r="B909" s="27"/>
    </row>
    <row r="910" spans="1:2" ht="15.75" customHeight="1">
      <c r="A910" s="24"/>
      <c r="B910" s="27"/>
    </row>
    <row r="911" spans="1:2" ht="15.75" customHeight="1">
      <c r="A911" s="24"/>
      <c r="B911" s="27"/>
    </row>
    <row r="912" spans="1:2" ht="15.75" customHeight="1">
      <c r="A912" s="24"/>
      <c r="B912" s="27"/>
    </row>
    <row r="913" spans="1:2" ht="15.75" customHeight="1">
      <c r="A913" s="24"/>
      <c r="B913" s="27"/>
    </row>
    <row r="914" spans="1:2" ht="15.75" customHeight="1">
      <c r="A914" s="24"/>
      <c r="B914" s="27"/>
    </row>
    <row r="915" spans="1:2" ht="15.75" customHeight="1">
      <c r="A915" s="24"/>
      <c r="B915" s="27"/>
    </row>
    <row r="916" spans="1:2" ht="15.75" customHeight="1">
      <c r="A916" s="24"/>
      <c r="B916" s="27"/>
    </row>
    <row r="917" spans="1:2" ht="15.75" customHeight="1">
      <c r="A917" s="24"/>
      <c r="B917" s="27"/>
    </row>
    <row r="918" spans="1:2" ht="15.75" customHeight="1">
      <c r="A918" s="24"/>
      <c r="B918" s="27"/>
    </row>
    <row r="919" spans="1:2" ht="15.75" customHeight="1">
      <c r="A919" s="24"/>
      <c r="B919" s="27"/>
    </row>
    <row r="920" spans="1:2" ht="15.75" customHeight="1">
      <c r="A920" s="24"/>
      <c r="B920" s="27"/>
    </row>
    <row r="921" spans="1:2" ht="15.75" customHeight="1">
      <c r="A921" s="24"/>
      <c r="B921" s="27"/>
    </row>
    <row r="922" spans="1:2" ht="15.75" customHeight="1">
      <c r="A922" s="24"/>
      <c r="B922" s="27"/>
    </row>
    <row r="923" spans="1:2" ht="15.75" customHeight="1">
      <c r="A923" s="24"/>
      <c r="B923" s="27"/>
    </row>
    <row r="924" spans="1:2" ht="15.75" customHeight="1">
      <c r="A924" s="24"/>
      <c r="B924" s="27"/>
    </row>
    <row r="925" spans="1:2" ht="15.75" customHeight="1">
      <c r="A925" s="24"/>
      <c r="B925" s="27"/>
    </row>
    <row r="926" spans="1:2" ht="15.75" customHeight="1">
      <c r="A926" s="24"/>
      <c r="B926" s="27"/>
    </row>
    <row r="927" spans="1:2" ht="15.75" customHeight="1">
      <c r="A927" s="24"/>
      <c r="B927" s="27"/>
    </row>
    <row r="928" spans="1:2" ht="15.75" customHeight="1">
      <c r="A928" s="24"/>
      <c r="B928" s="27"/>
    </row>
    <row r="929" spans="1:2" ht="15.75" customHeight="1">
      <c r="A929" s="24"/>
      <c r="B929" s="27"/>
    </row>
    <row r="930" spans="1:2" ht="15.75" customHeight="1">
      <c r="A930" s="24"/>
      <c r="B930" s="27"/>
    </row>
    <row r="931" spans="1:2" ht="15.75" customHeight="1">
      <c r="A931" s="24"/>
      <c r="B931" s="27"/>
    </row>
    <row r="932" spans="1:2" ht="15.75" customHeight="1">
      <c r="A932" s="24"/>
      <c r="B932" s="27"/>
    </row>
    <row r="933" spans="1:2" ht="15.75" customHeight="1">
      <c r="A933" s="24"/>
      <c r="B933" s="27"/>
    </row>
    <row r="934" spans="1:2" ht="15.75" customHeight="1">
      <c r="A934" s="24"/>
      <c r="B934" s="27"/>
    </row>
    <row r="935" spans="1:2" ht="15.75" customHeight="1">
      <c r="A935" s="24"/>
      <c r="B935" s="27"/>
    </row>
    <row r="936" spans="1:2" ht="15.75" customHeight="1">
      <c r="A936" s="24"/>
      <c r="B936" s="27"/>
    </row>
    <row r="937" spans="1:2" ht="15.75" customHeight="1">
      <c r="A937" s="24"/>
      <c r="B937" s="27"/>
    </row>
    <row r="938" spans="1:2" ht="15.75" customHeight="1">
      <c r="A938" s="24"/>
      <c r="B938" s="27"/>
    </row>
    <row r="939" spans="1:2" ht="15.75" customHeight="1">
      <c r="A939" s="24"/>
      <c r="B939" s="27"/>
    </row>
    <row r="940" spans="1:2" ht="15.75" customHeight="1">
      <c r="A940" s="24"/>
      <c r="B940" s="27"/>
    </row>
    <row r="941" spans="1:2" ht="15.75" customHeight="1">
      <c r="A941" s="24"/>
      <c r="B941" s="27"/>
    </row>
    <row r="942" spans="1:2" ht="15.75" customHeight="1">
      <c r="A942" s="24"/>
      <c r="B942" s="27"/>
    </row>
    <row r="943" spans="1:2" ht="15.75" customHeight="1">
      <c r="A943" s="24"/>
      <c r="B943" s="27"/>
    </row>
    <row r="944" spans="1:2" ht="15.75" customHeight="1">
      <c r="A944" s="24"/>
      <c r="B944" s="27"/>
    </row>
    <row r="945" spans="1:2" ht="15.75" customHeight="1">
      <c r="A945" s="24"/>
      <c r="B945" s="27"/>
    </row>
    <row r="946" spans="1:2" ht="15.75" customHeight="1">
      <c r="A946" s="24"/>
      <c r="B946" s="27"/>
    </row>
    <row r="947" spans="1:2" ht="15.75" customHeight="1">
      <c r="A947" s="24"/>
      <c r="B947" s="27"/>
    </row>
    <row r="948" spans="1:2" ht="15.75" customHeight="1">
      <c r="A948" s="24"/>
      <c r="B948" s="27"/>
    </row>
    <row r="949" spans="1:2" ht="15.75" customHeight="1">
      <c r="A949" s="24"/>
      <c r="B949" s="27"/>
    </row>
    <row r="950" spans="1:2" ht="15.75" customHeight="1">
      <c r="A950" s="24"/>
      <c r="B950" s="27"/>
    </row>
    <row r="951" spans="1:2" ht="15.75" customHeight="1">
      <c r="A951" s="24"/>
      <c r="B951" s="27"/>
    </row>
    <row r="952" spans="1:2" ht="15.75" customHeight="1">
      <c r="A952" s="24"/>
      <c r="B952" s="27"/>
    </row>
    <row r="953" spans="1:2" ht="15.75" customHeight="1">
      <c r="A953" s="24"/>
      <c r="B953" s="27"/>
    </row>
    <row r="954" spans="1:2" ht="15.75" customHeight="1">
      <c r="A954" s="24"/>
      <c r="B954" s="27"/>
    </row>
    <row r="955" spans="1:2" ht="15.75" customHeight="1">
      <c r="A955" s="24"/>
      <c r="B955" s="27"/>
    </row>
    <row r="956" spans="1:2" ht="15.75" customHeight="1">
      <c r="A956" s="24"/>
      <c r="B956" s="27"/>
    </row>
    <row r="957" spans="1:2" ht="15.75" customHeight="1">
      <c r="A957" s="24"/>
      <c r="B957" s="27"/>
    </row>
    <row r="958" spans="1:2" ht="15.75" customHeight="1">
      <c r="A958" s="24"/>
      <c r="B958" s="27"/>
    </row>
    <row r="959" spans="1:2" ht="15.75" customHeight="1">
      <c r="A959" s="24"/>
      <c r="B959" s="27"/>
    </row>
    <row r="960" spans="1:2" ht="15.75" customHeight="1">
      <c r="A960" s="24"/>
      <c r="B960" s="27"/>
    </row>
    <row r="961" spans="1:2" ht="15.75" customHeight="1">
      <c r="A961" s="24"/>
      <c r="B961" s="27"/>
    </row>
    <row r="962" spans="1:2" ht="15.75" customHeight="1">
      <c r="A962" s="24"/>
      <c r="B962" s="27"/>
    </row>
    <row r="963" spans="1:2" ht="15.75" customHeight="1">
      <c r="A963" s="24"/>
      <c r="B963" s="27"/>
    </row>
    <row r="964" spans="1:2" ht="15.75" customHeight="1">
      <c r="A964" s="24"/>
      <c r="B964" s="27"/>
    </row>
    <row r="965" spans="1:2" ht="15.75" customHeight="1">
      <c r="A965" s="24"/>
      <c r="B965" s="27"/>
    </row>
    <row r="966" spans="1:2" ht="15.75" customHeight="1">
      <c r="A966" s="24"/>
      <c r="B966" s="27"/>
    </row>
    <row r="967" spans="1:2" ht="15.75" customHeight="1">
      <c r="A967" s="24"/>
      <c r="B967" s="27"/>
    </row>
    <row r="968" spans="1:2" ht="15.75" customHeight="1">
      <c r="A968" s="24"/>
      <c r="B968" s="27"/>
    </row>
    <row r="969" spans="1:2" ht="15.75" customHeight="1">
      <c r="A969" s="24"/>
      <c r="B969" s="27"/>
    </row>
    <row r="970" spans="1:2" ht="15.75" customHeight="1">
      <c r="A970" s="24"/>
      <c r="B970" s="27"/>
    </row>
    <row r="971" spans="1:2" ht="15.75" customHeight="1">
      <c r="A971" s="24"/>
      <c r="B971" s="27"/>
    </row>
    <row r="972" spans="1:2" ht="15.75" customHeight="1">
      <c r="A972" s="24"/>
      <c r="B972" s="27"/>
    </row>
    <row r="973" spans="1:2" ht="15.75" customHeight="1">
      <c r="A973" s="24"/>
      <c r="B973" s="27"/>
    </row>
    <row r="974" spans="1:2" ht="15.75" customHeight="1">
      <c r="A974" s="24"/>
      <c r="B974" s="27"/>
    </row>
    <row r="975" spans="1:2" ht="15.75" customHeight="1">
      <c r="A975" s="24"/>
      <c r="B975" s="27"/>
    </row>
    <row r="976" spans="1:2" ht="15.75" customHeight="1">
      <c r="A976" s="24"/>
      <c r="B976" s="27"/>
    </row>
    <row r="977" spans="1:2" ht="15.75" customHeight="1">
      <c r="A977" s="24"/>
      <c r="B977" s="27"/>
    </row>
    <row r="978" spans="1:2" ht="15.75" customHeight="1">
      <c r="A978" s="24"/>
      <c r="B978" s="27"/>
    </row>
    <row r="979" spans="1:2" ht="15.75" customHeight="1">
      <c r="A979" s="24"/>
      <c r="B979" s="27"/>
    </row>
    <row r="980" spans="1:2" ht="15.75" customHeight="1">
      <c r="A980" s="24"/>
      <c r="B980" s="27"/>
    </row>
    <row r="981" spans="1:2" ht="15.75" customHeight="1">
      <c r="A981" s="24"/>
      <c r="B981" s="27"/>
    </row>
    <row r="982" spans="1:2" ht="15.75" customHeight="1">
      <c r="A982" s="24"/>
      <c r="B982" s="27"/>
    </row>
    <row r="983" spans="1:2" ht="15.75" customHeight="1">
      <c r="A983" s="24"/>
      <c r="B983" s="27"/>
    </row>
    <row r="984" spans="1:2" ht="15.75" customHeight="1">
      <c r="A984" s="24"/>
      <c r="B984" s="27"/>
    </row>
    <row r="985" spans="1:2" ht="15.75" customHeight="1">
      <c r="A985" s="37"/>
      <c r="B985" s="38"/>
    </row>
    <row r="986" spans="1:2" ht="15.75" customHeight="1">
      <c r="A986" s="37"/>
      <c r="B986" s="38"/>
    </row>
    <row r="987" spans="1:2" ht="15.75" customHeight="1">
      <c r="A987" s="37"/>
      <c r="B987" s="38"/>
    </row>
    <row r="988" spans="1:2" ht="15.75" customHeight="1">
      <c r="A988" s="37"/>
      <c r="B988" s="38"/>
    </row>
    <row r="989" spans="1:2" ht="15.75" customHeight="1">
      <c r="A989" s="37"/>
      <c r="B989" s="38"/>
    </row>
    <row r="990" spans="1:2" ht="15.75" customHeight="1">
      <c r="A990" s="37"/>
      <c r="B990" s="38"/>
    </row>
    <row r="991" spans="1:2" ht="15.75" customHeight="1">
      <c r="A991" s="37"/>
      <c r="B991" s="38"/>
    </row>
    <row r="992" spans="1:2" ht="15.75" customHeight="1">
      <c r="A992" s="37"/>
      <c r="B992" s="38"/>
    </row>
    <row r="993" spans="1:2" ht="15.75" customHeight="1">
      <c r="A993" s="37"/>
      <c r="B993" s="38"/>
    </row>
    <row r="994" spans="1:2" ht="15.75" customHeight="1">
      <c r="A994" s="37"/>
      <c r="B994" s="38"/>
    </row>
    <row r="995" spans="1:2" ht="15.75" customHeight="1">
      <c r="A995" s="37"/>
      <c r="B995" s="38"/>
    </row>
    <row r="996" spans="1:2" ht="15.75" customHeight="1">
      <c r="A996" s="37"/>
      <c r="B996" s="38"/>
    </row>
    <row r="997" spans="1:2" ht="15.75" customHeight="1">
      <c r="A997" s="37"/>
      <c r="B997" s="38"/>
    </row>
    <row r="998" spans="1:2" ht="15.75" customHeight="1">
      <c r="A998" s="37"/>
      <c r="B998" s="38"/>
    </row>
    <row r="999" spans="1:2" ht="15.75" customHeight="1">
      <c r="A999" s="37"/>
      <c r="B999" s="38"/>
    </row>
    <row r="1000" spans="1:2" ht="15.75" customHeight="1">
      <c r="A1000" s="37"/>
      <c r="B1000" s="38"/>
    </row>
    <row r="1001" spans="1:2" ht="15.75" customHeight="1">
      <c r="A1001" s="37"/>
      <c r="B1001" s="38"/>
    </row>
    <row r="1002" spans="1:2" ht="15.75" customHeight="1">
      <c r="A1002" s="37"/>
      <c r="B1002" s="38"/>
    </row>
  </sheetData>
  <autoFilter ref="A2:E757" xr:uid="{00000000-0009-0000-0000-000003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Normal="100" workbookViewId="0">
      <selection activeCell="P3" sqref="P3"/>
    </sheetView>
  </sheetViews>
  <sheetFormatPr defaultColWidth="12.5703125" defaultRowHeight="15" customHeight="1"/>
  <cols>
    <col min="1" max="1" width="13.140625" customWidth="1"/>
    <col min="2" max="2" width="11.5703125" customWidth="1"/>
    <col min="3" max="3" width="23.5703125" customWidth="1"/>
    <col min="4" max="4" width="12.42578125" customWidth="1"/>
    <col min="5" max="5" width="10.85546875" customWidth="1"/>
    <col min="6" max="6" width="13.7109375" customWidth="1"/>
    <col min="7" max="7" width="13.140625" customWidth="1"/>
    <col min="8" max="8" width="8.5703125" customWidth="1"/>
    <col min="9" max="10" width="12.85546875" customWidth="1"/>
    <col min="11" max="11" width="14.42578125" customWidth="1"/>
    <col min="12" max="12" width="16" customWidth="1"/>
    <col min="13" max="13" width="8.5703125" customWidth="1"/>
    <col min="14" max="14" width="12" customWidth="1"/>
    <col min="15" max="15" width="13.7109375" customWidth="1"/>
    <col min="16" max="16" width="8.5703125" customWidth="1"/>
    <col min="17" max="17" width="11.7109375" customWidth="1"/>
    <col min="18" max="26" width="8.5703125" customWidth="1"/>
  </cols>
  <sheetData>
    <row r="1" spans="1:26" ht="15.75">
      <c r="A1" s="39">
        <v>44564</v>
      </c>
      <c r="B1" s="40">
        <v>4228.67</v>
      </c>
      <c r="C1" s="41" t="s">
        <v>237</v>
      </c>
      <c r="D1" s="42">
        <v>44565</v>
      </c>
      <c r="E1" s="43">
        <v>6.71</v>
      </c>
      <c r="F1" s="44" t="s">
        <v>238</v>
      </c>
      <c r="G1" s="41"/>
      <c r="H1" s="41"/>
      <c r="I1" s="45">
        <f t="shared" ref="I1:J1" si="0">A1</f>
        <v>44564</v>
      </c>
      <c r="J1" s="46">
        <f t="shared" si="0"/>
        <v>4228.67</v>
      </c>
      <c r="K1" s="47">
        <v>6.98</v>
      </c>
      <c r="L1" s="48">
        <v>49.38</v>
      </c>
      <c r="M1" s="41"/>
      <c r="N1" s="41"/>
      <c r="O1" s="49">
        <v>44565</v>
      </c>
      <c r="P1" s="50">
        <v>48.76</v>
      </c>
      <c r="Q1" s="41" t="s">
        <v>239</v>
      </c>
      <c r="R1" s="41"/>
      <c r="S1" s="51"/>
      <c r="T1" s="51"/>
      <c r="U1" s="51"/>
      <c r="V1" s="41"/>
      <c r="W1" s="41"/>
      <c r="X1" s="41"/>
      <c r="Y1" s="41"/>
      <c r="Z1" s="41"/>
    </row>
    <row r="2" spans="1:26" ht="15.75">
      <c r="A2" s="39">
        <v>44565</v>
      </c>
      <c r="B2" s="40">
        <v>4298.76</v>
      </c>
      <c r="C2" s="41"/>
      <c r="D2" s="42">
        <v>44566</v>
      </c>
      <c r="E2" s="43">
        <v>6.33</v>
      </c>
      <c r="F2" s="44"/>
      <c r="G2" s="44"/>
      <c r="H2" s="41"/>
      <c r="I2" s="52">
        <f t="shared" ref="I2:J2" si="1">A2</f>
        <v>44565</v>
      </c>
      <c r="J2" s="53">
        <f t="shared" si="1"/>
        <v>4298.76</v>
      </c>
      <c r="K2" s="54">
        <f>_xlfn.XLOOKUP(VALUE(I2), 'Processed closing data'!D$1:D$750, 'Processed closing data'!E$1:E$750, "")</f>
        <v>6.71</v>
      </c>
      <c r="L2" s="55">
        <f>_xlfn.XLOOKUP(VALUE(I2), 'Processed closing data'!O$1:O$750, 'Processed closing data'!P$1:P$750, "")</f>
        <v>48.76</v>
      </c>
      <c r="M2" s="41"/>
      <c r="N2" s="41"/>
      <c r="O2" s="42">
        <v>44566</v>
      </c>
      <c r="P2" s="56">
        <v>48.14</v>
      </c>
      <c r="Q2" s="41"/>
      <c r="R2" s="41"/>
      <c r="S2" s="41"/>
      <c r="T2" s="41"/>
      <c r="U2" s="41"/>
      <c r="V2" s="41"/>
      <c r="W2" s="41"/>
      <c r="X2" s="41"/>
      <c r="Y2" s="41"/>
      <c r="Z2" s="41"/>
    </row>
    <row r="3" spans="1:26" ht="15.75">
      <c r="A3" s="39">
        <v>44566</v>
      </c>
      <c r="B3" s="40">
        <v>4300.3500000000004</v>
      </c>
      <c r="C3" s="41"/>
      <c r="D3" s="42">
        <v>44567</v>
      </c>
      <c r="E3" s="43">
        <v>6.05</v>
      </c>
      <c r="F3" s="57"/>
      <c r="G3" s="44"/>
      <c r="H3" s="41"/>
      <c r="I3" s="52">
        <f t="shared" ref="I3:J3" si="2">A3</f>
        <v>44566</v>
      </c>
      <c r="J3" s="53">
        <f t="shared" si="2"/>
        <v>4300.3500000000004</v>
      </c>
      <c r="K3" s="54">
        <f>_xlfn.XLOOKUP(VALUE(I3), 'Processed closing data'!D$1:D$750, 'Processed closing data'!E$1:E$750, "")</f>
        <v>6.33</v>
      </c>
      <c r="L3" s="55">
        <f>_xlfn.XLOOKUP(VALUE(I3), 'Processed closing data'!O$1:O$750, 'Processed closing data'!P$1:P$750, "")</f>
        <v>48.14</v>
      </c>
      <c r="M3" s="41"/>
      <c r="N3" s="41"/>
      <c r="O3" s="42">
        <v>44567</v>
      </c>
      <c r="P3" s="56">
        <v>46.62</v>
      </c>
      <c r="Q3" s="41"/>
      <c r="R3" s="41"/>
      <c r="S3" s="41"/>
      <c r="T3" s="41"/>
      <c r="U3" s="41"/>
      <c r="V3" s="41"/>
      <c r="W3" s="41"/>
      <c r="X3" s="41"/>
      <c r="Y3" s="41"/>
      <c r="Z3" s="41"/>
    </row>
    <row r="4" spans="1:26" ht="15.75">
      <c r="A4" s="39">
        <v>44567</v>
      </c>
      <c r="B4" s="40">
        <v>4257.7700000000004</v>
      </c>
      <c r="C4" s="41"/>
      <c r="D4" s="42">
        <v>44568</v>
      </c>
      <c r="E4" s="43">
        <v>6.05</v>
      </c>
      <c r="F4" s="57"/>
      <c r="G4" s="44"/>
      <c r="H4" s="41"/>
      <c r="I4" s="52">
        <f t="shared" ref="I4:J4" si="3">A4</f>
        <v>44567</v>
      </c>
      <c r="J4" s="53">
        <f t="shared" si="3"/>
        <v>4257.7700000000004</v>
      </c>
      <c r="K4" s="54">
        <f>_xlfn.XLOOKUP(VALUE(I4), 'Processed closing data'!D$1:D$750, 'Processed closing data'!E$1:E$750, "")</f>
        <v>6.05</v>
      </c>
      <c r="L4" s="55">
        <f>_xlfn.XLOOKUP(VALUE(I4), 'Processed closing data'!O$1:O$750, 'Processed closing data'!P$1:P$750, "")</f>
        <v>46.62</v>
      </c>
      <c r="M4" s="41"/>
      <c r="N4" s="41"/>
      <c r="O4" s="42">
        <v>44568</v>
      </c>
      <c r="P4" s="56">
        <v>46</v>
      </c>
      <c r="Q4" s="41"/>
      <c r="R4" s="41"/>
      <c r="S4" s="41"/>
      <c r="T4" s="41"/>
      <c r="U4" s="41"/>
      <c r="V4" s="41"/>
      <c r="W4" s="41"/>
      <c r="X4" s="41"/>
      <c r="Y4" s="41"/>
      <c r="Z4" s="41"/>
    </row>
    <row r="5" spans="1:26" ht="15.75">
      <c r="A5" s="39">
        <v>44568</v>
      </c>
      <c r="B5" s="40">
        <v>4272.2700000000004</v>
      </c>
      <c r="C5" s="41"/>
      <c r="D5" s="42">
        <v>44571</v>
      </c>
      <c r="E5" s="43">
        <v>5.65</v>
      </c>
      <c r="F5" s="44"/>
      <c r="G5" s="44"/>
      <c r="H5" s="41"/>
      <c r="I5" s="52">
        <f t="shared" ref="I5:J5" si="4">A5</f>
        <v>44568</v>
      </c>
      <c r="J5" s="53">
        <f t="shared" si="4"/>
        <v>4272.2700000000004</v>
      </c>
      <c r="K5" s="54">
        <f>_xlfn.XLOOKUP(VALUE(I5), 'Processed closing data'!D$1:D$750, 'Processed closing data'!E$1:E$750, "")</f>
        <v>6.05</v>
      </c>
      <c r="L5" s="55">
        <f>_xlfn.XLOOKUP(VALUE(I5), 'Processed closing data'!O$1:O$750, 'Processed closing data'!P$1:P$750, "")</f>
        <v>46</v>
      </c>
      <c r="M5" s="41"/>
      <c r="N5" s="41"/>
      <c r="O5" s="42">
        <v>44571</v>
      </c>
      <c r="P5" s="56">
        <v>44.5</v>
      </c>
      <c r="Q5" s="41"/>
      <c r="R5" s="41"/>
      <c r="S5" s="41"/>
      <c r="T5" s="41"/>
      <c r="U5" s="41"/>
      <c r="V5" s="41"/>
      <c r="W5" s="41"/>
      <c r="X5" s="41"/>
      <c r="Y5" s="41"/>
      <c r="Z5" s="41"/>
    </row>
    <row r="6" spans="1:26" ht="15.75">
      <c r="A6" s="39">
        <v>44571</v>
      </c>
      <c r="B6" s="40">
        <v>4242.3</v>
      </c>
      <c r="C6" s="41"/>
      <c r="D6" s="42">
        <v>44572</v>
      </c>
      <c r="E6" s="43">
        <v>5.31</v>
      </c>
      <c r="F6" s="44"/>
      <c r="G6" s="44"/>
      <c r="H6" s="41"/>
      <c r="I6" s="52">
        <f t="shared" ref="I6:J6" si="5">A6</f>
        <v>44571</v>
      </c>
      <c r="J6" s="53">
        <f t="shared" si="5"/>
        <v>4242.3</v>
      </c>
      <c r="K6" s="54">
        <f>_xlfn.XLOOKUP(VALUE(I6), 'Processed closing data'!D$1:D$750, 'Processed closing data'!E$1:E$750, "")</f>
        <v>5.65</v>
      </c>
      <c r="L6" s="55">
        <f>_xlfn.XLOOKUP(VALUE(I6), 'Processed closing data'!O$1:O$750, 'Processed closing data'!P$1:P$750, "")</f>
        <v>44.5</v>
      </c>
      <c r="M6" s="41"/>
      <c r="N6" s="41"/>
      <c r="O6" s="42">
        <v>44572</v>
      </c>
      <c r="P6" s="56">
        <v>44.32</v>
      </c>
      <c r="Q6" s="41"/>
      <c r="R6" s="41"/>
      <c r="S6" s="41"/>
      <c r="T6" s="41"/>
      <c r="U6" s="41"/>
      <c r="V6" s="41"/>
      <c r="W6" s="41"/>
      <c r="X6" s="41"/>
      <c r="Y6" s="41"/>
      <c r="Z6" s="41"/>
    </row>
    <row r="7" spans="1:26" ht="15.75">
      <c r="A7" s="39">
        <v>44572</v>
      </c>
      <c r="B7" s="40">
        <v>4264.93</v>
      </c>
      <c r="C7" s="41"/>
      <c r="D7" s="42">
        <v>44573</v>
      </c>
      <c r="E7" s="43">
        <v>5.54</v>
      </c>
      <c r="F7" s="44"/>
      <c r="G7" s="44"/>
      <c r="H7" s="41"/>
      <c r="I7" s="52">
        <f t="shared" ref="I7:J7" si="6">A7</f>
        <v>44572</v>
      </c>
      <c r="J7" s="53">
        <f t="shared" si="6"/>
        <v>4264.93</v>
      </c>
      <c r="K7" s="54">
        <f>_xlfn.XLOOKUP(VALUE(I7), 'Processed closing data'!D$1:D$750, 'Processed closing data'!E$1:E$750, "")</f>
        <v>5.31</v>
      </c>
      <c r="L7" s="55">
        <f>_xlfn.XLOOKUP(VALUE(I7), 'Processed closing data'!O$1:O$750, 'Processed closing data'!P$1:P$750, "")</f>
        <v>44.32</v>
      </c>
      <c r="M7" s="41"/>
      <c r="N7" s="41"/>
      <c r="O7" s="42">
        <v>44573</v>
      </c>
      <c r="P7" s="56">
        <v>43.86</v>
      </c>
      <c r="Q7" s="41"/>
      <c r="R7" s="41"/>
      <c r="S7" s="41"/>
      <c r="T7" s="41"/>
      <c r="U7" s="41"/>
      <c r="V7" s="41"/>
      <c r="W7" s="41"/>
      <c r="X7" s="41"/>
      <c r="Y7" s="41"/>
      <c r="Z7" s="41"/>
    </row>
    <row r="8" spans="1:26" ht="15.75">
      <c r="A8" s="39">
        <v>44573</v>
      </c>
      <c r="B8" s="40">
        <v>4294.04</v>
      </c>
      <c r="C8" s="41"/>
      <c r="D8" s="42">
        <v>44574</v>
      </c>
      <c r="E8" s="43">
        <v>5.51</v>
      </c>
      <c r="F8" s="44"/>
      <c r="G8" s="44"/>
      <c r="H8" s="41"/>
      <c r="I8" s="52">
        <f t="shared" ref="I8:J8" si="7">A8</f>
        <v>44573</v>
      </c>
      <c r="J8" s="53">
        <f t="shared" si="7"/>
        <v>4294.04</v>
      </c>
      <c r="K8" s="54">
        <f>_xlfn.XLOOKUP(VALUE(I8), 'Processed closing data'!D$1:D$750, 'Processed closing data'!E$1:E$750, "")</f>
        <v>5.54</v>
      </c>
      <c r="L8" s="55">
        <f>_xlfn.XLOOKUP(VALUE(I8), 'Processed closing data'!O$1:O$750, 'Processed closing data'!P$1:P$750, "")</f>
        <v>43.86</v>
      </c>
      <c r="M8" s="41"/>
      <c r="N8" s="41"/>
      <c r="O8" s="42">
        <v>44574</v>
      </c>
      <c r="P8" s="56">
        <v>41.92</v>
      </c>
      <c r="Q8" s="41"/>
      <c r="R8" s="41"/>
      <c r="S8" s="41"/>
      <c r="T8" s="41"/>
      <c r="U8" s="41"/>
      <c r="V8" s="41"/>
      <c r="W8" s="41"/>
      <c r="X8" s="41"/>
      <c r="Y8" s="41"/>
      <c r="Z8" s="41"/>
    </row>
    <row r="9" spans="1:26" ht="15.75">
      <c r="A9" s="39">
        <v>44574</v>
      </c>
      <c r="B9" s="40">
        <v>4296.99</v>
      </c>
      <c r="C9" s="41"/>
      <c r="D9" s="42">
        <v>44575</v>
      </c>
      <c r="E9" s="43">
        <v>5.39</v>
      </c>
      <c r="F9" s="44"/>
      <c r="G9" s="44"/>
      <c r="H9" s="41"/>
      <c r="I9" s="52">
        <f t="shared" ref="I9:J9" si="8">A9</f>
        <v>44574</v>
      </c>
      <c r="J9" s="53">
        <f t="shared" si="8"/>
        <v>4296.99</v>
      </c>
      <c r="K9" s="54">
        <f>_xlfn.XLOOKUP(VALUE(I9), 'Processed closing data'!D$1:D$750, 'Processed closing data'!E$1:E$750, "")</f>
        <v>5.51</v>
      </c>
      <c r="L9" s="55">
        <f>_xlfn.XLOOKUP(VALUE(I9), 'Processed closing data'!O$1:O$750, 'Processed closing data'!P$1:P$750, "")</f>
        <v>41.92</v>
      </c>
      <c r="M9" s="41"/>
      <c r="N9" s="41"/>
      <c r="O9" s="42">
        <v>44575</v>
      </c>
      <c r="P9" s="56">
        <v>41.22</v>
      </c>
      <c r="Q9" s="41"/>
      <c r="R9" s="41"/>
      <c r="S9" s="41"/>
      <c r="T9" s="41"/>
      <c r="U9" s="41"/>
      <c r="V9" s="41"/>
      <c r="W9" s="41"/>
      <c r="X9" s="41"/>
      <c r="Y9" s="41"/>
      <c r="Z9" s="41"/>
    </row>
    <row r="10" spans="1:26" ht="15.75">
      <c r="A10" s="39">
        <v>44575</v>
      </c>
      <c r="B10" s="40">
        <v>4280.34</v>
      </c>
      <c r="C10" s="41"/>
      <c r="D10" s="42">
        <v>44578</v>
      </c>
      <c r="E10" s="43">
        <v>5.48</v>
      </c>
      <c r="F10" s="44"/>
      <c r="G10" s="44"/>
      <c r="H10" s="41"/>
      <c r="I10" s="52">
        <f t="shared" ref="I10:J10" si="9">A10</f>
        <v>44575</v>
      </c>
      <c r="J10" s="53">
        <f t="shared" si="9"/>
        <v>4280.34</v>
      </c>
      <c r="K10" s="54">
        <f>_xlfn.XLOOKUP(VALUE(I10), 'Processed closing data'!D$1:D$750, 'Processed closing data'!E$1:E$750, "")</f>
        <v>5.39</v>
      </c>
      <c r="L10" s="55">
        <f>_xlfn.XLOOKUP(VALUE(I10), 'Processed closing data'!O$1:O$750, 'Processed closing data'!P$1:P$750, "")</f>
        <v>41.22</v>
      </c>
      <c r="M10" s="41"/>
      <c r="N10" s="41"/>
      <c r="O10" s="42">
        <v>44578</v>
      </c>
      <c r="P10" s="56">
        <v>41.74</v>
      </c>
      <c r="Q10" s="41"/>
      <c r="R10" s="41"/>
      <c r="S10" s="41"/>
      <c r="T10" s="41"/>
      <c r="U10" s="41"/>
      <c r="V10" s="41"/>
      <c r="W10" s="41"/>
      <c r="X10" s="41"/>
      <c r="Y10" s="41"/>
      <c r="Z10" s="41"/>
    </row>
    <row r="11" spans="1:26" ht="15.75">
      <c r="A11" s="39">
        <v>44578</v>
      </c>
      <c r="B11" s="40">
        <v>4316.6400000000003</v>
      </c>
      <c r="C11" s="41"/>
      <c r="D11" s="42">
        <v>44579</v>
      </c>
      <c r="E11" s="43">
        <v>5.16</v>
      </c>
      <c r="F11" s="44"/>
      <c r="G11" s="44"/>
      <c r="H11" s="41"/>
      <c r="I11" s="52">
        <f t="shared" ref="I11:J11" si="10">A11</f>
        <v>44578</v>
      </c>
      <c r="J11" s="53">
        <f t="shared" si="10"/>
        <v>4316.6400000000003</v>
      </c>
      <c r="K11" s="54">
        <f>_xlfn.XLOOKUP(VALUE(I11), 'Processed closing data'!D$1:D$750, 'Processed closing data'!E$1:E$750, "")</f>
        <v>5.48</v>
      </c>
      <c r="L11" s="55">
        <f>_xlfn.XLOOKUP(VALUE(I11), 'Processed closing data'!O$1:O$750, 'Processed closing data'!P$1:P$750, "")</f>
        <v>41.74</v>
      </c>
      <c r="M11" s="41"/>
      <c r="N11" s="41"/>
      <c r="O11" s="42">
        <v>44579</v>
      </c>
      <c r="P11" s="56">
        <v>41.12</v>
      </c>
      <c r="Q11" s="41"/>
      <c r="R11" s="41"/>
      <c r="S11" s="41"/>
      <c r="T11" s="41"/>
      <c r="U11" s="41"/>
      <c r="V11" s="41"/>
      <c r="W11" s="41"/>
      <c r="X11" s="41"/>
      <c r="Y11" s="41"/>
      <c r="Z11" s="41"/>
    </row>
    <row r="12" spans="1:26" ht="15.75">
      <c r="A12" s="39">
        <v>44579</v>
      </c>
      <c r="B12" s="40">
        <v>4287.22</v>
      </c>
      <c r="C12" s="41"/>
      <c r="D12" s="42">
        <v>44580</v>
      </c>
      <c r="E12" s="43">
        <v>5.22</v>
      </c>
      <c r="F12" s="44"/>
      <c r="G12" s="44"/>
      <c r="H12" s="41"/>
      <c r="I12" s="52">
        <f t="shared" ref="I12:J12" si="11">A12</f>
        <v>44579</v>
      </c>
      <c r="J12" s="53">
        <f t="shared" si="11"/>
        <v>4287.22</v>
      </c>
      <c r="K12" s="54">
        <f>_xlfn.XLOOKUP(VALUE(I12), 'Processed closing data'!D$1:D$750, 'Processed closing data'!E$1:E$750, "")</f>
        <v>5.16</v>
      </c>
      <c r="L12" s="55">
        <f>_xlfn.XLOOKUP(VALUE(I12), 'Processed closing data'!O$1:O$750, 'Processed closing data'!P$1:P$750, "")</f>
        <v>41.12</v>
      </c>
      <c r="M12" s="41"/>
      <c r="N12" s="41"/>
      <c r="O12" s="42">
        <v>44580</v>
      </c>
      <c r="P12" s="56">
        <v>40.92</v>
      </c>
      <c r="Q12" s="41"/>
      <c r="R12" s="41"/>
      <c r="S12" s="41"/>
      <c r="T12" s="41"/>
      <c r="U12" s="41"/>
      <c r="V12" s="41"/>
      <c r="W12" s="41"/>
      <c r="X12" s="41"/>
      <c r="Y12" s="41"/>
      <c r="Z12" s="41"/>
    </row>
    <row r="13" spans="1:26" ht="15.75">
      <c r="A13" s="39">
        <v>44580</v>
      </c>
      <c r="B13" s="40">
        <v>4299.63</v>
      </c>
      <c r="C13" s="41"/>
      <c r="D13" s="42">
        <v>44581</v>
      </c>
      <c r="E13" s="43">
        <v>5.46</v>
      </c>
      <c r="F13" s="44"/>
      <c r="G13" s="44"/>
      <c r="H13" s="41"/>
      <c r="I13" s="52">
        <f t="shared" ref="I13:J13" si="12">A13</f>
        <v>44580</v>
      </c>
      <c r="J13" s="53">
        <f t="shared" si="12"/>
        <v>4299.63</v>
      </c>
      <c r="K13" s="54">
        <f>_xlfn.XLOOKUP(VALUE(I13), 'Processed closing data'!D$1:D$750, 'Processed closing data'!E$1:E$750, "")</f>
        <v>5.22</v>
      </c>
      <c r="L13" s="55">
        <f>_xlfn.XLOOKUP(VALUE(I13), 'Processed closing data'!O$1:O$750, 'Processed closing data'!P$1:P$750, "")</f>
        <v>40.92</v>
      </c>
      <c r="M13" s="41"/>
      <c r="N13" s="41"/>
      <c r="O13" s="42">
        <v>44581</v>
      </c>
      <c r="P13" s="56">
        <v>40.26</v>
      </c>
      <c r="Q13" s="41"/>
      <c r="R13" s="41"/>
      <c r="S13" s="41"/>
      <c r="T13" s="41"/>
      <c r="U13" s="41"/>
      <c r="V13" s="41"/>
      <c r="W13" s="41"/>
      <c r="X13" s="41"/>
      <c r="Y13" s="41"/>
      <c r="Z13" s="41"/>
    </row>
    <row r="14" spans="1:26" ht="15.75">
      <c r="A14" s="39">
        <v>44581</v>
      </c>
      <c r="B14" s="40">
        <v>4299.32</v>
      </c>
      <c r="C14" s="41"/>
      <c r="D14" s="42">
        <v>44582</v>
      </c>
      <c r="E14" s="43">
        <v>5.41</v>
      </c>
      <c r="F14" s="44"/>
      <c r="G14" s="44"/>
      <c r="H14" s="41"/>
      <c r="I14" s="52">
        <f t="shared" ref="I14:J14" si="13">A14</f>
        <v>44581</v>
      </c>
      <c r="J14" s="53">
        <f t="shared" si="13"/>
        <v>4299.32</v>
      </c>
      <c r="K14" s="54">
        <f>_xlfn.XLOOKUP(VALUE(I14), 'Processed closing data'!D$1:D$750, 'Processed closing data'!E$1:E$750, "")</f>
        <v>5.46</v>
      </c>
      <c r="L14" s="55">
        <f>_xlfn.XLOOKUP(VALUE(I14), 'Processed closing data'!O$1:O$750, 'Processed closing data'!P$1:P$750, "")</f>
        <v>40.26</v>
      </c>
      <c r="M14" s="41"/>
      <c r="N14" s="41"/>
      <c r="O14" s="42">
        <v>44582</v>
      </c>
      <c r="P14" s="56">
        <v>38.020000000000003</v>
      </c>
      <c r="Q14" s="41"/>
      <c r="R14" s="41"/>
      <c r="S14" s="41"/>
      <c r="T14" s="41"/>
      <c r="U14" s="41"/>
      <c r="V14" s="41"/>
      <c r="W14" s="41"/>
      <c r="X14" s="41"/>
      <c r="Y14" s="41"/>
      <c r="Z14" s="41"/>
    </row>
    <row r="15" spans="1:26" ht="15.75">
      <c r="A15" s="39">
        <v>44582</v>
      </c>
      <c r="B15" s="40">
        <v>4242.16</v>
      </c>
      <c r="C15" s="41"/>
      <c r="D15" s="42">
        <v>44585</v>
      </c>
      <c r="E15" s="43">
        <v>4.8</v>
      </c>
      <c r="F15" s="44"/>
      <c r="G15" s="44"/>
      <c r="H15" s="41"/>
      <c r="I15" s="52">
        <f t="shared" ref="I15:J15" si="14">A15</f>
        <v>44582</v>
      </c>
      <c r="J15" s="53">
        <f t="shared" si="14"/>
        <v>4242.16</v>
      </c>
      <c r="K15" s="54">
        <f>_xlfn.XLOOKUP(VALUE(I15), 'Processed closing data'!D$1:D$750, 'Processed closing data'!E$1:E$750, "")</f>
        <v>5.41</v>
      </c>
      <c r="L15" s="55">
        <f>_xlfn.XLOOKUP(VALUE(I15), 'Processed closing data'!O$1:O$750, 'Processed closing data'!P$1:P$750, "")</f>
        <v>38.020000000000003</v>
      </c>
      <c r="M15" s="41"/>
      <c r="N15" s="41"/>
      <c r="O15" s="42">
        <v>44585</v>
      </c>
      <c r="P15" s="56">
        <v>36.380000000000003</v>
      </c>
      <c r="Q15" s="41"/>
      <c r="R15" s="41"/>
      <c r="S15" s="41"/>
      <c r="T15" s="41"/>
      <c r="U15" s="41"/>
      <c r="V15" s="41"/>
      <c r="W15" s="41"/>
      <c r="X15" s="41"/>
      <c r="Y15" s="41"/>
      <c r="Z15" s="41"/>
    </row>
    <row r="16" spans="1:26" ht="15.75">
      <c r="A16" s="39">
        <v>44585</v>
      </c>
      <c r="B16" s="40">
        <v>4123.5600000000004</v>
      </c>
      <c r="C16" s="41"/>
      <c r="D16" s="42">
        <v>44586</v>
      </c>
      <c r="E16" s="43">
        <v>4.75</v>
      </c>
      <c r="F16" s="44"/>
      <c r="G16" s="44"/>
      <c r="H16" s="41"/>
      <c r="I16" s="52">
        <f t="shared" ref="I16:J16" si="15">A16</f>
        <v>44585</v>
      </c>
      <c r="J16" s="53">
        <f t="shared" si="15"/>
        <v>4123.5600000000004</v>
      </c>
      <c r="K16" s="54">
        <f>_xlfn.XLOOKUP(VALUE(I16), 'Processed closing data'!D$1:D$750, 'Processed closing data'!E$1:E$750, "")</f>
        <v>4.8</v>
      </c>
      <c r="L16" s="55">
        <f>_xlfn.XLOOKUP(VALUE(I16), 'Processed closing data'!O$1:O$750, 'Processed closing data'!P$1:P$750, "")</f>
        <v>36.380000000000003</v>
      </c>
      <c r="M16" s="41"/>
      <c r="N16" s="41"/>
      <c r="O16" s="42">
        <v>44586</v>
      </c>
      <c r="P16" s="56">
        <v>36.1</v>
      </c>
      <c r="Q16" s="41"/>
      <c r="R16" s="41"/>
      <c r="S16" s="41"/>
      <c r="T16" s="41"/>
      <c r="U16" s="41"/>
      <c r="V16" s="41"/>
      <c r="W16" s="41"/>
      <c r="X16" s="41"/>
      <c r="Y16" s="41"/>
      <c r="Z16" s="41"/>
    </row>
    <row r="17" spans="1:26" ht="15.75">
      <c r="A17" s="39">
        <v>44586</v>
      </c>
      <c r="B17" s="40">
        <v>4164.76</v>
      </c>
      <c r="C17" s="41"/>
      <c r="D17" s="42">
        <v>44587</v>
      </c>
      <c r="E17" s="43">
        <v>5.01</v>
      </c>
      <c r="F17" s="57"/>
      <c r="G17" s="44"/>
      <c r="H17" s="41"/>
      <c r="I17" s="52">
        <f t="shared" ref="I17:J17" si="16">A17</f>
        <v>44586</v>
      </c>
      <c r="J17" s="53">
        <f t="shared" si="16"/>
        <v>4164.76</v>
      </c>
      <c r="K17" s="54">
        <f>_xlfn.XLOOKUP(VALUE(I17), 'Processed closing data'!D$1:D$750, 'Processed closing data'!E$1:E$750, "")</f>
        <v>4.75</v>
      </c>
      <c r="L17" s="55">
        <f>_xlfn.XLOOKUP(VALUE(I17), 'Processed closing data'!O$1:O$750, 'Processed closing data'!P$1:P$750, "")</f>
        <v>36.1</v>
      </c>
      <c r="M17" s="41"/>
      <c r="N17" s="41"/>
      <c r="O17" s="42">
        <v>44587</v>
      </c>
      <c r="P17" s="56">
        <v>37.08</v>
      </c>
      <c r="Q17" s="41"/>
      <c r="R17" s="41"/>
      <c r="S17" s="41"/>
      <c r="T17" s="41"/>
      <c r="U17" s="41"/>
      <c r="V17" s="41"/>
      <c r="W17" s="41"/>
      <c r="X17" s="41"/>
      <c r="Y17" s="41"/>
      <c r="Z17" s="41"/>
    </row>
    <row r="18" spans="1:26" ht="15.75">
      <c r="A18" s="39">
        <v>44587</v>
      </c>
      <c r="B18" s="40">
        <v>4218.37</v>
      </c>
      <c r="C18" s="41"/>
      <c r="D18" s="42">
        <v>44588</v>
      </c>
      <c r="E18" s="43">
        <v>4.76</v>
      </c>
      <c r="F18" s="44"/>
      <c r="G18" s="44"/>
      <c r="H18" s="41"/>
      <c r="I18" s="52">
        <f t="shared" ref="I18:J18" si="17">A18</f>
        <v>44587</v>
      </c>
      <c r="J18" s="53">
        <f t="shared" si="17"/>
        <v>4218.37</v>
      </c>
      <c r="K18" s="54">
        <f>_xlfn.XLOOKUP(VALUE(I18), 'Processed closing data'!D$1:D$750, 'Processed closing data'!E$1:E$750, "")</f>
        <v>5.01</v>
      </c>
      <c r="L18" s="55">
        <f>_xlfn.XLOOKUP(VALUE(I18), 'Processed closing data'!O$1:O$750, 'Processed closing data'!P$1:P$750, "")</f>
        <v>37.08</v>
      </c>
      <c r="M18" s="41"/>
      <c r="N18" s="41"/>
      <c r="O18" s="42">
        <v>44588</v>
      </c>
      <c r="P18" s="56">
        <v>37.72</v>
      </c>
      <c r="Q18" s="41"/>
      <c r="R18" s="41"/>
      <c r="S18" s="41"/>
      <c r="T18" s="41"/>
      <c r="U18" s="41"/>
      <c r="V18" s="41"/>
      <c r="W18" s="41"/>
      <c r="X18" s="41"/>
      <c r="Y18" s="41"/>
      <c r="Z18" s="41"/>
    </row>
    <row r="19" spans="1:26" ht="15.75">
      <c r="A19" s="39">
        <v>44588</v>
      </c>
      <c r="B19" s="40">
        <v>4257.74</v>
      </c>
      <c r="C19" s="41"/>
      <c r="D19" s="42">
        <v>44589</v>
      </c>
      <c r="E19" s="43">
        <v>4.5199999999999996</v>
      </c>
      <c r="F19" s="44"/>
      <c r="G19" s="44"/>
      <c r="H19" s="41"/>
      <c r="I19" s="52">
        <f t="shared" ref="I19:J19" si="18">A19</f>
        <v>44588</v>
      </c>
      <c r="J19" s="53">
        <f t="shared" si="18"/>
        <v>4257.74</v>
      </c>
      <c r="K19" s="54">
        <f>_xlfn.XLOOKUP(VALUE(I19), 'Processed closing data'!D$1:D$750, 'Processed closing data'!E$1:E$750, "")</f>
        <v>4.76</v>
      </c>
      <c r="L19" s="55">
        <f>_xlfn.XLOOKUP(VALUE(I19), 'Processed closing data'!O$1:O$750, 'Processed closing data'!P$1:P$750, "")</f>
        <v>37.72</v>
      </c>
      <c r="M19" s="41"/>
      <c r="N19" s="41"/>
      <c r="O19" s="42">
        <v>44589</v>
      </c>
      <c r="P19" s="56">
        <v>37.1</v>
      </c>
      <c r="Q19" s="41"/>
      <c r="R19" s="41"/>
      <c r="S19" s="41"/>
      <c r="T19" s="41"/>
      <c r="U19" s="41"/>
      <c r="V19" s="41"/>
      <c r="W19" s="41"/>
      <c r="X19" s="41"/>
      <c r="Y19" s="41"/>
      <c r="Z19" s="41"/>
    </row>
    <row r="20" spans="1:26" ht="15.75">
      <c r="A20" s="39">
        <v>44589</v>
      </c>
      <c r="B20" s="40">
        <v>4209.3900000000003</v>
      </c>
      <c r="C20" s="41"/>
      <c r="D20" s="42">
        <v>44592</v>
      </c>
      <c r="E20" s="43">
        <v>4.8499999999999996</v>
      </c>
      <c r="F20" s="44"/>
      <c r="G20" s="44"/>
      <c r="H20" s="41"/>
      <c r="I20" s="52">
        <f t="shared" ref="I20:J20" si="19">A20</f>
        <v>44589</v>
      </c>
      <c r="J20" s="53">
        <f t="shared" si="19"/>
        <v>4209.3900000000003</v>
      </c>
      <c r="K20" s="54">
        <f>_xlfn.XLOOKUP(VALUE(I20), 'Processed closing data'!D$1:D$750, 'Processed closing data'!E$1:E$750, "")</f>
        <v>4.5199999999999996</v>
      </c>
      <c r="L20" s="55">
        <f>_xlfn.XLOOKUP(VALUE(I20), 'Processed closing data'!O$1:O$750, 'Processed closing data'!P$1:P$750, "")</f>
        <v>37.1</v>
      </c>
      <c r="M20" s="41"/>
      <c r="N20" s="41"/>
      <c r="O20" s="42">
        <v>44592</v>
      </c>
      <c r="P20" s="56">
        <v>38.020000000000003</v>
      </c>
      <c r="Q20" s="41"/>
      <c r="R20" s="41"/>
      <c r="S20" s="41"/>
      <c r="T20" s="41"/>
      <c r="U20" s="41"/>
      <c r="V20" s="41"/>
      <c r="W20" s="41"/>
      <c r="X20" s="41"/>
      <c r="Y20" s="41"/>
      <c r="Z20" s="41"/>
    </row>
    <row r="21" spans="1:26" ht="15.75" customHeight="1">
      <c r="A21" s="39">
        <v>44592</v>
      </c>
      <c r="B21" s="40">
        <v>4217.67</v>
      </c>
      <c r="C21" s="41"/>
      <c r="D21" s="42">
        <v>44593</v>
      </c>
      <c r="E21" s="43">
        <v>4.95</v>
      </c>
      <c r="F21" s="44"/>
      <c r="G21" s="44"/>
      <c r="H21" s="41"/>
      <c r="I21" s="52">
        <f t="shared" ref="I21:J21" si="20">A21</f>
        <v>44592</v>
      </c>
      <c r="J21" s="53">
        <f t="shared" si="20"/>
        <v>4217.67</v>
      </c>
      <c r="K21" s="54">
        <f>_xlfn.XLOOKUP(VALUE(I21), 'Processed closing data'!D$1:D$750, 'Processed closing data'!E$1:E$750, "")</f>
        <v>4.8499999999999996</v>
      </c>
      <c r="L21" s="55">
        <f>_xlfn.XLOOKUP(VALUE(I21), 'Processed closing data'!O$1:O$750, 'Processed closing data'!P$1:P$750, "")</f>
        <v>38.020000000000003</v>
      </c>
      <c r="M21" s="41"/>
      <c r="N21" s="41"/>
      <c r="O21" s="42">
        <v>44593</v>
      </c>
      <c r="P21" s="56">
        <v>38.32</v>
      </c>
      <c r="Q21" s="41"/>
      <c r="R21" s="41"/>
      <c r="S21" s="41"/>
      <c r="T21" s="41"/>
      <c r="U21" s="41"/>
      <c r="V21" s="41"/>
      <c r="W21" s="41"/>
      <c r="X21" s="41"/>
      <c r="Y21" s="41"/>
      <c r="Z21" s="41"/>
    </row>
    <row r="22" spans="1:26" ht="15.75" customHeight="1">
      <c r="A22" s="39">
        <v>44593</v>
      </c>
      <c r="B22" s="40">
        <v>4259.03</v>
      </c>
      <c r="C22" s="41"/>
      <c r="D22" s="42">
        <v>44594</v>
      </c>
      <c r="E22" s="43">
        <v>5.0999999999999996</v>
      </c>
      <c r="F22" s="58"/>
      <c r="G22" s="44"/>
      <c r="H22" s="41"/>
      <c r="I22" s="52">
        <f t="shared" ref="I22:J22" si="21">A22</f>
        <v>44593</v>
      </c>
      <c r="J22" s="53">
        <f t="shared" si="21"/>
        <v>4259.03</v>
      </c>
      <c r="K22" s="54">
        <f>_xlfn.XLOOKUP(VALUE(I22), 'Processed closing data'!D$1:D$750, 'Processed closing data'!E$1:E$750, "")</f>
        <v>4.95</v>
      </c>
      <c r="L22" s="55">
        <f>_xlfn.XLOOKUP(VALUE(I22), 'Processed closing data'!O$1:O$750, 'Processed closing data'!P$1:P$750, "")</f>
        <v>38.32</v>
      </c>
      <c r="M22" s="41"/>
      <c r="N22" s="41"/>
      <c r="O22" s="42">
        <v>44594</v>
      </c>
      <c r="P22" s="56">
        <v>37.9</v>
      </c>
      <c r="Q22" s="41"/>
      <c r="R22" s="41"/>
      <c r="S22" s="41"/>
      <c r="T22" s="41"/>
      <c r="U22" s="41"/>
      <c r="V22" s="41"/>
      <c r="W22" s="41"/>
      <c r="X22" s="41"/>
      <c r="Y22" s="41"/>
      <c r="Z22" s="41"/>
    </row>
    <row r="23" spans="1:26" ht="15.75" customHeight="1">
      <c r="A23" s="39">
        <v>44594</v>
      </c>
      <c r="B23" s="40">
        <v>4283.88</v>
      </c>
      <c r="C23" s="41"/>
      <c r="D23" s="42">
        <v>44595</v>
      </c>
      <c r="E23" s="43">
        <v>4.9800000000000004</v>
      </c>
      <c r="F23" s="44"/>
      <c r="G23" s="44"/>
      <c r="H23" s="41"/>
      <c r="I23" s="52">
        <f t="shared" ref="I23:J23" si="22">A23</f>
        <v>44594</v>
      </c>
      <c r="J23" s="53">
        <f t="shared" si="22"/>
        <v>4283.88</v>
      </c>
      <c r="K23" s="54">
        <f>_xlfn.XLOOKUP(VALUE(I23), 'Processed closing data'!D$1:D$750, 'Processed closing data'!E$1:E$750, "")</f>
        <v>5.0999999999999996</v>
      </c>
      <c r="L23" s="55">
        <f>_xlfn.XLOOKUP(VALUE(I23), 'Processed closing data'!O$1:O$750, 'Processed closing data'!P$1:P$750, "")</f>
        <v>37.9</v>
      </c>
      <c r="M23" s="41"/>
      <c r="N23" s="41"/>
      <c r="O23" s="42">
        <v>44595</v>
      </c>
      <c r="P23" s="56">
        <v>36.020000000000003</v>
      </c>
      <c r="Q23" s="41"/>
      <c r="R23" s="41"/>
      <c r="S23" s="41"/>
      <c r="T23" s="41"/>
      <c r="U23" s="41"/>
      <c r="V23" s="41"/>
      <c r="W23" s="41"/>
      <c r="X23" s="41"/>
      <c r="Y23" s="41"/>
      <c r="Z23" s="41"/>
    </row>
    <row r="24" spans="1:26" ht="15.75" customHeight="1">
      <c r="A24" s="39">
        <v>44595</v>
      </c>
      <c r="B24" s="40">
        <v>4249.3500000000004</v>
      </c>
      <c r="C24" s="41"/>
      <c r="D24" s="42">
        <v>44596</v>
      </c>
      <c r="E24" s="43">
        <v>5.0199999999999996</v>
      </c>
      <c r="F24" s="57"/>
      <c r="G24" s="44"/>
      <c r="H24" s="41"/>
      <c r="I24" s="52">
        <f t="shared" ref="I24:J24" si="23">A24</f>
        <v>44595</v>
      </c>
      <c r="J24" s="53">
        <f t="shared" si="23"/>
        <v>4249.3500000000004</v>
      </c>
      <c r="K24" s="54">
        <f>_xlfn.XLOOKUP(VALUE(I24), 'Processed closing data'!D$1:D$750, 'Processed closing data'!E$1:E$750, "")</f>
        <v>4.9800000000000004</v>
      </c>
      <c r="L24" s="55">
        <f>_xlfn.XLOOKUP(VALUE(I24), 'Processed closing data'!O$1:O$750, 'Processed closing data'!P$1:P$750, "")</f>
        <v>36.020000000000003</v>
      </c>
      <c r="M24" s="41"/>
      <c r="N24" s="41"/>
      <c r="O24" s="42">
        <v>44596</v>
      </c>
      <c r="P24" s="56">
        <v>36.4</v>
      </c>
      <c r="Q24" s="41"/>
      <c r="R24" s="41"/>
      <c r="S24" s="41"/>
      <c r="T24" s="41"/>
      <c r="U24" s="41"/>
      <c r="V24" s="41"/>
      <c r="W24" s="41"/>
      <c r="X24" s="41"/>
      <c r="Y24" s="41"/>
      <c r="Z24" s="41"/>
    </row>
    <row r="25" spans="1:26" ht="15.75" customHeight="1">
      <c r="A25" s="39">
        <v>44596</v>
      </c>
      <c r="B25" s="40">
        <v>4235.3</v>
      </c>
      <c r="C25" s="41"/>
      <c r="D25" s="42">
        <v>44599</v>
      </c>
      <c r="E25" s="43">
        <v>5.27</v>
      </c>
      <c r="F25" s="44"/>
      <c r="G25" s="44"/>
      <c r="H25" s="41"/>
      <c r="I25" s="52">
        <f t="shared" ref="I25:J25" si="24">A25</f>
        <v>44596</v>
      </c>
      <c r="J25" s="53">
        <f t="shared" si="24"/>
        <v>4235.3</v>
      </c>
      <c r="K25" s="54">
        <f>_xlfn.XLOOKUP(VALUE(I25), 'Processed closing data'!D$1:D$750, 'Processed closing data'!E$1:E$750, "")</f>
        <v>5.0199999999999996</v>
      </c>
      <c r="L25" s="55">
        <f>_xlfn.XLOOKUP(VALUE(I25), 'Processed closing data'!O$1:O$750, 'Processed closing data'!P$1:P$750, "")</f>
        <v>36.4</v>
      </c>
      <c r="M25" s="41"/>
      <c r="N25" s="41"/>
      <c r="O25" s="42">
        <v>44599</v>
      </c>
      <c r="P25" s="56">
        <v>36.659999999999997</v>
      </c>
      <c r="Q25" s="41"/>
      <c r="R25" s="41"/>
      <c r="S25" s="41"/>
      <c r="T25" s="41"/>
      <c r="U25" s="41"/>
      <c r="V25" s="41"/>
      <c r="W25" s="41"/>
      <c r="X25" s="41"/>
      <c r="Y25" s="41"/>
      <c r="Z25" s="41"/>
    </row>
    <row r="26" spans="1:26" ht="15.75" customHeight="1">
      <c r="A26" s="39">
        <v>44599</v>
      </c>
      <c r="B26" s="40">
        <v>4264.8999999999996</v>
      </c>
      <c r="C26" s="41"/>
      <c r="D26" s="42">
        <v>44600</v>
      </c>
      <c r="E26" s="43">
        <v>5.14</v>
      </c>
      <c r="F26" s="44"/>
      <c r="G26" s="44"/>
      <c r="H26" s="41"/>
      <c r="I26" s="52">
        <f t="shared" ref="I26:J26" si="25">A26</f>
        <v>44599</v>
      </c>
      <c r="J26" s="53">
        <f t="shared" si="25"/>
        <v>4264.8999999999996</v>
      </c>
      <c r="K26" s="54">
        <f>_xlfn.XLOOKUP(VALUE(I26), 'Processed closing data'!D$1:D$750, 'Processed closing data'!E$1:E$750, "")</f>
        <v>5.27</v>
      </c>
      <c r="L26" s="55">
        <f>_xlfn.XLOOKUP(VALUE(I26), 'Processed closing data'!O$1:O$750, 'Processed closing data'!P$1:P$750, "")</f>
        <v>36.659999999999997</v>
      </c>
      <c r="M26" s="41"/>
      <c r="N26" s="41"/>
      <c r="O26" s="42">
        <v>44600</v>
      </c>
      <c r="P26" s="56">
        <v>35.82</v>
      </c>
      <c r="Q26" s="41"/>
      <c r="R26" s="41"/>
      <c r="S26" s="41"/>
      <c r="T26" s="41"/>
      <c r="U26" s="41"/>
      <c r="V26" s="41"/>
      <c r="W26" s="41"/>
      <c r="X26" s="41"/>
      <c r="Y26" s="41"/>
      <c r="Z26" s="41"/>
    </row>
    <row r="27" spans="1:26" ht="15.75" customHeight="1">
      <c r="A27" s="39">
        <v>44600</v>
      </c>
      <c r="B27" s="40">
        <v>4261.57</v>
      </c>
      <c r="C27" s="41"/>
      <c r="D27" s="42">
        <v>44601</v>
      </c>
      <c r="E27" s="43">
        <v>5.42</v>
      </c>
      <c r="F27" s="44"/>
      <c r="G27" s="44"/>
      <c r="H27" s="41"/>
      <c r="I27" s="52">
        <f t="shared" ref="I27:J27" si="26">A27</f>
        <v>44600</v>
      </c>
      <c r="J27" s="53">
        <f t="shared" si="26"/>
        <v>4261.57</v>
      </c>
      <c r="K27" s="54">
        <f>_xlfn.XLOOKUP(VALUE(I27), 'Processed closing data'!D$1:D$750, 'Processed closing data'!E$1:E$750, "")</f>
        <v>5.14</v>
      </c>
      <c r="L27" s="55">
        <f>_xlfn.XLOOKUP(VALUE(I27), 'Processed closing data'!O$1:O$750, 'Processed closing data'!P$1:P$750, "")</f>
        <v>35.82</v>
      </c>
      <c r="M27" s="41"/>
      <c r="N27" s="41"/>
      <c r="O27" s="42">
        <v>44601</v>
      </c>
      <c r="P27" s="56">
        <v>36.159999999999997</v>
      </c>
      <c r="Q27" s="41"/>
      <c r="R27" s="41"/>
      <c r="S27" s="41"/>
      <c r="T27" s="41"/>
      <c r="U27" s="41"/>
      <c r="V27" s="41"/>
      <c r="W27" s="41"/>
      <c r="X27" s="41"/>
      <c r="Y27" s="41"/>
      <c r="Z27" s="41"/>
    </row>
    <row r="28" spans="1:26" ht="15.75" customHeight="1">
      <c r="A28" s="39">
        <v>44601</v>
      </c>
      <c r="B28" s="40">
        <v>4310.2299999999996</v>
      </c>
      <c r="C28" s="41"/>
      <c r="D28" s="42">
        <v>44602</v>
      </c>
      <c r="E28" s="43">
        <v>5.59</v>
      </c>
      <c r="F28" s="44"/>
      <c r="G28" s="44"/>
      <c r="H28" s="41"/>
      <c r="I28" s="52">
        <f t="shared" ref="I28:J28" si="27">A28</f>
        <v>44601</v>
      </c>
      <c r="J28" s="53">
        <f t="shared" si="27"/>
        <v>4310.2299999999996</v>
      </c>
      <c r="K28" s="54">
        <f>_xlfn.XLOOKUP(VALUE(I28), 'Processed closing data'!D$1:D$750, 'Processed closing data'!E$1:E$750, "")</f>
        <v>5.42</v>
      </c>
      <c r="L28" s="55">
        <f>_xlfn.XLOOKUP(VALUE(I28), 'Processed closing data'!O$1:O$750, 'Processed closing data'!P$1:P$750, "")</f>
        <v>36.159999999999997</v>
      </c>
      <c r="M28" s="41"/>
      <c r="N28" s="41"/>
      <c r="O28" s="42">
        <v>44602</v>
      </c>
      <c r="P28" s="56">
        <v>35.479999999999997</v>
      </c>
      <c r="Q28" s="41"/>
      <c r="R28" s="41"/>
      <c r="S28" s="41"/>
      <c r="T28" s="41"/>
      <c r="U28" s="41"/>
      <c r="V28" s="41"/>
      <c r="W28" s="41"/>
      <c r="X28" s="41"/>
      <c r="Y28" s="41"/>
      <c r="Z28" s="41"/>
    </row>
    <row r="29" spans="1:26" ht="15.75" customHeight="1">
      <c r="A29" s="39">
        <v>44602</v>
      </c>
      <c r="B29" s="40">
        <v>4324.6400000000003</v>
      </c>
      <c r="C29" s="41"/>
      <c r="D29" s="42">
        <v>44603</v>
      </c>
      <c r="E29" s="43">
        <v>5.3</v>
      </c>
      <c r="F29" s="44"/>
      <c r="G29" s="44"/>
      <c r="H29" s="41"/>
      <c r="I29" s="52">
        <f t="shared" ref="I29:J29" si="28">A29</f>
        <v>44602</v>
      </c>
      <c r="J29" s="53">
        <f t="shared" si="28"/>
        <v>4324.6400000000003</v>
      </c>
      <c r="K29" s="54">
        <f>_xlfn.XLOOKUP(VALUE(I29), 'Processed closing data'!D$1:D$750, 'Processed closing data'!E$1:E$750, "")</f>
        <v>5.59</v>
      </c>
      <c r="L29" s="55">
        <f>_xlfn.XLOOKUP(VALUE(I29), 'Processed closing data'!O$1:O$750, 'Processed closing data'!P$1:P$750, "")</f>
        <v>35.479999999999997</v>
      </c>
      <c r="M29" s="41"/>
      <c r="N29" s="41"/>
      <c r="O29" s="42">
        <v>44603</v>
      </c>
      <c r="P29" s="56">
        <v>34.9</v>
      </c>
      <c r="Q29" s="41"/>
      <c r="R29" s="41"/>
      <c r="S29" s="41"/>
      <c r="T29" s="41"/>
      <c r="U29" s="41"/>
      <c r="V29" s="41"/>
      <c r="W29" s="41"/>
      <c r="X29" s="41"/>
      <c r="Y29" s="41"/>
      <c r="Z29" s="41"/>
    </row>
    <row r="30" spans="1:26" ht="15.75" customHeight="1">
      <c r="A30" s="39">
        <v>44603</v>
      </c>
      <c r="B30" s="40">
        <v>4314.1899999999996</v>
      </c>
      <c r="C30" s="41"/>
      <c r="D30" s="42">
        <v>44606</v>
      </c>
      <c r="E30" s="43">
        <v>5.3</v>
      </c>
      <c r="F30" s="44"/>
      <c r="G30" s="44"/>
      <c r="H30" s="41"/>
      <c r="I30" s="52">
        <f t="shared" ref="I30:J30" si="29">A30</f>
        <v>44603</v>
      </c>
      <c r="J30" s="53">
        <f t="shared" si="29"/>
        <v>4314.1899999999996</v>
      </c>
      <c r="K30" s="54">
        <f>_xlfn.XLOOKUP(VALUE(I30), 'Processed closing data'!D$1:D$750, 'Processed closing data'!E$1:E$750, "")</f>
        <v>5.3</v>
      </c>
      <c r="L30" s="55">
        <f>_xlfn.XLOOKUP(VALUE(I30), 'Processed closing data'!O$1:O$750, 'Processed closing data'!P$1:P$750, "")</f>
        <v>34.9</v>
      </c>
      <c r="M30" s="41"/>
      <c r="N30" s="41"/>
      <c r="O30" s="42">
        <v>44606</v>
      </c>
      <c r="P30" s="56">
        <v>34.1</v>
      </c>
      <c r="Q30" s="41"/>
      <c r="R30" s="41"/>
      <c r="S30" s="41"/>
      <c r="T30" s="41"/>
      <c r="U30" s="41"/>
      <c r="V30" s="41"/>
      <c r="W30" s="41"/>
      <c r="X30" s="41"/>
      <c r="Y30" s="41"/>
      <c r="Z30" s="41"/>
    </row>
    <row r="31" spans="1:26" ht="15.75" customHeight="1">
      <c r="A31" s="39">
        <v>44606</v>
      </c>
      <c r="B31" s="40">
        <v>4239.43</v>
      </c>
      <c r="C31" s="41"/>
      <c r="D31" s="42">
        <v>44607</v>
      </c>
      <c r="E31" s="43">
        <v>5.4</v>
      </c>
      <c r="F31" s="44"/>
      <c r="G31" s="44"/>
      <c r="H31" s="41"/>
      <c r="I31" s="52">
        <f t="shared" ref="I31:J31" si="30">A31</f>
        <v>44606</v>
      </c>
      <c r="J31" s="53">
        <f t="shared" si="30"/>
        <v>4239.43</v>
      </c>
      <c r="K31" s="54">
        <f>_xlfn.XLOOKUP(VALUE(I31), 'Processed closing data'!D$1:D$750, 'Processed closing data'!E$1:E$750, "")</f>
        <v>5.3</v>
      </c>
      <c r="L31" s="55">
        <f>_xlfn.XLOOKUP(VALUE(I31), 'Processed closing data'!O$1:O$750, 'Processed closing data'!P$1:P$750, "")</f>
        <v>34.1</v>
      </c>
      <c r="M31" s="41"/>
      <c r="N31" s="41"/>
      <c r="O31" s="42">
        <v>44607</v>
      </c>
      <c r="P31" s="56">
        <v>34.56</v>
      </c>
      <c r="Q31" s="41"/>
      <c r="R31" s="41"/>
      <c r="S31" s="41"/>
      <c r="T31" s="41"/>
      <c r="U31" s="41"/>
      <c r="V31" s="41"/>
      <c r="W31" s="41"/>
      <c r="X31" s="41"/>
      <c r="Y31" s="41"/>
      <c r="Z31" s="41"/>
    </row>
    <row r="32" spans="1:26" ht="15.75" customHeight="1">
      <c r="A32" s="39">
        <v>44607</v>
      </c>
      <c r="B32" s="40">
        <v>4283.3599999999997</v>
      </c>
      <c r="C32" s="41"/>
      <c r="D32" s="42">
        <v>44608</v>
      </c>
      <c r="E32" s="43">
        <v>5.55</v>
      </c>
      <c r="F32" s="44"/>
      <c r="G32" s="44"/>
      <c r="H32" s="41"/>
      <c r="I32" s="52">
        <f t="shared" ref="I32:J32" si="31">A32</f>
        <v>44607</v>
      </c>
      <c r="J32" s="53">
        <f t="shared" si="31"/>
        <v>4283.3599999999997</v>
      </c>
      <c r="K32" s="54">
        <f>_xlfn.XLOOKUP(VALUE(I32), 'Processed closing data'!D$1:D$750, 'Processed closing data'!E$1:E$750, "")</f>
        <v>5.4</v>
      </c>
      <c r="L32" s="55">
        <f>_xlfn.XLOOKUP(VALUE(I32), 'Processed closing data'!O$1:O$750, 'Processed closing data'!P$1:P$750, "")</f>
        <v>34.56</v>
      </c>
      <c r="M32" s="41"/>
      <c r="N32" s="41"/>
      <c r="O32" s="42">
        <v>44608</v>
      </c>
      <c r="P32" s="56">
        <v>34.1</v>
      </c>
      <c r="Q32" s="41"/>
      <c r="R32" s="41"/>
      <c r="S32" s="41"/>
      <c r="T32" s="41"/>
      <c r="U32" s="41"/>
      <c r="V32" s="41"/>
      <c r="W32" s="41"/>
      <c r="X32" s="41"/>
      <c r="Y32" s="41"/>
      <c r="Z32" s="41"/>
    </row>
    <row r="33" spans="1:26" ht="15.75" customHeight="1">
      <c r="A33" s="39">
        <v>44608</v>
      </c>
      <c r="B33" s="40">
        <v>4280.1899999999996</v>
      </c>
      <c r="C33" s="41"/>
      <c r="D33" s="42">
        <v>44609</v>
      </c>
      <c r="E33" s="43">
        <v>5.55</v>
      </c>
      <c r="F33" s="44"/>
      <c r="G33" s="44"/>
      <c r="H33" s="41"/>
      <c r="I33" s="52">
        <f t="shared" ref="I33:J33" si="32">A33</f>
        <v>44608</v>
      </c>
      <c r="J33" s="53">
        <f t="shared" si="32"/>
        <v>4280.1899999999996</v>
      </c>
      <c r="K33" s="54">
        <f>_xlfn.XLOOKUP(VALUE(I33), 'Processed closing data'!D$1:D$750, 'Processed closing data'!E$1:E$750, "")</f>
        <v>5.55</v>
      </c>
      <c r="L33" s="55">
        <f>_xlfn.XLOOKUP(VALUE(I33), 'Processed closing data'!O$1:O$750, 'Processed closing data'!P$1:P$750, "")</f>
        <v>34.1</v>
      </c>
      <c r="M33" s="41"/>
      <c r="N33" s="41"/>
      <c r="O33" s="42">
        <v>44609</v>
      </c>
      <c r="P33" s="56">
        <v>33.82</v>
      </c>
      <c r="Q33" s="41"/>
      <c r="R33" s="41"/>
      <c r="S33" s="41"/>
      <c r="T33" s="41"/>
      <c r="U33" s="41"/>
      <c r="V33" s="41"/>
      <c r="W33" s="41"/>
      <c r="X33" s="41"/>
      <c r="Y33" s="41"/>
      <c r="Z33" s="41"/>
    </row>
    <row r="34" spans="1:26" ht="15.75" customHeight="1">
      <c r="A34" s="39">
        <v>44609</v>
      </c>
      <c r="B34" s="40">
        <v>4240.22</v>
      </c>
      <c r="C34" s="41"/>
      <c r="D34" s="42">
        <v>44610</v>
      </c>
      <c r="E34" s="43">
        <v>5.03</v>
      </c>
      <c r="F34" s="57"/>
      <c r="G34" s="44"/>
      <c r="H34" s="41"/>
      <c r="I34" s="52">
        <f t="shared" ref="I34:J34" si="33">A34</f>
        <v>44609</v>
      </c>
      <c r="J34" s="53">
        <f t="shared" si="33"/>
        <v>4240.22</v>
      </c>
      <c r="K34" s="54">
        <f>_xlfn.XLOOKUP(VALUE(I34), 'Processed closing data'!D$1:D$750, 'Processed closing data'!E$1:E$750, "")</f>
        <v>5.55</v>
      </c>
      <c r="L34" s="55">
        <f>_xlfn.XLOOKUP(VALUE(I34), 'Processed closing data'!O$1:O$750, 'Processed closing data'!P$1:P$750, "")</f>
        <v>33.82</v>
      </c>
      <c r="M34" s="41"/>
      <c r="N34" s="41"/>
      <c r="O34" s="42">
        <v>44610</v>
      </c>
      <c r="P34" s="56">
        <v>32.44</v>
      </c>
      <c r="Q34" s="41"/>
      <c r="R34" s="41"/>
      <c r="S34" s="41"/>
      <c r="T34" s="41"/>
      <c r="U34" s="41"/>
      <c r="V34" s="41"/>
      <c r="W34" s="41"/>
      <c r="X34" s="41"/>
      <c r="Y34" s="41"/>
      <c r="Z34" s="41"/>
    </row>
    <row r="35" spans="1:26" ht="15.75" customHeight="1">
      <c r="A35" s="39">
        <v>44610</v>
      </c>
      <c r="B35" s="40">
        <v>4222.78</v>
      </c>
      <c r="C35" s="41"/>
      <c r="D35" s="42">
        <v>44613</v>
      </c>
      <c r="E35" s="43">
        <v>5.22</v>
      </c>
      <c r="F35" s="44"/>
      <c r="G35" s="44"/>
      <c r="H35" s="41"/>
      <c r="I35" s="52">
        <f t="shared" ref="I35:J35" si="34">A35</f>
        <v>44610</v>
      </c>
      <c r="J35" s="53">
        <f t="shared" si="34"/>
        <v>4222.78</v>
      </c>
      <c r="K35" s="54">
        <f>_xlfn.XLOOKUP(VALUE(I35), 'Processed closing data'!D$1:D$750, 'Processed closing data'!E$1:E$750, "")</f>
        <v>5.03</v>
      </c>
      <c r="L35" s="55">
        <f>_xlfn.XLOOKUP(VALUE(I35), 'Processed closing data'!O$1:O$750, 'Processed closing data'!P$1:P$750, "")</f>
        <v>32.44</v>
      </c>
      <c r="M35" s="41"/>
      <c r="N35" s="41"/>
      <c r="O35" s="42">
        <v>44613</v>
      </c>
      <c r="P35" s="56">
        <v>31.66</v>
      </c>
      <c r="Q35" s="41"/>
      <c r="R35" s="41"/>
      <c r="S35" s="41"/>
      <c r="T35" s="41"/>
      <c r="U35" s="41"/>
      <c r="V35" s="41"/>
      <c r="W35" s="41"/>
      <c r="X35" s="41"/>
      <c r="Y35" s="41"/>
      <c r="Z35" s="41"/>
    </row>
    <row r="36" spans="1:26" ht="15.75" customHeight="1">
      <c r="A36" s="39">
        <v>44613</v>
      </c>
      <c r="B36" s="40">
        <v>4200.4799999999996</v>
      </c>
      <c r="C36" s="41"/>
      <c r="D36" s="42">
        <v>44614</v>
      </c>
      <c r="E36" s="43">
        <v>5.15</v>
      </c>
      <c r="F36" s="44"/>
      <c r="G36" s="44"/>
      <c r="H36" s="41"/>
      <c r="I36" s="52">
        <f t="shared" ref="I36:J36" si="35">A36</f>
        <v>44613</v>
      </c>
      <c r="J36" s="53">
        <f t="shared" si="35"/>
        <v>4200.4799999999996</v>
      </c>
      <c r="K36" s="54">
        <f>_xlfn.XLOOKUP(VALUE(I36), 'Processed closing data'!D$1:D$750, 'Processed closing data'!E$1:E$750, "")</f>
        <v>5.22</v>
      </c>
      <c r="L36" s="55">
        <f>_xlfn.XLOOKUP(VALUE(I36), 'Processed closing data'!O$1:O$750, 'Processed closing data'!P$1:P$750, "")</f>
        <v>31.66</v>
      </c>
      <c r="M36" s="41"/>
      <c r="N36" s="41"/>
      <c r="O36" s="42">
        <v>44614</v>
      </c>
      <c r="P36" s="56">
        <v>31.56</v>
      </c>
      <c r="Q36" s="41"/>
      <c r="R36" s="41"/>
      <c r="S36" s="41"/>
      <c r="T36" s="41"/>
      <c r="U36" s="41"/>
      <c r="V36" s="41"/>
      <c r="W36" s="41"/>
      <c r="X36" s="41"/>
      <c r="Y36" s="41"/>
      <c r="Z36" s="41"/>
    </row>
    <row r="37" spans="1:26" ht="15.75" customHeight="1">
      <c r="A37" s="39">
        <v>44614</v>
      </c>
      <c r="B37" s="40">
        <v>4201.8</v>
      </c>
      <c r="C37" s="41"/>
      <c r="D37" s="42">
        <v>44615</v>
      </c>
      <c r="E37" s="43">
        <v>5.26</v>
      </c>
      <c r="F37" s="44"/>
      <c r="G37" s="44"/>
      <c r="H37" s="41"/>
      <c r="I37" s="52">
        <f t="shared" ref="I37:J37" si="36">A37</f>
        <v>44614</v>
      </c>
      <c r="J37" s="53">
        <f t="shared" si="36"/>
        <v>4201.8</v>
      </c>
      <c r="K37" s="54">
        <f>_xlfn.XLOOKUP(VALUE(I37), 'Processed closing data'!D$1:D$750, 'Processed closing data'!E$1:E$750, "")</f>
        <v>5.15</v>
      </c>
      <c r="L37" s="55">
        <f>_xlfn.XLOOKUP(VALUE(I37), 'Processed closing data'!O$1:O$750, 'Processed closing data'!P$1:P$750, "")</f>
        <v>31.56</v>
      </c>
      <c r="M37" s="41"/>
      <c r="N37" s="41"/>
      <c r="O37" s="42">
        <v>44615</v>
      </c>
      <c r="P37" s="56">
        <v>31.62</v>
      </c>
      <c r="Q37" s="41"/>
      <c r="R37" s="41"/>
      <c r="S37" s="41"/>
      <c r="T37" s="41"/>
      <c r="U37" s="41"/>
      <c r="V37" s="41"/>
      <c r="W37" s="41"/>
      <c r="X37" s="41"/>
      <c r="Y37" s="41"/>
      <c r="Z37" s="41"/>
    </row>
    <row r="38" spans="1:26" ht="15.75" customHeight="1">
      <c r="A38" s="39">
        <v>44615</v>
      </c>
      <c r="B38" s="40">
        <v>4198.8100000000004</v>
      </c>
      <c r="C38" s="41"/>
      <c r="D38" s="42">
        <v>44616</v>
      </c>
      <c r="E38" s="43">
        <v>4.71</v>
      </c>
      <c r="F38" s="44"/>
      <c r="G38" s="44"/>
      <c r="H38" s="41"/>
      <c r="I38" s="52">
        <f t="shared" ref="I38:J38" si="37">A38</f>
        <v>44615</v>
      </c>
      <c r="J38" s="53">
        <f t="shared" si="37"/>
        <v>4198.8100000000004</v>
      </c>
      <c r="K38" s="54">
        <f>_xlfn.XLOOKUP(VALUE(I38), 'Processed closing data'!D$1:D$750, 'Processed closing data'!E$1:E$750, "")</f>
        <v>5.26</v>
      </c>
      <c r="L38" s="55">
        <f>_xlfn.XLOOKUP(VALUE(I38), 'Processed closing data'!O$1:O$750, 'Processed closing data'!P$1:P$750, "")</f>
        <v>31.62</v>
      </c>
      <c r="M38" s="41"/>
      <c r="N38" s="41"/>
      <c r="O38" s="42">
        <v>44616</v>
      </c>
      <c r="P38" s="56">
        <v>30.84</v>
      </c>
      <c r="Q38" s="41"/>
      <c r="R38" s="41"/>
      <c r="S38" s="41"/>
      <c r="T38" s="41"/>
      <c r="U38" s="41"/>
      <c r="V38" s="41"/>
      <c r="W38" s="41"/>
      <c r="X38" s="41"/>
      <c r="Y38" s="41"/>
      <c r="Z38" s="41"/>
    </row>
    <row r="39" spans="1:26" ht="15.75" customHeight="1">
      <c r="A39" s="39">
        <v>44616</v>
      </c>
      <c r="B39" s="40">
        <v>4042.98</v>
      </c>
      <c r="C39" s="41"/>
      <c r="D39" s="42">
        <v>44617</v>
      </c>
      <c r="E39" s="43">
        <v>4.72</v>
      </c>
      <c r="F39" s="44"/>
      <c r="G39" s="44"/>
      <c r="H39" s="41"/>
      <c r="I39" s="52">
        <f t="shared" ref="I39:J39" si="38">A39</f>
        <v>44616</v>
      </c>
      <c r="J39" s="53">
        <f t="shared" si="38"/>
        <v>4042.98</v>
      </c>
      <c r="K39" s="54">
        <f>_xlfn.XLOOKUP(VALUE(I39), 'Processed closing data'!D$1:D$750, 'Processed closing data'!E$1:E$750, "")</f>
        <v>4.71</v>
      </c>
      <c r="L39" s="55">
        <f>_xlfn.XLOOKUP(VALUE(I39), 'Processed closing data'!O$1:O$750, 'Processed closing data'!P$1:P$750, "")</f>
        <v>30.84</v>
      </c>
      <c r="M39" s="41"/>
      <c r="N39" s="41"/>
      <c r="O39" s="42">
        <v>44617</v>
      </c>
      <c r="P39" s="56">
        <v>32.22</v>
      </c>
      <c r="Q39" s="41"/>
      <c r="R39" s="41"/>
      <c r="S39" s="41"/>
      <c r="T39" s="41"/>
      <c r="U39" s="41"/>
      <c r="V39" s="41"/>
      <c r="W39" s="41"/>
      <c r="X39" s="41"/>
      <c r="Y39" s="41"/>
      <c r="Z39" s="41"/>
    </row>
    <row r="40" spans="1:26" ht="15.75" customHeight="1">
      <c r="A40" s="39">
        <v>44617</v>
      </c>
      <c r="B40" s="40">
        <v>4196.79</v>
      </c>
      <c r="C40" s="41"/>
      <c r="D40" s="42">
        <v>44620</v>
      </c>
      <c r="E40" s="43">
        <v>4.5999999999999996</v>
      </c>
      <c r="F40" s="44"/>
      <c r="G40" s="44"/>
      <c r="H40" s="41"/>
      <c r="I40" s="52">
        <f t="shared" ref="I40:J40" si="39">A40</f>
        <v>44617</v>
      </c>
      <c r="J40" s="53">
        <f t="shared" si="39"/>
        <v>4196.79</v>
      </c>
      <c r="K40" s="54">
        <f>_xlfn.XLOOKUP(VALUE(I40), 'Processed closing data'!D$1:D$750, 'Processed closing data'!E$1:E$750, "")</f>
        <v>4.72</v>
      </c>
      <c r="L40" s="55">
        <f>_xlfn.XLOOKUP(VALUE(I40), 'Processed closing data'!O$1:O$750, 'Processed closing data'!P$1:P$750, "")</f>
        <v>32.22</v>
      </c>
      <c r="M40" s="41"/>
      <c r="N40" s="41"/>
      <c r="O40" s="42">
        <v>44620</v>
      </c>
      <c r="P40" s="56">
        <v>32.799999999999997</v>
      </c>
      <c r="Q40" s="41"/>
      <c r="R40" s="41"/>
      <c r="S40" s="41"/>
      <c r="T40" s="41"/>
      <c r="U40" s="41"/>
      <c r="V40" s="41"/>
      <c r="W40" s="41"/>
      <c r="X40" s="41"/>
      <c r="Y40" s="41"/>
      <c r="Z40" s="41"/>
    </row>
    <row r="41" spans="1:26" ht="15.75" customHeight="1">
      <c r="A41" s="39">
        <v>44620</v>
      </c>
      <c r="B41" s="40">
        <v>4187.6899999999996</v>
      </c>
      <c r="C41" s="41"/>
      <c r="D41" s="42">
        <v>44621</v>
      </c>
      <c r="E41" s="43">
        <v>4.3899999999999997</v>
      </c>
      <c r="F41" s="44"/>
      <c r="G41" s="44"/>
      <c r="H41" s="41"/>
      <c r="I41" s="52">
        <f t="shared" ref="I41:J41" si="40">A41</f>
        <v>44620</v>
      </c>
      <c r="J41" s="53">
        <f t="shared" si="40"/>
        <v>4187.6899999999996</v>
      </c>
      <c r="K41" s="54">
        <f>_xlfn.XLOOKUP(VALUE(I41), 'Processed closing data'!D$1:D$750, 'Processed closing data'!E$1:E$750, "")</f>
        <v>4.5999999999999996</v>
      </c>
      <c r="L41" s="55">
        <f>_xlfn.XLOOKUP(VALUE(I41), 'Processed closing data'!O$1:O$750, 'Processed closing data'!P$1:P$750, "")</f>
        <v>32.799999999999997</v>
      </c>
      <c r="M41" s="41"/>
      <c r="N41" s="41"/>
      <c r="O41" s="42">
        <v>44621</v>
      </c>
      <c r="P41" s="56">
        <v>31.8</v>
      </c>
      <c r="Q41" s="41"/>
      <c r="R41" s="41"/>
      <c r="S41" s="41"/>
      <c r="T41" s="41"/>
      <c r="U41" s="41"/>
      <c r="V41" s="41"/>
      <c r="W41" s="41"/>
      <c r="X41" s="41"/>
      <c r="Y41" s="41"/>
      <c r="Z41" s="41"/>
    </row>
    <row r="42" spans="1:26" ht="15.75" customHeight="1">
      <c r="A42" s="39">
        <v>44621</v>
      </c>
      <c r="B42" s="40">
        <v>4108.78</v>
      </c>
      <c r="C42" s="41"/>
      <c r="D42" s="42">
        <v>44622</v>
      </c>
      <c r="E42" s="43">
        <v>4.3899999999999997</v>
      </c>
      <c r="F42" s="44"/>
      <c r="G42" s="44"/>
      <c r="H42" s="41"/>
      <c r="I42" s="52">
        <f t="shared" ref="I42:J42" si="41">A42</f>
        <v>44621</v>
      </c>
      <c r="J42" s="53">
        <f t="shared" si="41"/>
        <v>4108.78</v>
      </c>
      <c r="K42" s="54">
        <f>_xlfn.XLOOKUP(VALUE(I42), 'Processed closing data'!D$1:D$750, 'Processed closing data'!E$1:E$750, "")</f>
        <v>4.3899999999999997</v>
      </c>
      <c r="L42" s="55">
        <f>_xlfn.XLOOKUP(VALUE(I42), 'Processed closing data'!O$1:O$750, 'Processed closing data'!P$1:P$750, "")</f>
        <v>31.8</v>
      </c>
      <c r="M42" s="41"/>
      <c r="N42" s="41"/>
      <c r="O42" s="42">
        <v>44622</v>
      </c>
      <c r="P42" s="56">
        <v>32.82</v>
      </c>
      <c r="Q42" s="41"/>
      <c r="R42" s="41"/>
      <c r="S42" s="41"/>
      <c r="T42" s="41"/>
      <c r="U42" s="41"/>
      <c r="V42" s="41"/>
      <c r="W42" s="41"/>
      <c r="X42" s="41"/>
      <c r="Y42" s="41"/>
      <c r="Z42" s="41"/>
    </row>
    <row r="43" spans="1:26" ht="15.75" customHeight="1">
      <c r="A43" s="39">
        <v>44622</v>
      </c>
      <c r="B43" s="40">
        <v>4164.3900000000003</v>
      </c>
      <c r="C43" s="41"/>
      <c r="D43" s="42">
        <v>44623</v>
      </c>
      <c r="E43" s="43">
        <v>4.21</v>
      </c>
      <c r="F43" s="44"/>
      <c r="G43" s="44"/>
      <c r="H43" s="41"/>
      <c r="I43" s="52">
        <f t="shared" ref="I43:J43" si="42">A43</f>
        <v>44622</v>
      </c>
      <c r="J43" s="53">
        <f t="shared" si="42"/>
        <v>4164.3900000000003</v>
      </c>
      <c r="K43" s="54">
        <f>_xlfn.XLOOKUP(VALUE(I43), 'Processed closing data'!D$1:D$750, 'Processed closing data'!E$1:E$750, "")</f>
        <v>4.3899999999999997</v>
      </c>
      <c r="L43" s="55">
        <f>_xlfn.XLOOKUP(VALUE(I43), 'Processed closing data'!O$1:O$750, 'Processed closing data'!P$1:P$750, "")</f>
        <v>32.82</v>
      </c>
      <c r="M43" s="41"/>
      <c r="N43" s="41"/>
      <c r="O43" s="42">
        <v>44623</v>
      </c>
      <c r="P43" s="56">
        <v>31.74</v>
      </c>
      <c r="Q43" s="41"/>
      <c r="R43" s="41"/>
      <c r="S43" s="41"/>
      <c r="T43" s="41"/>
      <c r="U43" s="41"/>
      <c r="V43" s="41"/>
      <c r="W43" s="41"/>
      <c r="X43" s="41"/>
      <c r="Y43" s="41"/>
      <c r="Z43" s="41"/>
    </row>
    <row r="44" spans="1:26" ht="15.75" customHeight="1">
      <c r="A44" s="39">
        <v>44623</v>
      </c>
      <c r="B44" s="40">
        <v>4052.28</v>
      </c>
      <c r="C44" s="41"/>
      <c r="D44" s="42">
        <v>44624</v>
      </c>
      <c r="E44" s="43">
        <v>3.92</v>
      </c>
      <c r="F44" s="44"/>
      <c r="G44" s="44"/>
      <c r="H44" s="41"/>
      <c r="I44" s="52">
        <f t="shared" ref="I44:J44" si="43">A44</f>
        <v>44623</v>
      </c>
      <c r="J44" s="53">
        <f t="shared" si="43"/>
        <v>4052.28</v>
      </c>
      <c r="K44" s="54">
        <f>_xlfn.XLOOKUP(VALUE(I44), 'Processed closing data'!D$1:D$750, 'Processed closing data'!E$1:E$750, "")</f>
        <v>4.21</v>
      </c>
      <c r="L44" s="55">
        <f>_xlfn.XLOOKUP(VALUE(I44), 'Processed closing data'!O$1:O$750, 'Processed closing data'!P$1:P$750, "")</f>
        <v>31.74</v>
      </c>
      <c r="M44" s="41"/>
      <c r="N44" s="41"/>
      <c r="O44" s="42">
        <v>44624</v>
      </c>
      <c r="P44" s="56">
        <v>31.04</v>
      </c>
      <c r="Q44" s="41"/>
      <c r="R44" s="41"/>
      <c r="S44" s="41"/>
      <c r="T44" s="41"/>
      <c r="U44" s="41"/>
      <c r="V44" s="41"/>
      <c r="W44" s="41"/>
      <c r="X44" s="41"/>
      <c r="Y44" s="41"/>
      <c r="Z44" s="41"/>
    </row>
    <row r="45" spans="1:26" ht="15.75" customHeight="1">
      <c r="A45" s="39">
        <v>44624</v>
      </c>
      <c r="B45" s="40">
        <v>3911.57</v>
      </c>
      <c r="C45" s="41"/>
      <c r="D45" s="42">
        <v>44627</v>
      </c>
      <c r="E45" s="43">
        <v>3.84</v>
      </c>
      <c r="F45" s="44"/>
      <c r="G45" s="44"/>
      <c r="H45" s="41"/>
      <c r="I45" s="52">
        <f t="shared" ref="I45:J45" si="44">A45</f>
        <v>44624</v>
      </c>
      <c r="J45" s="53">
        <f t="shared" si="44"/>
        <v>3911.57</v>
      </c>
      <c r="K45" s="54">
        <f>_xlfn.XLOOKUP(VALUE(I45), 'Processed closing data'!D$1:D$750, 'Processed closing data'!E$1:E$750, "")</f>
        <v>3.92</v>
      </c>
      <c r="L45" s="55">
        <f>_xlfn.XLOOKUP(VALUE(I45), 'Processed closing data'!O$1:O$750, 'Processed closing data'!P$1:P$750, "")</f>
        <v>31.04</v>
      </c>
      <c r="M45" s="41"/>
      <c r="N45" s="41"/>
      <c r="O45" s="42">
        <v>44627</v>
      </c>
      <c r="P45" s="56">
        <v>30.6</v>
      </c>
      <c r="Q45" s="41"/>
      <c r="R45" s="41"/>
      <c r="S45" s="41"/>
      <c r="T45" s="41"/>
      <c r="U45" s="41"/>
      <c r="V45" s="41"/>
      <c r="W45" s="41"/>
      <c r="X45" s="41"/>
      <c r="Y45" s="41"/>
      <c r="Z45" s="41"/>
    </row>
    <row r="46" spans="1:26" ht="15.75" customHeight="1">
      <c r="A46" s="39">
        <v>44627</v>
      </c>
      <c r="B46" s="40">
        <v>3891.56</v>
      </c>
      <c r="C46" s="41"/>
      <c r="D46" s="42">
        <v>44628</v>
      </c>
      <c r="E46" s="43">
        <v>3.69</v>
      </c>
      <c r="F46" s="44"/>
      <c r="G46" s="44"/>
      <c r="H46" s="41"/>
      <c r="I46" s="52">
        <f t="shared" ref="I46:J46" si="45">A46</f>
        <v>44627</v>
      </c>
      <c r="J46" s="53">
        <f t="shared" si="45"/>
        <v>3891.56</v>
      </c>
      <c r="K46" s="54">
        <f>_xlfn.XLOOKUP(VALUE(I46), 'Processed closing data'!D$1:D$750, 'Processed closing data'!E$1:E$750, "")</f>
        <v>3.84</v>
      </c>
      <c r="L46" s="55">
        <f>_xlfn.XLOOKUP(VALUE(I46), 'Processed closing data'!O$1:O$750, 'Processed closing data'!P$1:P$750, "")</f>
        <v>30.6</v>
      </c>
      <c r="M46" s="41"/>
      <c r="N46" s="41"/>
      <c r="O46" s="42">
        <v>44628</v>
      </c>
      <c r="P46" s="56">
        <v>28.82</v>
      </c>
      <c r="Q46" s="41"/>
      <c r="R46" s="41"/>
      <c r="S46" s="41"/>
      <c r="T46" s="41"/>
      <c r="U46" s="41"/>
      <c r="V46" s="41"/>
      <c r="W46" s="41"/>
      <c r="X46" s="41"/>
      <c r="Y46" s="41"/>
      <c r="Z46" s="41"/>
    </row>
    <row r="47" spans="1:26" ht="15.75" customHeight="1">
      <c r="A47" s="39">
        <v>44628</v>
      </c>
      <c r="B47" s="40">
        <v>3895.27</v>
      </c>
      <c r="C47" s="41"/>
      <c r="D47" s="42">
        <v>44629</v>
      </c>
      <c r="E47" s="43">
        <v>3.99</v>
      </c>
      <c r="F47" s="44"/>
      <c r="G47" s="44"/>
      <c r="H47" s="41"/>
      <c r="I47" s="52">
        <f t="shared" ref="I47:J47" si="46">A47</f>
        <v>44628</v>
      </c>
      <c r="J47" s="53">
        <f t="shared" si="46"/>
        <v>3895.27</v>
      </c>
      <c r="K47" s="54">
        <f>_xlfn.XLOOKUP(VALUE(I47), 'Processed closing data'!D$1:D$750, 'Processed closing data'!E$1:E$750, "")</f>
        <v>3.69</v>
      </c>
      <c r="L47" s="55">
        <f>_xlfn.XLOOKUP(VALUE(I47), 'Processed closing data'!O$1:O$750, 'Processed closing data'!P$1:P$750, "")</f>
        <v>28.82</v>
      </c>
      <c r="M47" s="41"/>
      <c r="N47" s="41"/>
      <c r="O47" s="42">
        <v>44629</v>
      </c>
      <c r="P47" s="56">
        <v>29</v>
      </c>
      <c r="Q47" s="41"/>
      <c r="R47" s="41"/>
      <c r="S47" s="41"/>
      <c r="T47" s="41"/>
      <c r="U47" s="41"/>
      <c r="V47" s="41"/>
      <c r="W47" s="41"/>
      <c r="X47" s="41"/>
      <c r="Y47" s="41"/>
      <c r="Z47" s="41"/>
    </row>
    <row r="48" spans="1:26" ht="15.75" customHeight="1">
      <c r="A48" s="39">
        <v>44629</v>
      </c>
      <c r="B48" s="40">
        <v>4029.28</v>
      </c>
      <c r="C48" s="41"/>
      <c r="D48" s="42">
        <v>44630</v>
      </c>
      <c r="E48" s="43">
        <v>3.92</v>
      </c>
      <c r="F48" s="44"/>
      <c r="G48" s="44"/>
      <c r="H48" s="41"/>
      <c r="I48" s="52">
        <f t="shared" ref="I48:J48" si="47">A48</f>
        <v>44629</v>
      </c>
      <c r="J48" s="53">
        <f t="shared" si="47"/>
        <v>4029.28</v>
      </c>
      <c r="K48" s="54">
        <f>_xlfn.XLOOKUP(VALUE(I48), 'Processed closing data'!D$1:D$750, 'Processed closing data'!E$1:E$750, "")</f>
        <v>3.99</v>
      </c>
      <c r="L48" s="55">
        <f>_xlfn.XLOOKUP(VALUE(I48), 'Processed closing data'!O$1:O$750, 'Processed closing data'!P$1:P$750, "")</f>
        <v>29</v>
      </c>
      <c r="M48" s="41"/>
      <c r="N48" s="41"/>
      <c r="O48" s="42">
        <v>44630</v>
      </c>
      <c r="P48" s="56">
        <v>30.14</v>
      </c>
      <c r="Q48" s="41"/>
      <c r="R48" s="41"/>
      <c r="S48" s="41"/>
      <c r="T48" s="41"/>
      <c r="U48" s="41"/>
      <c r="V48" s="41"/>
      <c r="W48" s="41"/>
      <c r="X48" s="41"/>
      <c r="Y48" s="41"/>
      <c r="Z48" s="41"/>
    </row>
    <row r="49" spans="1:26" ht="15.75" customHeight="1">
      <c r="A49" s="39">
        <v>44630</v>
      </c>
      <c r="B49" s="40">
        <v>3982.48</v>
      </c>
      <c r="C49" s="41"/>
      <c r="D49" s="42">
        <v>44631</v>
      </c>
      <c r="E49" s="43">
        <v>3.97</v>
      </c>
      <c r="F49" s="44"/>
      <c r="G49" s="44"/>
      <c r="H49" s="41"/>
      <c r="I49" s="52">
        <f t="shared" ref="I49:J49" si="48">A49</f>
        <v>44630</v>
      </c>
      <c r="J49" s="53">
        <f t="shared" si="48"/>
        <v>3982.48</v>
      </c>
      <c r="K49" s="54">
        <f>_xlfn.XLOOKUP(VALUE(I49), 'Processed closing data'!D$1:D$750, 'Processed closing data'!E$1:E$750, "")</f>
        <v>3.92</v>
      </c>
      <c r="L49" s="55">
        <f>_xlfn.XLOOKUP(VALUE(I49), 'Processed closing data'!O$1:O$750, 'Processed closing data'!P$1:P$750, "")</f>
        <v>30.14</v>
      </c>
      <c r="M49" s="41"/>
      <c r="N49" s="41"/>
      <c r="O49" s="42">
        <v>44631</v>
      </c>
      <c r="P49" s="56">
        <v>30.42</v>
      </c>
      <c r="Q49" s="41"/>
      <c r="R49" s="41"/>
      <c r="S49" s="41"/>
      <c r="T49" s="41"/>
      <c r="U49" s="41"/>
      <c r="V49" s="41"/>
      <c r="W49" s="41"/>
      <c r="X49" s="41"/>
      <c r="Y49" s="41"/>
      <c r="Z49" s="41"/>
    </row>
    <row r="50" spans="1:26" ht="15.75" customHeight="1">
      <c r="A50" s="39">
        <v>44631</v>
      </c>
      <c r="B50" s="40">
        <v>4017.16</v>
      </c>
      <c r="C50" s="41"/>
      <c r="D50" s="42">
        <v>44634</v>
      </c>
      <c r="E50" s="43">
        <v>4.1399999999999997</v>
      </c>
      <c r="F50" s="44"/>
      <c r="G50" s="44"/>
      <c r="H50" s="41"/>
      <c r="I50" s="52">
        <f t="shared" ref="I50:J50" si="49">A50</f>
        <v>44631</v>
      </c>
      <c r="J50" s="53">
        <f t="shared" si="49"/>
        <v>4017.16</v>
      </c>
      <c r="K50" s="54">
        <f>_xlfn.XLOOKUP(VALUE(I50), 'Processed closing data'!D$1:D$750, 'Processed closing data'!E$1:E$750, "")</f>
        <v>3.97</v>
      </c>
      <c r="L50" s="55">
        <f>_xlfn.XLOOKUP(VALUE(I50), 'Processed closing data'!O$1:O$750, 'Processed closing data'!P$1:P$750, "")</f>
        <v>30.42</v>
      </c>
      <c r="M50" s="41"/>
      <c r="N50" s="41"/>
      <c r="O50" s="42">
        <v>44634</v>
      </c>
      <c r="P50" s="56">
        <v>30.94</v>
      </c>
      <c r="Q50" s="41"/>
      <c r="R50" s="41"/>
      <c r="S50" s="41"/>
      <c r="T50" s="41"/>
      <c r="U50" s="41"/>
      <c r="V50" s="41"/>
      <c r="W50" s="41"/>
      <c r="X50" s="41"/>
      <c r="Y50" s="41"/>
      <c r="Z50" s="41"/>
    </row>
    <row r="51" spans="1:26" ht="15.75" customHeight="1">
      <c r="A51" s="39">
        <v>44634</v>
      </c>
      <c r="B51" s="40">
        <v>4043.45</v>
      </c>
      <c r="C51" s="41"/>
      <c r="D51" s="42">
        <v>44635</v>
      </c>
      <c r="E51" s="43">
        <v>3.89</v>
      </c>
      <c r="F51" s="44"/>
      <c r="G51" s="44"/>
      <c r="H51" s="41"/>
      <c r="I51" s="52">
        <f t="shared" ref="I51:J51" si="50">A51</f>
        <v>44634</v>
      </c>
      <c r="J51" s="53">
        <f t="shared" si="50"/>
        <v>4043.45</v>
      </c>
      <c r="K51" s="54">
        <f>_xlfn.XLOOKUP(VALUE(I51), 'Processed closing data'!D$1:D$750, 'Processed closing data'!E$1:E$750, "")</f>
        <v>4.1399999999999997</v>
      </c>
      <c r="L51" s="55">
        <f>_xlfn.XLOOKUP(VALUE(I51), 'Processed closing data'!O$1:O$750, 'Processed closing data'!P$1:P$750, "")</f>
        <v>30.94</v>
      </c>
      <c r="M51" s="41"/>
      <c r="N51" s="41"/>
      <c r="O51" s="42">
        <v>44635</v>
      </c>
      <c r="P51" s="56">
        <v>29.36</v>
      </c>
      <c r="Q51" s="41"/>
      <c r="R51" s="41"/>
      <c r="S51" s="41"/>
      <c r="T51" s="41"/>
      <c r="U51" s="41"/>
      <c r="V51" s="41"/>
      <c r="W51" s="41"/>
      <c r="X51" s="41"/>
      <c r="Y51" s="41"/>
      <c r="Z51" s="41"/>
    </row>
    <row r="52" spans="1:26" ht="15.75" customHeight="1">
      <c r="A52" s="39">
        <v>44635</v>
      </c>
      <c r="B52" s="40">
        <v>4028.24</v>
      </c>
      <c r="C52" s="41"/>
      <c r="D52" s="42">
        <v>44636</v>
      </c>
      <c r="E52" s="43">
        <v>4.38</v>
      </c>
      <c r="F52" s="44"/>
      <c r="G52" s="44"/>
      <c r="H52" s="41"/>
      <c r="I52" s="52">
        <f t="shared" ref="I52:J52" si="51">A52</f>
        <v>44635</v>
      </c>
      <c r="J52" s="53">
        <f t="shared" si="51"/>
        <v>4028.24</v>
      </c>
      <c r="K52" s="54">
        <f>_xlfn.XLOOKUP(VALUE(I52), 'Processed closing data'!D$1:D$750, 'Processed closing data'!E$1:E$750, "")</f>
        <v>3.89</v>
      </c>
      <c r="L52" s="55">
        <f>_xlfn.XLOOKUP(VALUE(I52), 'Processed closing data'!O$1:O$750, 'Processed closing data'!P$1:P$750, "")</f>
        <v>29.36</v>
      </c>
      <c r="M52" s="41"/>
      <c r="N52" s="41"/>
      <c r="O52" s="42">
        <v>44636</v>
      </c>
      <c r="P52" s="56">
        <v>30.9</v>
      </c>
      <c r="Q52" s="41"/>
      <c r="R52" s="41"/>
      <c r="S52" s="41"/>
      <c r="T52" s="41"/>
      <c r="U52" s="41"/>
      <c r="V52" s="41"/>
      <c r="W52" s="41"/>
      <c r="X52" s="41"/>
      <c r="Y52" s="41"/>
      <c r="Z52" s="41"/>
    </row>
    <row r="53" spans="1:26" ht="15.75" customHeight="1">
      <c r="A53" s="39">
        <v>44636</v>
      </c>
      <c r="B53" s="40">
        <v>4103.62</v>
      </c>
      <c r="C53" s="41"/>
      <c r="D53" s="42">
        <v>44637</v>
      </c>
      <c r="E53" s="43">
        <v>4.4000000000000004</v>
      </c>
      <c r="F53" s="44"/>
      <c r="G53" s="44"/>
      <c r="H53" s="41"/>
      <c r="I53" s="52">
        <f t="shared" ref="I53:J53" si="52">A53</f>
        <v>44636</v>
      </c>
      <c r="J53" s="53">
        <f t="shared" si="52"/>
        <v>4103.62</v>
      </c>
      <c r="K53" s="54">
        <f>_xlfn.XLOOKUP(VALUE(I53), 'Processed closing data'!D$1:D$750, 'Processed closing data'!E$1:E$750, "")</f>
        <v>4.38</v>
      </c>
      <c r="L53" s="55">
        <f>_xlfn.XLOOKUP(VALUE(I53), 'Processed closing data'!O$1:O$750, 'Processed closing data'!P$1:P$750, "")</f>
        <v>30.9</v>
      </c>
      <c r="M53" s="41"/>
      <c r="N53" s="41"/>
      <c r="O53" s="42">
        <v>44637</v>
      </c>
      <c r="P53" s="56">
        <v>30.76</v>
      </c>
      <c r="Q53" s="41"/>
      <c r="R53" s="41"/>
      <c r="S53" s="41"/>
      <c r="T53" s="41"/>
      <c r="U53" s="41"/>
      <c r="V53" s="41"/>
      <c r="W53" s="41"/>
      <c r="X53" s="41"/>
      <c r="Y53" s="41"/>
      <c r="Z53" s="41"/>
    </row>
    <row r="54" spans="1:26" ht="15.75" customHeight="1">
      <c r="A54" s="39">
        <v>44637</v>
      </c>
      <c r="B54" s="40">
        <v>4149.97</v>
      </c>
      <c r="C54" s="41"/>
      <c r="D54" s="42">
        <v>44638</v>
      </c>
      <c r="E54" s="43">
        <v>4.41</v>
      </c>
      <c r="F54" s="44"/>
      <c r="G54" s="44"/>
      <c r="H54" s="41"/>
      <c r="I54" s="52">
        <f t="shared" ref="I54:J54" si="53">A54</f>
        <v>44637</v>
      </c>
      <c r="J54" s="53">
        <f t="shared" si="53"/>
        <v>4149.97</v>
      </c>
      <c r="K54" s="54">
        <f>_xlfn.XLOOKUP(VALUE(I54), 'Processed closing data'!D$1:D$750, 'Processed closing data'!E$1:E$750, "")</f>
        <v>4.4000000000000004</v>
      </c>
      <c r="L54" s="55">
        <f>_xlfn.XLOOKUP(VALUE(I54), 'Processed closing data'!O$1:O$750, 'Processed closing data'!P$1:P$750, "")</f>
        <v>30.76</v>
      </c>
      <c r="M54" s="41"/>
      <c r="N54" s="41"/>
      <c r="O54" s="42">
        <v>44638</v>
      </c>
      <c r="P54" s="56">
        <v>30.96</v>
      </c>
      <c r="Q54" s="41"/>
      <c r="R54" s="41"/>
      <c r="S54" s="41"/>
      <c r="T54" s="41"/>
      <c r="U54" s="41"/>
      <c r="V54" s="41"/>
      <c r="W54" s="41"/>
      <c r="X54" s="41"/>
      <c r="Y54" s="41"/>
      <c r="Z54" s="41"/>
    </row>
    <row r="55" spans="1:26" ht="15.75" customHeight="1">
      <c r="A55" s="39">
        <v>44638</v>
      </c>
      <c r="B55" s="40">
        <v>4164.8999999999996</v>
      </c>
      <c r="C55" s="41"/>
      <c r="D55" s="42">
        <v>44641</v>
      </c>
      <c r="E55" s="43">
        <v>4.42</v>
      </c>
      <c r="F55" s="44"/>
      <c r="G55" s="44"/>
      <c r="H55" s="41"/>
      <c r="I55" s="52">
        <f t="shared" ref="I55:J55" si="54">A55</f>
        <v>44638</v>
      </c>
      <c r="J55" s="53">
        <f t="shared" si="54"/>
        <v>4164.8999999999996</v>
      </c>
      <c r="K55" s="54">
        <f>_xlfn.XLOOKUP(VALUE(I55), 'Processed closing data'!D$1:D$750, 'Processed closing data'!E$1:E$750, "")</f>
        <v>4.41</v>
      </c>
      <c r="L55" s="55">
        <f>_xlfn.XLOOKUP(VALUE(I55), 'Processed closing data'!O$1:O$750, 'Processed closing data'!P$1:P$750, "")</f>
        <v>30.96</v>
      </c>
      <c r="M55" s="41"/>
      <c r="N55" s="41"/>
      <c r="O55" s="42">
        <v>44641</v>
      </c>
      <c r="P55" s="56">
        <v>30.08</v>
      </c>
      <c r="Q55" s="41"/>
      <c r="R55" s="41"/>
      <c r="S55" s="41"/>
      <c r="T55" s="41"/>
      <c r="U55" s="41"/>
      <c r="V55" s="41"/>
      <c r="W55" s="41"/>
      <c r="X55" s="41"/>
      <c r="Y55" s="41"/>
      <c r="Z55" s="41"/>
    </row>
    <row r="56" spans="1:26" ht="15.75" customHeight="1">
      <c r="A56" s="39">
        <v>44641</v>
      </c>
      <c r="B56" s="40">
        <v>4177.8999999999996</v>
      </c>
      <c r="C56" s="41"/>
      <c r="D56" s="42">
        <v>44642</v>
      </c>
      <c r="E56" s="43">
        <v>4.25</v>
      </c>
      <c r="F56" s="44"/>
      <c r="G56" s="44"/>
      <c r="H56" s="41"/>
      <c r="I56" s="52">
        <f t="shared" ref="I56:J56" si="55">A56</f>
        <v>44641</v>
      </c>
      <c r="J56" s="53">
        <f t="shared" si="55"/>
        <v>4177.8999999999996</v>
      </c>
      <c r="K56" s="54">
        <f>_xlfn.XLOOKUP(VALUE(I56), 'Processed closing data'!D$1:D$750, 'Processed closing data'!E$1:E$750, "")</f>
        <v>4.42</v>
      </c>
      <c r="L56" s="55">
        <f>_xlfn.XLOOKUP(VALUE(I56), 'Processed closing data'!O$1:O$750, 'Processed closing data'!P$1:P$750, "")</f>
        <v>30.08</v>
      </c>
      <c r="M56" s="41"/>
      <c r="N56" s="41"/>
      <c r="O56" s="42">
        <v>44642</v>
      </c>
      <c r="P56" s="56">
        <v>30.12</v>
      </c>
      <c r="Q56" s="41"/>
      <c r="R56" s="41"/>
      <c r="S56" s="41"/>
      <c r="T56" s="41"/>
      <c r="U56" s="41"/>
      <c r="V56" s="41"/>
      <c r="W56" s="41"/>
      <c r="X56" s="41"/>
      <c r="Y56" s="41"/>
      <c r="Z56" s="41"/>
    </row>
    <row r="57" spans="1:26" ht="15.75" customHeight="1">
      <c r="A57" s="39">
        <v>44642</v>
      </c>
      <c r="B57" s="40">
        <v>4197.47</v>
      </c>
      <c r="C57" s="41"/>
      <c r="D57" s="42">
        <v>44643</v>
      </c>
      <c r="E57" s="43">
        <v>4.16</v>
      </c>
      <c r="F57" s="44"/>
      <c r="G57" s="44"/>
      <c r="H57" s="41"/>
      <c r="I57" s="52">
        <f t="shared" ref="I57:J57" si="56">A57</f>
        <v>44642</v>
      </c>
      <c r="J57" s="53">
        <f t="shared" si="56"/>
        <v>4197.47</v>
      </c>
      <c r="K57" s="54">
        <f>_xlfn.XLOOKUP(VALUE(I57), 'Processed closing data'!D$1:D$750, 'Processed closing data'!E$1:E$750, "")</f>
        <v>4.25</v>
      </c>
      <c r="L57" s="55">
        <f>_xlfn.XLOOKUP(VALUE(I57), 'Processed closing data'!O$1:O$750, 'Processed closing data'!P$1:P$750, "")</f>
        <v>30.12</v>
      </c>
      <c r="M57" s="41"/>
      <c r="N57" s="41"/>
      <c r="O57" s="42">
        <v>44643</v>
      </c>
      <c r="P57" s="56">
        <v>29.22</v>
      </c>
      <c r="Q57" s="41"/>
      <c r="R57" s="41"/>
      <c r="S57" s="41"/>
      <c r="T57" s="41"/>
      <c r="U57" s="41"/>
      <c r="V57" s="41"/>
      <c r="W57" s="41"/>
      <c r="X57" s="41"/>
      <c r="Y57" s="41"/>
      <c r="Z57" s="41"/>
    </row>
    <row r="58" spans="1:26" ht="15.75" customHeight="1">
      <c r="A58" s="39">
        <v>44643</v>
      </c>
      <c r="B58" s="40">
        <v>4186.3599999999997</v>
      </c>
      <c r="C58" s="41"/>
      <c r="D58" s="42">
        <v>44644</v>
      </c>
      <c r="E58" s="43">
        <v>4.2300000000000004</v>
      </c>
      <c r="F58" s="44"/>
      <c r="G58" s="44"/>
      <c r="H58" s="41"/>
      <c r="I58" s="52">
        <f t="shared" ref="I58:J58" si="57">A58</f>
        <v>44643</v>
      </c>
      <c r="J58" s="53">
        <f t="shared" si="57"/>
        <v>4186.3599999999997</v>
      </c>
      <c r="K58" s="54">
        <f>_xlfn.XLOOKUP(VALUE(I58), 'Processed closing data'!D$1:D$750, 'Processed closing data'!E$1:E$750, "")</f>
        <v>4.16</v>
      </c>
      <c r="L58" s="55">
        <f>_xlfn.XLOOKUP(VALUE(I58), 'Processed closing data'!O$1:O$750, 'Processed closing data'!P$1:P$750, "")</f>
        <v>29.22</v>
      </c>
      <c r="M58" s="41"/>
      <c r="N58" s="41"/>
      <c r="O58" s="42">
        <v>44644</v>
      </c>
      <c r="P58" s="56">
        <v>28.34</v>
      </c>
      <c r="Q58" s="41"/>
      <c r="R58" s="41"/>
      <c r="S58" s="41"/>
      <c r="T58" s="41"/>
      <c r="U58" s="41"/>
      <c r="V58" s="41"/>
      <c r="W58" s="41"/>
      <c r="X58" s="41"/>
      <c r="Y58" s="41"/>
      <c r="Z58" s="41"/>
    </row>
    <row r="59" spans="1:26" ht="15.75" customHeight="1">
      <c r="A59" s="39">
        <v>44644</v>
      </c>
      <c r="B59" s="40">
        <v>4186.1000000000004</v>
      </c>
      <c r="C59" s="41"/>
      <c r="D59" s="42">
        <v>44645</v>
      </c>
      <c r="E59" s="43">
        <v>4.05</v>
      </c>
      <c r="F59" s="57"/>
      <c r="G59" s="44"/>
      <c r="H59" s="41"/>
      <c r="I59" s="52">
        <f t="shared" ref="I59:J59" si="58">A59</f>
        <v>44644</v>
      </c>
      <c r="J59" s="53">
        <f t="shared" si="58"/>
        <v>4186.1000000000004</v>
      </c>
      <c r="K59" s="54">
        <f>_xlfn.XLOOKUP(VALUE(I59), 'Processed closing data'!D$1:D$750, 'Processed closing data'!E$1:E$750, "")</f>
        <v>4.2300000000000004</v>
      </c>
      <c r="L59" s="55">
        <f>_xlfn.XLOOKUP(VALUE(I59), 'Processed closing data'!O$1:O$750, 'Processed closing data'!P$1:P$750, "")</f>
        <v>28.34</v>
      </c>
      <c r="M59" s="41"/>
      <c r="N59" s="41"/>
      <c r="O59" s="42">
        <v>44645</v>
      </c>
      <c r="P59" s="56">
        <v>28.1</v>
      </c>
      <c r="Q59" s="41"/>
      <c r="R59" s="41"/>
      <c r="S59" s="41"/>
      <c r="T59" s="41"/>
      <c r="U59" s="41"/>
      <c r="V59" s="41"/>
      <c r="W59" s="41"/>
      <c r="X59" s="41"/>
      <c r="Y59" s="41"/>
      <c r="Z59" s="41"/>
    </row>
    <row r="60" spans="1:26" ht="15.75" customHeight="1">
      <c r="A60" s="39">
        <v>44645</v>
      </c>
      <c r="B60" s="40">
        <v>4195.63</v>
      </c>
      <c r="C60" s="41"/>
      <c r="D60" s="42">
        <v>44648</v>
      </c>
      <c r="E60" s="43">
        <v>3.92</v>
      </c>
      <c r="F60" s="44"/>
      <c r="G60" s="44"/>
      <c r="H60" s="41"/>
      <c r="I60" s="52">
        <f t="shared" ref="I60:J60" si="59">A60</f>
        <v>44645</v>
      </c>
      <c r="J60" s="53">
        <f t="shared" si="59"/>
        <v>4195.63</v>
      </c>
      <c r="K60" s="54">
        <f>_xlfn.XLOOKUP(VALUE(I60), 'Processed closing data'!D$1:D$750, 'Processed closing data'!E$1:E$750, "")</f>
        <v>4.05</v>
      </c>
      <c r="L60" s="55">
        <f>_xlfn.XLOOKUP(VALUE(I60), 'Processed closing data'!O$1:O$750, 'Processed closing data'!P$1:P$750, "")</f>
        <v>28.1</v>
      </c>
      <c r="M60" s="41"/>
      <c r="N60" s="41"/>
      <c r="O60" s="42">
        <v>44648</v>
      </c>
      <c r="P60" s="56">
        <v>28.24</v>
      </c>
      <c r="Q60" s="41"/>
      <c r="R60" s="41"/>
      <c r="S60" s="41"/>
      <c r="T60" s="41"/>
      <c r="U60" s="41"/>
      <c r="V60" s="41"/>
      <c r="W60" s="41"/>
      <c r="X60" s="41"/>
      <c r="Y60" s="41"/>
      <c r="Z60" s="41"/>
    </row>
    <row r="61" spans="1:26" ht="15.75" customHeight="1">
      <c r="A61" s="39">
        <v>44648</v>
      </c>
      <c r="B61" s="40">
        <v>4194.43</v>
      </c>
      <c r="C61" s="41"/>
      <c r="D61" s="42">
        <v>44649</v>
      </c>
      <c r="E61" s="43">
        <v>4.07</v>
      </c>
      <c r="F61" s="57"/>
      <c r="G61" s="44"/>
      <c r="H61" s="41"/>
      <c r="I61" s="52">
        <f t="shared" ref="I61:J61" si="60">A61</f>
        <v>44648</v>
      </c>
      <c r="J61" s="53">
        <f t="shared" si="60"/>
        <v>4194.43</v>
      </c>
      <c r="K61" s="54">
        <f>_xlfn.XLOOKUP(VALUE(I61), 'Processed closing data'!D$1:D$750, 'Processed closing data'!E$1:E$750, "")</f>
        <v>3.92</v>
      </c>
      <c r="L61" s="55">
        <f>_xlfn.XLOOKUP(VALUE(I61), 'Processed closing data'!O$1:O$750, 'Processed closing data'!P$1:P$750, "")</f>
        <v>28.24</v>
      </c>
      <c r="M61" s="41"/>
      <c r="N61" s="41"/>
      <c r="O61" s="42">
        <v>44649</v>
      </c>
      <c r="P61" s="56">
        <v>28.8</v>
      </c>
      <c r="Q61" s="41"/>
      <c r="R61" s="41"/>
      <c r="S61" s="41"/>
      <c r="T61" s="41"/>
      <c r="U61" s="41"/>
      <c r="V61" s="41"/>
      <c r="W61" s="41"/>
      <c r="X61" s="41"/>
      <c r="Y61" s="41"/>
      <c r="Z61" s="41"/>
    </row>
    <row r="62" spans="1:26" ht="15.75" customHeight="1">
      <c r="A62" s="39">
        <v>44649</v>
      </c>
      <c r="B62" s="40">
        <v>4238.07</v>
      </c>
      <c r="C62" s="41"/>
      <c r="D62" s="42">
        <v>44650</v>
      </c>
      <c r="E62" s="43">
        <v>4.1399999999999997</v>
      </c>
      <c r="F62" s="44"/>
      <c r="G62" s="44"/>
      <c r="H62" s="41"/>
      <c r="I62" s="52">
        <f t="shared" ref="I62:J62" si="61">A62</f>
        <v>44649</v>
      </c>
      <c r="J62" s="53">
        <f t="shared" si="61"/>
        <v>4238.07</v>
      </c>
      <c r="K62" s="54">
        <f>_xlfn.XLOOKUP(VALUE(I62), 'Processed closing data'!D$1:D$750, 'Processed closing data'!E$1:E$750, "")</f>
        <v>4.07</v>
      </c>
      <c r="L62" s="55">
        <f>_xlfn.XLOOKUP(VALUE(I62), 'Processed closing data'!O$1:O$750, 'Processed closing data'!P$1:P$750, "")</f>
        <v>28.8</v>
      </c>
      <c r="M62" s="41"/>
      <c r="N62" s="41"/>
      <c r="O62" s="42">
        <v>44650</v>
      </c>
      <c r="P62" s="56">
        <v>29</v>
      </c>
      <c r="Q62" s="41"/>
      <c r="R62" s="41"/>
      <c r="S62" s="41"/>
      <c r="T62" s="41"/>
      <c r="U62" s="41"/>
      <c r="V62" s="41"/>
      <c r="W62" s="41"/>
      <c r="X62" s="41"/>
      <c r="Y62" s="41"/>
      <c r="Z62" s="41"/>
    </row>
    <row r="63" spans="1:26" ht="15.75" customHeight="1">
      <c r="A63" s="39">
        <v>44650</v>
      </c>
      <c r="B63" s="40">
        <v>4250.68</v>
      </c>
      <c r="C63" s="41"/>
      <c r="D63" s="42">
        <v>44651</v>
      </c>
      <c r="E63" s="43">
        <v>3.98</v>
      </c>
      <c r="F63" s="44"/>
      <c r="G63" s="44"/>
      <c r="H63" s="41"/>
      <c r="I63" s="52">
        <f t="shared" ref="I63:J63" si="62">A63</f>
        <v>44650</v>
      </c>
      <c r="J63" s="53">
        <f t="shared" si="62"/>
        <v>4250.68</v>
      </c>
      <c r="K63" s="54">
        <f>_xlfn.XLOOKUP(VALUE(I63), 'Processed closing data'!D$1:D$750, 'Processed closing data'!E$1:E$750, "")</f>
        <v>4.1399999999999997</v>
      </c>
      <c r="L63" s="55">
        <f>_xlfn.XLOOKUP(VALUE(I63), 'Processed closing data'!O$1:O$750, 'Processed closing data'!P$1:P$750, "")</f>
        <v>29</v>
      </c>
      <c r="M63" s="41"/>
      <c r="N63" s="41"/>
      <c r="O63" s="42">
        <v>44651</v>
      </c>
      <c r="P63" s="56">
        <v>28.22</v>
      </c>
      <c r="Q63" s="41"/>
      <c r="R63" s="41"/>
      <c r="S63" s="41"/>
      <c r="T63" s="41"/>
      <c r="U63" s="41"/>
      <c r="V63" s="41"/>
      <c r="W63" s="41"/>
      <c r="X63" s="41"/>
      <c r="Y63" s="41"/>
      <c r="Z63" s="41"/>
    </row>
    <row r="64" spans="1:26" ht="15.75" customHeight="1">
      <c r="A64" s="39">
        <v>44651</v>
      </c>
      <c r="B64" s="40">
        <v>4217.3500000000004</v>
      </c>
      <c r="C64" s="41"/>
      <c r="D64" s="42">
        <v>44652</v>
      </c>
      <c r="E64" s="43">
        <v>3.94</v>
      </c>
      <c r="F64" s="44"/>
      <c r="G64" s="44"/>
      <c r="H64" s="41"/>
      <c r="I64" s="52">
        <f t="shared" ref="I64:J64" si="63">A64</f>
        <v>44651</v>
      </c>
      <c r="J64" s="53">
        <f t="shared" si="63"/>
        <v>4217.3500000000004</v>
      </c>
      <c r="K64" s="54">
        <f>_xlfn.XLOOKUP(VALUE(I64), 'Processed closing data'!D$1:D$750, 'Processed closing data'!E$1:E$750, "")</f>
        <v>3.98</v>
      </c>
      <c r="L64" s="55">
        <f>_xlfn.XLOOKUP(VALUE(I64), 'Processed closing data'!O$1:O$750, 'Processed closing data'!P$1:P$750, "")</f>
        <v>28.22</v>
      </c>
      <c r="M64" s="41"/>
      <c r="N64" s="41"/>
      <c r="O64" s="42">
        <v>44652</v>
      </c>
      <c r="P64" s="56">
        <v>28.1</v>
      </c>
      <c r="Q64" s="41"/>
      <c r="R64" s="41"/>
      <c r="S64" s="41"/>
      <c r="T64" s="41"/>
      <c r="U64" s="41"/>
      <c r="V64" s="41"/>
      <c r="W64" s="41"/>
      <c r="X64" s="41"/>
      <c r="Y64" s="41"/>
      <c r="Z64" s="41"/>
    </row>
    <row r="65" spans="1:26" ht="15.75" customHeight="1">
      <c r="A65" s="39">
        <v>44652</v>
      </c>
      <c r="B65" s="40">
        <v>4229.67</v>
      </c>
      <c r="C65" s="41"/>
      <c r="D65" s="42">
        <v>44655</v>
      </c>
      <c r="E65" s="43">
        <v>3.8</v>
      </c>
      <c r="F65" s="44"/>
      <c r="G65" s="44"/>
      <c r="H65" s="41"/>
      <c r="I65" s="52">
        <f t="shared" ref="I65:J65" si="64">A65</f>
        <v>44652</v>
      </c>
      <c r="J65" s="53">
        <f t="shared" si="64"/>
        <v>4229.67</v>
      </c>
      <c r="K65" s="54">
        <f>_xlfn.XLOOKUP(VALUE(I65), 'Processed closing data'!D$1:D$750, 'Processed closing data'!E$1:E$750, "")</f>
        <v>3.94</v>
      </c>
      <c r="L65" s="55">
        <f>_xlfn.XLOOKUP(VALUE(I65), 'Processed closing data'!O$1:O$750, 'Processed closing data'!P$1:P$750, "")</f>
        <v>28.1</v>
      </c>
      <c r="M65" s="41"/>
      <c r="N65" s="41"/>
      <c r="O65" s="42">
        <v>44655</v>
      </c>
      <c r="P65" s="56">
        <v>28.76</v>
      </c>
      <c r="Q65" s="41"/>
      <c r="R65" s="41"/>
      <c r="S65" s="41"/>
      <c r="T65" s="41"/>
      <c r="U65" s="41"/>
      <c r="V65" s="41"/>
      <c r="W65" s="41"/>
      <c r="X65" s="41"/>
      <c r="Y65" s="41"/>
      <c r="Z65" s="41"/>
    </row>
    <row r="66" spans="1:26" ht="15.75" customHeight="1">
      <c r="A66" s="39">
        <v>44655</v>
      </c>
      <c r="B66" s="40">
        <v>4243.1400000000003</v>
      </c>
      <c r="C66" s="41"/>
      <c r="D66" s="42">
        <v>44656</v>
      </c>
      <c r="E66" s="43">
        <v>3.97</v>
      </c>
      <c r="F66" s="44"/>
      <c r="G66" s="44"/>
      <c r="H66" s="41"/>
      <c r="I66" s="52">
        <f t="shared" ref="I66:J66" si="65">A66</f>
        <v>44655</v>
      </c>
      <c r="J66" s="53">
        <f t="shared" si="65"/>
        <v>4243.1400000000003</v>
      </c>
      <c r="K66" s="54">
        <f>_xlfn.XLOOKUP(VALUE(I66), 'Processed closing data'!D$1:D$750, 'Processed closing data'!E$1:E$750, "")</f>
        <v>3.8</v>
      </c>
      <c r="L66" s="55">
        <f>_xlfn.XLOOKUP(VALUE(I66), 'Processed closing data'!O$1:O$750, 'Processed closing data'!P$1:P$750, "")</f>
        <v>28.76</v>
      </c>
      <c r="M66" s="41"/>
      <c r="N66" s="41"/>
      <c r="O66" s="42">
        <v>44656</v>
      </c>
      <c r="P66" s="56">
        <v>28.8</v>
      </c>
      <c r="Q66" s="41"/>
      <c r="R66" s="41"/>
      <c r="S66" s="41"/>
      <c r="T66" s="41"/>
      <c r="U66" s="41"/>
      <c r="V66" s="41"/>
      <c r="W66" s="41"/>
      <c r="X66" s="41"/>
      <c r="Y66" s="41"/>
      <c r="Z66" s="41"/>
    </row>
    <row r="67" spans="1:26" ht="15.75" customHeight="1">
      <c r="A67" s="39">
        <v>44656</v>
      </c>
      <c r="B67" s="40">
        <v>4269.8599999999997</v>
      </c>
      <c r="C67" s="41"/>
      <c r="D67" s="42">
        <v>44657</v>
      </c>
      <c r="E67" s="43">
        <v>3.78</v>
      </c>
      <c r="F67" s="44"/>
      <c r="G67" s="44"/>
      <c r="H67" s="41"/>
      <c r="I67" s="52">
        <f t="shared" ref="I67:J67" si="66">A67</f>
        <v>44656</v>
      </c>
      <c r="J67" s="53">
        <f t="shared" si="66"/>
        <v>4269.8599999999997</v>
      </c>
      <c r="K67" s="54">
        <f>_xlfn.XLOOKUP(VALUE(I67), 'Processed closing data'!D$1:D$750, 'Processed closing data'!E$1:E$750, "")</f>
        <v>3.97</v>
      </c>
      <c r="L67" s="55">
        <f>_xlfn.XLOOKUP(VALUE(I67), 'Processed closing data'!O$1:O$750, 'Processed closing data'!P$1:P$750, "")</f>
        <v>28.8</v>
      </c>
      <c r="M67" s="41"/>
      <c r="N67" s="41"/>
      <c r="O67" s="42">
        <v>44657</v>
      </c>
      <c r="P67" s="56">
        <v>27.5</v>
      </c>
      <c r="Q67" s="41"/>
      <c r="R67" s="41"/>
      <c r="S67" s="41"/>
      <c r="T67" s="41"/>
      <c r="U67" s="41"/>
      <c r="V67" s="41"/>
      <c r="W67" s="41"/>
      <c r="X67" s="41"/>
      <c r="Y67" s="41"/>
      <c r="Z67" s="41"/>
    </row>
    <row r="68" spans="1:26" ht="15.75" customHeight="1">
      <c r="A68" s="39">
        <v>44657</v>
      </c>
      <c r="B68" s="40">
        <v>4249.45</v>
      </c>
      <c r="C68" s="41"/>
      <c r="D68" s="42">
        <v>44658</v>
      </c>
      <c r="E68" s="43">
        <v>3.84</v>
      </c>
      <c r="F68" s="44"/>
      <c r="G68" s="44"/>
      <c r="H68" s="41"/>
      <c r="I68" s="52">
        <f t="shared" ref="I68:J68" si="67">A68</f>
        <v>44657</v>
      </c>
      <c r="J68" s="53">
        <f t="shared" si="67"/>
        <v>4249.45</v>
      </c>
      <c r="K68" s="54">
        <f>_xlfn.XLOOKUP(VALUE(I68), 'Processed closing data'!D$1:D$750, 'Processed closing data'!E$1:E$750, "")</f>
        <v>3.78</v>
      </c>
      <c r="L68" s="55">
        <f>_xlfn.XLOOKUP(VALUE(I68), 'Processed closing data'!O$1:O$750, 'Processed closing data'!P$1:P$750, "")</f>
        <v>27.5</v>
      </c>
      <c r="M68" s="41"/>
      <c r="N68" s="41"/>
      <c r="O68" s="42">
        <v>44658</v>
      </c>
      <c r="P68" s="56">
        <v>27.72</v>
      </c>
      <c r="Q68" s="41"/>
      <c r="R68" s="41"/>
      <c r="S68" s="41"/>
      <c r="T68" s="41"/>
      <c r="U68" s="41"/>
      <c r="V68" s="41"/>
      <c r="W68" s="41"/>
      <c r="X68" s="41"/>
      <c r="Y68" s="41"/>
      <c r="Z68" s="41"/>
    </row>
    <row r="69" spans="1:26" ht="15.75" customHeight="1">
      <c r="A69" s="39">
        <v>44658</v>
      </c>
      <c r="B69" s="40">
        <v>4230.5200000000004</v>
      </c>
      <c r="C69" s="41"/>
      <c r="D69" s="42">
        <v>44659</v>
      </c>
      <c r="E69" s="43">
        <v>3.7</v>
      </c>
      <c r="F69" s="44"/>
      <c r="G69" s="44"/>
      <c r="H69" s="41"/>
      <c r="I69" s="52">
        <f t="shared" ref="I69:J69" si="68">A69</f>
        <v>44658</v>
      </c>
      <c r="J69" s="53">
        <f t="shared" si="68"/>
        <v>4230.5200000000004</v>
      </c>
      <c r="K69" s="54">
        <f>_xlfn.XLOOKUP(VALUE(I69), 'Processed closing data'!D$1:D$750, 'Processed closing data'!E$1:E$750, "")</f>
        <v>3.84</v>
      </c>
      <c r="L69" s="55">
        <f>_xlfn.XLOOKUP(VALUE(I69), 'Processed closing data'!O$1:O$750, 'Processed closing data'!P$1:P$750, "")</f>
        <v>27.72</v>
      </c>
      <c r="M69" s="41"/>
      <c r="N69" s="41"/>
      <c r="O69" s="42">
        <v>44659</v>
      </c>
      <c r="P69" s="56">
        <v>27.86</v>
      </c>
      <c r="Q69" s="41"/>
      <c r="R69" s="41"/>
      <c r="S69" s="41"/>
      <c r="T69" s="41"/>
      <c r="U69" s="41"/>
      <c r="V69" s="41"/>
      <c r="W69" s="41"/>
      <c r="X69" s="41"/>
      <c r="Y69" s="41"/>
      <c r="Z69" s="41"/>
    </row>
    <row r="70" spans="1:26" ht="15.75" customHeight="1">
      <c r="A70" s="39">
        <v>44659</v>
      </c>
      <c r="B70" s="40">
        <v>4290.3999999999996</v>
      </c>
      <c r="C70" s="41"/>
      <c r="D70" s="42">
        <v>44662</v>
      </c>
      <c r="E70" s="43">
        <v>3.53</v>
      </c>
      <c r="F70" s="44"/>
      <c r="G70" s="44"/>
      <c r="H70" s="41"/>
      <c r="I70" s="52">
        <f t="shared" ref="I70:J70" si="69">A70</f>
        <v>44659</v>
      </c>
      <c r="J70" s="53">
        <f t="shared" si="69"/>
        <v>4290.3999999999996</v>
      </c>
      <c r="K70" s="54">
        <f>_xlfn.XLOOKUP(VALUE(I70), 'Processed closing data'!D$1:D$750, 'Processed closing data'!E$1:E$750, "")</f>
        <v>3.7</v>
      </c>
      <c r="L70" s="55">
        <f>_xlfn.XLOOKUP(VALUE(I70), 'Processed closing data'!O$1:O$750, 'Processed closing data'!P$1:P$750, "")</f>
        <v>27.86</v>
      </c>
      <c r="M70" s="41"/>
      <c r="N70" s="41"/>
      <c r="O70" s="42">
        <v>44662</v>
      </c>
      <c r="P70" s="56">
        <v>26.76</v>
      </c>
      <c r="Q70" s="41"/>
      <c r="R70" s="41"/>
      <c r="S70" s="41"/>
      <c r="T70" s="41"/>
      <c r="U70" s="41"/>
      <c r="V70" s="41"/>
      <c r="W70" s="41"/>
      <c r="X70" s="41"/>
      <c r="Y70" s="41"/>
      <c r="Z70" s="41"/>
    </row>
    <row r="71" spans="1:26" ht="15.75" customHeight="1">
      <c r="A71" s="39">
        <v>44662</v>
      </c>
      <c r="B71" s="40">
        <v>4264.34</v>
      </c>
      <c r="C71" s="41"/>
      <c r="D71" s="42">
        <v>44663</v>
      </c>
      <c r="E71" s="43">
        <v>3.55</v>
      </c>
      <c r="F71" s="44"/>
      <c r="G71" s="44"/>
      <c r="H71" s="41"/>
      <c r="I71" s="52">
        <f t="shared" ref="I71:J71" si="70">A71</f>
        <v>44662</v>
      </c>
      <c r="J71" s="53">
        <f t="shared" si="70"/>
        <v>4264.34</v>
      </c>
      <c r="K71" s="54">
        <f>_xlfn.XLOOKUP(VALUE(I71), 'Processed closing data'!D$1:D$750, 'Processed closing data'!E$1:E$750, "")</f>
        <v>3.53</v>
      </c>
      <c r="L71" s="55">
        <f>_xlfn.XLOOKUP(VALUE(I71), 'Processed closing data'!O$1:O$750, 'Processed closing data'!P$1:P$750, "")</f>
        <v>26.76</v>
      </c>
      <c r="M71" s="41"/>
      <c r="N71" s="41"/>
      <c r="O71" s="42">
        <v>44663</v>
      </c>
      <c r="P71" s="56">
        <v>26.78</v>
      </c>
      <c r="Q71" s="41"/>
      <c r="R71" s="41"/>
      <c r="S71" s="41"/>
      <c r="T71" s="41"/>
      <c r="U71" s="41"/>
      <c r="V71" s="41"/>
      <c r="W71" s="41"/>
      <c r="X71" s="41"/>
      <c r="Y71" s="41"/>
      <c r="Z71" s="41"/>
    </row>
    <row r="72" spans="1:26" ht="15.75" customHeight="1">
      <c r="A72" s="39">
        <v>44663</v>
      </c>
      <c r="B72" s="40">
        <v>4241.3500000000004</v>
      </c>
      <c r="C72" s="41"/>
      <c r="D72" s="42">
        <v>44664</v>
      </c>
      <c r="E72" s="43">
        <v>3.56</v>
      </c>
      <c r="F72" s="44"/>
      <c r="G72" s="44"/>
      <c r="H72" s="41"/>
      <c r="I72" s="52">
        <f t="shared" ref="I72:J72" si="71">A72</f>
        <v>44663</v>
      </c>
      <c r="J72" s="53">
        <f t="shared" si="71"/>
        <v>4241.3500000000004</v>
      </c>
      <c r="K72" s="54">
        <f>_xlfn.XLOOKUP(VALUE(I72), 'Processed closing data'!D$1:D$750, 'Processed closing data'!E$1:E$750, "")</f>
        <v>3.55</v>
      </c>
      <c r="L72" s="55">
        <f>_xlfn.XLOOKUP(VALUE(I72), 'Processed closing data'!O$1:O$750, 'Processed closing data'!P$1:P$750, "")</f>
        <v>26.78</v>
      </c>
      <c r="M72" s="41"/>
      <c r="N72" s="41"/>
      <c r="O72" s="42">
        <v>44664</v>
      </c>
      <c r="P72" s="56">
        <v>26.48</v>
      </c>
      <c r="Q72" s="41"/>
      <c r="R72" s="41"/>
      <c r="S72" s="41"/>
      <c r="T72" s="41"/>
      <c r="U72" s="41"/>
      <c r="V72" s="41"/>
      <c r="W72" s="41"/>
      <c r="X72" s="41"/>
      <c r="Y72" s="41"/>
      <c r="Z72" s="41"/>
    </row>
    <row r="73" spans="1:26" ht="15.75" customHeight="1">
      <c r="A73" s="39">
        <v>44664</v>
      </c>
      <c r="B73" s="40">
        <v>4242.5</v>
      </c>
      <c r="C73" s="41"/>
      <c r="D73" s="42">
        <v>44665</v>
      </c>
      <c r="E73" s="43">
        <v>3.54</v>
      </c>
      <c r="F73" s="44"/>
      <c r="G73" s="44"/>
      <c r="H73" s="41"/>
      <c r="I73" s="52">
        <f t="shared" ref="I73:J73" si="72">A73</f>
        <v>44664</v>
      </c>
      <c r="J73" s="53">
        <f t="shared" si="72"/>
        <v>4242.5</v>
      </c>
      <c r="K73" s="54">
        <f>_xlfn.XLOOKUP(VALUE(I73), 'Processed closing data'!D$1:D$750, 'Processed closing data'!E$1:E$750, "")</f>
        <v>3.56</v>
      </c>
      <c r="L73" s="55">
        <f>_xlfn.XLOOKUP(VALUE(I73), 'Processed closing data'!O$1:O$750, 'Processed closing data'!P$1:P$750, "")</f>
        <v>26.48</v>
      </c>
      <c r="M73" s="41"/>
      <c r="N73" s="41"/>
      <c r="O73" s="42">
        <v>44665</v>
      </c>
      <c r="P73" s="56">
        <v>26.54</v>
      </c>
      <c r="Q73" s="41"/>
      <c r="R73" s="41"/>
      <c r="S73" s="41"/>
      <c r="T73" s="41"/>
      <c r="U73" s="41"/>
      <c r="V73" s="41"/>
      <c r="W73" s="41"/>
      <c r="X73" s="41"/>
      <c r="Y73" s="41"/>
      <c r="Z73" s="41"/>
    </row>
    <row r="74" spans="1:26" ht="15.75" customHeight="1">
      <c r="A74" s="39">
        <v>44665</v>
      </c>
      <c r="B74" s="40">
        <v>4263.6400000000003</v>
      </c>
      <c r="C74" s="41"/>
      <c r="D74" s="42">
        <v>44670</v>
      </c>
      <c r="E74" s="43">
        <v>3.44</v>
      </c>
      <c r="F74" s="44"/>
      <c r="G74" s="44"/>
      <c r="H74" s="41"/>
      <c r="I74" s="52">
        <f t="shared" ref="I74:J74" si="73">A74</f>
        <v>44665</v>
      </c>
      <c r="J74" s="53">
        <f t="shared" si="73"/>
        <v>4263.6400000000003</v>
      </c>
      <c r="K74" s="54">
        <f>_xlfn.XLOOKUP(VALUE(I74), 'Processed closing data'!D$1:D$750, 'Processed closing data'!E$1:E$750, "")</f>
        <v>3.54</v>
      </c>
      <c r="L74" s="55">
        <f>_xlfn.XLOOKUP(VALUE(I74), 'Processed closing data'!O$1:O$750, 'Processed closing data'!P$1:P$750, "")</f>
        <v>26.54</v>
      </c>
      <c r="M74" s="41"/>
      <c r="N74" s="41"/>
      <c r="O74" s="42">
        <v>44670</v>
      </c>
      <c r="P74" s="56">
        <v>26.5</v>
      </c>
      <c r="Q74" s="41"/>
      <c r="R74" s="41"/>
      <c r="S74" s="41"/>
      <c r="T74" s="41"/>
      <c r="U74" s="41"/>
      <c r="V74" s="41"/>
      <c r="W74" s="41"/>
      <c r="X74" s="41"/>
      <c r="Y74" s="41"/>
      <c r="Z74" s="41"/>
    </row>
    <row r="75" spans="1:26" ht="15.75" customHeight="1">
      <c r="A75" s="39">
        <v>44666</v>
      </c>
      <c r="B75" s="40">
        <v>4263.6400000000003</v>
      </c>
      <c r="C75" s="41"/>
      <c r="D75" s="42">
        <v>44671</v>
      </c>
      <c r="E75" s="43">
        <v>3.44</v>
      </c>
      <c r="F75" s="44"/>
      <c r="G75" s="44"/>
      <c r="H75" s="41"/>
      <c r="I75" s="52">
        <f t="shared" ref="I75:J75" si="74">A75</f>
        <v>44666</v>
      </c>
      <c r="J75" s="53">
        <f t="shared" si="74"/>
        <v>4263.6400000000003</v>
      </c>
      <c r="K75" s="54">
        <v>3.54</v>
      </c>
      <c r="L75" s="55">
        <v>26.54</v>
      </c>
      <c r="M75" s="41"/>
      <c r="N75" s="41"/>
      <c r="O75" s="42">
        <v>44671</v>
      </c>
      <c r="P75" s="56">
        <v>26.46</v>
      </c>
      <c r="Q75" s="41"/>
      <c r="R75" s="41"/>
      <c r="S75" s="41"/>
      <c r="T75" s="41"/>
      <c r="U75" s="41"/>
      <c r="V75" s="41"/>
      <c r="W75" s="41"/>
      <c r="X75" s="41"/>
      <c r="Y75" s="41"/>
      <c r="Z75" s="41"/>
    </row>
    <row r="76" spans="1:26" ht="15.75" customHeight="1">
      <c r="A76" s="39">
        <v>44669</v>
      </c>
      <c r="B76" s="40">
        <v>4263.6400000000003</v>
      </c>
      <c r="C76" s="41"/>
      <c r="D76" s="42">
        <v>44672</v>
      </c>
      <c r="E76" s="43">
        <v>3.56</v>
      </c>
      <c r="F76" s="44"/>
      <c r="G76" s="44"/>
      <c r="H76" s="41"/>
      <c r="I76" s="52">
        <f t="shared" ref="I76:J76" si="75">A76</f>
        <v>44669</v>
      </c>
      <c r="J76" s="53">
        <f t="shared" si="75"/>
        <v>4263.6400000000003</v>
      </c>
      <c r="K76" s="54">
        <v>3.54</v>
      </c>
      <c r="L76" s="55">
        <v>26.54</v>
      </c>
      <c r="M76" s="41"/>
      <c r="N76" s="41"/>
      <c r="O76" s="42">
        <v>44672</v>
      </c>
      <c r="P76" s="56">
        <v>26.38</v>
      </c>
      <c r="Q76" s="41"/>
      <c r="R76" s="41"/>
      <c r="S76" s="41"/>
      <c r="T76" s="41"/>
      <c r="U76" s="41"/>
      <c r="V76" s="41"/>
      <c r="W76" s="41"/>
      <c r="X76" s="41"/>
      <c r="Y76" s="41"/>
      <c r="Z76" s="41"/>
    </row>
    <row r="77" spans="1:26" ht="15.75" customHeight="1">
      <c r="A77" s="39">
        <v>44670</v>
      </c>
      <c r="B77" s="40">
        <v>4251.45</v>
      </c>
      <c r="C77" s="41"/>
      <c r="D77" s="42">
        <v>44673</v>
      </c>
      <c r="E77" s="43">
        <v>3.49</v>
      </c>
      <c r="F77" s="44"/>
      <c r="G77" s="44"/>
      <c r="H77" s="41"/>
      <c r="I77" s="52">
        <f t="shared" ref="I77:J77" si="76">A77</f>
        <v>44670</v>
      </c>
      <c r="J77" s="53">
        <f t="shared" si="76"/>
        <v>4251.45</v>
      </c>
      <c r="K77" s="54">
        <f>_xlfn.XLOOKUP(VALUE(I77), 'Processed closing data'!D$1:D$750, 'Processed closing data'!E$1:E$750, "")</f>
        <v>3.44</v>
      </c>
      <c r="L77" s="55">
        <f>_xlfn.XLOOKUP(VALUE(I77), 'Processed closing data'!O$1:O$750, 'Processed closing data'!P$1:P$750, "")</f>
        <v>26.5</v>
      </c>
      <c r="M77" s="41"/>
      <c r="N77" s="41"/>
      <c r="O77" s="42">
        <v>44673</v>
      </c>
      <c r="P77" s="56">
        <v>26.58</v>
      </c>
      <c r="Q77" s="41"/>
      <c r="R77" s="41"/>
      <c r="S77" s="41"/>
      <c r="T77" s="41"/>
      <c r="U77" s="41"/>
      <c r="V77" s="41"/>
      <c r="W77" s="41"/>
      <c r="X77" s="41"/>
      <c r="Y77" s="41"/>
      <c r="Z77" s="41"/>
    </row>
    <row r="78" spans="1:26" ht="15.75" customHeight="1">
      <c r="A78" s="39">
        <v>44671</v>
      </c>
      <c r="B78" s="40">
        <v>4268.5</v>
      </c>
      <c r="C78" s="41"/>
      <c r="D78" s="42">
        <v>44676</v>
      </c>
      <c r="E78" s="43">
        <v>3.19</v>
      </c>
      <c r="F78" s="44"/>
      <c r="G78" s="44"/>
      <c r="H78" s="41"/>
      <c r="I78" s="52">
        <f t="shared" ref="I78:J78" si="77">A78</f>
        <v>44671</v>
      </c>
      <c r="J78" s="53">
        <f t="shared" si="77"/>
        <v>4268.5</v>
      </c>
      <c r="K78" s="54">
        <f>_xlfn.XLOOKUP(VALUE(I78), 'Processed closing data'!D$1:D$750, 'Processed closing data'!E$1:E$750, "")</f>
        <v>3.44</v>
      </c>
      <c r="L78" s="55">
        <f>_xlfn.XLOOKUP(VALUE(I78), 'Processed closing data'!O$1:O$750, 'Processed closing data'!P$1:P$750, "")</f>
        <v>26.46</v>
      </c>
      <c r="M78" s="41"/>
      <c r="N78" s="41"/>
      <c r="O78" s="42">
        <v>44676</v>
      </c>
      <c r="P78" s="56">
        <v>26.6</v>
      </c>
      <c r="Q78" s="41"/>
      <c r="R78" s="41"/>
      <c r="S78" s="41"/>
      <c r="T78" s="41"/>
      <c r="U78" s="41"/>
      <c r="V78" s="41"/>
      <c r="W78" s="41"/>
      <c r="X78" s="41"/>
      <c r="Y78" s="41"/>
      <c r="Z78" s="41"/>
    </row>
    <row r="79" spans="1:26" ht="15.75" customHeight="1">
      <c r="A79" s="39">
        <v>44672</v>
      </c>
      <c r="B79" s="40">
        <v>4270.3100000000004</v>
      </c>
      <c r="C79" s="41"/>
      <c r="D79" s="42">
        <v>44677</v>
      </c>
      <c r="E79" s="43">
        <v>3.14</v>
      </c>
      <c r="F79" s="44"/>
      <c r="G79" s="44"/>
      <c r="H79" s="41"/>
      <c r="I79" s="52">
        <f t="shared" ref="I79:J79" si="78">A79</f>
        <v>44672</v>
      </c>
      <c r="J79" s="53">
        <f t="shared" si="78"/>
        <v>4270.3100000000004</v>
      </c>
      <c r="K79" s="54">
        <f>_xlfn.XLOOKUP(VALUE(I79), 'Processed closing data'!D$1:D$750, 'Processed closing data'!E$1:E$750, "")</f>
        <v>3.56</v>
      </c>
      <c r="L79" s="55">
        <f>_xlfn.XLOOKUP(VALUE(I79), 'Processed closing data'!O$1:O$750, 'Processed closing data'!P$1:P$750, "")</f>
        <v>26.38</v>
      </c>
      <c r="M79" s="41"/>
      <c r="N79" s="41"/>
      <c r="O79" s="42">
        <v>44677</v>
      </c>
      <c r="P79" s="56">
        <v>26.3</v>
      </c>
      <c r="Q79" s="41"/>
      <c r="R79" s="41"/>
      <c r="S79" s="41"/>
      <c r="T79" s="41"/>
      <c r="U79" s="41"/>
      <c r="V79" s="41"/>
      <c r="W79" s="41"/>
      <c r="X79" s="41"/>
      <c r="Y79" s="41"/>
      <c r="Z79" s="41"/>
    </row>
    <row r="80" spans="1:26" ht="15.75" customHeight="1">
      <c r="A80" s="39">
        <v>44673</v>
      </c>
      <c r="B80" s="40">
        <v>4211.3500000000004</v>
      </c>
      <c r="C80" s="41"/>
      <c r="D80" s="42">
        <v>44678</v>
      </c>
      <c r="E80" s="43">
        <v>3.18</v>
      </c>
      <c r="F80" s="44"/>
      <c r="G80" s="44"/>
      <c r="H80" s="41"/>
      <c r="I80" s="52">
        <f t="shared" ref="I80:J80" si="79">A80</f>
        <v>44673</v>
      </c>
      <c r="J80" s="53">
        <f t="shared" si="79"/>
        <v>4211.3500000000004</v>
      </c>
      <c r="K80" s="54">
        <f>_xlfn.XLOOKUP(VALUE(I80), 'Processed closing data'!D$1:D$750, 'Processed closing data'!E$1:E$750, "")</f>
        <v>3.49</v>
      </c>
      <c r="L80" s="55">
        <f>_xlfn.XLOOKUP(VALUE(I80), 'Processed closing data'!O$1:O$750, 'Processed closing data'!P$1:P$750, "")</f>
        <v>26.58</v>
      </c>
      <c r="M80" s="41"/>
      <c r="N80" s="41"/>
      <c r="O80" s="42">
        <v>44678</v>
      </c>
      <c r="P80" s="56">
        <v>25.18</v>
      </c>
      <c r="Q80" s="41"/>
      <c r="R80" s="41"/>
      <c r="S80" s="41"/>
      <c r="T80" s="41"/>
      <c r="U80" s="41"/>
      <c r="V80" s="41"/>
      <c r="W80" s="41"/>
      <c r="X80" s="41"/>
      <c r="Y80" s="41"/>
      <c r="Z80" s="41"/>
    </row>
    <row r="81" spans="1:26" ht="15.75" customHeight="1">
      <c r="A81" s="39">
        <v>44676</v>
      </c>
      <c r="B81" s="40">
        <v>4135.79</v>
      </c>
      <c r="C81" s="41"/>
      <c r="D81" s="42">
        <v>44679</v>
      </c>
      <c r="E81" s="43">
        <v>3.2</v>
      </c>
      <c r="F81" s="44"/>
      <c r="G81" s="44"/>
      <c r="H81" s="41"/>
      <c r="I81" s="52">
        <f t="shared" ref="I81:J81" si="80">A81</f>
        <v>44676</v>
      </c>
      <c r="J81" s="53">
        <f t="shared" si="80"/>
        <v>4135.79</v>
      </c>
      <c r="K81" s="54">
        <f>_xlfn.XLOOKUP(VALUE(I81), 'Processed closing data'!D$1:D$750, 'Processed closing data'!E$1:E$750, "")</f>
        <v>3.19</v>
      </c>
      <c r="L81" s="55">
        <f>_xlfn.XLOOKUP(VALUE(I81), 'Processed closing data'!O$1:O$750, 'Processed closing data'!P$1:P$750, "")</f>
        <v>26.6</v>
      </c>
      <c r="M81" s="41"/>
      <c r="N81" s="41"/>
      <c r="O81" s="42">
        <v>44679</v>
      </c>
      <c r="P81" s="56">
        <v>25.4</v>
      </c>
      <c r="Q81" s="41"/>
      <c r="R81" s="41"/>
      <c r="S81" s="41"/>
      <c r="T81" s="41"/>
      <c r="U81" s="41"/>
      <c r="V81" s="41"/>
      <c r="W81" s="41"/>
      <c r="X81" s="41"/>
      <c r="Y81" s="41"/>
      <c r="Z81" s="41"/>
    </row>
    <row r="82" spans="1:26" ht="15.75" customHeight="1">
      <c r="A82" s="39">
        <v>44677</v>
      </c>
      <c r="B82" s="40">
        <v>4135.0600000000004</v>
      </c>
      <c r="C82" s="41"/>
      <c r="D82" s="42">
        <v>44680</v>
      </c>
      <c r="E82" s="43">
        <v>3.07</v>
      </c>
      <c r="F82" s="57"/>
      <c r="G82" s="44"/>
      <c r="H82" s="41"/>
      <c r="I82" s="52">
        <f t="shared" ref="I82:J82" si="81">A82</f>
        <v>44677</v>
      </c>
      <c r="J82" s="53">
        <f t="shared" si="81"/>
        <v>4135.0600000000004</v>
      </c>
      <c r="K82" s="54">
        <f>_xlfn.XLOOKUP(VALUE(I82), 'Processed closing data'!D$1:D$750, 'Processed closing data'!E$1:E$750, "")</f>
        <v>3.14</v>
      </c>
      <c r="L82" s="55">
        <f>_xlfn.XLOOKUP(VALUE(I82), 'Processed closing data'!O$1:O$750, 'Processed closing data'!P$1:P$750, "")</f>
        <v>26.3</v>
      </c>
      <c r="M82" s="41"/>
      <c r="N82" s="41"/>
      <c r="O82" s="42">
        <v>44680</v>
      </c>
      <c r="P82" s="56">
        <v>25.16</v>
      </c>
      <c r="Q82" s="41"/>
      <c r="R82" s="41"/>
      <c r="S82" s="41"/>
      <c r="T82" s="41"/>
      <c r="U82" s="41"/>
      <c r="V82" s="41"/>
      <c r="W82" s="41"/>
      <c r="X82" s="41"/>
      <c r="Y82" s="41"/>
      <c r="Z82" s="41"/>
    </row>
    <row r="83" spans="1:26" ht="15.75" customHeight="1">
      <c r="A83" s="39">
        <v>44678</v>
      </c>
      <c r="B83" s="40">
        <v>4151.93</v>
      </c>
      <c r="C83" s="41"/>
      <c r="D83" s="42">
        <v>44684</v>
      </c>
      <c r="E83" s="43">
        <v>2.94</v>
      </c>
      <c r="F83" s="44"/>
      <c r="G83" s="44"/>
      <c r="H83" s="41"/>
      <c r="I83" s="52">
        <f t="shared" ref="I83:J83" si="82">A83</f>
        <v>44678</v>
      </c>
      <c r="J83" s="53">
        <f t="shared" si="82"/>
        <v>4151.93</v>
      </c>
      <c r="K83" s="54">
        <f>_xlfn.XLOOKUP(VALUE(I83), 'Processed closing data'!D$1:D$750, 'Processed closing data'!E$1:E$750, "")</f>
        <v>3.18</v>
      </c>
      <c r="L83" s="55">
        <f>_xlfn.XLOOKUP(VALUE(I83), 'Processed closing data'!O$1:O$750, 'Processed closing data'!P$1:P$750, "")</f>
        <v>25.18</v>
      </c>
      <c r="M83" s="41"/>
      <c r="N83" s="41"/>
      <c r="O83" s="42">
        <v>44684</v>
      </c>
      <c r="P83" s="56">
        <v>24.46</v>
      </c>
      <c r="Q83" s="41"/>
      <c r="R83" s="41"/>
      <c r="S83" s="41"/>
      <c r="T83" s="41"/>
      <c r="U83" s="41"/>
      <c r="V83" s="41"/>
      <c r="W83" s="41"/>
      <c r="X83" s="41"/>
      <c r="Y83" s="41"/>
      <c r="Z83" s="41"/>
    </row>
    <row r="84" spans="1:26" ht="15.75" customHeight="1">
      <c r="A84" s="39">
        <v>44679</v>
      </c>
      <c r="B84" s="40">
        <v>4197.13</v>
      </c>
      <c r="C84" s="41"/>
      <c r="D84" s="42">
        <v>44685</v>
      </c>
      <c r="E84" s="43">
        <v>2.8</v>
      </c>
      <c r="F84" s="44"/>
      <c r="G84" s="44"/>
      <c r="H84" s="41"/>
      <c r="I84" s="52">
        <f t="shared" ref="I84:J84" si="83">A84</f>
        <v>44679</v>
      </c>
      <c r="J84" s="53">
        <f t="shared" si="83"/>
        <v>4197.13</v>
      </c>
      <c r="K84" s="54">
        <f>_xlfn.XLOOKUP(VALUE(I84), 'Processed closing data'!D$1:D$750, 'Processed closing data'!E$1:E$750, "")</f>
        <v>3.2</v>
      </c>
      <c r="L84" s="55">
        <f>_xlfn.XLOOKUP(VALUE(I84), 'Processed closing data'!O$1:O$750, 'Processed closing data'!P$1:P$750, "")</f>
        <v>25.4</v>
      </c>
      <c r="M84" s="41"/>
      <c r="N84" s="41"/>
      <c r="O84" s="42">
        <v>44685</v>
      </c>
      <c r="P84" s="56">
        <v>24</v>
      </c>
      <c r="Q84" s="41"/>
      <c r="R84" s="41"/>
      <c r="S84" s="41"/>
      <c r="T84" s="41"/>
      <c r="U84" s="41"/>
      <c r="V84" s="41"/>
      <c r="W84" s="41"/>
      <c r="X84" s="41"/>
      <c r="Y84" s="41"/>
      <c r="Z84" s="41"/>
    </row>
    <row r="85" spans="1:26" ht="15.75" customHeight="1">
      <c r="A85" s="39">
        <v>44680</v>
      </c>
      <c r="B85" s="40">
        <v>4216.6400000000003</v>
      </c>
      <c r="C85" s="41"/>
      <c r="D85" s="42">
        <v>44686</v>
      </c>
      <c r="E85" s="43">
        <v>2.86</v>
      </c>
      <c r="F85" s="44"/>
      <c r="G85" s="44"/>
      <c r="H85" s="41"/>
      <c r="I85" s="52">
        <f t="shared" ref="I85:J85" si="84">A85</f>
        <v>44680</v>
      </c>
      <c r="J85" s="53">
        <f t="shared" si="84"/>
        <v>4216.6400000000003</v>
      </c>
      <c r="K85" s="54">
        <f>_xlfn.XLOOKUP(VALUE(I85), 'Processed closing data'!D$1:D$750, 'Processed closing data'!E$1:E$750, "")</f>
        <v>3.07</v>
      </c>
      <c r="L85" s="55">
        <f>_xlfn.XLOOKUP(VALUE(I85), 'Processed closing data'!O$1:O$750, 'Processed closing data'!P$1:P$750, "")</f>
        <v>25.16</v>
      </c>
      <c r="M85" s="41"/>
      <c r="N85" s="41"/>
      <c r="O85" s="42">
        <v>44686</v>
      </c>
      <c r="P85" s="56">
        <v>23.98</v>
      </c>
      <c r="Q85" s="41"/>
      <c r="R85" s="41"/>
      <c r="S85" s="41"/>
      <c r="T85" s="41"/>
      <c r="U85" s="41"/>
      <c r="V85" s="41"/>
      <c r="W85" s="41"/>
      <c r="X85" s="41"/>
      <c r="Y85" s="41"/>
      <c r="Z85" s="41"/>
    </row>
    <row r="86" spans="1:26" ht="15.75" customHeight="1">
      <c r="A86" s="39">
        <v>44683</v>
      </c>
      <c r="B86" s="40">
        <v>4216.6400000000003</v>
      </c>
      <c r="C86" s="41"/>
      <c r="D86" s="42">
        <v>44687</v>
      </c>
      <c r="E86" s="43">
        <v>2.71</v>
      </c>
      <c r="F86" s="44"/>
      <c r="G86" s="44"/>
      <c r="H86" s="41"/>
      <c r="I86" s="52">
        <f t="shared" ref="I86:J86" si="85">A86</f>
        <v>44683</v>
      </c>
      <c r="J86" s="53">
        <f t="shared" si="85"/>
        <v>4216.6400000000003</v>
      </c>
      <c r="K86" s="54">
        <v>3.07</v>
      </c>
      <c r="L86" s="55">
        <v>25.16</v>
      </c>
      <c r="M86" s="41"/>
      <c r="N86" s="41"/>
      <c r="O86" s="42">
        <v>44687</v>
      </c>
      <c r="P86" s="56">
        <v>22.76</v>
      </c>
      <c r="Q86" s="41"/>
      <c r="R86" s="41"/>
      <c r="S86" s="41"/>
      <c r="T86" s="41"/>
      <c r="U86" s="41"/>
      <c r="V86" s="41"/>
      <c r="W86" s="41"/>
      <c r="X86" s="41"/>
      <c r="Y86" s="41"/>
      <c r="Z86" s="41"/>
    </row>
    <row r="87" spans="1:26" ht="15.75" customHeight="1">
      <c r="A87" s="39">
        <v>44684</v>
      </c>
      <c r="B87" s="40">
        <v>4218.6000000000004</v>
      </c>
      <c r="C87" s="41"/>
      <c r="D87" s="42">
        <v>44690</v>
      </c>
      <c r="E87" s="43">
        <v>2.58</v>
      </c>
      <c r="F87" s="44"/>
      <c r="G87" s="44"/>
      <c r="H87" s="41"/>
      <c r="I87" s="52">
        <f t="shared" ref="I87:J87" si="86">A87</f>
        <v>44684</v>
      </c>
      <c r="J87" s="53">
        <f t="shared" si="86"/>
        <v>4218.6000000000004</v>
      </c>
      <c r="K87" s="54">
        <f>_xlfn.XLOOKUP(VALUE(I87), 'Processed closing data'!D$1:D$750, 'Processed closing data'!E$1:E$750, "")</f>
        <v>2.94</v>
      </c>
      <c r="L87" s="55">
        <f>_xlfn.XLOOKUP(VALUE(I87), 'Processed closing data'!O$1:O$750, 'Processed closing data'!P$1:P$750, "")</f>
        <v>24.46</v>
      </c>
      <c r="M87" s="41"/>
      <c r="N87" s="41"/>
      <c r="O87" s="42">
        <v>44690</v>
      </c>
      <c r="P87" s="56">
        <v>22.34</v>
      </c>
      <c r="Q87" s="41"/>
      <c r="R87" s="41"/>
      <c r="S87" s="41"/>
      <c r="T87" s="41"/>
      <c r="U87" s="41"/>
      <c r="V87" s="41"/>
      <c r="W87" s="41"/>
      <c r="X87" s="41"/>
      <c r="Y87" s="41"/>
      <c r="Z87" s="41"/>
    </row>
    <row r="88" spans="1:26" ht="15.75" customHeight="1">
      <c r="A88" s="39">
        <v>44685</v>
      </c>
      <c r="B88" s="40">
        <v>4177.0200000000004</v>
      </c>
      <c r="C88" s="41"/>
      <c r="D88" s="42">
        <v>44691</v>
      </c>
      <c r="E88" s="43">
        <v>2.5499999999999998</v>
      </c>
      <c r="F88" s="44"/>
      <c r="G88" s="44"/>
      <c r="H88" s="41"/>
      <c r="I88" s="52">
        <f t="shared" ref="I88:J88" si="87">A88</f>
        <v>44685</v>
      </c>
      <c r="J88" s="53">
        <f t="shared" si="87"/>
        <v>4177.0200000000004</v>
      </c>
      <c r="K88" s="54">
        <f>_xlfn.XLOOKUP(VALUE(I88), 'Processed closing data'!D$1:D$750, 'Processed closing data'!E$1:E$750, "")</f>
        <v>2.8</v>
      </c>
      <c r="L88" s="55">
        <f>_xlfn.XLOOKUP(VALUE(I88), 'Processed closing data'!O$1:O$750, 'Processed closing data'!P$1:P$750, "")</f>
        <v>24</v>
      </c>
      <c r="M88" s="41"/>
      <c r="N88" s="41"/>
      <c r="O88" s="42">
        <v>44691</v>
      </c>
      <c r="P88" s="56">
        <v>23.66</v>
      </c>
      <c r="Q88" s="41"/>
      <c r="R88" s="41"/>
      <c r="S88" s="41"/>
      <c r="T88" s="41"/>
      <c r="U88" s="41"/>
      <c r="V88" s="41"/>
      <c r="W88" s="41"/>
      <c r="X88" s="41"/>
      <c r="Y88" s="41"/>
      <c r="Z88" s="41"/>
    </row>
    <row r="89" spans="1:26" ht="15.75" customHeight="1">
      <c r="A89" s="39">
        <v>44686</v>
      </c>
      <c r="B89" s="40">
        <v>4177.55</v>
      </c>
      <c r="C89" s="41"/>
      <c r="D89" s="42">
        <v>44692</v>
      </c>
      <c r="E89" s="43">
        <v>2.62</v>
      </c>
      <c r="F89" s="44"/>
      <c r="G89" s="44"/>
      <c r="H89" s="41"/>
      <c r="I89" s="52">
        <f t="shared" ref="I89:J89" si="88">A89</f>
        <v>44686</v>
      </c>
      <c r="J89" s="53">
        <f t="shared" si="88"/>
        <v>4177.55</v>
      </c>
      <c r="K89" s="54">
        <f>_xlfn.XLOOKUP(VALUE(I89), 'Processed closing data'!D$1:D$750, 'Processed closing data'!E$1:E$750, "")</f>
        <v>2.86</v>
      </c>
      <c r="L89" s="55">
        <f>_xlfn.XLOOKUP(VALUE(I89), 'Processed closing data'!O$1:O$750, 'Processed closing data'!P$1:P$750, "")</f>
        <v>23.98</v>
      </c>
      <c r="M89" s="41"/>
      <c r="N89" s="41"/>
      <c r="O89" s="42">
        <v>44692</v>
      </c>
      <c r="P89" s="56">
        <v>24.38</v>
      </c>
      <c r="Q89" s="41"/>
      <c r="R89" s="41"/>
      <c r="S89" s="41"/>
      <c r="T89" s="41"/>
      <c r="U89" s="41"/>
      <c r="V89" s="41"/>
      <c r="W89" s="41"/>
      <c r="X89" s="41"/>
      <c r="Y89" s="41"/>
      <c r="Z89" s="41"/>
    </row>
    <row r="90" spans="1:26" ht="15.75" customHeight="1">
      <c r="A90" s="39">
        <v>44687</v>
      </c>
      <c r="B90" s="40">
        <v>4114.5600000000004</v>
      </c>
      <c r="C90" s="41"/>
      <c r="D90" s="42">
        <v>44693</v>
      </c>
      <c r="E90" s="43">
        <v>2.5499999999999998</v>
      </c>
      <c r="F90" s="44"/>
      <c r="G90" s="44"/>
      <c r="H90" s="41"/>
      <c r="I90" s="52">
        <f t="shared" ref="I90:J90" si="89">A90</f>
        <v>44687</v>
      </c>
      <c r="J90" s="53">
        <f t="shared" si="89"/>
        <v>4114.5600000000004</v>
      </c>
      <c r="K90" s="54">
        <f>_xlfn.XLOOKUP(VALUE(I90), 'Processed closing data'!D$1:D$750, 'Processed closing data'!E$1:E$750, "")</f>
        <v>2.71</v>
      </c>
      <c r="L90" s="55">
        <f>_xlfn.XLOOKUP(VALUE(I90), 'Processed closing data'!O$1:O$750, 'Processed closing data'!P$1:P$750, "")</f>
        <v>22.76</v>
      </c>
      <c r="M90" s="41"/>
      <c r="N90" s="41"/>
      <c r="O90" s="42">
        <v>44693</v>
      </c>
      <c r="P90" s="56">
        <v>24.56</v>
      </c>
      <c r="Q90" s="41"/>
      <c r="R90" s="41"/>
      <c r="S90" s="41"/>
      <c r="T90" s="41"/>
      <c r="U90" s="41"/>
      <c r="V90" s="41"/>
      <c r="W90" s="41"/>
      <c r="X90" s="41"/>
      <c r="Y90" s="41"/>
      <c r="Z90" s="41"/>
    </row>
    <row r="91" spans="1:26" ht="15.75" customHeight="1">
      <c r="A91" s="39">
        <v>44690</v>
      </c>
      <c r="B91" s="40">
        <v>4017.43</v>
      </c>
      <c r="C91" s="41"/>
      <c r="D91" s="42">
        <v>44694</v>
      </c>
      <c r="E91" s="43">
        <v>2.85</v>
      </c>
      <c r="F91" s="44"/>
      <c r="G91" s="44"/>
      <c r="H91" s="41"/>
      <c r="I91" s="52">
        <f t="shared" ref="I91:J91" si="90">A91</f>
        <v>44690</v>
      </c>
      <c r="J91" s="53">
        <f t="shared" si="90"/>
        <v>4017.43</v>
      </c>
      <c r="K91" s="54">
        <f>_xlfn.XLOOKUP(VALUE(I91), 'Processed closing data'!D$1:D$750, 'Processed closing data'!E$1:E$750, "")</f>
        <v>2.58</v>
      </c>
      <c r="L91" s="55">
        <f>_xlfn.XLOOKUP(VALUE(I91), 'Processed closing data'!O$1:O$750, 'Processed closing data'!P$1:P$750, "")</f>
        <v>22.34</v>
      </c>
      <c r="M91" s="41"/>
      <c r="N91" s="41"/>
      <c r="O91" s="42">
        <v>44694</v>
      </c>
      <c r="P91" s="56">
        <v>25.44</v>
      </c>
      <c r="Q91" s="41"/>
      <c r="R91" s="41"/>
      <c r="S91" s="41"/>
      <c r="T91" s="41"/>
      <c r="U91" s="41"/>
      <c r="V91" s="41"/>
      <c r="W91" s="41"/>
      <c r="X91" s="41"/>
      <c r="Y91" s="41"/>
      <c r="Z91" s="41"/>
    </row>
    <row r="92" spans="1:26" ht="15.75" customHeight="1">
      <c r="A92" s="39">
        <v>44691</v>
      </c>
      <c r="B92" s="40">
        <v>4032.49</v>
      </c>
      <c r="C92" s="41"/>
      <c r="D92" s="42">
        <v>44697</v>
      </c>
      <c r="E92" s="43">
        <v>2.9</v>
      </c>
      <c r="F92" s="44"/>
      <c r="G92" s="44"/>
      <c r="H92" s="41"/>
      <c r="I92" s="52">
        <f t="shared" ref="I92:J92" si="91">A92</f>
        <v>44691</v>
      </c>
      <c r="J92" s="53">
        <f t="shared" si="91"/>
        <v>4032.49</v>
      </c>
      <c r="K92" s="54">
        <f>_xlfn.XLOOKUP(VALUE(I92), 'Processed closing data'!D$1:D$750, 'Processed closing data'!E$1:E$750, "")</f>
        <v>2.5499999999999998</v>
      </c>
      <c r="L92" s="55">
        <f>_xlfn.XLOOKUP(VALUE(I92), 'Processed closing data'!O$1:O$750, 'Processed closing data'!P$1:P$750, "")</f>
        <v>23.66</v>
      </c>
      <c r="M92" s="41"/>
      <c r="N92" s="41"/>
      <c r="O92" s="42">
        <v>44697</v>
      </c>
      <c r="P92" s="56">
        <v>25.66</v>
      </c>
      <c r="Q92" s="41"/>
      <c r="R92" s="41"/>
      <c r="S92" s="41"/>
      <c r="T92" s="41"/>
      <c r="U92" s="41"/>
      <c r="V92" s="41"/>
      <c r="W92" s="41"/>
      <c r="X92" s="41"/>
      <c r="Y92" s="41"/>
      <c r="Z92" s="41"/>
    </row>
    <row r="93" spans="1:26" ht="15.75" customHeight="1">
      <c r="A93" s="39">
        <v>44692</v>
      </c>
      <c r="B93" s="40">
        <v>4090.08</v>
      </c>
      <c r="C93" s="41"/>
      <c r="D93" s="42">
        <v>44698</v>
      </c>
      <c r="E93" s="43">
        <v>2.94</v>
      </c>
      <c r="F93" s="44"/>
      <c r="G93" s="44"/>
      <c r="H93" s="41"/>
      <c r="I93" s="52">
        <f t="shared" ref="I93:J93" si="92">A93</f>
        <v>44692</v>
      </c>
      <c r="J93" s="53">
        <f t="shared" si="92"/>
        <v>4090.08</v>
      </c>
      <c r="K93" s="54">
        <f>_xlfn.XLOOKUP(VALUE(I93), 'Processed closing data'!D$1:D$750, 'Processed closing data'!E$1:E$750, "")</f>
        <v>2.62</v>
      </c>
      <c r="L93" s="55">
        <f>_xlfn.XLOOKUP(VALUE(I93), 'Processed closing data'!O$1:O$750, 'Processed closing data'!P$1:P$750, "")</f>
        <v>24.38</v>
      </c>
      <c r="M93" s="41"/>
      <c r="N93" s="41"/>
      <c r="O93" s="42">
        <v>44698</v>
      </c>
      <c r="P93" s="56">
        <v>25.44</v>
      </c>
      <c r="Q93" s="41"/>
      <c r="R93" s="41"/>
      <c r="S93" s="41"/>
      <c r="T93" s="41"/>
      <c r="U93" s="41"/>
      <c r="V93" s="41"/>
      <c r="W93" s="41"/>
      <c r="X93" s="41"/>
      <c r="Y93" s="41"/>
      <c r="Z93" s="41"/>
    </row>
    <row r="94" spans="1:26" ht="15.75" customHeight="1">
      <c r="A94" s="39">
        <v>44693</v>
      </c>
      <c r="B94" s="40">
        <v>4030.88</v>
      </c>
      <c r="C94" s="41"/>
      <c r="D94" s="42">
        <v>44699</v>
      </c>
      <c r="E94" s="43">
        <v>2.8</v>
      </c>
      <c r="F94" s="44"/>
      <c r="G94" s="44"/>
      <c r="H94" s="41"/>
      <c r="I94" s="52">
        <f t="shared" ref="I94:J94" si="93">A94</f>
        <v>44693</v>
      </c>
      <c r="J94" s="53">
        <f t="shared" si="93"/>
        <v>4030.88</v>
      </c>
      <c r="K94" s="54">
        <f>_xlfn.XLOOKUP(VALUE(I94), 'Processed closing data'!D$1:D$750, 'Processed closing data'!E$1:E$750, "")</f>
        <v>2.5499999999999998</v>
      </c>
      <c r="L94" s="55">
        <f>_xlfn.XLOOKUP(VALUE(I94), 'Processed closing data'!O$1:O$750, 'Processed closing data'!P$1:P$750, "")</f>
        <v>24.56</v>
      </c>
      <c r="M94" s="41"/>
      <c r="N94" s="41"/>
      <c r="O94" s="42">
        <v>44699</v>
      </c>
      <c r="P94" s="56">
        <v>25.64</v>
      </c>
      <c r="Q94" s="41"/>
      <c r="R94" s="41"/>
      <c r="S94" s="41"/>
      <c r="T94" s="41"/>
      <c r="U94" s="41"/>
      <c r="V94" s="41"/>
      <c r="W94" s="41"/>
      <c r="X94" s="41"/>
      <c r="Y94" s="41"/>
      <c r="Z94" s="41"/>
    </row>
    <row r="95" spans="1:26" ht="15.75" customHeight="1">
      <c r="A95" s="39">
        <v>44694</v>
      </c>
      <c r="B95" s="40">
        <v>4132.07</v>
      </c>
      <c r="C95" s="41"/>
      <c r="D95" s="42">
        <v>44700</v>
      </c>
      <c r="E95" s="43">
        <v>2.95</v>
      </c>
      <c r="F95" s="44"/>
      <c r="G95" s="44"/>
      <c r="H95" s="41"/>
      <c r="I95" s="52">
        <f t="shared" ref="I95:J95" si="94">A95</f>
        <v>44694</v>
      </c>
      <c r="J95" s="53">
        <f t="shared" si="94"/>
        <v>4132.07</v>
      </c>
      <c r="K95" s="54">
        <f>_xlfn.XLOOKUP(VALUE(I95), 'Processed closing data'!D$1:D$750, 'Processed closing data'!E$1:E$750, "")</f>
        <v>2.85</v>
      </c>
      <c r="L95" s="55">
        <f>_xlfn.XLOOKUP(VALUE(I95), 'Processed closing data'!O$1:O$750, 'Processed closing data'!P$1:P$750, "")</f>
        <v>25.44</v>
      </c>
      <c r="M95" s="41"/>
      <c r="N95" s="41"/>
      <c r="O95" s="42">
        <v>44700</v>
      </c>
      <c r="P95" s="56">
        <v>25.8</v>
      </c>
      <c r="Q95" s="41"/>
      <c r="R95" s="41"/>
      <c r="S95" s="41"/>
      <c r="T95" s="41"/>
      <c r="U95" s="41"/>
      <c r="V95" s="41"/>
      <c r="W95" s="41"/>
      <c r="X95" s="41"/>
      <c r="Y95" s="41"/>
      <c r="Z95" s="41"/>
    </row>
    <row r="96" spans="1:26" ht="15.75" customHeight="1">
      <c r="A96" s="39">
        <v>44697</v>
      </c>
      <c r="B96" s="40">
        <v>4154.12</v>
      </c>
      <c r="C96" s="41"/>
      <c r="D96" s="42">
        <v>44701</v>
      </c>
      <c r="E96" s="43">
        <v>3.23</v>
      </c>
      <c r="F96" s="44"/>
      <c r="G96" s="44"/>
      <c r="H96" s="41"/>
      <c r="I96" s="52">
        <f t="shared" ref="I96:J96" si="95">A96</f>
        <v>44697</v>
      </c>
      <c r="J96" s="53">
        <f t="shared" si="95"/>
        <v>4154.12</v>
      </c>
      <c r="K96" s="54">
        <f>_xlfn.XLOOKUP(VALUE(I96), 'Processed closing data'!D$1:D$750, 'Processed closing data'!E$1:E$750, "")</f>
        <v>2.9</v>
      </c>
      <c r="L96" s="55">
        <f>_xlfn.XLOOKUP(VALUE(I96), 'Processed closing data'!O$1:O$750, 'Processed closing data'!P$1:P$750, "")</f>
        <v>25.66</v>
      </c>
      <c r="M96" s="41"/>
      <c r="N96" s="41"/>
      <c r="O96" s="42">
        <v>44701</v>
      </c>
      <c r="P96" s="56">
        <v>26.84</v>
      </c>
      <c r="Q96" s="41"/>
      <c r="R96" s="41"/>
      <c r="S96" s="41"/>
      <c r="T96" s="41"/>
      <c r="U96" s="41"/>
      <c r="V96" s="41"/>
      <c r="W96" s="41"/>
      <c r="X96" s="41"/>
      <c r="Y96" s="41"/>
      <c r="Z96" s="41"/>
    </row>
    <row r="97" spans="1:26" ht="15.75" customHeight="1">
      <c r="A97" s="39">
        <v>44698</v>
      </c>
      <c r="B97" s="40">
        <v>4183.88</v>
      </c>
      <c r="C97" s="41"/>
      <c r="D97" s="42">
        <v>44704</v>
      </c>
      <c r="E97" s="43">
        <v>3.12</v>
      </c>
      <c r="F97" s="58"/>
      <c r="G97" s="44"/>
      <c r="H97" s="41"/>
      <c r="I97" s="52">
        <f t="shared" ref="I97:J97" si="96">A97</f>
        <v>44698</v>
      </c>
      <c r="J97" s="53">
        <f t="shared" si="96"/>
        <v>4183.88</v>
      </c>
      <c r="K97" s="54">
        <f>_xlfn.XLOOKUP(VALUE(I97), 'Processed closing data'!D$1:D$750, 'Processed closing data'!E$1:E$750, "")</f>
        <v>2.94</v>
      </c>
      <c r="L97" s="55">
        <f>_xlfn.XLOOKUP(VALUE(I97), 'Processed closing data'!O$1:O$750, 'Processed closing data'!P$1:P$750, "")</f>
        <v>25.44</v>
      </c>
      <c r="M97" s="41"/>
      <c r="N97" s="41"/>
      <c r="O97" s="42">
        <v>44704</v>
      </c>
      <c r="P97" s="56">
        <v>26.78</v>
      </c>
      <c r="Q97" s="41"/>
      <c r="R97" s="41"/>
      <c r="S97" s="41"/>
      <c r="T97" s="41"/>
      <c r="U97" s="41"/>
      <c r="V97" s="41"/>
      <c r="W97" s="41"/>
      <c r="X97" s="41"/>
      <c r="Y97" s="41"/>
      <c r="Z97" s="41"/>
    </row>
    <row r="98" spans="1:26" ht="15.75" customHeight="1">
      <c r="A98" s="39">
        <v>44699</v>
      </c>
      <c r="B98" s="40">
        <v>4142.34</v>
      </c>
      <c r="C98" s="41"/>
      <c r="D98" s="42">
        <v>44705</v>
      </c>
      <c r="E98" s="43">
        <v>3.17</v>
      </c>
      <c r="F98" s="44"/>
      <c r="G98" s="44"/>
      <c r="H98" s="41"/>
      <c r="I98" s="52">
        <f t="shared" ref="I98:J98" si="97">A98</f>
        <v>44699</v>
      </c>
      <c r="J98" s="53">
        <f t="shared" si="97"/>
        <v>4142.34</v>
      </c>
      <c r="K98" s="54">
        <f>_xlfn.XLOOKUP(VALUE(I98), 'Processed closing data'!D$1:D$750, 'Processed closing data'!E$1:E$750, "")</f>
        <v>2.8</v>
      </c>
      <c r="L98" s="55">
        <f>_xlfn.XLOOKUP(VALUE(I98), 'Processed closing data'!O$1:O$750, 'Processed closing data'!P$1:P$750, "")</f>
        <v>25.64</v>
      </c>
      <c r="M98" s="41"/>
      <c r="N98" s="41"/>
      <c r="O98" s="42">
        <v>44705</v>
      </c>
      <c r="P98" s="56">
        <v>26.72</v>
      </c>
      <c r="Q98" s="41"/>
      <c r="R98" s="41"/>
      <c r="S98" s="41"/>
      <c r="T98" s="41"/>
      <c r="U98" s="41"/>
      <c r="V98" s="41"/>
      <c r="W98" s="41"/>
      <c r="X98" s="41"/>
      <c r="Y98" s="41"/>
      <c r="Z98" s="41"/>
    </row>
    <row r="99" spans="1:26" ht="15.75" customHeight="1">
      <c r="A99" s="39">
        <v>44700</v>
      </c>
      <c r="B99" s="40">
        <v>4070.24</v>
      </c>
      <c r="C99" s="41"/>
      <c r="D99" s="42">
        <v>44706</v>
      </c>
      <c r="E99" s="43">
        <v>3.08</v>
      </c>
      <c r="F99" s="57"/>
      <c r="G99" s="44"/>
      <c r="H99" s="41"/>
      <c r="I99" s="52">
        <f t="shared" ref="I99:J99" si="98">A99</f>
        <v>44700</v>
      </c>
      <c r="J99" s="53">
        <f t="shared" si="98"/>
        <v>4070.24</v>
      </c>
      <c r="K99" s="54">
        <f>_xlfn.XLOOKUP(VALUE(I99), 'Processed closing data'!D$1:D$750, 'Processed closing data'!E$1:E$750, "")</f>
        <v>2.95</v>
      </c>
      <c r="L99" s="55">
        <f>_xlfn.XLOOKUP(VALUE(I99), 'Processed closing data'!O$1:O$750, 'Processed closing data'!P$1:P$750, "")</f>
        <v>25.8</v>
      </c>
      <c r="M99" s="41"/>
      <c r="N99" s="41"/>
      <c r="O99" s="42">
        <v>44706</v>
      </c>
      <c r="P99" s="56">
        <v>26.74</v>
      </c>
      <c r="Q99" s="41"/>
      <c r="R99" s="41"/>
      <c r="S99" s="41"/>
      <c r="T99" s="41"/>
      <c r="U99" s="41"/>
      <c r="V99" s="41"/>
      <c r="W99" s="41"/>
      <c r="X99" s="41"/>
      <c r="Y99" s="41"/>
      <c r="Z99" s="41"/>
    </row>
    <row r="100" spans="1:26" ht="15.75" customHeight="1">
      <c r="A100" s="39">
        <v>44701</v>
      </c>
      <c r="B100" s="40">
        <v>4116.05</v>
      </c>
      <c r="C100" s="41"/>
      <c r="D100" s="42">
        <v>44707</v>
      </c>
      <c r="E100" s="43">
        <v>3.2</v>
      </c>
      <c r="F100" s="44"/>
      <c r="G100" s="44"/>
      <c r="H100" s="41"/>
      <c r="I100" s="52">
        <f t="shared" ref="I100:J100" si="99">A100</f>
        <v>44701</v>
      </c>
      <c r="J100" s="53">
        <f t="shared" si="99"/>
        <v>4116.05</v>
      </c>
      <c r="K100" s="54">
        <f>_xlfn.XLOOKUP(VALUE(I100), 'Processed closing data'!D$1:D$750, 'Processed closing data'!E$1:E$750, "")</f>
        <v>3.23</v>
      </c>
      <c r="L100" s="55">
        <f>_xlfn.XLOOKUP(VALUE(I100), 'Processed closing data'!O$1:O$750, 'Processed closing data'!P$1:P$750, "")</f>
        <v>26.84</v>
      </c>
      <c r="M100" s="41"/>
      <c r="N100" s="41"/>
      <c r="O100" s="42">
        <v>44707</v>
      </c>
      <c r="P100" s="56">
        <v>27.22</v>
      </c>
      <c r="Q100" s="41"/>
      <c r="R100" s="41"/>
      <c r="S100" s="41"/>
      <c r="T100" s="41"/>
      <c r="U100" s="41"/>
      <c r="V100" s="41"/>
      <c r="W100" s="41"/>
      <c r="X100" s="41"/>
      <c r="Y100" s="41"/>
      <c r="Z100" s="41"/>
    </row>
    <row r="101" spans="1:26" ht="15.75" customHeight="1">
      <c r="A101" s="39">
        <v>44704</v>
      </c>
      <c r="B101" s="40">
        <v>4184.1400000000003</v>
      </c>
      <c r="C101" s="41"/>
      <c r="D101" s="42">
        <v>44708</v>
      </c>
      <c r="E101" s="43">
        <v>3.27</v>
      </c>
      <c r="F101" s="44"/>
      <c r="G101" s="44"/>
      <c r="H101" s="41"/>
      <c r="I101" s="52">
        <f t="shared" ref="I101:J101" si="100">A101</f>
        <v>44704</v>
      </c>
      <c r="J101" s="53">
        <f t="shared" si="100"/>
        <v>4184.1400000000003</v>
      </c>
      <c r="K101" s="54">
        <f>_xlfn.XLOOKUP(VALUE(I101), 'Processed closing data'!D$1:D$750, 'Processed closing data'!E$1:E$750, "")</f>
        <v>3.12</v>
      </c>
      <c r="L101" s="55">
        <f>_xlfn.XLOOKUP(VALUE(I101), 'Processed closing data'!O$1:O$750, 'Processed closing data'!P$1:P$750, "")</f>
        <v>26.78</v>
      </c>
      <c r="M101" s="41"/>
      <c r="N101" s="41"/>
      <c r="O101" s="42">
        <v>44708</v>
      </c>
      <c r="P101" s="56">
        <v>27.34</v>
      </c>
      <c r="Q101" s="41"/>
      <c r="R101" s="41"/>
      <c r="S101" s="41"/>
      <c r="T101" s="41"/>
      <c r="U101" s="41"/>
      <c r="V101" s="41"/>
      <c r="W101" s="41"/>
      <c r="X101" s="41"/>
      <c r="Y101" s="41"/>
      <c r="Z101" s="41"/>
    </row>
    <row r="102" spans="1:26" ht="15.75" customHeight="1">
      <c r="A102" s="39">
        <v>44705</v>
      </c>
      <c r="B102" s="40">
        <v>4160.97</v>
      </c>
      <c r="C102" s="41"/>
      <c r="D102" s="42">
        <v>44711</v>
      </c>
      <c r="E102" s="43">
        <v>3.39</v>
      </c>
      <c r="F102" s="44"/>
      <c r="G102" s="44"/>
      <c r="H102" s="41"/>
      <c r="I102" s="52">
        <f t="shared" ref="I102:J102" si="101">A102</f>
        <v>44705</v>
      </c>
      <c r="J102" s="53">
        <f t="shared" si="101"/>
        <v>4160.97</v>
      </c>
      <c r="K102" s="54">
        <f>_xlfn.XLOOKUP(VALUE(I102), 'Processed closing data'!D$1:D$750, 'Processed closing data'!E$1:E$750, "")</f>
        <v>3.17</v>
      </c>
      <c r="L102" s="55">
        <f>_xlfn.XLOOKUP(VALUE(I102), 'Processed closing data'!O$1:O$750, 'Processed closing data'!P$1:P$750, "")</f>
        <v>26.72</v>
      </c>
      <c r="M102" s="41"/>
      <c r="N102" s="41"/>
      <c r="O102" s="42">
        <v>44711</v>
      </c>
      <c r="P102" s="56">
        <v>27.62</v>
      </c>
      <c r="Q102" s="41"/>
      <c r="R102" s="41"/>
      <c r="S102" s="41"/>
      <c r="T102" s="41"/>
      <c r="U102" s="41"/>
      <c r="V102" s="41"/>
      <c r="W102" s="41"/>
      <c r="X102" s="41"/>
      <c r="Y102" s="41"/>
      <c r="Z102" s="41"/>
    </row>
    <row r="103" spans="1:26" ht="15.75" customHeight="1">
      <c r="A103" s="39">
        <v>44706</v>
      </c>
      <c r="B103" s="40">
        <v>4181.75</v>
      </c>
      <c r="C103" s="41"/>
      <c r="D103" s="42">
        <v>44712</v>
      </c>
      <c r="E103" s="43">
        <v>3.22</v>
      </c>
      <c r="F103" s="44"/>
      <c r="G103" s="44"/>
      <c r="H103" s="41"/>
      <c r="I103" s="52">
        <f t="shared" ref="I103:J103" si="102">A103</f>
        <v>44706</v>
      </c>
      <c r="J103" s="53">
        <f t="shared" si="102"/>
        <v>4181.75</v>
      </c>
      <c r="K103" s="54">
        <f>_xlfn.XLOOKUP(VALUE(I103), 'Processed closing data'!D$1:D$750, 'Processed closing data'!E$1:E$750, "")</f>
        <v>3.08</v>
      </c>
      <c r="L103" s="55">
        <f>_xlfn.XLOOKUP(VALUE(I103), 'Processed closing data'!O$1:O$750, 'Processed closing data'!P$1:P$750, "")</f>
        <v>26.74</v>
      </c>
      <c r="M103" s="41"/>
      <c r="N103" s="41"/>
      <c r="O103" s="42">
        <v>44712</v>
      </c>
      <c r="P103" s="56">
        <v>27.6</v>
      </c>
      <c r="Q103" s="41"/>
      <c r="R103" s="41"/>
      <c r="S103" s="41"/>
      <c r="T103" s="41"/>
      <c r="U103" s="41"/>
      <c r="V103" s="41"/>
      <c r="W103" s="41"/>
      <c r="X103" s="41"/>
      <c r="Y103" s="41"/>
      <c r="Z103" s="41"/>
    </row>
    <row r="104" spans="1:26" ht="15.75" customHeight="1">
      <c r="A104" s="39">
        <v>44707</v>
      </c>
      <c r="B104" s="40">
        <v>4211.67</v>
      </c>
      <c r="C104" s="41"/>
      <c r="D104" s="42">
        <v>44713</v>
      </c>
      <c r="E104" s="43">
        <v>3.08</v>
      </c>
      <c r="F104" s="57"/>
      <c r="G104" s="44"/>
      <c r="H104" s="41"/>
      <c r="I104" s="52">
        <f t="shared" ref="I104:J104" si="103">A104</f>
        <v>44707</v>
      </c>
      <c r="J104" s="53">
        <f t="shared" si="103"/>
        <v>4211.67</v>
      </c>
      <c r="K104" s="54">
        <f>_xlfn.XLOOKUP(VALUE(I104), 'Processed closing data'!D$1:D$750, 'Processed closing data'!E$1:E$750, "")</f>
        <v>3.2</v>
      </c>
      <c r="L104" s="55">
        <f>_xlfn.XLOOKUP(VALUE(I104), 'Processed closing data'!O$1:O$750, 'Processed closing data'!P$1:P$750, "")</f>
        <v>27.22</v>
      </c>
      <c r="M104" s="41"/>
      <c r="N104" s="41"/>
      <c r="O104" s="42">
        <v>44713</v>
      </c>
      <c r="P104" s="56">
        <v>26.74</v>
      </c>
      <c r="Q104" s="41"/>
      <c r="R104" s="41"/>
      <c r="S104" s="41"/>
      <c r="T104" s="41"/>
      <c r="U104" s="41"/>
      <c r="V104" s="41"/>
      <c r="W104" s="41"/>
      <c r="X104" s="41"/>
      <c r="Y104" s="41"/>
      <c r="Z104" s="41"/>
    </row>
    <row r="105" spans="1:26" ht="15.75" customHeight="1">
      <c r="A105" s="39">
        <v>44708</v>
      </c>
      <c r="B105" s="40">
        <v>4225.3</v>
      </c>
      <c r="C105" s="41"/>
      <c r="D105" s="42">
        <v>44718</v>
      </c>
      <c r="E105" s="43">
        <v>3.35</v>
      </c>
      <c r="F105" s="44"/>
      <c r="G105" s="44"/>
      <c r="H105" s="41"/>
      <c r="I105" s="52">
        <f t="shared" ref="I105:J105" si="104">A105</f>
        <v>44708</v>
      </c>
      <c r="J105" s="53">
        <f t="shared" si="104"/>
        <v>4225.3</v>
      </c>
      <c r="K105" s="54">
        <f>_xlfn.XLOOKUP(VALUE(I105), 'Processed closing data'!D$1:D$750, 'Processed closing data'!E$1:E$750, "")</f>
        <v>3.27</v>
      </c>
      <c r="L105" s="55">
        <f>_xlfn.XLOOKUP(VALUE(I105), 'Processed closing data'!O$1:O$750, 'Processed closing data'!P$1:P$750, "")</f>
        <v>27.34</v>
      </c>
      <c r="M105" s="41"/>
      <c r="N105" s="41"/>
      <c r="O105" s="42">
        <v>44718</v>
      </c>
      <c r="P105" s="56">
        <v>27.22</v>
      </c>
      <c r="Q105" s="41"/>
      <c r="R105" s="41"/>
      <c r="S105" s="41"/>
      <c r="T105" s="41"/>
      <c r="U105" s="41"/>
      <c r="V105" s="41"/>
      <c r="W105" s="41"/>
      <c r="X105" s="41"/>
      <c r="Y105" s="41"/>
      <c r="Z105" s="41"/>
    </row>
    <row r="106" spans="1:26" ht="15.75" customHeight="1">
      <c r="A106" s="39">
        <v>44711</v>
      </c>
      <c r="B106" s="40">
        <v>4237.75</v>
      </c>
      <c r="C106" s="41"/>
      <c r="D106" s="42">
        <v>44719</v>
      </c>
      <c r="E106" s="43">
        <v>3.4</v>
      </c>
      <c r="F106" s="44"/>
      <c r="G106" s="44"/>
      <c r="H106" s="41"/>
      <c r="I106" s="52">
        <f t="shared" ref="I106:J106" si="105">A106</f>
        <v>44711</v>
      </c>
      <c r="J106" s="53">
        <f t="shared" si="105"/>
        <v>4237.75</v>
      </c>
      <c r="K106" s="54">
        <f>_xlfn.XLOOKUP(VALUE(I106), 'Processed closing data'!D$1:D$750, 'Processed closing data'!E$1:E$750, "")</f>
        <v>3.39</v>
      </c>
      <c r="L106" s="55">
        <f>_xlfn.XLOOKUP(VALUE(I106), 'Processed closing data'!O$1:O$750, 'Processed closing data'!P$1:P$750, "")</f>
        <v>27.62</v>
      </c>
      <c r="M106" s="41"/>
      <c r="N106" s="41"/>
      <c r="O106" s="42">
        <v>44719</v>
      </c>
      <c r="P106" s="56">
        <v>26.08</v>
      </c>
      <c r="Q106" s="41"/>
      <c r="R106" s="41"/>
      <c r="S106" s="41"/>
      <c r="T106" s="41"/>
      <c r="U106" s="41"/>
      <c r="V106" s="41"/>
      <c r="W106" s="41"/>
      <c r="X106" s="41"/>
      <c r="Y106" s="41"/>
      <c r="Z106" s="41"/>
    </row>
    <row r="107" spans="1:26" ht="15.75" customHeight="1">
      <c r="A107" s="39">
        <v>44712</v>
      </c>
      <c r="B107" s="40">
        <v>4237.22</v>
      </c>
      <c r="C107" s="41"/>
      <c r="D107" s="42">
        <v>44720</v>
      </c>
      <c r="E107" s="43">
        <v>3.63</v>
      </c>
      <c r="F107" s="44"/>
      <c r="G107" s="44"/>
      <c r="H107" s="41"/>
      <c r="I107" s="52">
        <f t="shared" ref="I107:J107" si="106">A107</f>
        <v>44712</v>
      </c>
      <c r="J107" s="53">
        <f t="shared" si="106"/>
        <v>4237.22</v>
      </c>
      <c r="K107" s="54">
        <f>_xlfn.XLOOKUP(VALUE(I107), 'Processed closing data'!D$1:D$750, 'Processed closing data'!E$1:E$750, "")</f>
        <v>3.22</v>
      </c>
      <c r="L107" s="55">
        <f>_xlfn.XLOOKUP(VALUE(I107), 'Processed closing data'!O$1:O$750, 'Processed closing data'!P$1:P$750, "")</f>
        <v>27.6</v>
      </c>
      <c r="M107" s="41"/>
      <c r="N107" s="41"/>
      <c r="O107" s="42">
        <v>44720</v>
      </c>
      <c r="P107" s="56">
        <v>25.86</v>
      </c>
      <c r="Q107" s="41"/>
      <c r="R107" s="41"/>
      <c r="S107" s="41"/>
      <c r="T107" s="41"/>
      <c r="U107" s="41"/>
      <c r="V107" s="41"/>
      <c r="W107" s="41"/>
      <c r="X107" s="41"/>
      <c r="Y107" s="41"/>
      <c r="Z107" s="41"/>
    </row>
    <row r="108" spans="1:26" ht="15.75" customHeight="1">
      <c r="A108" s="39">
        <v>44713</v>
      </c>
      <c r="B108" s="40">
        <v>4197.38</v>
      </c>
      <c r="C108" s="41"/>
      <c r="D108" s="42">
        <v>44721</v>
      </c>
      <c r="E108" s="43">
        <v>3.57</v>
      </c>
      <c r="F108" s="44"/>
      <c r="G108" s="44"/>
      <c r="H108" s="41"/>
      <c r="I108" s="52">
        <f t="shared" ref="I108:J108" si="107">A108</f>
        <v>44713</v>
      </c>
      <c r="J108" s="53">
        <f t="shared" si="107"/>
        <v>4197.38</v>
      </c>
      <c r="K108" s="54">
        <f>_xlfn.XLOOKUP(VALUE(I108), 'Processed closing data'!D$1:D$750, 'Processed closing data'!E$1:E$750, "")</f>
        <v>3.08</v>
      </c>
      <c r="L108" s="55">
        <f>_xlfn.XLOOKUP(VALUE(I108), 'Processed closing data'!O$1:O$750, 'Processed closing data'!P$1:P$750, "")</f>
        <v>26.74</v>
      </c>
      <c r="M108" s="41"/>
      <c r="N108" s="41"/>
      <c r="O108" s="42">
        <v>44721</v>
      </c>
      <c r="P108" s="56">
        <v>24.78</v>
      </c>
      <c r="Q108" s="41"/>
      <c r="R108" s="41"/>
      <c r="S108" s="41"/>
      <c r="T108" s="41"/>
      <c r="U108" s="41"/>
      <c r="V108" s="41"/>
      <c r="W108" s="41"/>
      <c r="X108" s="41"/>
      <c r="Y108" s="41"/>
      <c r="Z108" s="41"/>
    </row>
    <row r="109" spans="1:26" ht="15.75" customHeight="1">
      <c r="A109" s="39">
        <v>44714</v>
      </c>
      <c r="B109" s="40">
        <v>4197.38</v>
      </c>
      <c r="C109" s="41"/>
      <c r="D109" s="42">
        <v>44722</v>
      </c>
      <c r="E109" s="43">
        <v>3.32</v>
      </c>
      <c r="F109" s="44"/>
      <c r="G109" s="44"/>
      <c r="H109" s="41"/>
      <c r="I109" s="52">
        <f t="shared" ref="I109:J109" si="108">A109</f>
        <v>44714</v>
      </c>
      <c r="J109" s="53">
        <f t="shared" si="108"/>
        <v>4197.38</v>
      </c>
      <c r="K109" s="54">
        <v>3.08</v>
      </c>
      <c r="L109" s="55">
        <v>26.74</v>
      </c>
      <c r="M109" s="41"/>
      <c r="N109" s="41"/>
      <c r="O109" s="42">
        <v>44722</v>
      </c>
      <c r="P109" s="56">
        <v>24.74</v>
      </c>
      <c r="Q109" s="41"/>
      <c r="R109" s="41"/>
      <c r="S109" s="41"/>
      <c r="T109" s="41"/>
      <c r="U109" s="41"/>
      <c r="V109" s="41"/>
      <c r="W109" s="41"/>
      <c r="X109" s="41"/>
      <c r="Y109" s="41"/>
      <c r="Z109" s="41"/>
    </row>
    <row r="110" spans="1:26" ht="15.75" customHeight="1">
      <c r="A110" s="39">
        <v>44715</v>
      </c>
      <c r="B110" s="40">
        <v>4197.38</v>
      </c>
      <c r="C110" s="41"/>
      <c r="D110" s="42">
        <v>44725</v>
      </c>
      <c r="E110" s="43">
        <v>3.2</v>
      </c>
      <c r="F110" s="44"/>
      <c r="G110" s="44"/>
      <c r="H110" s="41"/>
      <c r="I110" s="52">
        <f t="shared" ref="I110:J110" si="109">A110</f>
        <v>44715</v>
      </c>
      <c r="J110" s="53">
        <f t="shared" si="109"/>
        <v>4197.38</v>
      </c>
      <c r="K110" s="54">
        <v>3.08</v>
      </c>
      <c r="L110" s="55">
        <v>26.74</v>
      </c>
      <c r="M110" s="41"/>
      <c r="N110" s="41"/>
      <c r="O110" s="42">
        <v>44725</v>
      </c>
      <c r="P110" s="56">
        <v>24.3</v>
      </c>
      <c r="Q110" s="41"/>
      <c r="R110" s="41"/>
      <c r="S110" s="41"/>
      <c r="T110" s="41"/>
      <c r="U110" s="41"/>
      <c r="V110" s="41"/>
      <c r="W110" s="41"/>
      <c r="X110" s="41"/>
      <c r="Y110" s="41"/>
      <c r="Z110" s="41"/>
    </row>
    <row r="111" spans="1:26" ht="15.75" customHeight="1">
      <c r="A111" s="39">
        <v>44718</v>
      </c>
      <c r="B111" s="40">
        <v>4240.32</v>
      </c>
      <c r="C111" s="41"/>
      <c r="D111" s="42">
        <v>44726</v>
      </c>
      <c r="E111" s="43">
        <v>3.18</v>
      </c>
      <c r="F111" s="44"/>
      <c r="G111" s="44"/>
      <c r="H111" s="41"/>
      <c r="I111" s="52">
        <f t="shared" ref="I111:J111" si="110">A111</f>
        <v>44718</v>
      </c>
      <c r="J111" s="53">
        <f t="shared" si="110"/>
        <v>4240.32</v>
      </c>
      <c r="K111" s="54">
        <f>_xlfn.XLOOKUP(VALUE(I111), 'Processed closing data'!D$1:D$750, 'Processed closing data'!E$1:E$750, "")</f>
        <v>3.35</v>
      </c>
      <c r="L111" s="55">
        <f>_xlfn.XLOOKUP(VALUE(I111), 'Processed closing data'!O$1:O$750, 'Processed closing data'!P$1:P$750, "")</f>
        <v>27.22</v>
      </c>
      <c r="M111" s="41"/>
      <c r="N111" s="41"/>
      <c r="O111" s="42">
        <v>44726</v>
      </c>
      <c r="P111" s="56">
        <v>24.06</v>
      </c>
      <c r="Q111" s="41"/>
      <c r="R111" s="41"/>
      <c r="S111" s="41"/>
      <c r="T111" s="41"/>
      <c r="U111" s="41"/>
      <c r="V111" s="41"/>
      <c r="W111" s="41"/>
      <c r="X111" s="41"/>
      <c r="Y111" s="41"/>
      <c r="Z111" s="41"/>
    </row>
    <row r="112" spans="1:26" ht="15.75" customHeight="1">
      <c r="A112" s="39">
        <v>44719</v>
      </c>
      <c r="B112" s="40">
        <v>4232.51</v>
      </c>
      <c r="C112" s="41"/>
      <c r="D112" s="42">
        <v>44727</v>
      </c>
      <c r="E112" s="43">
        <v>3.36</v>
      </c>
      <c r="F112" s="44"/>
      <c r="G112" s="44"/>
      <c r="H112" s="41"/>
      <c r="I112" s="52">
        <f t="shared" ref="I112:J112" si="111">A112</f>
        <v>44719</v>
      </c>
      <c r="J112" s="53">
        <f t="shared" si="111"/>
        <v>4232.51</v>
      </c>
      <c r="K112" s="54">
        <f>_xlfn.XLOOKUP(VALUE(I112), 'Processed closing data'!D$1:D$750, 'Processed closing data'!E$1:E$750, "")</f>
        <v>3.4</v>
      </c>
      <c r="L112" s="55">
        <f>_xlfn.XLOOKUP(VALUE(I112), 'Processed closing data'!O$1:O$750, 'Processed closing data'!P$1:P$750, "")</f>
        <v>26.08</v>
      </c>
      <c r="M112" s="41"/>
      <c r="N112" s="41"/>
      <c r="O112" s="42">
        <v>44727</v>
      </c>
      <c r="P112" s="56">
        <v>24.86</v>
      </c>
      <c r="Q112" s="41"/>
      <c r="R112" s="41"/>
      <c r="S112" s="41"/>
      <c r="T112" s="41"/>
      <c r="U112" s="41"/>
      <c r="V112" s="41"/>
      <c r="W112" s="41"/>
      <c r="X112" s="41"/>
      <c r="Y112" s="41"/>
      <c r="Z112" s="41"/>
    </row>
    <row r="113" spans="1:26" ht="15.75" customHeight="1">
      <c r="A113" s="39">
        <v>44720</v>
      </c>
      <c r="B113" s="40">
        <v>4226.8900000000003</v>
      </c>
      <c r="C113" s="41"/>
      <c r="D113" s="42">
        <v>44728</v>
      </c>
      <c r="E113" s="43">
        <v>3.18</v>
      </c>
      <c r="F113" s="44"/>
      <c r="G113" s="44"/>
      <c r="H113" s="41"/>
      <c r="I113" s="52">
        <f t="shared" ref="I113:J113" si="112">A113</f>
        <v>44720</v>
      </c>
      <c r="J113" s="53">
        <f t="shared" si="112"/>
        <v>4226.8900000000003</v>
      </c>
      <c r="K113" s="54">
        <f>_xlfn.XLOOKUP(VALUE(I113), 'Processed closing data'!D$1:D$750, 'Processed closing data'!E$1:E$750, "")</f>
        <v>3.63</v>
      </c>
      <c r="L113" s="55">
        <f>_xlfn.XLOOKUP(VALUE(I113), 'Processed closing data'!O$1:O$750, 'Processed closing data'!P$1:P$750, "")</f>
        <v>25.86</v>
      </c>
      <c r="M113" s="41"/>
      <c r="N113" s="41"/>
      <c r="O113" s="42">
        <v>44728</v>
      </c>
      <c r="P113" s="56">
        <v>24.3</v>
      </c>
      <c r="Q113" s="41"/>
      <c r="R113" s="41"/>
      <c r="S113" s="41"/>
      <c r="T113" s="41"/>
      <c r="U113" s="41"/>
      <c r="V113" s="41"/>
      <c r="W113" s="41"/>
      <c r="X113" s="41"/>
      <c r="Y113" s="41"/>
      <c r="Z113" s="41"/>
    </row>
    <row r="114" spans="1:26" ht="15.75" customHeight="1">
      <c r="A114" s="39">
        <v>44721</v>
      </c>
      <c r="B114" s="40">
        <v>4164.2700000000004</v>
      </c>
      <c r="C114" s="41"/>
      <c r="D114" s="42">
        <v>44729</v>
      </c>
      <c r="E114" s="43">
        <v>3.25</v>
      </c>
      <c r="F114" s="44"/>
      <c r="G114" s="44"/>
      <c r="H114" s="41"/>
      <c r="I114" s="52">
        <f t="shared" ref="I114:J114" si="113">A114</f>
        <v>44721</v>
      </c>
      <c r="J114" s="53">
        <f t="shared" si="113"/>
        <v>4164.2700000000004</v>
      </c>
      <c r="K114" s="54">
        <f>_xlfn.XLOOKUP(VALUE(I114), 'Processed closing data'!D$1:D$750, 'Processed closing data'!E$1:E$750, "")</f>
        <v>3.57</v>
      </c>
      <c r="L114" s="55">
        <f>_xlfn.XLOOKUP(VALUE(I114), 'Processed closing data'!O$1:O$750, 'Processed closing data'!P$1:P$750, "")</f>
        <v>24.78</v>
      </c>
      <c r="M114" s="41"/>
      <c r="N114" s="41"/>
      <c r="O114" s="42">
        <v>44729</v>
      </c>
      <c r="P114" s="56">
        <v>25.12</v>
      </c>
      <c r="Q114" s="41"/>
      <c r="R114" s="41"/>
      <c r="S114" s="41"/>
      <c r="T114" s="41"/>
      <c r="U114" s="41"/>
      <c r="V114" s="41"/>
      <c r="W114" s="41"/>
      <c r="X114" s="41"/>
      <c r="Y114" s="41"/>
      <c r="Z114" s="41"/>
    </row>
    <row r="115" spans="1:26" ht="15.75" customHeight="1">
      <c r="A115" s="39">
        <v>44722</v>
      </c>
      <c r="B115" s="40">
        <v>4076.7</v>
      </c>
      <c r="C115" s="41"/>
      <c r="D115" s="42">
        <v>44733</v>
      </c>
      <c r="E115" s="43">
        <v>3.3</v>
      </c>
      <c r="F115" s="44"/>
      <c r="G115" s="44"/>
      <c r="H115" s="41"/>
      <c r="I115" s="52">
        <f t="shared" ref="I115:J115" si="114">A115</f>
        <v>44722</v>
      </c>
      <c r="J115" s="53">
        <f t="shared" si="114"/>
        <v>4076.7</v>
      </c>
      <c r="K115" s="54">
        <f>_xlfn.XLOOKUP(VALUE(I115), 'Processed closing data'!D$1:D$750, 'Processed closing data'!E$1:E$750, "")</f>
        <v>3.32</v>
      </c>
      <c r="L115" s="55">
        <f>_xlfn.XLOOKUP(VALUE(I115), 'Processed closing data'!O$1:O$750, 'Processed closing data'!P$1:P$750, "")</f>
        <v>24.74</v>
      </c>
      <c r="M115" s="41"/>
      <c r="N115" s="41"/>
      <c r="O115" s="42">
        <v>44733</v>
      </c>
      <c r="P115" s="56">
        <v>24.84</v>
      </c>
      <c r="Q115" s="41"/>
      <c r="R115" s="41"/>
      <c r="S115" s="41"/>
      <c r="T115" s="41"/>
      <c r="U115" s="41"/>
      <c r="V115" s="41"/>
      <c r="W115" s="41"/>
      <c r="X115" s="41"/>
      <c r="Y115" s="41"/>
      <c r="Z115" s="41"/>
    </row>
    <row r="116" spans="1:26" ht="15.75" customHeight="1">
      <c r="A116" s="39">
        <v>44725</v>
      </c>
      <c r="B116" s="40">
        <v>4007.68</v>
      </c>
      <c r="C116" s="41"/>
      <c r="D116" s="42">
        <v>44734</v>
      </c>
      <c r="E116" s="43">
        <v>3.18</v>
      </c>
      <c r="F116" s="44"/>
      <c r="G116" s="44"/>
      <c r="H116" s="41"/>
      <c r="I116" s="52">
        <f t="shared" ref="I116:J116" si="115">A116</f>
        <v>44725</v>
      </c>
      <c r="J116" s="53">
        <f t="shared" si="115"/>
        <v>4007.68</v>
      </c>
      <c r="K116" s="54">
        <f>_xlfn.XLOOKUP(VALUE(I116), 'Processed closing data'!D$1:D$750, 'Processed closing data'!E$1:E$750, "")</f>
        <v>3.2</v>
      </c>
      <c r="L116" s="55">
        <f>_xlfn.XLOOKUP(VALUE(I116), 'Processed closing data'!O$1:O$750, 'Processed closing data'!P$1:P$750, "")</f>
        <v>24.3</v>
      </c>
      <c r="M116" s="41"/>
      <c r="N116" s="41"/>
      <c r="O116" s="42">
        <v>44734</v>
      </c>
      <c r="P116" s="56">
        <v>24.92</v>
      </c>
      <c r="Q116" s="41"/>
      <c r="R116" s="41"/>
      <c r="S116" s="41"/>
      <c r="T116" s="41"/>
      <c r="U116" s="41"/>
      <c r="V116" s="41"/>
      <c r="W116" s="41"/>
      <c r="X116" s="41"/>
      <c r="Y116" s="41"/>
      <c r="Z116" s="41"/>
    </row>
    <row r="117" spans="1:26" ht="15.75" customHeight="1">
      <c r="A117" s="39">
        <v>44726</v>
      </c>
      <c r="B117" s="40">
        <v>3995.35</v>
      </c>
      <c r="C117" s="41"/>
      <c r="D117" s="42">
        <v>44735</v>
      </c>
      <c r="E117" s="43">
        <v>3.1</v>
      </c>
      <c r="F117" s="58"/>
      <c r="G117" s="44"/>
      <c r="H117" s="41"/>
      <c r="I117" s="52">
        <f t="shared" ref="I117:J117" si="116">A117</f>
        <v>44726</v>
      </c>
      <c r="J117" s="53">
        <f t="shared" si="116"/>
        <v>3995.35</v>
      </c>
      <c r="K117" s="54">
        <f>_xlfn.XLOOKUP(VALUE(I117), 'Processed closing data'!D$1:D$750, 'Processed closing data'!E$1:E$750, "")</f>
        <v>3.18</v>
      </c>
      <c r="L117" s="55">
        <f>_xlfn.XLOOKUP(VALUE(I117), 'Processed closing data'!O$1:O$750, 'Processed closing data'!P$1:P$750, "")</f>
        <v>24.06</v>
      </c>
      <c r="M117" s="41"/>
      <c r="N117" s="41"/>
      <c r="O117" s="42">
        <v>44735</v>
      </c>
      <c r="P117" s="56">
        <v>24.76</v>
      </c>
      <c r="Q117" s="41"/>
      <c r="R117" s="41"/>
      <c r="S117" s="41"/>
      <c r="T117" s="41"/>
      <c r="U117" s="41"/>
      <c r="V117" s="41"/>
      <c r="W117" s="41"/>
      <c r="X117" s="41"/>
      <c r="Y117" s="41"/>
      <c r="Z117" s="41"/>
    </row>
    <row r="118" spans="1:26" ht="15.75" customHeight="1">
      <c r="A118" s="39">
        <v>44727</v>
      </c>
      <c r="B118" s="40">
        <v>4044.51</v>
      </c>
      <c r="C118" s="41"/>
      <c r="D118" s="42">
        <v>44736</v>
      </c>
      <c r="E118" s="43">
        <v>3.23</v>
      </c>
      <c r="F118" s="44"/>
      <c r="G118" s="44"/>
      <c r="H118" s="41"/>
      <c r="I118" s="52">
        <f t="shared" ref="I118:J118" si="117">A118</f>
        <v>44727</v>
      </c>
      <c r="J118" s="53">
        <f t="shared" si="117"/>
        <v>4044.51</v>
      </c>
      <c r="K118" s="54">
        <f>_xlfn.XLOOKUP(VALUE(I118), 'Processed closing data'!D$1:D$750, 'Processed closing data'!E$1:E$750, "")</f>
        <v>3.36</v>
      </c>
      <c r="L118" s="55">
        <f>_xlfn.XLOOKUP(VALUE(I118), 'Processed closing data'!O$1:O$750, 'Processed closing data'!P$1:P$750, "")</f>
        <v>24.86</v>
      </c>
      <c r="M118" s="41"/>
      <c r="N118" s="41"/>
      <c r="O118" s="42">
        <v>44736</v>
      </c>
      <c r="P118" s="56">
        <v>25.04</v>
      </c>
      <c r="Q118" s="41"/>
      <c r="R118" s="41"/>
      <c r="S118" s="41"/>
      <c r="T118" s="41"/>
      <c r="U118" s="41"/>
      <c r="V118" s="41"/>
      <c r="W118" s="41"/>
      <c r="X118" s="41"/>
      <c r="Y118" s="41"/>
      <c r="Z118" s="41"/>
    </row>
    <row r="119" spans="1:26" ht="15.75" customHeight="1">
      <c r="A119" s="39">
        <v>44728</v>
      </c>
      <c r="B119" s="40">
        <v>3918.07</v>
      </c>
      <c r="C119" s="41"/>
      <c r="D119" s="42">
        <v>44739</v>
      </c>
      <c r="E119" s="43">
        <v>3.19</v>
      </c>
      <c r="F119" s="44"/>
      <c r="G119" s="44"/>
      <c r="H119" s="41"/>
      <c r="I119" s="52">
        <f t="shared" ref="I119:J119" si="118">A119</f>
        <v>44728</v>
      </c>
      <c r="J119" s="53">
        <f t="shared" si="118"/>
        <v>3918.07</v>
      </c>
      <c r="K119" s="54">
        <f>_xlfn.XLOOKUP(VALUE(I119), 'Processed closing data'!D$1:D$750, 'Processed closing data'!E$1:E$750, "")</f>
        <v>3.18</v>
      </c>
      <c r="L119" s="55">
        <f>_xlfn.XLOOKUP(VALUE(I119), 'Processed closing data'!O$1:O$750, 'Processed closing data'!P$1:P$750, "")</f>
        <v>24.3</v>
      </c>
      <c r="M119" s="41"/>
      <c r="N119" s="41"/>
      <c r="O119" s="42">
        <v>44739</v>
      </c>
      <c r="P119" s="56">
        <v>25.32</v>
      </c>
      <c r="Q119" s="41"/>
      <c r="R119" s="41"/>
      <c r="S119" s="41"/>
      <c r="T119" s="41"/>
      <c r="U119" s="41"/>
      <c r="V119" s="41"/>
      <c r="W119" s="41"/>
      <c r="X119" s="41"/>
      <c r="Y119" s="41"/>
      <c r="Z119" s="41"/>
    </row>
    <row r="120" spans="1:26" ht="15.75" customHeight="1">
      <c r="A120" s="39">
        <v>44729</v>
      </c>
      <c r="B120" s="40">
        <v>3910.86</v>
      </c>
      <c r="C120" s="41"/>
      <c r="D120" s="42">
        <v>44740</v>
      </c>
      <c r="E120" s="43">
        <v>3.05</v>
      </c>
      <c r="F120" s="57"/>
      <c r="G120" s="44"/>
      <c r="H120" s="41"/>
      <c r="I120" s="52">
        <f t="shared" ref="I120:J120" si="119">A120</f>
        <v>44729</v>
      </c>
      <c r="J120" s="53">
        <f t="shared" si="119"/>
        <v>3910.86</v>
      </c>
      <c r="K120" s="54">
        <f>_xlfn.XLOOKUP(VALUE(I120), 'Processed closing data'!D$1:D$750, 'Processed closing data'!E$1:E$750, "")</f>
        <v>3.25</v>
      </c>
      <c r="L120" s="55">
        <f>_xlfn.XLOOKUP(VALUE(I120), 'Processed closing data'!O$1:O$750, 'Processed closing data'!P$1:P$750, "")</f>
        <v>25.12</v>
      </c>
      <c r="M120" s="41"/>
      <c r="N120" s="41"/>
      <c r="O120" s="42">
        <v>44740</v>
      </c>
      <c r="P120" s="56">
        <v>25</v>
      </c>
      <c r="Q120" s="41"/>
      <c r="R120" s="41"/>
      <c r="S120" s="41"/>
      <c r="T120" s="41"/>
      <c r="U120" s="41"/>
      <c r="V120" s="41"/>
      <c r="W120" s="41"/>
      <c r="X120" s="41"/>
      <c r="Y120" s="41"/>
      <c r="Z120" s="41"/>
    </row>
    <row r="121" spans="1:26" ht="15.75" customHeight="1">
      <c r="A121" s="39">
        <v>44732</v>
      </c>
      <c r="B121" s="40">
        <v>3963.31</v>
      </c>
      <c r="C121" s="41"/>
      <c r="D121" s="42">
        <v>44741</v>
      </c>
      <c r="E121" s="43">
        <v>2.94</v>
      </c>
      <c r="F121" s="44"/>
      <c r="G121" s="44"/>
      <c r="H121" s="41"/>
      <c r="I121" s="52">
        <f t="shared" ref="I121:J121" si="120">A121</f>
        <v>44732</v>
      </c>
      <c r="J121" s="53">
        <f t="shared" si="120"/>
        <v>3963.31</v>
      </c>
      <c r="K121" s="54">
        <v>3.25</v>
      </c>
      <c r="L121" s="55">
        <v>25.12</v>
      </c>
      <c r="M121" s="41"/>
      <c r="N121" s="41"/>
      <c r="O121" s="42">
        <v>44741</v>
      </c>
      <c r="P121" s="56">
        <v>24.4</v>
      </c>
      <c r="Q121" s="41"/>
      <c r="R121" s="41"/>
      <c r="S121" s="41"/>
      <c r="T121" s="41"/>
      <c r="U121" s="41"/>
      <c r="V121" s="41"/>
      <c r="W121" s="41"/>
      <c r="X121" s="41"/>
      <c r="Y121" s="41"/>
      <c r="Z121" s="41"/>
    </row>
    <row r="122" spans="1:26" ht="15.75" customHeight="1">
      <c r="A122" s="39">
        <v>44733</v>
      </c>
      <c r="B122" s="40">
        <v>3975.58</v>
      </c>
      <c r="C122" s="41"/>
      <c r="D122" s="42">
        <v>44742</v>
      </c>
      <c r="E122" s="43">
        <v>2.77</v>
      </c>
      <c r="F122" s="44"/>
      <c r="G122" s="44"/>
      <c r="H122" s="41"/>
      <c r="I122" s="52">
        <f t="shared" ref="I122:J122" si="121">A122</f>
        <v>44733</v>
      </c>
      <c r="J122" s="53">
        <f t="shared" si="121"/>
        <v>3975.58</v>
      </c>
      <c r="K122" s="54">
        <f>_xlfn.XLOOKUP(VALUE(I122), 'Processed closing data'!D$1:D$750, 'Processed closing data'!E$1:E$750, "")</f>
        <v>3.3</v>
      </c>
      <c r="L122" s="55">
        <f>_xlfn.XLOOKUP(VALUE(I122), 'Processed closing data'!O$1:O$750, 'Processed closing data'!P$1:P$750, "")</f>
        <v>24.84</v>
      </c>
      <c r="M122" s="41"/>
      <c r="N122" s="41"/>
      <c r="O122" s="42">
        <v>44742</v>
      </c>
      <c r="P122" s="56">
        <v>25.08</v>
      </c>
      <c r="Q122" s="41"/>
      <c r="R122" s="41"/>
      <c r="S122" s="41"/>
      <c r="T122" s="41"/>
      <c r="U122" s="41"/>
      <c r="V122" s="41"/>
      <c r="W122" s="41"/>
      <c r="X122" s="41"/>
      <c r="Y122" s="41"/>
      <c r="Z122" s="41"/>
    </row>
    <row r="123" spans="1:26" ht="15.75" customHeight="1">
      <c r="A123" s="39">
        <v>44734</v>
      </c>
      <c r="B123" s="40">
        <v>3944.13</v>
      </c>
      <c r="C123" s="41"/>
      <c r="D123" s="42">
        <v>44743</v>
      </c>
      <c r="E123" s="43">
        <v>2.66</v>
      </c>
      <c r="F123" s="44"/>
      <c r="G123" s="44"/>
      <c r="H123" s="41"/>
      <c r="I123" s="52">
        <f t="shared" ref="I123:J123" si="122">A123</f>
        <v>44734</v>
      </c>
      <c r="J123" s="53">
        <f t="shared" si="122"/>
        <v>3944.13</v>
      </c>
      <c r="K123" s="54">
        <f>_xlfn.XLOOKUP(VALUE(I123), 'Processed closing data'!D$1:D$750, 'Processed closing data'!E$1:E$750, "")</f>
        <v>3.18</v>
      </c>
      <c r="L123" s="55">
        <f>_xlfn.XLOOKUP(VALUE(I123), 'Processed closing data'!O$1:O$750, 'Processed closing data'!P$1:P$750, "")</f>
        <v>24.92</v>
      </c>
      <c r="M123" s="41"/>
      <c r="N123" s="41"/>
      <c r="O123" s="42">
        <v>44743</v>
      </c>
      <c r="P123" s="56">
        <v>25.54</v>
      </c>
      <c r="Q123" s="41"/>
      <c r="R123" s="41"/>
      <c r="S123" s="41"/>
      <c r="T123" s="41"/>
      <c r="U123" s="41"/>
      <c r="V123" s="41"/>
      <c r="W123" s="41"/>
      <c r="X123" s="41"/>
      <c r="Y123" s="41"/>
      <c r="Z123" s="41"/>
    </row>
    <row r="124" spans="1:26" ht="15.75" customHeight="1">
      <c r="A124" s="39">
        <v>44735</v>
      </c>
      <c r="B124" s="40">
        <v>3905.39</v>
      </c>
      <c r="C124" s="41"/>
      <c r="D124" s="42">
        <v>44746</v>
      </c>
      <c r="E124" s="43">
        <v>2.67</v>
      </c>
      <c r="F124" s="44"/>
      <c r="G124" s="44"/>
      <c r="H124" s="41"/>
      <c r="I124" s="52">
        <f t="shared" ref="I124:J124" si="123">A124</f>
        <v>44735</v>
      </c>
      <c r="J124" s="53">
        <f t="shared" si="123"/>
        <v>3905.39</v>
      </c>
      <c r="K124" s="54">
        <f>_xlfn.XLOOKUP(VALUE(I124), 'Processed closing data'!D$1:D$750, 'Processed closing data'!E$1:E$750, "")</f>
        <v>3.1</v>
      </c>
      <c r="L124" s="55">
        <f>_xlfn.XLOOKUP(VALUE(I124), 'Processed closing data'!O$1:O$750, 'Processed closing data'!P$1:P$750, "")</f>
        <v>24.76</v>
      </c>
      <c r="M124" s="41"/>
      <c r="N124" s="41"/>
      <c r="O124" s="42">
        <v>44746</v>
      </c>
      <c r="P124" s="56">
        <v>25.4</v>
      </c>
      <c r="Q124" s="41"/>
      <c r="R124" s="41"/>
      <c r="S124" s="41"/>
      <c r="T124" s="41"/>
      <c r="U124" s="41"/>
      <c r="V124" s="41"/>
      <c r="W124" s="41"/>
      <c r="X124" s="41"/>
      <c r="Y124" s="41"/>
      <c r="Z124" s="41"/>
    </row>
    <row r="125" spans="1:26" ht="15.75" customHeight="1">
      <c r="A125" s="39">
        <v>44736</v>
      </c>
      <c r="B125" s="40">
        <v>4007.91</v>
      </c>
      <c r="C125" s="41"/>
      <c r="D125" s="42">
        <v>44747</v>
      </c>
      <c r="E125" s="43">
        <v>2.75</v>
      </c>
      <c r="F125" s="44"/>
      <c r="G125" s="44"/>
      <c r="H125" s="41"/>
      <c r="I125" s="52">
        <f t="shared" ref="I125:J125" si="124">A125</f>
        <v>44736</v>
      </c>
      <c r="J125" s="53">
        <f t="shared" si="124"/>
        <v>4007.91</v>
      </c>
      <c r="K125" s="54">
        <f>_xlfn.XLOOKUP(VALUE(I125), 'Processed closing data'!D$1:D$750, 'Processed closing data'!E$1:E$750, "")</f>
        <v>3.23</v>
      </c>
      <c r="L125" s="55">
        <f>_xlfn.XLOOKUP(VALUE(I125), 'Processed closing data'!O$1:O$750, 'Processed closing data'!P$1:P$750, "")</f>
        <v>25.04</v>
      </c>
      <c r="M125" s="41"/>
      <c r="N125" s="41"/>
      <c r="O125" s="42">
        <v>44747</v>
      </c>
      <c r="P125" s="56">
        <v>25.82</v>
      </c>
      <c r="Q125" s="41"/>
      <c r="R125" s="41"/>
      <c r="S125" s="41"/>
      <c r="T125" s="41"/>
      <c r="U125" s="41"/>
      <c r="V125" s="41"/>
      <c r="W125" s="41"/>
      <c r="X125" s="41"/>
      <c r="Y125" s="41"/>
      <c r="Z125" s="41"/>
    </row>
    <row r="126" spans="1:26" ht="15.75" customHeight="1">
      <c r="A126" s="39">
        <v>44739</v>
      </c>
      <c r="B126" s="40">
        <v>4037.48</v>
      </c>
      <c r="C126" s="41"/>
      <c r="D126" s="42">
        <v>44748</v>
      </c>
      <c r="E126" s="43">
        <v>3.1</v>
      </c>
      <c r="F126" s="58"/>
      <c r="G126" s="44"/>
      <c r="H126" s="41"/>
      <c r="I126" s="52">
        <f t="shared" ref="I126:J126" si="125">A126</f>
        <v>44739</v>
      </c>
      <c r="J126" s="53">
        <f t="shared" si="125"/>
        <v>4037.48</v>
      </c>
      <c r="K126" s="54">
        <f>_xlfn.XLOOKUP(VALUE(I126), 'Processed closing data'!D$1:D$750, 'Processed closing data'!E$1:E$750, "")</f>
        <v>3.19</v>
      </c>
      <c r="L126" s="55">
        <f>_xlfn.XLOOKUP(VALUE(I126), 'Processed closing data'!O$1:O$750, 'Processed closing data'!P$1:P$750, "")</f>
        <v>25.32</v>
      </c>
      <c r="M126" s="41"/>
      <c r="N126" s="41"/>
      <c r="O126" s="42">
        <v>44748</v>
      </c>
      <c r="P126" s="56">
        <v>26.56</v>
      </c>
      <c r="Q126" s="41"/>
      <c r="R126" s="41"/>
      <c r="S126" s="41"/>
      <c r="T126" s="41"/>
      <c r="U126" s="41"/>
      <c r="V126" s="41"/>
      <c r="W126" s="41"/>
      <c r="X126" s="41"/>
      <c r="Y126" s="41"/>
      <c r="Z126" s="41"/>
    </row>
    <row r="127" spans="1:26" ht="15.75" customHeight="1">
      <c r="A127" s="39">
        <v>44740</v>
      </c>
      <c r="B127" s="40">
        <v>4069.18</v>
      </c>
      <c r="C127" s="41"/>
      <c r="D127" s="42">
        <v>44749</v>
      </c>
      <c r="E127" s="43">
        <v>3.19</v>
      </c>
      <c r="F127" s="44"/>
      <c r="G127" s="44"/>
      <c r="H127" s="41"/>
      <c r="I127" s="52">
        <f t="shared" ref="I127:J127" si="126">A127</f>
        <v>44740</v>
      </c>
      <c r="J127" s="53">
        <f t="shared" si="126"/>
        <v>4069.18</v>
      </c>
      <c r="K127" s="54">
        <f>_xlfn.XLOOKUP(VALUE(I127), 'Processed closing data'!D$1:D$750, 'Processed closing data'!E$1:E$750, "")</f>
        <v>3.05</v>
      </c>
      <c r="L127" s="55">
        <f>_xlfn.XLOOKUP(VALUE(I127), 'Processed closing data'!O$1:O$750, 'Processed closing data'!P$1:P$750, "")</f>
        <v>25</v>
      </c>
      <c r="M127" s="41"/>
      <c r="N127" s="41"/>
      <c r="O127" s="42">
        <v>44749</v>
      </c>
      <c r="P127" s="56">
        <v>26.6</v>
      </c>
      <c r="Q127" s="41"/>
      <c r="R127" s="41"/>
      <c r="S127" s="41"/>
      <c r="T127" s="41"/>
      <c r="U127" s="41"/>
      <c r="V127" s="41"/>
      <c r="W127" s="41"/>
      <c r="X127" s="41"/>
      <c r="Y127" s="41"/>
      <c r="Z127" s="41"/>
    </row>
    <row r="128" spans="1:26" ht="15.75" customHeight="1">
      <c r="A128" s="39">
        <v>44741</v>
      </c>
      <c r="B128" s="40">
        <v>4053.98</v>
      </c>
      <c r="C128" s="41"/>
      <c r="D128" s="42">
        <v>44750</v>
      </c>
      <c r="E128" s="43">
        <v>3.21</v>
      </c>
      <c r="F128" s="44"/>
      <c r="G128" s="44"/>
      <c r="H128" s="41"/>
      <c r="I128" s="52">
        <f t="shared" ref="I128:J128" si="127">A128</f>
        <v>44741</v>
      </c>
      <c r="J128" s="53">
        <f t="shared" si="127"/>
        <v>4053.98</v>
      </c>
      <c r="K128" s="54">
        <f>_xlfn.XLOOKUP(VALUE(I128), 'Processed closing data'!D$1:D$750, 'Processed closing data'!E$1:E$750, "")</f>
        <v>2.94</v>
      </c>
      <c r="L128" s="55">
        <f>_xlfn.XLOOKUP(VALUE(I128), 'Processed closing data'!O$1:O$750, 'Processed closing data'!P$1:P$750, "")</f>
        <v>24.4</v>
      </c>
      <c r="M128" s="41"/>
      <c r="N128" s="41"/>
      <c r="O128" s="42">
        <v>44750</v>
      </c>
      <c r="P128" s="56">
        <v>26.08</v>
      </c>
      <c r="Q128" s="41"/>
      <c r="R128" s="41"/>
      <c r="S128" s="41"/>
      <c r="T128" s="41"/>
      <c r="U128" s="41"/>
      <c r="V128" s="41"/>
      <c r="W128" s="41"/>
      <c r="X128" s="41"/>
      <c r="Y128" s="41"/>
      <c r="Z128" s="41"/>
    </row>
    <row r="129" spans="1:26" ht="15.75" customHeight="1">
      <c r="A129" s="39">
        <v>44742</v>
      </c>
      <c r="B129" s="40">
        <v>3974.68</v>
      </c>
      <c r="C129" s="41"/>
      <c r="D129" s="42">
        <v>44753</v>
      </c>
      <c r="E129" s="43">
        <v>3.12</v>
      </c>
      <c r="F129" s="58"/>
      <c r="G129" s="44"/>
      <c r="H129" s="41"/>
      <c r="I129" s="52">
        <f t="shared" ref="I129:J129" si="128">A129</f>
        <v>44742</v>
      </c>
      <c r="J129" s="53">
        <f t="shared" si="128"/>
        <v>3974.68</v>
      </c>
      <c r="K129" s="54">
        <f>_xlfn.XLOOKUP(VALUE(I129), 'Processed closing data'!D$1:D$750, 'Processed closing data'!E$1:E$750, "")</f>
        <v>2.77</v>
      </c>
      <c r="L129" s="55">
        <f>_xlfn.XLOOKUP(VALUE(I129), 'Processed closing data'!O$1:O$750, 'Processed closing data'!P$1:P$750, "")</f>
        <v>25.08</v>
      </c>
      <c r="M129" s="41"/>
      <c r="N129" s="41"/>
      <c r="O129" s="42">
        <v>44753</v>
      </c>
      <c r="P129" s="56">
        <v>25.28</v>
      </c>
      <c r="Q129" s="41"/>
      <c r="R129" s="41"/>
      <c r="S129" s="41"/>
      <c r="T129" s="41"/>
      <c r="U129" s="41"/>
      <c r="V129" s="41"/>
      <c r="W129" s="41"/>
      <c r="X129" s="41"/>
      <c r="Y129" s="41"/>
      <c r="Z129" s="41"/>
    </row>
    <row r="130" spans="1:26" ht="15.75" customHeight="1">
      <c r="A130" s="39">
        <v>44743</v>
      </c>
      <c r="B130" s="40">
        <v>3973.44</v>
      </c>
      <c r="C130" s="41"/>
      <c r="D130" s="42">
        <v>44754</v>
      </c>
      <c r="E130" s="43">
        <v>2.95</v>
      </c>
      <c r="F130" s="44"/>
      <c r="G130" s="44"/>
      <c r="H130" s="41"/>
      <c r="I130" s="52">
        <f t="shared" ref="I130:J130" si="129">A130</f>
        <v>44743</v>
      </c>
      <c r="J130" s="53">
        <f t="shared" si="129"/>
        <v>3973.44</v>
      </c>
      <c r="K130" s="54">
        <f>_xlfn.XLOOKUP(VALUE(I130), 'Processed closing data'!D$1:D$750, 'Processed closing data'!E$1:E$750, "")</f>
        <v>2.66</v>
      </c>
      <c r="L130" s="55">
        <f>_xlfn.XLOOKUP(VALUE(I130), 'Processed closing data'!O$1:O$750, 'Processed closing data'!P$1:P$750, "")</f>
        <v>25.54</v>
      </c>
      <c r="M130" s="41"/>
      <c r="N130" s="41"/>
      <c r="O130" s="42">
        <v>44754</v>
      </c>
      <c r="P130" s="56">
        <v>24.26</v>
      </c>
      <c r="Q130" s="41"/>
      <c r="R130" s="41"/>
      <c r="S130" s="41"/>
      <c r="T130" s="41"/>
      <c r="U130" s="41"/>
      <c r="V130" s="41"/>
      <c r="W130" s="41"/>
      <c r="X130" s="41"/>
      <c r="Y130" s="41"/>
      <c r="Z130" s="41"/>
    </row>
    <row r="131" spans="1:26" ht="15.75" customHeight="1">
      <c r="A131" s="39">
        <v>44746</v>
      </c>
      <c r="B131" s="40">
        <v>4002.19</v>
      </c>
      <c r="C131" s="41"/>
      <c r="D131" s="42">
        <v>44755</v>
      </c>
      <c r="E131" s="43">
        <v>2.92</v>
      </c>
      <c r="F131" s="44"/>
      <c r="G131" s="44"/>
      <c r="H131" s="41"/>
      <c r="I131" s="52">
        <f t="shared" ref="I131:J131" si="130">A131</f>
        <v>44746</v>
      </c>
      <c r="J131" s="53">
        <f t="shared" si="130"/>
        <v>4002.19</v>
      </c>
      <c r="K131" s="54">
        <f>_xlfn.XLOOKUP(VALUE(I131), 'Processed closing data'!D$1:D$750, 'Processed closing data'!E$1:E$750, "")</f>
        <v>2.67</v>
      </c>
      <c r="L131" s="55">
        <f>_xlfn.XLOOKUP(VALUE(I131), 'Processed closing data'!O$1:O$750, 'Processed closing data'!P$1:P$750, "")</f>
        <v>25.4</v>
      </c>
      <c r="M131" s="41"/>
      <c r="N131" s="41"/>
      <c r="O131" s="42">
        <v>44755</v>
      </c>
      <c r="P131" s="56">
        <v>23.76</v>
      </c>
      <c r="Q131" s="41"/>
      <c r="R131" s="41"/>
      <c r="S131" s="41"/>
      <c r="T131" s="41"/>
      <c r="U131" s="41"/>
      <c r="V131" s="41"/>
      <c r="W131" s="41"/>
      <c r="X131" s="41"/>
      <c r="Y131" s="41"/>
      <c r="Z131" s="41"/>
    </row>
    <row r="132" spans="1:26" ht="15.75" customHeight="1">
      <c r="A132" s="39">
        <v>44747</v>
      </c>
      <c r="B132" s="40">
        <v>3895.69</v>
      </c>
      <c r="C132" s="41"/>
      <c r="D132" s="42">
        <v>44756</v>
      </c>
      <c r="E132" s="43">
        <v>2.69</v>
      </c>
      <c r="F132" s="44"/>
      <c r="G132" s="44"/>
      <c r="H132" s="41"/>
      <c r="I132" s="52">
        <f t="shared" ref="I132:J132" si="131">A132</f>
        <v>44747</v>
      </c>
      <c r="J132" s="53">
        <f t="shared" si="131"/>
        <v>3895.69</v>
      </c>
      <c r="K132" s="54">
        <f>_xlfn.XLOOKUP(VALUE(I132), 'Processed closing data'!D$1:D$750, 'Processed closing data'!E$1:E$750, "")</f>
        <v>2.75</v>
      </c>
      <c r="L132" s="55">
        <f>_xlfn.XLOOKUP(VALUE(I132), 'Processed closing data'!O$1:O$750, 'Processed closing data'!P$1:P$750, "")</f>
        <v>25.82</v>
      </c>
      <c r="M132" s="41"/>
      <c r="N132" s="41"/>
      <c r="O132" s="42">
        <v>44756</v>
      </c>
      <c r="P132" s="56">
        <v>22.98</v>
      </c>
      <c r="Q132" s="41"/>
      <c r="R132" s="41"/>
      <c r="S132" s="41"/>
      <c r="T132" s="41"/>
      <c r="U132" s="41"/>
      <c r="V132" s="41"/>
      <c r="W132" s="41"/>
      <c r="X132" s="41"/>
      <c r="Y132" s="41"/>
      <c r="Z132" s="41"/>
    </row>
    <row r="133" spans="1:26" ht="15.75" customHeight="1">
      <c r="A133" s="39">
        <v>44748</v>
      </c>
      <c r="B133" s="40">
        <v>3943.39</v>
      </c>
      <c r="C133" s="41"/>
      <c r="D133" s="42">
        <v>44757</v>
      </c>
      <c r="E133" s="43">
        <v>2.84</v>
      </c>
      <c r="F133" s="44"/>
      <c r="G133" s="44"/>
      <c r="H133" s="41"/>
      <c r="I133" s="52">
        <f t="shared" ref="I133:J133" si="132">A133</f>
        <v>44748</v>
      </c>
      <c r="J133" s="53">
        <f t="shared" si="132"/>
        <v>3943.39</v>
      </c>
      <c r="K133" s="54">
        <f>_xlfn.XLOOKUP(VALUE(I133), 'Processed closing data'!D$1:D$750, 'Processed closing data'!E$1:E$750, "")</f>
        <v>3.1</v>
      </c>
      <c r="L133" s="55">
        <f>_xlfn.XLOOKUP(VALUE(I133), 'Processed closing data'!O$1:O$750, 'Processed closing data'!P$1:P$750, "")</f>
        <v>26.56</v>
      </c>
      <c r="M133" s="41"/>
      <c r="N133" s="41"/>
      <c r="O133" s="42">
        <v>44757</v>
      </c>
      <c r="P133" s="56">
        <v>23.34</v>
      </c>
      <c r="Q133" s="41"/>
      <c r="R133" s="41"/>
      <c r="S133" s="41"/>
      <c r="T133" s="41"/>
      <c r="U133" s="41"/>
      <c r="V133" s="41"/>
      <c r="W133" s="41"/>
      <c r="X133" s="41"/>
      <c r="Y133" s="41"/>
      <c r="Z133" s="41"/>
    </row>
    <row r="134" spans="1:26" ht="15.75" customHeight="1">
      <c r="A134" s="39">
        <v>44749</v>
      </c>
      <c r="B134" s="40">
        <v>3990.68</v>
      </c>
      <c r="C134" s="41"/>
      <c r="D134" s="42">
        <v>44760</v>
      </c>
      <c r="E134" s="43">
        <v>2.87</v>
      </c>
      <c r="F134" s="44"/>
      <c r="G134" s="44"/>
      <c r="H134" s="41"/>
      <c r="I134" s="52">
        <f t="shared" ref="I134:J134" si="133">A134</f>
        <v>44749</v>
      </c>
      <c r="J134" s="53">
        <f t="shared" si="133"/>
        <v>3990.68</v>
      </c>
      <c r="K134" s="54">
        <f>_xlfn.XLOOKUP(VALUE(I134), 'Processed closing data'!D$1:D$750, 'Processed closing data'!E$1:E$750, "")</f>
        <v>3.19</v>
      </c>
      <c r="L134" s="55">
        <f>_xlfn.XLOOKUP(VALUE(I134), 'Processed closing data'!O$1:O$750, 'Processed closing data'!P$1:P$750, "")</f>
        <v>26.6</v>
      </c>
      <c r="M134" s="41"/>
      <c r="N134" s="41"/>
      <c r="O134" s="42">
        <v>44760</v>
      </c>
      <c r="P134" s="56">
        <v>23.42</v>
      </c>
      <c r="Q134" s="41"/>
      <c r="R134" s="41"/>
      <c r="S134" s="41"/>
      <c r="T134" s="41"/>
      <c r="U134" s="41"/>
      <c r="V134" s="41"/>
      <c r="W134" s="41"/>
      <c r="X134" s="41"/>
      <c r="Y134" s="41"/>
      <c r="Z134" s="41"/>
    </row>
    <row r="135" spans="1:26" ht="15.75" customHeight="1">
      <c r="A135" s="39">
        <v>44750</v>
      </c>
      <c r="B135" s="40">
        <v>3995.26</v>
      </c>
      <c r="C135" s="41"/>
      <c r="D135" s="42">
        <v>44761</v>
      </c>
      <c r="E135" s="43">
        <v>2.87</v>
      </c>
      <c r="F135" s="44"/>
      <c r="G135" s="44"/>
      <c r="H135" s="41"/>
      <c r="I135" s="52">
        <f t="shared" ref="I135:J135" si="134">A135</f>
        <v>44750</v>
      </c>
      <c r="J135" s="53">
        <f t="shared" si="134"/>
        <v>3995.26</v>
      </c>
      <c r="K135" s="54">
        <f>_xlfn.XLOOKUP(VALUE(I135), 'Processed closing data'!D$1:D$750, 'Processed closing data'!E$1:E$750, "")</f>
        <v>3.21</v>
      </c>
      <c r="L135" s="55">
        <f>_xlfn.XLOOKUP(VALUE(I135), 'Processed closing data'!O$1:O$750, 'Processed closing data'!P$1:P$750, "")</f>
        <v>26.08</v>
      </c>
      <c r="M135" s="41"/>
      <c r="N135" s="41"/>
      <c r="O135" s="42">
        <v>44761</v>
      </c>
      <c r="P135" s="56">
        <v>23.84</v>
      </c>
      <c r="Q135" s="41"/>
      <c r="R135" s="41"/>
      <c r="S135" s="41"/>
      <c r="T135" s="41"/>
      <c r="U135" s="41"/>
      <c r="V135" s="41"/>
      <c r="W135" s="41"/>
      <c r="X135" s="41"/>
      <c r="Y135" s="41"/>
      <c r="Z135" s="41"/>
    </row>
    <row r="136" spans="1:26" ht="15.75" customHeight="1">
      <c r="A136" s="39">
        <v>44753</v>
      </c>
      <c r="B136" s="40">
        <v>3992.99</v>
      </c>
      <c r="C136" s="41"/>
      <c r="D136" s="42">
        <v>44762</v>
      </c>
      <c r="E136" s="43">
        <v>3</v>
      </c>
      <c r="F136" s="44"/>
      <c r="G136" s="44"/>
      <c r="H136" s="41"/>
      <c r="I136" s="52">
        <f t="shared" ref="I136:J136" si="135">A136</f>
        <v>44753</v>
      </c>
      <c r="J136" s="53">
        <f t="shared" si="135"/>
        <v>3992.99</v>
      </c>
      <c r="K136" s="54">
        <f>_xlfn.XLOOKUP(VALUE(I136), 'Processed closing data'!D$1:D$750, 'Processed closing data'!E$1:E$750, "")</f>
        <v>3.12</v>
      </c>
      <c r="L136" s="55">
        <f>_xlfn.XLOOKUP(VALUE(I136), 'Processed closing data'!O$1:O$750, 'Processed closing data'!P$1:P$750, "")</f>
        <v>25.28</v>
      </c>
      <c r="M136" s="41"/>
      <c r="N136" s="41"/>
      <c r="O136" s="42">
        <v>44762</v>
      </c>
      <c r="P136" s="56">
        <v>24.82</v>
      </c>
      <c r="Q136" s="41"/>
      <c r="R136" s="41"/>
      <c r="S136" s="41"/>
      <c r="T136" s="41"/>
      <c r="U136" s="41"/>
      <c r="V136" s="41"/>
      <c r="W136" s="41"/>
      <c r="X136" s="41"/>
      <c r="Y136" s="41"/>
      <c r="Z136" s="41"/>
    </row>
    <row r="137" spans="1:26" ht="15.75" customHeight="1">
      <c r="A137" s="39">
        <v>44754</v>
      </c>
      <c r="B137" s="40">
        <v>3999.81</v>
      </c>
      <c r="C137" s="41"/>
      <c r="D137" s="42">
        <v>44763</v>
      </c>
      <c r="E137" s="43">
        <v>3.13</v>
      </c>
      <c r="F137" s="44"/>
      <c r="G137" s="44"/>
      <c r="H137" s="41"/>
      <c r="I137" s="52">
        <f t="shared" ref="I137:J137" si="136">A137</f>
        <v>44754</v>
      </c>
      <c r="J137" s="53">
        <f t="shared" si="136"/>
        <v>3999.81</v>
      </c>
      <c r="K137" s="54">
        <f>_xlfn.XLOOKUP(VALUE(I137), 'Processed closing data'!D$1:D$750, 'Processed closing data'!E$1:E$750, "")</f>
        <v>2.95</v>
      </c>
      <c r="L137" s="55">
        <f>_xlfn.XLOOKUP(VALUE(I137), 'Processed closing data'!O$1:O$750, 'Processed closing data'!P$1:P$750, "")</f>
        <v>24.26</v>
      </c>
      <c r="M137" s="41"/>
      <c r="N137" s="41"/>
      <c r="O137" s="42">
        <v>44763</v>
      </c>
      <c r="P137" s="56">
        <v>26.6</v>
      </c>
      <c r="Q137" s="41"/>
      <c r="R137" s="41"/>
      <c r="S137" s="41"/>
      <c r="T137" s="41"/>
      <c r="U137" s="41"/>
      <c r="V137" s="41"/>
      <c r="W137" s="41"/>
      <c r="X137" s="41"/>
      <c r="Y137" s="41"/>
      <c r="Z137" s="41"/>
    </row>
    <row r="138" spans="1:26" ht="15.75" customHeight="1">
      <c r="A138" s="39">
        <v>44755</v>
      </c>
      <c r="B138" s="40">
        <v>3970.02</v>
      </c>
      <c r="C138" s="41"/>
      <c r="D138" s="42">
        <v>44764</v>
      </c>
      <c r="E138" s="43">
        <v>3.04</v>
      </c>
      <c r="F138" s="57"/>
      <c r="G138" s="44"/>
      <c r="H138" s="41"/>
      <c r="I138" s="52">
        <f t="shared" ref="I138:J138" si="137">A138</f>
        <v>44755</v>
      </c>
      <c r="J138" s="53">
        <f t="shared" si="137"/>
        <v>3970.02</v>
      </c>
      <c r="K138" s="54">
        <f>_xlfn.XLOOKUP(VALUE(I138), 'Processed closing data'!D$1:D$750, 'Processed closing data'!E$1:E$750, "")</f>
        <v>2.92</v>
      </c>
      <c r="L138" s="55">
        <f>_xlfn.XLOOKUP(VALUE(I138), 'Processed closing data'!O$1:O$750, 'Processed closing data'!P$1:P$750, "")</f>
        <v>23.76</v>
      </c>
      <c r="M138" s="41"/>
      <c r="N138" s="41"/>
      <c r="O138" s="42">
        <v>44764</v>
      </c>
      <c r="P138" s="56">
        <v>26.54</v>
      </c>
      <c r="Q138" s="41"/>
      <c r="R138" s="41"/>
      <c r="S138" s="41"/>
      <c r="T138" s="41"/>
      <c r="U138" s="41"/>
      <c r="V138" s="41"/>
      <c r="W138" s="41"/>
      <c r="X138" s="41"/>
      <c r="Y138" s="41"/>
      <c r="Z138" s="41"/>
    </row>
    <row r="139" spans="1:26" ht="15.75" customHeight="1">
      <c r="A139" s="39">
        <v>44756</v>
      </c>
      <c r="B139" s="40">
        <v>3907.73</v>
      </c>
      <c r="C139" s="41"/>
      <c r="D139" s="42">
        <v>44767</v>
      </c>
      <c r="E139" s="43">
        <v>2.92</v>
      </c>
      <c r="F139" s="44"/>
      <c r="G139" s="44"/>
      <c r="H139" s="41"/>
      <c r="I139" s="52">
        <f t="shared" ref="I139:J139" si="138">A139</f>
        <v>44756</v>
      </c>
      <c r="J139" s="53">
        <f t="shared" si="138"/>
        <v>3907.73</v>
      </c>
      <c r="K139" s="54">
        <f>_xlfn.XLOOKUP(VALUE(I139), 'Processed closing data'!D$1:D$750, 'Processed closing data'!E$1:E$750, "")</f>
        <v>2.69</v>
      </c>
      <c r="L139" s="55">
        <f>_xlfn.XLOOKUP(VALUE(I139), 'Processed closing data'!O$1:O$750, 'Processed closing data'!P$1:P$750, "")</f>
        <v>22.98</v>
      </c>
      <c r="M139" s="41"/>
      <c r="N139" s="41"/>
      <c r="O139" s="42">
        <v>44767</v>
      </c>
      <c r="P139" s="56">
        <v>26.92</v>
      </c>
      <c r="Q139" s="41"/>
      <c r="R139" s="41"/>
      <c r="S139" s="41"/>
      <c r="T139" s="41"/>
      <c r="U139" s="41"/>
      <c r="V139" s="41"/>
      <c r="W139" s="41"/>
      <c r="X139" s="41"/>
      <c r="Y139" s="41"/>
      <c r="Z139" s="41"/>
    </row>
    <row r="140" spans="1:26" ht="15.75" customHeight="1">
      <c r="A140" s="39">
        <v>44757</v>
      </c>
      <c r="B140" s="40">
        <v>3975.18</v>
      </c>
      <c r="C140" s="41"/>
      <c r="D140" s="42">
        <v>44768</v>
      </c>
      <c r="E140" s="43">
        <v>2.86</v>
      </c>
      <c r="F140" s="44"/>
      <c r="G140" s="44"/>
      <c r="H140" s="41"/>
      <c r="I140" s="52">
        <f t="shared" ref="I140:J140" si="139">A140</f>
        <v>44757</v>
      </c>
      <c r="J140" s="53">
        <f t="shared" si="139"/>
        <v>3975.18</v>
      </c>
      <c r="K140" s="54">
        <f>_xlfn.XLOOKUP(VALUE(I140), 'Processed closing data'!D$1:D$750, 'Processed closing data'!E$1:E$750, "")</f>
        <v>2.84</v>
      </c>
      <c r="L140" s="55">
        <f>_xlfn.XLOOKUP(VALUE(I140), 'Processed closing data'!O$1:O$750, 'Processed closing data'!P$1:P$750, "")</f>
        <v>23.34</v>
      </c>
      <c r="M140" s="41"/>
      <c r="N140" s="41"/>
      <c r="O140" s="42">
        <v>44768</v>
      </c>
      <c r="P140" s="56">
        <v>26.26</v>
      </c>
      <c r="Q140" s="41"/>
      <c r="R140" s="41"/>
      <c r="S140" s="41"/>
      <c r="T140" s="41"/>
      <c r="U140" s="41"/>
      <c r="V140" s="41"/>
      <c r="W140" s="41"/>
      <c r="X140" s="41"/>
      <c r="Y140" s="41"/>
      <c r="Z140" s="41"/>
    </row>
    <row r="141" spans="1:26" ht="15.75" customHeight="1">
      <c r="A141" s="39">
        <v>44760</v>
      </c>
      <c r="B141" s="40">
        <v>4011.24</v>
      </c>
      <c r="C141" s="41"/>
      <c r="D141" s="42">
        <v>44769</v>
      </c>
      <c r="E141" s="43">
        <v>2.88</v>
      </c>
      <c r="F141" s="44"/>
      <c r="G141" s="44"/>
      <c r="H141" s="41"/>
      <c r="I141" s="52">
        <f t="shared" ref="I141:J141" si="140">A141</f>
        <v>44760</v>
      </c>
      <c r="J141" s="53">
        <f t="shared" si="140"/>
        <v>4011.24</v>
      </c>
      <c r="K141" s="54">
        <f>_xlfn.XLOOKUP(VALUE(I141), 'Processed closing data'!D$1:D$750, 'Processed closing data'!E$1:E$750, "")</f>
        <v>2.87</v>
      </c>
      <c r="L141" s="55">
        <f>_xlfn.XLOOKUP(VALUE(I141), 'Processed closing data'!O$1:O$750, 'Processed closing data'!P$1:P$750, "")</f>
        <v>23.42</v>
      </c>
      <c r="M141" s="41"/>
      <c r="N141" s="41"/>
      <c r="O141" s="42">
        <v>44769</v>
      </c>
      <c r="P141" s="56">
        <v>26.38</v>
      </c>
      <c r="Q141" s="41"/>
      <c r="R141" s="41"/>
      <c r="S141" s="41"/>
      <c r="T141" s="41"/>
      <c r="U141" s="41"/>
      <c r="V141" s="41"/>
      <c r="W141" s="41"/>
      <c r="X141" s="41"/>
      <c r="Y141" s="41"/>
      <c r="Z141" s="41"/>
    </row>
    <row r="142" spans="1:26" ht="15.75" customHeight="1">
      <c r="A142" s="39">
        <v>44761</v>
      </c>
      <c r="B142" s="40">
        <v>4054.21</v>
      </c>
      <c r="C142" s="41"/>
      <c r="D142" s="42">
        <v>44770</v>
      </c>
      <c r="E142" s="43">
        <v>3.07</v>
      </c>
      <c r="F142" s="57"/>
      <c r="G142" s="44"/>
      <c r="H142" s="41"/>
      <c r="I142" s="52">
        <f t="shared" ref="I142:J142" si="141">A142</f>
        <v>44761</v>
      </c>
      <c r="J142" s="53">
        <f t="shared" si="141"/>
        <v>4054.21</v>
      </c>
      <c r="K142" s="54">
        <f>_xlfn.XLOOKUP(VALUE(I142), 'Processed closing data'!D$1:D$750, 'Processed closing data'!E$1:E$750, "")</f>
        <v>2.87</v>
      </c>
      <c r="L142" s="55">
        <f>_xlfn.XLOOKUP(VALUE(I142), 'Processed closing data'!O$1:O$750, 'Processed closing data'!P$1:P$750, "")</f>
        <v>23.84</v>
      </c>
      <c r="M142" s="41"/>
      <c r="N142" s="41"/>
      <c r="O142" s="42">
        <v>44770</v>
      </c>
      <c r="P142" s="56">
        <v>27.82</v>
      </c>
      <c r="Q142" s="41"/>
      <c r="R142" s="41"/>
      <c r="S142" s="41"/>
      <c r="T142" s="41"/>
      <c r="U142" s="41"/>
      <c r="V142" s="41"/>
      <c r="W142" s="41"/>
      <c r="X142" s="41"/>
      <c r="Y142" s="41"/>
      <c r="Z142" s="41"/>
    </row>
    <row r="143" spans="1:26" ht="15.75" customHeight="1">
      <c r="A143" s="39">
        <v>44762</v>
      </c>
      <c r="B143" s="40">
        <v>4042.91</v>
      </c>
      <c r="C143" s="41"/>
      <c r="D143" s="42">
        <v>44774</v>
      </c>
      <c r="E143" s="43">
        <v>3.24</v>
      </c>
      <c r="F143" s="44"/>
      <c r="G143" s="44"/>
      <c r="H143" s="41"/>
      <c r="I143" s="52">
        <f t="shared" ref="I143:J143" si="142">A143</f>
        <v>44762</v>
      </c>
      <c r="J143" s="53">
        <f t="shared" si="142"/>
        <v>4042.91</v>
      </c>
      <c r="K143" s="54">
        <f>_xlfn.XLOOKUP(VALUE(I143), 'Processed closing data'!D$1:D$750, 'Processed closing data'!E$1:E$750, "")</f>
        <v>3</v>
      </c>
      <c r="L143" s="55">
        <f>_xlfn.XLOOKUP(VALUE(I143), 'Processed closing data'!O$1:O$750, 'Processed closing data'!P$1:P$750, "")</f>
        <v>24.82</v>
      </c>
      <c r="M143" s="41"/>
      <c r="N143" s="41"/>
      <c r="O143" s="42">
        <v>44774</v>
      </c>
      <c r="P143" s="56">
        <v>28.32</v>
      </c>
      <c r="Q143" s="41"/>
      <c r="R143" s="41"/>
      <c r="S143" s="41"/>
      <c r="T143" s="41"/>
      <c r="U143" s="41"/>
      <c r="V143" s="41"/>
      <c r="W143" s="41"/>
      <c r="X143" s="41"/>
      <c r="Y143" s="41"/>
      <c r="Z143" s="41"/>
    </row>
    <row r="144" spans="1:26" ht="15.75" customHeight="1">
      <c r="A144" s="39">
        <v>44763</v>
      </c>
      <c r="B144" s="40">
        <v>4055.79</v>
      </c>
      <c r="C144" s="41"/>
      <c r="D144" s="42">
        <v>44775</v>
      </c>
      <c r="E144" s="43">
        <v>3.2</v>
      </c>
      <c r="F144" s="44"/>
      <c r="G144" s="44"/>
      <c r="H144" s="41"/>
      <c r="I144" s="52">
        <f t="shared" ref="I144:J144" si="143">A144</f>
        <v>44763</v>
      </c>
      <c r="J144" s="53">
        <f t="shared" si="143"/>
        <v>4055.79</v>
      </c>
      <c r="K144" s="54">
        <f>_xlfn.XLOOKUP(VALUE(I144), 'Processed closing data'!D$1:D$750, 'Processed closing data'!E$1:E$750, "")</f>
        <v>3.13</v>
      </c>
      <c r="L144" s="55">
        <f>_xlfn.XLOOKUP(VALUE(I144), 'Processed closing data'!O$1:O$750, 'Processed closing data'!P$1:P$750, "")</f>
        <v>26.6</v>
      </c>
      <c r="M144" s="41"/>
      <c r="N144" s="41"/>
      <c r="O144" s="42">
        <v>44775</v>
      </c>
      <c r="P144" s="56">
        <v>27.48</v>
      </c>
      <c r="Q144" s="41"/>
      <c r="R144" s="41"/>
      <c r="S144" s="41"/>
      <c r="T144" s="41"/>
      <c r="U144" s="41"/>
      <c r="V144" s="41"/>
      <c r="W144" s="41"/>
      <c r="X144" s="41"/>
      <c r="Y144" s="41"/>
      <c r="Z144" s="41"/>
    </row>
    <row r="145" spans="1:26" ht="15.75" customHeight="1">
      <c r="A145" s="39">
        <v>44764</v>
      </c>
      <c r="B145" s="40">
        <v>4062.26</v>
      </c>
      <c r="C145" s="41"/>
      <c r="D145" s="42">
        <v>44776</v>
      </c>
      <c r="E145" s="43">
        <v>3.31</v>
      </c>
      <c r="F145" s="44"/>
      <c r="G145" s="44"/>
      <c r="H145" s="41"/>
      <c r="I145" s="52">
        <f t="shared" ref="I145:J145" si="144">A145</f>
        <v>44764</v>
      </c>
      <c r="J145" s="53">
        <f t="shared" si="144"/>
        <v>4062.26</v>
      </c>
      <c r="K145" s="54">
        <f>_xlfn.XLOOKUP(VALUE(I145), 'Processed closing data'!D$1:D$750, 'Processed closing data'!E$1:E$750, "")</f>
        <v>3.04</v>
      </c>
      <c r="L145" s="55">
        <f>_xlfn.XLOOKUP(VALUE(I145), 'Processed closing data'!O$1:O$750, 'Processed closing data'!P$1:P$750, "")</f>
        <v>26.54</v>
      </c>
      <c r="M145" s="41"/>
      <c r="N145" s="41"/>
      <c r="O145" s="42">
        <v>44776</v>
      </c>
      <c r="P145" s="56">
        <v>27.8</v>
      </c>
      <c r="Q145" s="41"/>
      <c r="R145" s="41"/>
      <c r="S145" s="41"/>
      <c r="T145" s="41"/>
      <c r="U145" s="41"/>
      <c r="V145" s="41"/>
      <c r="W145" s="41"/>
      <c r="X145" s="41"/>
      <c r="Y145" s="41"/>
      <c r="Z145" s="41"/>
    </row>
    <row r="146" spans="1:26" ht="15.75" customHeight="1">
      <c r="A146" s="39">
        <v>44767</v>
      </c>
      <c r="B146" s="40">
        <v>4075.64</v>
      </c>
      <c r="C146" s="41"/>
      <c r="D146" s="42">
        <v>44777</v>
      </c>
      <c r="E146" s="43">
        <v>3.11</v>
      </c>
      <c r="F146" s="58"/>
      <c r="G146" s="44"/>
      <c r="H146" s="41"/>
      <c r="I146" s="52">
        <f t="shared" ref="I146:J146" si="145">A146</f>
        <v>44767</v>
      </c>
      <c r="J146" s="53">
        <f t="shared" si="145"/>
        <v>4075.64</v>
      </c>
      <c r="K146" s="54">
        <f>_xlfn.XLOOKUP(VALUE(I146), 'Processed closing data'!D$1:D$750, 'Processed closing data'!E$1:E$750, "")</f>
        <v>2.92</v>
      </c>
      <c r="L146" s="55">
        <f>_xlfn.XLOOKUP(VALUE(I146), 'Processed closing data'!O$1:O$750, 'Processed closing data'!P$1:P$750, "")</f>
        <v>26.92</v>
      </c>
      <c r="M146" s="41"/>
      <c r="N146" s="41"/>
      <c r="O146" s="42">
        <v>44777</v>
      </c>
      <c r="P146" s="56">
        <v>28.34</v>
      </c>
      <c r="Q146" s="41"/>
      <c r="R146" s="41"/>
      <c r="S146" s="41"/>
      <c r="T146" s="41"/>
      <c r="U146" s="41"/>
      <c r="V146" s="41"/>
      <c r="W146" s="41"/>
      <c r="X146" s="41"/>
      <c r="Y146" s="41"/>
      <c r="Z146" s="41"/>
    </row>
    <row r="147" spans="1:26" ht="15.75" customHeight="1">
      <c r="A147" s="39">
        <v>44768</v>
      </c>
      <c r="B147" s="40">
        <v>4068.09</v>
      </c>
      <c r="C147" s="41"/>
      <c r="D147" s="42">
        <v>44778</v>
      </c>
      <c r="E147" s="43">
        <v>3.09</v>
      </c>
      <c r="F147" s="57"/>
      <c r="G147" s="44"/>
      <c r="H147" s="41"/>
      <c r="I147" s="52">
        <f t="shared" ref="I147:J147" si="146">A147</f>
        <v>44768</v>
      </c>
      <c r="J147" s="53">
        <f t="shared" si="146"/>
        <v>4068.09</v>
      </c>
      <c r="K147" s="54">
        <f>_xlfn.XLOOKUP(VALUE(I147), 'Processed closing data'!D$1:D$750, 'Processed closing data'!E$1:E$750, "")</f>
        <v>2.86</v>
      </c>
      <c r="L147" s="55">
        <f>_xlfn.XLOOKUP(VALUE(I147), 'Processed closing data'!O$1:O$750, 'Processed closing data'!P$1:P$750, "")</f>
        <v>26.26</v>
      </c>
      <c r="M147" s="41"/>
      <c r="N147" s="41"/>
      <c r="O147" s="42">
        <v>44778</v>
      </c>
      <c r="P147" s="56">
        <v>27.66</v>
      </c>
      <c r="Q147" s="41"/>
      <c r="R147" s="41"/>
      <c r="S147" s="41"/>
      <c r="T147" s="41"/>
      <c r="U147" s="41"/>
      <c r="V147" s="41"/>
      <c r="W147" s="41"/>
      <c r="X147" s="41"/>
      <c r="Y147" s="41"/>
      <c r="Z147" s="41"/>
    </row>
    <row r="148" spans="1:26" ht="15.75" customHeight="1">
      <c r="A148" s="39">
        <v>44769</v>
      </c>
      <c r="B148" s="40">
        <v>4090.09</v>
      </c>
      <c r="C148" s="41"/>
      <c r="D148" s="42">
        <v>44781</v>
      </c>
      <c r="E148" s="43">
        <v>3.13</v>
      </c>
      <c r="F148" s="44"/>
      <c r="G148" s="44"/>
      <c r="H148" s="41"/>
      <c r="I148" s="52">
        <f t="shared" ref="I148:J148" si="147">A148</f>
        <v>44769</v>
      </c>
      <c r="J148" s="53">
        <f t="shared" si="147"/>
        <v>4090.09</v>
      </c>
      <c r="K148" s="54">
        <f>_xlfn.XLOOKUP(VALUE(I148), 'Processed closing data'!D$1:D$750, 'Processed closing data'!E$1:E$750, "")</f>
        <v>2.88</v>
      </c>
      <c r="L148" s="55">
        <f>_xlfn.XLOOKUP(VALUE(I148), 'Processed closing data'!O$1:O$750, 'Processed closing data'!P$1:P$750, "")</f>
        <v>26.38</v>
      </c>
      <c r="M148" s="41"/>
      <c r="N148" s="41"/>
      <c r="O148" s="42">
        <v>44781</v>
      </c>
      <c r="P148" s="56">
        <v>27.9</v>
      </c>
      <c r="Q148" s="41"/>
      <c r="R148" s="41"/>
      <c r="S148" s="41"/>
      <c r="T148" s="41"/>
      <c r="U148" s="41"/>
      <c r="V148" s="41"/>
      <c r="W148" s="41"/>
      <c r="X148" s="41"/>
      <c r="Y148" s="41"/>
      <c r="Z148" s="41"/>
    </row>
    <row r="149" spans="1:26" ht="15.75" customHeight="1">
      <c r="A149" s="39">
        <v>44770</v>
      </c>
      <c r="B149" s="40">
        <v>4095.65</v>
      </c>
      <c r="C149" s="41"/>
      <c r="D149" s="42">
        <v>44782</v>
      </c>
      <c r="E149" s="43">
        <v>3.05</v>
      </c>
      <c r="F149" s="57"/>
      <c r="G149" s="44"/>
      <c r="H149" s="41"/>
      <c r="I149" s="52">
        <f t="shared" ref="I149:J149" si="148">A149</f>
        <v>44770</v>
      </c>
      <c r="J149" s="53">
        <f t="shared" si="148"/>
        <v>4095.65</v>
      </c>
      <c r="K149" s="54">
        <f>_xlfn.XLOOKUP(VALUE(I149), 'Processed closing data'!D$1:D$750, 'Processed closing data'!E$1:E$750, "")</f>
        <v>3.07</v>
      </c>
      <c r="L149" s="55">
        <f>_xlfn.XLOOKUP(VALUE(I149), 'Processed closing data'!O$1:O$750, 'Processed closing data'!P$1:P$750, "")</f>
        <v>27.82</v>
      </c>
      <c r="M149" s="41"/>
      <c r="N149" s="41"/>
      <c r="O149" s="42">
        <v>44782</v>
      </c>
      <c r="P149" s="56">
        <v>26.34</v>
      </c>
      <c r="Q149" s="41"/>
      <c r="R149" s="41"/>
      <c r="S149" s="41"/>
      <c r="T149" s="41"/>
      <c r="U149" s="41"/>
      <c r="V149" s="41"/>
      <c r="W149" s="41"/>
      <c r="X149" s="41"/>
      <c r="Y149" s="41"/>
      <c r="Z149" s="41"/>
    </row>
    <row r="150" spans="1:26" ht="15.75" customHeight="1">
      <c r="A150" s="39">
        <v>44771</v>
      </c>
      <c r="B150" s="40">
        <v>4142.41</v>
      </c>
      <c r="C150" s="41"/>
      <c r="D150" s="42">
        <v>44783</v>
      </c>
      <c r="E150" s="43">
        <v>3.15</v>
      </c>
      <c r="F150" s="44"/>
      <c r="G150" s="44"/>
      <c r="H150" s="41"/>
      <c r="I150" s="52">
        <f t="shared" ref="I150:J150" si="149">A150</f>
        <v>44771</v>
      </c>
      <c r="J150" s="53">
        <f t="shared" si="149"/>
        <v>4142.41</v>
      </c>
      <c r="K150" s="54">
        <v>3.07</v>
      </c>
      <c r="L150" s="55">
        <v>27.82</v>
      </c>
      <c r="M150" s="41"/>
      <c r="N150" s="41"/>
      <c r="O150" s="42">
        <v>44783</v>
      </c>
      <c r="P150" s="56">
        <v>27.14</v>
      </c>
      <c r="Q150" s="41"/>
      <c r="R150" s="41"/>
      <c r="S150" s="41"/>
      <c r="T150" s="41"/>
      <c r="U150" s="41"/>
      <c r="V150" s="41"/>
      <c r="W150" s="41"/>
      <c r="X150" s="41"/>
      <c r="Y150" s="41"/>
      <c r="Z150" s="41"/>
    </row>
    <row r="151" spans="1:26" ht="15.75" customHeight="1">
      <c r="A151" s="39">
        <v>44774</v>
      </c>
      <c r="B151" s="40">
        <v>4134.95</v>
      </c>
      <c r="C151" s="41"/>
      <c r="D151" s="42">
        <v>44784</v>
      </c>
      <c r="E151" s="43">
        <v>3.35</v>
      </c>
      <c r="F151" s="44"/>
      <c r="G151" s="44"/>
      <c r="H151" s="41"/>
      <c r="I151" s="52">
        <f t="shared" ref="I151:J151" si="150">A151</f>
        <v>44774</v>
      </c>
      <c r="J151" s="53">
        <f t="shared" si="150"/>
        <v>4134.95</v>
      </c>
      <c r="K151" s="54">
        <f>_xlfn.XLOOKUP(VALUE(I151), 'Processed closing data'!D$1:D$750, 'Processed closing data'!E$1:E$750, "")</f>
        <v>3.24</v>
      </c>
      <c r="L151" s="55">
        <f>_xlfn.XLOOKUP(VALUE(I151), 'Processed closing data'!O$1:O$750, 'Processed closing data'!P$1:P$750, "")</f>
        <v>28.32</v>
      </c>
      <c r="M151" s="41"/>
      <c r="N151" s="41"/>
      <c r="O151" s="42">
        <v>44784</v>
      </c>
      <c r="P151" s="56">
        <v>27.64</v>
      </c>
      <c r="Q151" s="41"/>
      <c r="R151" s="41"/>
      <c r="S151" s="41"/>
      <c r="T151" s="41"/>
      <c r="U151" s="41"/>
      <c r="V151" s="41"/>
      <c r="W151" s="41"/>
      <c r="X151" s="41"/>
      <c r="Y151" s="41"/>
      <c r="Z151" s="41"/>
    </row>
    <row r="152" spans="1:26" ht="15.75" customHeight="1">
      <c r="A152" s="39">
        <v>44775</v>
      </c>
      <c r="B152" s="40">
        <v>4126.34</v>
      </c>
      <c r="C152" s="41"/>
      <c r="D152" s="42">
        <v>44785</v>
      </c>
      <c r="E152" s="43">
        <v>3.15</v>
      </c>
      <c r="F152" s="44"/>
      <c r="G152" s="44"/>
      <c r="H152" s="41"/>
      <c r="I152" s="52">
        <f t="shared" ref="I152:J152" si="151">A152</f>
        <v>44775</v>
      </c>
      <c r="J152" s="53">
        <f t="shared" si="151"/>
        <v>4126.34</v>
      </c>
      <c r="K152" s="54">
        <f>_xlfn.XLOOKUP(VALUE(I152), 'Processed closing data'!D$1:D$750, 'Processed closing data'!E$1:E$750, "")</f>
        <v>3.2</v>
      </c>
      <c r="L152" s="55">
        <f>_xlfn.XLOOKUP(VALUE(I152), 'Processed closing data'!O$1:O$750, 'Processed closing data'!P$1:P$750, "")</f>
        <v>27.48</v>
      </c>
      <c r="M152" s="41"/>
      <c r="N152" s="41"/>
      <c r="O152" s="42">
        <v>44785</v>
      </c>
      <c r="P152" s="56">
        <v>27.54</v>
      </c>
      <c r="Q152" s="41"/>
      <c r="R152" s="41"/>
      <c r="S152" s="41"/>
      <c r="T152" s="41"/>
      <c r="U152" s="41"/>
      <c r="V152" s="41"/>
      <c r="W152" s="41"/>
      <c r="X152" s="41"/>
      <c r="Y152" s="41"/>
      <c r="Z152" s="41"/>
    </row>
    <row r="153" spans="1:26" ht="15.75" customHeight="1">
      <c r="A153" s="39">
        <v>44776</v>
      </c>
      <c r="B153" s="40">
        <v>4148.2</v>
      </c>
      <c r="C153" s="41"/>
      <c r="D153" s="42">
        <v>44788</v>
      </c>
      <c r="E153" s="43">
        <v>3.19</v>
      </c>
      <c r="F153" s="44"/>
      <c r="G153" s="44"/>
      <c r="H153" s="41"/>
      <c r="I153" s="52">
        <f t="shared" ref="I153:J153" si="152">A153</f>
        <v>44776</v>
      </c>
      <c r="J153" s="53">
        <f t="shared" si="152"/>
        <v>4148.2</v>
      </c>
      <c r="K153" s="54">
        <f>_xlfn.XLOOKUP(VALUE(I153), 'Processed closing data'!D$1:D$750, 'Processed closing data'!E$1:E$750, "")</f>
        <v>3.31</v>
      </c>
      <c r="L153" s="55">
        <f>_xlfn.XLOOKUP(VALUE(I153), 'Processed closing data'!O$1:O$750, 'Processed closing data'!P$1:P$750, "")</f>
        <v>27.8</v>
      </c>
      <c r="M153" s="41"/>
      <c r="N153" s="41"/>
      <c r="O153" s="42">
        <v>44788</v>
      </c>
      <c r="P153" s="56">
        <v>27.88</v>
      </c>
      <c r="Q153" s="41"/>
      <c r="R153" s="41"/>
      <c r="S153" s="41"/>
      <c r="T153" s="41"/>
      <c r="U153" s="41"/>
      <c r="V153" s="41"/>
      <c r="W153" s="41"/>
      <c r="X153" s="41"/>
      <c r="Y153" s="41"/>
      <c r="Z153" s="41"/>
    </row>
    <row r="154" spans="1:26" ht="15.75" customHeight="1">
      <c r="A154" s="39">
        <v>44777</v>
      </c>
      <c r="B154" s="40">
        <v>4153.71</v>
      </c>
      <c r="C154" s="41"/>
      <c r="D154" s="42">
        <v>44789</v>
      </c>
      <c r="E154" s="43">
        <v>3.12</v>
      </c>
      <c r="F154" s="58"/>
      <c r="G154" s="44"/>
      <c r="H154" s="41"/>
      <c r="I154" s="52">
        <f t="shared" ref="I154:J154" si="153">A154</f>
        <v>44777</v>
      </c>
      <c r="J154" s="53">
        <f t="shared" si="153"/>
        <v>4153.71</v>
      </c>
      <c r="K154" s="54">
        <f>_xlfn.XLOOKUP(VALUE(I154), 'Processed closing data'!D$1:D$750, 'Processed closing data'!E$1:E$750, "")</f>
        <v>3.11</v>
      </c>
      <c r="L154" s="55">
        <f>_xlfn.XLOOKUP(VALUE(I154), 'Processed closing data'!O$1:O$750, 'Processed closing data'!P$1:P$750, "")</f>
        <v>28.34</v>
      </c>
      <c r="M154" s="41"/>
      <c r="N154" s="41"/>
      <c r="O154" s="42">
        <v>44789</v>
      </c>
      <c r="P154" s="56">
        <v>27.06</v>
      </c>
      <c r="Q154" s="41"/>
      <c r="R154" s="41"/>
      <c r="S154" s="41"/>
      <c r="T154" s="41"/>
      <c r="U154" s="41"/>
      <c r="V154" s="41"/>
      <c r="W154" s="41"/>
      <c r="X154" s="41"/>
      <c r="Y154" s="41"/>
      <c r="Z154" s="41"/>
    </row>
    <row r="155" spans="1:26" ht="15.75" customHeight="1">
      <c r="A155" s="39">
        <v>44778</v>
      </c>
      <c r="B155" s="40">
        <v>4146.45</v>
      </c>
      <c r="C155" s="41"/>
      <c r="D155" s="42">
        <v>44790</v>
      </c>
      <c r="E155" s="43">
        <v>3.08</v>
      </c>
      <c r="F155" s="57"/>
      <c r="G155" s="44"/>
      <c r="H155" s="41"/>
      <c r="I155" s="52">
        <f t="shared" ref="I155:J155" si="154">A155</f>
        <v>44778</v>
      </c>
      <c r="J155" s="53">
        <f t="shared" si="154"/>
        <v>4146.45</v>
      </c>
      <c r="K155" s="54">
        <f>_xlfn.XLOOKUP(VALUE(I155), 'Processed closing data'!D$1:D$750, 'Processed closing data'!E$1:E$750, "")</f>
        <v>3.09</v>
      </c>
      <c r="L155" s="55">
        <f>_xlfn.XLOOKUP(VALUE(I155), 'Processed closing data'!O$1:O$750, 'Processed closing data'!P$1:P$750, "")</f>
        <v>27.66</v>
      </c>
      <c r="M155" s="41"/>
      <c r="N155" s="41"/>
      <c r="O155" s="42">
        <v>44790</v>
      </c>
      <c r="P155" s="56">
        <v>26.26</v>
      </c>
      <c r="Q155" s="41"/>
      <c r="R155" s="41"/>
      <c r="S155" s="41"/>
      <c r="T155" s="41"/>
      <c r="U155" s="41"/>
      <c r="V155" s="41"/>
      <c r="W155" s="41"/>
      <c r="X155" s="41"/>
      <c r="Y155" s="41"/>
      <c r="Z155" s="41"/>
    </row>
    <row r="156" spans="1:26" ht="15.75" customHeight="1">
      <c r="A156" s="39">
        <v>44781</v>
      </c>
      <c r="B156" s="40">
        <v>4168.67</v>
      </c>
      <c r="C156" s="41"/>
      <c r="D156" s="42">
        <v>44791</v>
      </c>
      <c r="E156" s="43">
        <v>3.11</v>
      </c>
      <c r="F156" s="58"/>
      <c r="G156" s="44"/>
      <c r="H156" s="41"/>
      <c r="I156" s="52">
        <f t="shared" ref="I156:J156" si="155">A156</f>
        <v>44781</v>
      </c>
      <c r="J156" s="53">
        <f t="shared" si="155"/>
        <v>4168.67</v>
      </c>
      <c r="K156" s="54">
        <f>_xlfn.XLOOKUP(VALUE(I156), 'Processed closing data'!D$1:D$750, 'Processed closing data'!E$1:E$750, "")</f>
        <v>3.13</v>
      </c>
      <c r="L156" s="55">
        <f>_xlfn.XLOOKUP(VALUE(I156), 'Processed closing data'!O$1:O$750, 'Processed closing data'!P$1:P$750, "")</f>
        <v>27.9</v>
      </c>
      <c r="M156" s="41"/>
      <c r="N156" s="41"/>
      <c r="O156" s="42">
        <v>44791</v>
      </c>
      <c r="P156" s="56">
        <v>26.5</v>
      </c>
      <c r="Q156" s="41"/>
      <c r="R156" s="41"/>
      <c r="S156" s="41"/>
      <c r="T156" s="41"/>
      <c r="U156" s="41"/>
      <c r="V156" s="41"/>
      <c r="W156" s="41"/>
      <c r="X156" s="41"/>
      <c r="Y156" s="41"/>
      <c r="Z156" s="41"/>
    </row>
    <row r="157" spans="1:26" ht="15.75" customHeight="1">
      <c r="A157" s="39">
        <v>44782</v>
      </c>
      <c r="B157" s="40">
        <v>4164.79</v>
      </c>
      <c r="C157" s="41"/>
      <c r="D157" s="42">
        <v>44792</v>
      </c>
      <c r="E157" s="43">
        <v>3.12</v>
      </c>
      <c r="F157" s="58"/>
      <c r="G157" s="44"/>
      <c r="H157" s="41"/>
      <c r="I157" s="52">
        <f t="shared" ref="I157:J157" si="156">A157</f>
        <v>44782</v>
      </c>
      <c r="J157" s="53">
        <f t="shared" si="156"/>
        <v>4164.79</v>
      </c>
      <c r="K157" s="54">
        <f>_xlfn.XLOOKUP(VALUE(I157), 'Processed closing data'!D$1:D$750, 'Processed closing data'!E$1:E$750, "")</f>
        <v>3.05</v>
      </c>
      <c r="L157" s="55">
        <f>_xlfn.XLOOKUP(VALUE(I157), 'Processed closing data'!O$1:O$750, 'Processed closing data'!P$1:P$750, "")</f>
        <v>26.34</v>
      </c>
      <c r="M157" s="41"/>
      <c r="N157" s="41"/>
      <c r="O157" s="42">
        <v>44792</v>
      </c>
      <c r="P157" s="56">
        <v>26.52</v>
      </c>
      <c r="Q157" s="41"/>
      <c r="R157" s="41"/>
      <c r="S157" s="41"/>
      <c r="T157" s="41"/>
      <c r="U157" s="41"/>
      <c r="V157" s="41"/>
      <c r="W157" s="41"/>
      <c r="X157" s="41"/>
      <c r="Y157" s="41"/>
      <c r="Z157" s="41"/>
    </row>
    <row r="158" spans="1:26" ht="15.75" customHeight="1">
      <c r="A158" s="39">
        <v>44783</v>
      </c>
      <c r="B158" s="40">
        <v>4186.07</v>
      </c>
      <c r="C158" s="41"/>
      <c r="D158" s="42">
        <v>44795</v>
      </c>
      <c r="E158" s="43">
        <v>2.94</v>
      </c>
      <c r="F158" s="44"/>
      <c r="G158" s="44"/>
      <c r="H158" s="41"/>
      <c r="I158" s="52">
        <f t="shared" ref="I158:J158" si="157">A158</f>
        <v>44783</v>
      </c>
      <c r="J158" s="53">
        <f t="shared" si="157"/>
        <v>4186.07</v>
      </c>
      <c r="K158" s="54">
        <f>_xlfn.XLOOKUP(VALUE(I158), 'Processed closing data'!D$1:D$750, 'Processed closing data'!E$1:E$750, "")</f>
        <v>3.15</v>
      </c>
      <c r="L158" s="55">
        <f>_xlfn.XLOOKUP(VALUE(I158), 'Processed closing data'!O$1:O$750, 'Processed closing data'!P$1:P$750, "")</f>
        <v>27.14</v>
      </c>
      <c r="M158" s="41"/>
      <c r="N158" s="41"/>
      <c r="O158" s="42">
        <v>44795</v>
      </c>
      <c r="P158" s="56">
        <v>26</v>
      </c>
      <c r="Q158" s="41"/>
      <c r="R158" s="41"/>
      <c r="S158" s="41"/>
      <c r="T158" s="41"/>
      <c r="U158" s="41"/>
      <c r="V158" s="41"/>
      <c r="W158" s="41"/>
      <c r="X158" s="41"/>
      <c r="Y158" s="41"/>
      <c r="Z158" s="41"/>
    </row>
    <row r="159" spans="1:26" ht="15.75" customHeight="1">
      <c r="A159" s="39">
        <v>44784</v>
      </c>
      <c r="B159" s="40">
        <v>4164.99</v>
      </c>
      <c r="C159" s="41"/>
      <c r="D159" s="42">
        <v>44796</v>
      </c>
      <c r="E159" s="43">
        <v>2.78</v>
      </c>
      <c r="F159" s="44"/>
      <c r="G159" s="44"/>
      <c r="H159" s="41"/>
      <c r="I159" s="52">
        <f t="shared" ref="I159:J159" si="158">A159</f>
        <v>44784</v>
      </c>
      <c r="J159" s="53">
        <f t="shared" si="158"/>
        <v>4164.99</v>
      </c>
      <c r="K159" s="54">
        <f>_xlfn.XLOOKUP(VALUE(I159), 'Processed closing data'!D$1:D$750, 'Processed closing data'!E$1:E$750, "")</f>
        <v>3.35</v>
      </c>
      <c r="L159" s="55">
        <f>_xlfn.XLOOKUP(VALUE(I159), 'Processed closing data'!O$1:O$750, 'Processed closing data'!P$1:P$750, "")</f>
        <v>27.64</v>
      </c>
      <c r="M159" s="41"/>
      <c r="N159" s="41"/>
      <c r="O159" s="42">
        <v>44796</v>
      </c>
      <c r="P159" s="56">
        <v>25.12</v>
      </c>
      <c r="Q159" s="41"/>
      <c r="R159" s="41"/>
      <c r="S159" s="41"/>
      <c r="T159" s="41"/>
      <c r="U159" s="41"/>
      <c r="V159" s="41"/>
      <c r="W159" s="41"/>
      <c r="X159" s="41"/>
      <c r="Y159" s="41"/>
      <c r="Z159" s="41"/>
    </row>
    <row r="160" spans="1:26" ht="15.75" customHeight="1">
      <c r="A160" s="39">
        <v>44785</v>
      </c>
      <c r="B160" s="40">
        <v>4184.46</v>
      </c>
      <c r="C160" s="41"/>
      <c r="D160" s="42">
        <v>44797</v>
      </c>
      <c r="E160" s="43">
        <v>2.82</v>
      </c>
      <c r="F160" s="44"/>
      <c r="G160" s="44"/>
      <c r="H160" s="41"/>
      <c r="I160" s="52">
        <f t="shared" ref="I160:J160" si="159">A160</f>
        <v>44785</v>
      </c>
      <c r="J160" s="53">
        <f t="shared" si="159"/>
        <v>4184.46</v>
      </c>
      <c r="K160" s="54">
        <f>_xlfn.XLOOKUP(VALUE(I160), 'Processed closing data'!D$1:D$750, 'Processed closing data'!E$1:E$750, "")</f>
        <v>3.15</v>
      </c>
      <c r="L160" s="55">
        <f>_xlfn.XLOOKUP(VALUE(I160), 'Processed closing data'!O$1:O$750, 'Processed closing data'!P$1:P$750, "")</f>
        <v>27.54</v>
      </c>
      <c r="M160" s="41"/>
      <c r="N160" s="41"/>
      <c r="O160" s="42">
        <v>44797</v>
      </c>
      <c r="P160" s="56">
        <v>25.38</v>
      </c>
      <c r="Q160" s="41"/>
      <c r="R160" s="41"/>
      <c r="S160" s="41"/>
      <c r="T160" s="41"/>
      <c r="U160" s="41"/>
      <c r="V160" s="41"/>
      <c r="W160" s="41"/>
      <c r="X160" s="41"/>
      <c r="Y160" s="41"/>
      <c r="Z160" s="41"/>
    </row>
    <row r="161" spans="1:26" ht="15.75" customHeight="1">
      <c r="A161" s="39">
        <v>44788</v>
      </c>
      <c r="B161" s="40">
        <v>4189.75</v>
      </c>
      <c r="C161" s="41"/>
      <c r="D161" s="42">
        <v>44798</v>
      </c>
      <c r="E161" s="43">
        <v>2.86</v>
      </c>
      <c r="F161" s="44"/>
      <c r="G161" s="44"/>
      <c r="H161" s="41"/>
      <c r="I161" s="52">
        <f t="shared" ref="I161:J161" si="160">A161</f>
        <v>44788</v>
      </c>
      <c r="J161" s="53">
        <f t="shared" si="160"/>
        <v>4189.75</v>
      </c>
      <c r="K161" s="54">
        <f>_xlfn.XLOOKUP(VALUE(I161), 'Processed closing data'!D$1:D$750, 'Processed closing data'!E$1:E$750, "")</f>
        <v>3.19</v>
      </c>
      <c r="L161" s="55">
        <f>_xlfn.XLOOKUP(VALUE(I161), 'Processed closing data'!O$1:O$750, 'Processed closing data'!P$1:P$750, "")</f>
        <v>27.88</v>
      </c>
      <c r="M161" s="41"/>
      <c r="N161" s="41"/>
      <c r="O161" s="42">
        <v>44798</v>
      </c>
      <c r="P161" s="56">
        <v>25.28</v>
      </c>
      <c r="Q161" s="41"/>
      <c r="R161" s="41"/>
      <c r="S161" s="41"/>
      <c r="T161" s="41"/>
      <c r="U161" s="41"/>
      <c r="V161" s="41"/>
      <c r="W161" s="41"/>
      <c r="X161" s="41"/>
      <c r="Y161" s="41"/>
      <c r="Z161" s="41"/>
    </row>
    <row r="162" spans="1:26" ht="15.75" customHeight="1">
      <c r="A162" s="39">
        <v>44789</v>
      </c>
      <c r="B162" s="40">
        <v>4200.9399999999996</v>
      </c>
      <c r="C162" s="41"/>
      <c r="D162" s="42">
        <v>44799</v>
      </c>
      <c r="E162" s="43">
        <v>2.77</v>
      </c>
      <c r="F162" s="44"/>
      <c r="G162" s="44"/>
      <c r="H162" s="41"/>
      <c r="I162" s="52">
        <f t="shared" ref="I162:J162" si="161">A162</f>
        <v>44789</v>
      </c>
      <c r="J162" s="53">
        <f t="shared" si="161"/>
        <v>4200.9399999999996</v>
      </c>
      <c r="K162" s="54">
        <f>_xlfn.XLOOKUP(VALUE(I162), 'Processed closing data'!D$1:D$750, 'Processed closing data'!E$1:E$750, "")</f>
        <v>3.12</v>
      </c>
      <c r="L162" s="55">
        <f>_xlfn.XLOOKUP(VALUE(I162), 'Processed closing data'!O$1:O$750, 'Processed closing data'!P$1:P$750, "")</f>
        <v>27.06</v>
      </c>
      <c r="M162" s="41"/>
      <c r="N162" s="41"/>
      <c r="O162" s="42">
        <v>44799</v>
      </c>
      <c r="P162" s="56">
        <v>25.3</v>
      </c>
      <c r="Q162" s="41"/>
      <c r="R162" s="41"/>
      <c r="S162" s="41"/>
      <c r="T162" s="41"/>
      <c r="U162" s="41"/>
      <c r="V162" s="41"/>
      <c r="W162" s="41"/>
      <c r="X162" s="41"/>
      <c r="Y162" s="41"/>
      <c r="Z162" s="41"/>
    </row>
    <row r="163" spans="1:26" ht="15.75" customHeight="1">
      <c r="A163" s="39">
        <v>44790</v>
      </c>
      <c r="B163" s="40">
        <v>4181.47</v>
      </c>
      <c r="C163" s="41"/>
      <c r="D163" s="42">
        <v>44803</v>
      </c>
      <c r="E163" s="43">
        <v>2.85</v>
      </c>
      <c r="F163" s="44"/>
      <c r="G163" s="44"/>
      <c r="H163" s="41"/>
      <c r="I163" s="52">
        <f t="shared" ref="I163:J163" si="162">A163</f>
        <v>44790</v>
      </c>
      <c r="J163" s="53">
        <f t="shared" si="162"/>
        <v>4181.47</v>
      </c>
      <c r="K163" s="54">
        <f>_xlfn.XLOOKUP(VALUE(I163), 'Processed closing data'!D$1:D$750, 'Processed closing data'!E$1:E$750, "")</f>
        <v>3.08</v>
      </c>
      <c r="L163" s="55">
        <f>_xlfn.XLOOKUP(VALUE(I163), 'Processed closing data'!O$1:O$750, 'Processed closing data'!P$1:P$750, "")</f>
        <v>26.26</v>
      </c>
      <c r="M163" s="41"/>
      <c r="N163" s="41"/>
      <c r="O163" s="42">
        <v>44803</v>
      </c>
      <c r="P163" s="56">
        <v>25.28</v>
      </c>
      <c r="Q163" s="41"/>
      <c r="R163" s="41"/>
      <c r="S163" s="41"/>
      <c r="T163" s="41"/>
      <c r="U163" s="41"/>
      <c r="V163" s="41"/>
      <c r="W163" s="41"/>
      <c r="X163" s="41"/>
      <c r="Y163" s="41"/>
      <c r="Z163" s="41"/>
    </row>
    <row r="164" spans="1:26" ht="15.75" customHeight="1">
      <c r="A164" s="39">
        <v>44791</v>
      </c>
      <c r="B164" s="40">
        <v>4197.2700000000004</v>
      </c>
      <c r="C164" s="41"/>
      <c r="D164" s="42">
        <v>44804</v>
      </c>
      <c r="E164" s="43">
        <v>2.74</v>
      </c>
      <c r="F164" s="44"/>
      <c r="G164" s="44"/>
      <c r="H164" s="41"/>
      <c r="I164" s="52">
        <f t="shared" ref="I164:J164" si="163">A164</f>
        <v>44791</v>
      </c>
      <c r="J164" s="53">
        <f t="shared" si="163"/>
        <v>4197.2700000000004</v>
      </c>
      <c r="K164" s="54">
        <f>_xlfn.XLOOKUP(VALUE(I164), 'Processed closing data'!D$1:D$750, 'Processed closing data'!E$1:E$750, "")</f>
        <v>3.11</v>
      </c>
      <c r="L164" s="55">
        <f>_xlfn.XLOOKUP(VALUE(I164), 'Processed closing data'!O$1:O$750, 'Processed closing data'!P$1:P$750, "")</f>
        <v>26.5</v>
      </c>
      <c r="M164" s="41"/>
      <c r="N164" s="41"/>
      <c r="O164" s="42">
        <v>44804</v>
      </c>
      <c r="P164" s="56">
        <v>25.16</v>
      </c>
      <c r="Q164" s="41"/>
      <c r="R164" s="41"/>
      <c r="S164" s="41"/>
      <c r="T164" s="41"/>
      <c r="U164" s="41"/>
      <c r="V164" s="41"/>
      <c r="W164" s="41"/>
      <c r="X164" s="41"/>
      <c r="Y164" s="41"/>
      <c r="Z164" s="41"/>
    </row>
    <row r="165" spans="1:26" ht="15.75" customHeight="1">
      <c r="A165" s="39">
        <v>44792</v>
      </c>
      <c r="B165" s="40">
        <v>4193.3100000000004</v>
      </c>
      <c r="C165" s="41"/>
      <c r="D165" s="42">
        <v>44805</v>
      </c>
      <c r="E165" s="43">
        <v>2.86</v>
      </c>
      <c r="F165" s="44"/>
      <c r="G165" s="44"/>
      <c r="H165" s="41"/>
      <c r="I165" s="52">
        <f t="shared" ref="I165:J165" si="164">A165</f>
        <v>44792</v>
      </c>
      <c r="J165" s="53">
        <f t="shared" si="164"/>
        <v>4193.3100000000004</v>
      </c>
      <c r="K165" s="54">
        <f>_xlfn.XLOOKUP(VALUE(I165), 'Processed closing data'!D$1:D$750, 'Processed closing data'!E$1:E$750, "")</f>
        <v>3.12</v>
      </c>
      <c r="L165" s="55">
        <f>_xlfn.XLOOKUP(VALUE(I165), 'Processed closing data'!O$1:O$750, 'Processed closing data'!P$1:P$750, "")</f>
        <v>26.52</v>
      </c>
      <c r="M165" s="41"/>
      <c r="N165" s="41"/>
      <c r="O165" s="42">
        <v>44805</v>
      </c>
      <c r="P165" s="56">
        <v>23.74</v>
      </c>
      <c r="Q165" s="41"/>
      <c r="R165" s="41"/>
      <c r="S165" s="41"/>
      <c r="T165" s="41"/>
      <c r="U165" s="41"/>
      <c r="V165" s="41"/>
      <c r="W165" s="41"/>
      <c r="X165" s="41"/>
      <c r="Y165" s="41"/>
      <c r="Z165" s="41"/>
    </row>
    <row r="166" spans="1:26" ht="15.75" customHeight="1">
      <c r="A166" s="39">
        <v>44795</v>
      </c>
      <c r="B166" s="40">
        <v>4173.0600000000004</v>
      </c>
      <c r="C166" s="41"/>
      <c r="D166" s="42">
        <v>44806</v>
      </c>
      <c r="E166" s="43">
        <v>2.99</v>
      </c>
      <c r="F166" s="44"/>
      <c r="G166" s="44"/>
      <c r="H166" s="41"/>
      <c r="I166" s="52">
        <f t="shared" ref="I166:J166" si="165">A166</f>
        <v>44795</v>
      </c>
      <c r="J166" s="53">
        <f t="shared" si="165"/>
        <v>4173.0600000000004</v>
      </c>
      <c r="K166" s="54">
        <f>_xlfn.XLOOKUP(VALUE(I166), 'Processed closing data'!D$1:D$750, 'Processed closing data'!E$1:E$750, "")</f>
        <v>2.94</v>
      </c>
      <c r="L166" s="55">
        <f>_xlfn.XLOOKUP(VALUE(I166), 'Processed closing data'!O$1:O$750, 'Processed closing data'!P$1:P$750, "")</f>
        <v>26</v>
      </c>
      <c r="M166" s="41"/>
      <c r="N166" s="41"/>
      <c r="O166" s="42">
        <v>44806</v>
      </c>
      <c r="P166" s="56">
        <v>24.5</v>
      </c>
      <c r="Q166" s="41"/>
      <c r="R166" s="41"/>
      <c r="S166" s="41"/>
      <c r="T166" s="41"/>
      <c r="U166" s="41"/>
      <c r="V166" s="41"/>
      <c r="W166" s="41"/>
      <c r="X166" s="41"/>
      <c r="Y166" s="41"/>
      <c r="Z166" s="41"/>
    </row>
    <row r="167" spans="1:26" ht="15.75" customHeight="1">
      <c r="A167" s="39">
        <v>44796</v>
      </c>
      <c r="B167" s="40">
        <v>4145.38</v>
      </c>
      <c r="C167" s="41"/>
      <c r="D167" s="42">
        <v>44809</v>
      </c>
      <c r="E167" s="43">
        <v>2.94</v>
      </c>
      <c r="F167" s="44"/>
      <c r="G167" s="44"/>
      <c r="H167" s="41"/>
      <c r="I167" s="52">
        <f t="shared" ref="I167:J167" si="166">A167</f>
        <v>44796</v>
      </c>
      <c r="J167" s="53">
        <f t="shared" si="166"/>
        <v>4145.38</v>
      </c>
      <c r="K167" s="54">
        <f>_xlfn.XLOOKUP(VALUE(I167), 'Processed closing data'!D$1:D$750, 'Processed closing data'!E$1:E$750, "")</f>
        <v>2.78</v>
      </c>
      <c r="L167" s="55">
        <f>_xlfn.XLOOKUP(VALUE(I167), 'Processed closing data'!O$1:O$750, 'Processed closing data'!P$1:P$750, "")</f>
        <v>25.12</v>
      </c>
      <c r="M167" s="41"/>
      <c r="N167" s="41"/>
      <c r="O167" s="42">
        <v>44809</v>
      </c>
      <c r="P167" s="56">
        <v>23.42</v>
      </c>
      <c r="Q167" s="41"/>
      <c r="R167" s="41"/>
      <c r="S167" s="41"/>
      <c r="T167" s="41"/>
      <c r="U167" s="41"/>
      <c r="V167" s="41"/>
      <c r="W167" s="41"/>
      <c r="X167" s="41"/>
      <c r="Y167" s="41"/>
      <c r="Z167" s="41"/>
    </row>
    <row r="168" spans="1:26" ht="15.75" customHeight="1">
      <c r="A168" s="39">
        <v>44797</v>
      </c>
      <c r="B168" s="40">
        <v>4137.5</v>
      </c>
      <c r="C168" s="41"/>
      <c r="D168" s="42">
        <v>44810</v>
      </c>
      <c r="E168" s="43">
        <v>3.01</v>
      </c>
      <c r="F168" s="57"/>
      <c r="G168" s="44"/>
      <c r="H168" s="41"/>
      <c r="I168" s="52">
        <f t="shared" ref="I168:J168" si="167">A168</f>
        <v>44797</v>
      </c>
      <c r="J168" s="53">
        <f t="shared" si="167"/>
        <v>4137.5</v>
      </c>
      <c r="K168" s="54">
        <f>_xlfn.XLOOKUP(VALUE(I168), 'Processed closing data'!D$1:D$750, 'Processed closing data'!E$1:E$750, "")</f>
        <v>2.82</v>
      </c>
      <c r="L168" s="55">
        <f>_xlfn.XLOOKUP(VALUE(I168), 'Processed closing data'!O$1:O$750, 'Processed closing data'!P$1:P$750, "")</f>
        <v>25.38</v>
      </c>
      <c r="M168" s="41"/>
      <c r="N168" s="41"/>
      <c r="O168" s="42">
        <v>44810</v>
      </c>
      <c r="P168" s="56">
        <v>23.94</v>
      </c>
      <c r="Q168" s="41"/>
      <c r="R168" s="41"/>
      <c r="S168" s="41"/>
      <c r="T168" s="41"/>
      <c r="U168" s="41"/>
      <c r="V168" s="41"/>
      <c r="W168" s="41"/>
      <c r="X168" s="41"/>
      <c r="Y168" s="41"/>
      <c r="Z168" s="41"/>
    </row>
    <row r="169" spans="1:26" ht="15.75" customHeight="1">
      <c r="A169" s="39">
        <v>44798</v>
      </c>
      <c r="B169" s="40">
        <v>4139.8599999999997</v>
      </c>
      <c r="C169" s="41"/>
      <c r="D169" s="42">
        <v>44811</v>
      </c>
      <c r="E169" s="43">
        <v>2.92</v>
      </c>
      <c r="F169" s="44"/>
      <c r="G169" s="44"/>
      <c r="H169" s="41"/>
      <c r="I169" s="52">
        <f t="shared" ref="I169:J169" si="168">A169</f>
        <v>44798</v>
      </c>
      <c r="J169" s="53">
        <f t="shared" si="168"/>
        <v>4139.8599999999997</v>
      </c>
      <c r="K169" s="54">
        <f>_xlfn.XLOOKUP(VALUE(I169), 'Processed closing data'!D$1:D$750, 'Processed closing data'!E$1:E$750, "")</f>
        <v>2.86</v>
      </c>
      <c r="L169" s="55">
        <f>_xlfn.XLOOKUP(VALUE(I169), 'Processed closing data'!O$1:O$750, 'Processed closing data'!P$1:P$750, "")</f>
        <v>25.28</v>
      </c>
      <c r="M169" s="41"/>
      <c r="N169" s="41"/>
      <c r="O169" s="42">
        <v>44811</v>
      </c>
      <c r="P169" s="56">
        <v>23.98</v>
      </c>
      <c r="Q169" s="41"/>
      <c r="R169" s="41"/>
      <c r="S169" s="41"/>
      <c r="T169" s="41"/>
      <c r="U169" s="41"/>
      <c r="V169" s="41"/>
      <c r="W169" s="41"/>
      <c r="X169" s="41"/>
      <c r="Y169" s="41"/>
      <c r="Z169" s="41"/>
    </row>
    <row r="170" spans="1:26" ht="15.75" customHeight="1">
      <c r="A170" s="39">
        <v>44799</v>
      </c>
      <c r="B170" s="40">
        <v>4112.34</v>
      </c>
      <c r="C170" s="41"/>
      <c r="D170" s="42">
        <v>44812</v>
      </c>
      <c r="E170" s="43">
        <v>2.86</v>
      </c>
      <c r="F170" s="44"/>
      <c r="G170" s="44"/>
      <c r="H170" s="41"/>
      <c r="I170" s="52">
        <f t="shared" ref="I170:J170" si="169">A170</f>
        <v>44799</v>
      </c>
      <c r="J170" s="53">
        <f t="shared" si="169"/>
        <v>4112.34</v>
      </c>
      <c r="K170" s="54">
        <f>_xlfn.XLOOKUP(VALUE(I170), 'Processed closing data'!D$1:D$750, 'Processed closing data'!E$1:E$750, "")</f>
        <v>2.77</v>
      </c>
      <c r="L170" s="55">
        <f>_xlfn.XLOOKUP(VALUE(I170), 'Processed closing data'!O$1:O$750, 'Processed closing data'!P$1:P$750, "")</f>
        <v>25.3</v>
      </c>
      <c r="M170" s="41"/>
      <c r="N170" s="41"/>
      <c r="O170" s="42">
        <v>44812</v>
      </c>
      <c r="P170" s="56">
        <v>27.98</v>
      </c>
      <c r="Q170" s="41"/>
      <c r="R170" s="41"/>
      <c r="S170" s="41"/>
      <c r="T170" s="41"/>
      <c r="U170" s="41"/>
      <c r="V170" s="41"/>
      <c r="W170" s="41"/>
      <c r="X170" s="41"/>
      <c r="Y170" s="41"/>
      <c r="Z170" s="41"/>
    </row>
    <row r="171" spans="1:26" ht="15.75" customHeight="1">
      <c r="A171" s="39">
        <v>44802</v>
      </c>
      <c r="B171" s="40">
        <v>4112.34</v>
      </c>
      <c r="C171" s="41"/>
      <c r="D171" s="42">
        <v>44813</v>
      </c>
      <c r="E171" s="43">
        <v>2.87</v>
      </c>
      <c r="F171" s="44"/>
      <c r="G171" s="44"/>
      <c r="H171" s="41"/>
      <c r="I171" s="52">
        <f t="shared" ref="I171:J171" si="170">A171</f>
        <v>44802</v>
      </c>
      <c r="J171" s="53">
        <f t="shared" si="170"/>
        <v>4112.34</v>
      </c>
      <c r="K171" s="54">
        <v>2.77</v>
      </c>
      <c r="L171" s="55">
        <v>25.3</v>
      </c>
      <c r="M171" s="41"/>
      <c r="N171" s="41"/>
      <c r="O171" s="42">
        <v>44813</v>
      </c>
      <c r="P171" s="56">
        <v>28.6</v>
      </c>
      <c r="Q171" s="41"/>
      <c r="R171" s="41"/>
      <c r="S171" s="41"/>
      <c r="T171" s="41"/>
      <c r="U171" s="41"/>
      <c r="V171" s="41"/>
      <c r="W171" s="41"/>
      <c r="X171" s="41"/>
      <c r="Y171" s="41"/>
      <c r="Z171" s="41"/>
    </row>
    <row r="172" spans="1:26" ht="15.75" customHeight="1">
      <c r="A172" s="39">
        <v>44803</v>
      </c>
      <c r="B172" s="40">
        <v>4080.77</v>
      </c>
      <c r="C172" s="41"/>
      <c r="D172" s="42">
        <v>44816</v>
      </c>
      <c r="E172" s="43">
        <v>2.72</v>
      </c>
      <c r="F172" s="44"/>
      <c r="G172" s="44"/>
      <c r="H172" s="41"/>
      <c r="I172" s="52">
        <f t="shared" ref="I172:J172" si="171">A172</f>
        <v>44803</v>
      </c>
      <c r="J172" s="53">
        <f t="shared" si="171"/>
        <v>4080.77</v>
      </c>
      <c r="K172" s="54">
        <f>_xlfn.XLOOKUP(VALUE(I172), 'Processed closing data'!D$1:D$750, 'Processed closing data'!E$1:E$750, "")</f>
        <v>2.85</v>
      </c>
      <c r="L172" s="55">
        <f>_xlfn.XLOOKUP(VALUE(I172), 'Processed closing data'!O$1:O$750, 'Processed closing data'!P$1:P$750, "")</f>
        <v>25.28</v>
      </c>
      <c r="M172" s="41"/>
      <c r="N172" s="41"/>
      <c r="O172" s="42">
        <v>44816</v>
      </c>
      <c r="P172" s="56">
        <v>28.88</v>
      </c>
      <c r="Q172" s="41"/>
      <c r="R172" s="41"/>
      <c r="S172" s="41"/>
      <c r="T172" s="41"/>
      <c r="U172" s="41"/>
      <c r="V172" s="41"/>
      <c r="W172" s="41"/>
      <c r="X172" s="41"/>
      <c r="Y172" s="41"/>
      <c r="Z172" s="41"/>
    </row>
    <row r="173" spans="1:26" ht="15.75" customHeight="1">
      <c r="A173" s="39">
        <v>44804</v>
      </c>
      <c r="B173" s="40">
        <v>4041.53</v>
      </c>
      <c r="C173" s="41"/>
      <c r="D173" s="42">
        <v>44817</v>
      </c>
      <c r="E173" s="43">
        <v>2.84</v>
      </c>
      <c r="F173" s="44"/>
      <c r="G173" s="44"/>
      <c r="H173" s="41"/>
      <c r="I173" s="52">
        <f t="shared" ref="I173:J173" si="172">A173</f>
        <v>44804</v>
      </c>
      <c r="J173" s="53">
        <f t="shared" si="172"/>
        <v>4041.53</v>
      </c>
      <c r="K173" s="54">
        <f>_xlfn.XLOOKUP(VALUE(I173), 'Processed closing data'!D$1:D$750, 'Processed closing data'!E$1:E$750, "")</f>
        <v>2.74</v>
      </c>
      <c r="L173" s="55">
        <f>_xlfn.XLOOKUP(VALUE(I173), 'Processed closing data'!O$1:O$750, 'Processed closing data'!P$1:P$750, "")</f>
        <v>25.16</v>
      </c>
      <c r="M173" s="41"/>
      <c r="N173" s="41"/>
      <c r="O173" s="42">
        <v>44817</v>
      </c>
      <c r="P173" s="56">
        <v>27.6</v>
      </c>
      <c r="Q173" s="41"/>
      <c r="R173" s="41"/>
      <c r="S173" s="41"/>
      <c r="T173" s="41"/>
      <c r="U173" s="41"/>
      <c r="V173" s="41"/>
      <c r="W173" s="41"/>
      <c r="X173" s="41"/>
      <c r="Y173" s="41"/>
      <c r="Z173" s="41"/>
    </row>
    <row r="174" spans="1:26" ht="15.75" customHeight="1">
      <c r="A174" s="39">
        <v>44805</v>
      </c>
      <c r="B174" s="40">
        <v>3959.37</v>
      </c>
      <c r="C174" s="41"/>
      <c r="D174" s="42">
        <v>44818</v>
      </c>
      <c r="E174" s="43">
        <v>2.95</v>
      </c>
      <c r="F174" s="44"/>
      <c r="G174" s="44"/>
      <c r="H174" s="41"/>
      <c r="I174" s="52">
        <f t="shared" ref="I174:J174" si="173">A174</f>
        <v>44805</v>
      </c>
      <c r="J174" s="53">
        <f t="shared" si="173"/>
        <v>3959.37</v>
      </c>
      <c r="K174" s="54">
        <f>_xlfn.XLOOKUP(VALUE(I174), 'Processed closing data'!D$1:D$750, 'Processed closing data'!E$1:E$750, "")</f>
        <v>2.86</v>
      </c>
      <c r="L174" s="55">
        <f>_xlfn.XLOOKUP(VALUE(I174), 'Processed closing data'!O$1:O$750, 'Processed closing data'!P$1:P$750, "")</f>
        <v>23.74</v>
      </c>
      <c r="M174" s="41"/>
      <c r="N174" s="41"/>
      <c r="O174" s="42">
        <v>44818</v>
      </c>
      <c r="P174" s="56">
        <v>26.84</v>
      </c>
      <c r="Q174" s="41"/>
      <c r="R174" s="41"/>
      <c r="S174" s="41"/>
      <c r="T174" s="41"/>
      <c r="U174" s="41"/>
      <c r="V174" s="41"/>
      <c r="W174" s="41"/>
      <c r="X174" s="41"/>
      <c r="Y174" s="41"/>
      <c r="Z174" s="41"/>
    </row>
    <row r="175" spans="1:26" ht="15.75" customHeight="1">
      <c r="A175" s="39">
        <v>44806</v>
      </c>
      <c r="B175" s="40">
        <v>4033.38</v>
      </c>
      <c r="C175" s="41"/>
      <c r="D175" s="42">
        <v>44819</v>
      </c>
      <c r="E175" s="43">
        <v>2.97</v>
      </c>
      <c r="F175" s="44"/>
      <c r="G175" s="44"/>
      <c r="H175" s="41"/>
      <c r="I175" s="52">
        <f t="shared" ref="I175:J175" si="174">A175</f>
        <v>44806</v>
      </c>
      <c r="J175" s="53">
        <f t="shared" si="174"/>
        <v>4033.38</v>
      </c>
      <c r="K175" s="54">
        <f>_xlfn.XLOOKUP(VALUE(I175), 'Processed closing data'!D$1:D$750, 'Processed closing data'!E$1:E$750, "")</f>
        <v>2.99</v>
      </c>
      <c r="L175" s="55">
        <f>_xlfn.XLOOKUP(VALUE(I175), 'Processed closing data'!O$1:O$750, 'Processed closing data'!P$1:P$750, "")</f>
        <v>24.5</v>
      </c>
      <c r="M175" s="41"/>
      <c r="N175" s="41"/>
      <c r="O175" s="42">
        <v>44819</v>
      </c>
      <c r="P175" s="56">
        <v>27.62</v>
      </c>
      <c r="Q175" s="41"/>
      <c r="R175" s="41"/>
      <c r="S175" s="41"/>
      <c r="T175" s="41"/>
      <c r="U175" s="41"/>
      <c r="V175" s="41"/>
      <c r="W175" s="41"/>
      <c r="X175" s="41"/>
      <c r="Y175" s="41"/>
      <c r="Z175" s="41"/>
    </row>
    <row r="176" spans="1:26" ht="15.75" customHeight="1">
      <c r="A176" s="39">
        <v>44809</v>
      </c>
      <c r="B176" s="40">
        <v>4029.14</v>
      </c>
      <c r="C176" s="41"/>
      <c r="D176" s="42">
        <v>44820</v>
      </c>
      <c r="E176" s="43">
        <v>2.89</v>
      </c>
      <c r="F176" s="44"/>
      <c r="G176" s="44"/>
      <c r="H176" s="41"/>
      <c r="I176" s="52">
        <f t="shared" ref="I176:J176" si="175">A176</f>
        <v>44809</v>
      </c>
      <c r="J176" s="53">
        <f t="shared" si="175"/>
        <v>4029.14</v>
      </c>
      <c r="K176" s="54">
        <f>_xlfn.XLOOKUP(VALUE(I176), 'Processed closing data'!D$1:D$750, 'Processed closing data'!E$1:E$750, "")</f>
        <v>2.94</v>
      </c>
      <c r="L176" s="55">
        <f>_xlfn.XLOOKUP(VALUE(I176), 'Processed closing data'!O$1:O$750, 'Processed closing data'!P$1:P$750, "")</f>
        <v>23.42</v>
      </c>
      <c r="M176" s="41"/>
      <c r="N176" s="41"/>
      <c r="O176" s="42">
        <v>44820</v>
      </c>
      <c r="P176" s="56">
        <v>27.82</v>
      </c>
      <c r="Q176" s="41"/>
      <c r="R176" s="41"/>
      <c r="S176" s="41"/>
      <c r="T176" s="41"/>
      <c r="U176" s="41"/>
      <c r="V176" s="41"/>
      <c r="W176" s="41"/>
      <c r="X176" s="41"/>
      <c r="Y176" s="41"/>
      <c r="Z176" s="41"/>
    </row>
    <row r="177" spans="1:26" ht="15.75" customHeight="1">
      <c r="A177" s="39">
        <v>44810</v>
      </c>
      <c r="B177" s="40">
        <v>4041.41</v>
      </c>
      <c r="C177" s="41"/>
      <c r="D177" s="42">
        <v>44824</v>
      </c>
      <c r="E177" s="43">
        <v>2.83</v>
      </c>
      <c r="F177" s="44"/>
      <c r="G177" s="44"/>
      <c r="H177" s="41"/>
      <c r="I177" s="52">
        <f t="shared" ref="I177:J177" si="176">A177</f>
        <v>44810</v>
      </c>
      <c r="J177" s="53">
        <f t="shared" si="176"/>
        <v>4041.41</v>
      </c>
      <c r="K177" s="54">
        <f>_xlfn.XLOOKUP(VALUE(I177), 'Processed closing data'!D$1:D$750, 'Processed closing data'!E$1:E$750, "")</f>
        <v>3.01</v>
      </c>
      <c r="L177" s="55">
        <f>_xlfn.XLOOKUP(VALUE(I177), 'Processed closing data'!O$1:O$750, 'Processed closing data'!P$1:P$750, "")</f>
        <v>23.94</v>
      </c>
      <c r="M177" s="41"/>
      <c r="N177" s="41"/>
      <c r="O177" s="42">
        <v>44824</v>
      </c>
      <c r="P177" s="56">
        <v>27.46</v>
      </c>
      <c r="Q177" s="41"/>
      <c r="R177" s="41"/>
      <c r="S177" s="41"/>
      <c r="T177" s="41"/>
      <c r="U177" s="41"/>
      <c r="V177" s="41"/>
      <c r="W177" s="41"/>
      <c r="X177" s="41"/>
      <c r="Y177" s="41"/>
      <c r="Z177" s="41"/>
    </row>
    <row r="178" spans="1:26" ht="15.75" customHeight="1">
      <c r="A178" s="39">
        <v>44811</v>
      </c>
      <c r="B178" s="40">
        <v>4011.63</v>
      </c>
      <c r="C178" s="41"/>
      <c r="D178" s="42">
        <v>44825</v>
      </c>
      <c r="E178" s="43">
        <v>2.84</v>
      </c>
      <c r="F178" s="44"/>
      <c r="G178" s="44"/>
      <c r="H178" s="41"/>
      <c r="I178" s="52">
        <f t="shared" ref="I178:J178" si="177">A178</f>
        <v>44811</v>
      </c>
      <c r="J178" s="53">
        <f t="shared" si="177"/>
        <v>4011.63</v>
      </c>
      <c r="K178" s="54">
        <f>_xlfn.XLOOKUP(VALUE(I178), 'Processed closing data'!D$1:D$750, 'Processed closing data'!E$1:E$750, "")</f>
        <v>2.92</v>
      </c>
      <c r="L178" s="55">
        <f>_xlfn.XLOOKUP(VALUE(I178), 'Processed closing data'!O$1:O$750, 'Processed closing data'!P$1:P$750, "")</f>
        <v>23.98</v>
      </c>
      <c r="M178" s="41"/>
      <c r="N178" s="41"/>
      <c r="O178" s="42">
        <v>44825</v>
      </c>
      <c r="P178" s="56">
        <v>28.2</v>
      </c>
      <c r="Q178" s="41"/>
      <c r="R178" s="41"/>
      <c r="S178" s="41"/>
      <c r="T178" s="41"/>
      <c r="U178" s="41"/>
      <c r="V178" s="41"/>
      <c r="W178" s="41"/>
      <c r="X178" s="41"/>
      <c r="Y178" s="41"/>
      <c r="Z178" s="41"/>
    </row>
    <row r="179" spans="1:26" ht="15.75" customHeight="1">
      <c r="A179" s="39">
        <v>44812</v>
      </c>
      <c r="B179" s="40">
        <v>4025.18</v>
      </c>
      <c r="C179" s="41"/>
      <c r="D179" s="42">
        <v>44826</v>
      </c>
      <c r="E179" s="43">
        <v>2.65</v>
      </c>
      <c r="F179" s="44"/>
      <c r="G179" s="44"/>
      <c r="H179" s="41"/>
      <c r="I179" s="52">
        <f t="shared" ref="I179:J179" si="178">A179</f>
        <v>44812</v>
      </c>
      <c r="J179" s="53">
        <f t="shared" si="178"/>
        <v>4025.18</v>
      </c>
      <c r="K179" s="54">
        <f>_xlfn.XLOOKUP(VALUE(I179), 'Processed closing data'!D$1:D$750, 'Processed closing data'!E$1:E$750, "")</f>
        <v>2.86</v>
      </c>
      <c r="L179" s="55">
        <f>_xlfn.XLOOKUP(VALUE(I179), 'Processed closing data'!O$1:O$750, 'Processed closing data'!P$1:P$750, "")</f>
        <v>27.98</v>
      </c>
      <c r="M179" s="41"/>
      <c r="N179" s="41"/>
      <c r="O179" s="42">
        <v>44826</v>
      </c>
      <c r="P179" s="56">
        <v>28.16</v>
      </c>
      <c r="Q179" s="41"/>
      <c r="R179" s="41"/>
      <c r="S179" s="41"/>
      <c r="T179" s="41"/>
      <c r="U179" s="41"/>
      <c r="V179" s="41"/>
      <c r="W179" s="41"/>
      <c r="X179" s="41"/>
      <c r="Y179" s="41"/>
      <c r="Z179" s="41"/>
    </row>
    <row r="180" spans="1:26" ht="15.75" customHeight="1">
      <c r="A180" s="39">
        <v>44813</v>
      </c>
      <c r="B180" s="40">
        <v>4077.03</v>
      </c>
      <c r="C180" s="41"/>
      <c r="D180" s="42">
        <v>44827</v>
      </c>
      <c r="E180" s="43">
        <v>2.46</v>
      </c>
      <c r="F180" s="44"/>
      <c r="G180" s="44"/>
      <c r="H180" s="41"/>
      <c r="I180" s="52">
        <f t="shared" ref="I180:J180" si="179">A180</f>
        <v>44813</v>
      </c>
      <c r="J180" s="53">
        <f t="shared" si="179"/>
        <v>4077.03</v>
      </c>
      <c r="K180" s="54">
        <f>_xlfn.XLOOKUP(VALUE(I180), 'Processed closing data'!D$1:D$750, 'Processed closing data'!E$1:E$750, "")</f>
        <v>2.87</v>
      </c>
      <c r="L180" s="55">
        <f>_xlfn.XLOOKUP(VALUE(I180), 'Processed closing data'!O$1:O$750, 'Processed closing data'!P$1:P$750, "")</f>
        <v>28.6</v>
      </c>
      <c r="M180" s="41"/>
      <c r="N180" s="41"/>
      <c r="O180" s="42">
        <v>44827</v>
      </c>
      <c r="P180" s="56">
        <v>27.3</v>
      </c>
      <c r="Q180" s="41"/>
      <c r="R180" s="41"/>
      <c r="S180" s="41"/>
      <c r="T180" s="41"/>
      <c r="U180" s="41"/>
      <c r="V180" s="41"/>
      <c r="W180" s="41"/>
      <c r="X180" s="41"/>
      <c r="Y180" s="41"/>
      <c r="Z180" s="41"/>
    </row>
    <row r="181" spans="1:26" ht="15.75" customHeight="1">
      <c r="A181" s="39">
        <v>44816</v>
      </c>
      <c r="B181" s="40">
        <v>4144.91</v>
      </c>
      <c r="C181" s="41"/>
      <c r="D181" s="42">
        <v>44830</v>
      </c>
      <c r="E181" s="43">
        <v>2.39</v>
      </c>
      <c r="F181" s="44"/>
      <c r="G181" s="44"/>
      <c r="H181" s="41"/>
      <c r="I181" s="52">
        <f t="shared" ref="I181:J181" si="180">A181</f>
        <v>44816</v>
      </c>
      <c r="J181" s="53">
        <f t="shared" si="180"/>
        <v>4144.91</v>
      </c>
      <c r="K181" s="54">
        <f>_xlfn.XLOOKUP(VALUE(I181), 'Processed closing data'!D$1:D$750, 'Processed closing data'!E$1:E$750, "")</f>
        <v>2.72</v>
      </c>
      <c r="L181" s="55">
        <f>_xlfn.XLOOKUP(VALUE(I181), 'Processed closing data'!O$1:O$750, 'Processed closing data'!P$1:P$750, "")</f>
        <v>28.88</v>
      </c>
      <c r="M181" s="41"/>
      <c r="N181" s="41"/>
      <c r="O181" s="42">
        <v>44830</v>
      </c>
      <c r="P181" s="56">
        <v>26.3</v>
      </c>
      <c r="Q181" s="41"/>
      <c r="R181" s="41"/>
      <c r="S181" s="41"/>
      <c r="T181" s="41"/>
      <c r="U181" s="41"/>
      <c r="V181" s="41"/>
      <c r="W181" s="41"/>
      <c r="X181" s="41"/>
      <c r="Y181" s="41"/>
      <c r="Z181" s="41"/>
    </row>
    <row r="182" spans="1:26" ht="15.75" customHeight="1">
      <c r="A182" s="39">
        <v>44817</v>
      </c>
      <c r="B182" s="40">
        <v>4092.77</v>
      </c>
      <c r="C182" s="41"/>
      <c r="D182" s="42">
        <v>44831</v>
      </c>
      <c r="E182" s="43">
        <v>2.38</v>
      </c>
      <c r="F182" s="44"/>
      <c r="G182" s="44"/>
      <c r="H182" s="41"/>
      <c r="I182" s="52">
        <f t="shared" ref="I182:J182" si="181">A182</f>
        <v>44817</v>
      </c>
      <c r="J182" s="53">
        <f t="shared" si="181"/>
        <v>4092.77</v>
      </c>
      <c r="K182" s="54">
        <f>_xlfn.XLOOKUP(VALUE(I182), 'Processed closing data'!D$1:D$750, 'Processed closing data'!E$1:E$750, "")</f>
        <v>2.84</v>
      </c>
      <c r="L182" s="55">
        <f>_xlfn.XLOOKUP(VALUE(I182), 'Processed closing data'!O$1:O$750, 'Processed closing data'!P$1:P$750, "")</f>
        <v>27.6</v>
      </c>
      <c r="M182" s="41"/>
      <c r="N182" s="41"/>
      <c r="O182" s="42">
        <v>44831</v>
      </c>
      <c r="P182" s="56">
        <v>25.66</v>
      </c>
      <c r="Q182" s="41"/>
      <c r="R182" s="41"/>
      <c r="S182" s="41"/>
      <c r="T182" s="41"/>
      <c r="U182" s="41"/>
      <c r="V182" s="41"/>
      <c r="W182" s="41"/>
      <c r="X182" s="41"/>
      <c r="Y182" s="41"/>
      <c r="Z182" s="41"/>
    </row>
    <row r="183" spans="1:26" ht="15.75" customHeight="1">
      <c r="A183" s="39">
        <v>44818</v>
      </c>
      <c r="B183" s="40">
        <v>4031.45</v>
      </c>
      <c r="C183" s="41"/>
      <c r="D183" s="42">
        <v>44832</v>
      </c>
      <c r="E183" s="43">
        <v>2.42</v>
      </c>
      <c r="F183" s="44"/>
      <c r="G183" s="44"/>
      <c r="H183" s="41"/>
      <c r="I183" s="52">
        <f t="shared" ref="I183:J183" si="182">A183</f>
        <v>44818</v>
      </c>
      <c r="J183" s="53">
        <f t="shared" si="182"/>
        <v>4031.45</v>
      </c>
      <c r="K183" s="54">
        <f>_xlfn.XLOOKUP(VALUE(I183), 'Processed closing data'!D$1:D$750, 'Processed closing data'!E$1:E$750, "")</f>
        <v>2.95</v>
      </c>
      <c r="L183" s="55">
        <f>_xlfn.XLOOKUP(VALUE(I183), 'Processed closing data'!O$1:O$750, 'Processed closing data'!P$1:P$750, "")</f>
        <v>26.84</v>
      </c>
      <c r="M183" s="41"/>
      <c r="N183" s="41"/>
      <c r="O183" s="42">
        <v>44832</v>
      </c>
      <c r="P183" s="56">
        <v>25.8</v>
      </c>
      <c r="Q183" s="41"/>
      <c r="R183" s="41"/>
      <c r="S183" s="41"/>
      <c r="T183" s="41"/>
      <c r="U183" s="41"/>
      <c r="V183" s="41"/>
      <c r="W183" s="41"/>
      <c r="X183" s="41"/>
      <c r="Y183" s="41"/>
      <c r="Z183" s="41"/>
    </row>
    <row r="184" spans="1:26" ht="15.75" customHeight="1">
      <c r="A184" s="39">
        <v>44819</v>
      </c>
      <c r="B184" s="40">
        <v>4034.88</v>
      </c>
      <c r="C184" s="41"/>
      <c r="D184" s="42">
        <v>44833</v>
      </c>
      <c r="E184" s="43">
        <v>2.41</v>
      </c>
      <c r="F184" s="44"/>
      <c r="G184" s="44"/>
      <c r="H184" s="41"/>
      <c r="I184" s="52">
        <f t="shared" ref="I184:J184" si="183">A184</f>
        <v>44819</v>
      </c>
      <c r="J184" s="53">
        <f t="shared" si="183"/>
        <v>4034.88</v>
      </c>
      <c r="K184" s="54">
        <f>_xlfn.XLOOKUP(VALUE(I184), 'Processed closing data'!D$1:D$750, 'Processed closing data'!E$1:E$750, "")</f>
        <v>2.97</v>
      </c>
      <c r="L184" s="55">
        <f>_xlfn.XLOOKUP(VALUE(I184), 'Processed closing data'!O$1:O$750, 'Processed closing data'!P$1:P$750, "")</f>
        <v>27.62</v>
      </c>
      <c r="M184" s="41"/>
      <c r="N184" s="41"/>
      <c r="O184" s="42">
        <v>44833</v>
      </c>
      <c r="P184" s="56">
        <v>25.06</v>
      </c>
      <c r="Q184" s="41"/>
      <c r="R184" s="41"/>
      <c r="S184" s="41"/>
      <c r="T184" s="41"/>
      <c r="U184" s="41"/>
      <c r="V184" s="41"/>
      <c r="W184" s="41"/>
      <c r="X184" s="41"/>
      <c r="Y184" s="41"/>
      <c r="Z184" s="41"/>
    </row>
    <row r="185" spans="1:26" ht="15.75" customHeight="1">
      <c r="A185" s="39">
        <v>44820</v>
      </c>
      <c r="B185" s="40">
        <v>4010.65</v>
      </c>
      <c r="C185" s="41"/>
      <c r="D185" s="42">
        <v>44834</v>
      </c>
      <c r="E185" s="43">
        <v>2.57</v>
      </c>
      <c r="F185" s="44"/>
      <c r="G185" s="44"/>
      <c r="H185" s="41"/>
      <c r="I185" s="52">
        <f t="shared" ref="I185:J185" si="184">A185</f>
        <v>44820</v>
      </c>
      <c r="J185" s="53">
        <f t="shared" si="184"/>
        <v>4010.65</v>
      </c>
      <c r="K185" s="54">
        <f>_xlfn.XLOOKUP(VALUE(I185), 'Processed closing data'!D$1:D$750, 'Processed closing data'!E$1:E$750, "")</f>
        <v>2.89</v>
      </c>
      <c r="L185" s="55">
        <f>_xlfn.XLOOKUP(VALUE(I185), 'Processed closing data'!O$1:O$750, 'Processed closing data'!P$1:P$750, "")</f>
        <v>27.82</v>
      </c>
      <c r="M185" s="41"/>
      <c r="N185" s="41"/>
      <c r="O185" s="42">
        <v>44834</v>
      </c>
      <c r="P185" s="56">
        <v>26.18</v>
      </c>
      <c r="Q185" s="41"/>
      <c r="R185" s="41"/>
      <c r="S185" s="41"/>
      <c r="T185" s="41"/>
      <c r="U185" s="41"/>
      <c r="V185" s="41"/>
      <c r="W185" s="41"/>
      <c r="X185" s="41"/>
      <c r="Y185" s="41"/>
      <c r="Z185" s="41"/>
    </row>
    <row r="186" spans="1:26" ht="15.75" customHeight="1">
      <c r="A186" s="39">
        <v>44823</v>
      </c>
      <c r="B186" s="40">
        <v>4010.65</v>
      </c>
      <c r="C186" s="41"/>
      <c r="D186" s="42">
        <v>44837</v>
      </c>
      <c r="E186" s="43">
        <v>2.57</v>
      </c>
      <c r="F186" s="44"/>
      <c r="G186" s="44"/>
      <c r="H186" s="41"/>
      <c r="I186" s="52">
        <f t="shared" ref="I186:J186" si="185">A186</f>
        <v>44823</v>
      </c>
      <c r="J186" s="53">
        <f t="shared" si="185"/>
        <v>4010.65</v>
      </c>
      <c r="K186" s="54">
        <v>2.89</v>
      </c>
      <c r="L186" s="55">
        <v>27.82</v>
      </c>
      <c r="M186" s="41"/>
      <c r="N186" s="41"/>
      <c r="O186" s="42">
        <v>44837</v>
      </c>
      <c r="P186" s="56">
        <v>26.02</v>
      </c>
      <c r="Q186" s="41"/>
      <c r="R186" s="41"/>
      <c r="S186" s="41"/>
      <c r="T186" s="41"/>
      <c r="U186" s="41"/>
      <c r="V186" s="41"/>
      <c r="W186" s="41"/>
      <c r="X186" s="41"/>
      <c r="Y186" s="41"/>
      <c r="Z186" s="41"/>
    </row>
    <row r="187" spans="1:26" ht="15.75" customHeight="1">
      <c r="A187" s="39">
        <v>44824</v>
      </c>
      <c r="B187" s="40">
        <v>3981.32</v>
      </c>
      <c r="C187" s="41"/>
      <c r="D187" s="42">
        <v>44838</v>
      </c>
      <c r="E187" s="43">
        <v>2.74</v>
      </c>
      <c r="F187" s="44"/>
      <c r="G187" s="44"/>
      <c r="H187" s="41"/>
      <c r="I187" s="52">
        <f t="shared" ref="I187:J187" si="186">A187</f>
        <v>44824</v>
      </c>
      <c r="J187" s="53">
        <f t="shared" si="186"/>
        <v>3981.32</v>
      </c>
      <c r="K187" s="54">
        <f>_xlfn.XLOOKUP(VALUE(I187), 'Processed closing data'!D$1:D$750, 'Processed closing data'!E$1:E$750, "")</f>
        <v>2.83</v>
      </c>
      <c r="L187" s="55">
        <f>_xlfn.XLOOKUP(VALUE(I187), 'Processed closing data'!O$1:O$750, 'Processed closing data'!P$1:P$750, "")</f>
        <v>27.46</v>
      </c>
      <c r="M187" s="41"/>
      <c r="N187" s="41"/>
      <c r="O187" s="42">
        <v>44838</v>
      </c>
      <c r="P187" s="56">
        <v>26.3</v>
      </c>
      <c r="Q187" s="41"/>
      <c r="R187" s="41"/>
      <c r="S187" s="41"/>
      <c r="T187" s="41"/>
      <c r="U187" s="41"/>
      <c r="V187" s="41"/>
      <c r="W187" s="41"/>
      <c r="X187" s="41"/>
      <c r="Y187" s="41"/>
      <c r="Z187" s="41"/>
    </row>
    <row r="188" spans="1:26" ht="15.75" customHeight="1">
      <c r="A188" s="39">
        <v>44825</v>
      </c>
      <c r="B188" s="40">
        <v>4008.47</v>
      </c>
      <c r="C188" s="41"/>
      <c r="D188" s="42">
        <v>44839</v>
      </c>
      <c r="E188" s="43">
        <v>2.6</v>
      </c>
      <c r="F188" s="44"/>
      <c r="G188" s="44"/>
      <c r="H188" s="41"/>
      <c r="I188" s="52">
        <f t="shared" ref="I188:J188" si="187">A188</f>
        <v>44825</v>
      </c>
      <c r="J188" s="53">
        <f t="shared" si="187"/>
        <v>4008.47</v>
      </c>
      <c r="K188" s="54">
        <f>_xlfn.XLOOKUP(VALUE(I188), 'Processed closing data'!D$1:D$750, 'Processed closing data'!E$1:E$750, "")</f>
        <v>2.84</v>
      </c>
      <c r="L188" s="55">
        <f>_xlfn.XLOOKUP(VALUE(I188), 'Processed closing data'!O$1:O$750, 'Processed closing data'!P$1:P$750, "")</f>
        <v>28.2</v>
      </c>
      <c r="M188" s="41"/>
      <c r="N188" s="41"/>
      <c r="O188" s="42">
        <v>44839</v>
      </c>
      <c r="P188" s="56">
        <v>25.46</v>
      </c>
      <c r="Q188" s="41"/>
      <c r="R188" s="41"/>
      <c r="S188" s="41"/>
      <c r="T188" s="41"/>
      <c r="U188" s="41"/>
      <c r="V188" s="41"/>
      <c r="W188" s="41"/>
      <c r="X188" s="41"/>
      <c r="Y188" s="41"/>
      <c r="Z188" s="41"/>
    </row>
    <row r="189" spans="1:26" ht="15.75" customHeight="1">
      <c r="A189" s="39">
        <v>44826</v>
      </c>
      <c r="B189" s="40">
        <v>3959.43</v>
      </c>
      <c r="C189" s="41"/>
      <c r="D189" s="42">
        <v>44840</v>
      </c>
      <c r="E189" s="43">
        <v>2.7</v>
      </c>
      <c r="F189" s="44"/>
      <c r="G189" s="44"/>
      <c r="H189" s="41"/>
      <c r="I189" s="52">
        <f t="shared" ref="I189:J189" si="188">A189</f>
        <v>44826</v>
      </c>
      <c r="J189" s="53">
        <f t="shared" si="188"/>
        <v>3959.43</v>
      </c>
      <c r="K189" s="54">
        <f>_xlfn.XLOOKUP(VALUE(I189), 'Processed closing data'!D$1:D$750, 'Processed closing data'!E$1:E$750, "")</f>
        <v>2.65</v>
      </c>
      <c r="L189" s="55">
        <f>_xlfn.XLOOKUP(VALUE(I189), 'Processed closing data'!O$1:O$750, 'Processed closing data'!P$1:P$750, "")</f>
        <v>28.16</v>
      </c>
      <c r="M189" s="41"/>
      <c r="N189" s="41"/>
      <c r="O189" s="42">
        <v>44840</v>
      </c>
      <c r="P189" s="56">
        <v>25.88</v>
      </c>
      <c r="Q189" s="41"/>
      <c r="R189" s="41"/>
      <c r="S189" s="41"/>
      <c r="T189" s="41"/>
      <c r="U189" s="41"/>
      <c r="V189" s="41"/>
      <c r="W189" s="41"/>
      <c r="X189" s="41"/>
      <c r="Y189" s="41"/>
      <c r="Z189" s="41"/>
    </row>
    <row r="190" spans="1:26" ht="15.75" customHeight="1">
      <c r="A190" s="39">
        <v>44827</v>
      </c>
      <c r="B190" s="40">
        <v>3881.56</v>
      </c>
      <c r="C190" s="41"/>
      <c r="D190" s="42">
        <v>44841</v>
      </c>
      <c r="E190" s="43">
        <v>2.71</v>
      </c>
      <c r="F190" s="44"/>
      <c r="G190" s="44"/>
      <c r="H190" s="41"/>
      <c r="I190" s="52">
        <f t="shared" ref="I190:J190" si="189">A190</f>
        <v>44827</v>
      </c>
      <c r="J190" s="53">
        <f t="shared" si="189"/>
        <v>3881.56</v>
      </c>
      <c r="K190" s="54">
        <f>_xlfn.XLOOKUP(VALUE(I190), 'Processed closing data'!D$1:D$750, 'Processed closing data'!E$1:E$750, "")</f>
        <v>2.46</v>
      </c>
      <c r="L190" s="55">
        <f>_xlfn.XLOOKUP(VALUE(I190), 'Processed closing data'!O$1:O$750, 'Processed closing data'!P$1:P$750, "")</f>
        <v>27.3</v>
      </c>
      <c r="M190" s="41"/>
      <c r="N190" s="41"/>
      <c r="O190" s="42">
        <v>44841</v>
      </c>
      <c r="P190" s="56">
        <v>25.34</v>
      </c>
      <c r="Q190" s="41"/>
      <c r="R190" s="41"/>
      <c r="S190" s="41"/>
      <c r="T190" s="41"/>
      <c r="U190" s="41"/>
      <c r="V190" s="41"/>
      <c r="W190" s="41"/>
      <c r="X190" s="41"/>
      <c r="Y190" s="41"/>
      <c r="Z190" s="41"/>
    </row>
    <row r="191" spans="1:26" ht="15.75" customHeight="1">
      <c r="A191" s="39">
        <v>44830</v>
      </c>
      <c r="B191" s="40">
        <v>3874.7</v>
      </c>
      <c r="C191" s="41"/>
      <c r="D191" s="42">
        <v>44844</v>
      </c>
      <c r="E191" s="43">
        <v>2.52</v>
      </c>
      <c r="F191" s="44"/>
      <c r="G191" s="44"/>
      <c r="H191" s="41"/>
      <c r="I191" s="52">
        <f t="shared" ref="I191:J191" si="190">A191</f>
        <v>44830</v>
      </c>
      <c r="J191" s="53">
        <f t="shared" si="190"/>
        <v>3874.7</v>
      </c>
      <c r="K191" s="54">
        <f>_xlfn.XLOOKUP(VALUE(I191), 'Processed closing data'!D$1:D$750, 'Processed closing data'!E$1:E$750, "")</f>
        <v>2.39</v>
      </c>
      <c r="L191" s="55">
        <f>_xlfn.XLOOKUP(VALUE(I191), 'Processed closing data'!O$1:O$750, 'Processed closing data'!P$1:P$750, "")</f>
        <v>26.3</v>
      </c>
      <c r="M191" s="41"/>
      <c r="N191" s="41"/>
      <c r="O191" s="59">
        <v>44844</v>
      </c>
      <c r="P191" s="56">
        <v>24.44</v>
      </c>
      <c r="Q191" s="41"/>
      <c r="R191" s="41"/>
      <c r="S191" s="41"/>
      <c r="T191" s="41"/>
      <c r="U191" s="41"/>
      <c r="V191" s="41"/>
      <c r="W191" s="41"/>
      <c r="X191" s="41"/>
      <c r="Y191" s="41"/>
      <c r="Z191" s="41"/>
    </row>
    <row r="192" spans="1:26" ht="15.75" customHeight="1">
      <c r="A192" s="39">
        <v>44831</v>
      </c>
      <c r="B192" s="40">
        <v>3844.23</v>
      </c>
      <c r="C192" s="41"/>
      <c r="D192" s="42">
        <v>44845</v>
      </c>
      <c r="E192" s="43">
        <v>2.5</v>
      </c>
      <c r="F192" s="44"/>
      <c r="G192" s="44"/>
      <c r="H192" s="41"/>
      <c r="I192" s="52">
        <f t="shared" ref="I192:J192" si="191">A192</f>
        <v>44831</v>
      </c>
      <c r="J192" s="53">
        <f t="shared" si="191"/>
        <v>3844.23</v>
      </c>
      <c r="K192" s="54">
        <f>_xlfn.XLOOKUP(VALUE(I192), 'Processed closing data'!D$1:D$750, 'Processed closing data'!E$1:E$750, "")</f>
        <v>2.38</v>
      </c>
      <c r="L192" s="55">
        <f>_xlfn.XLOOKUP(VALUE(I192), 'Processed closing data'!O$1:O$750, 'Processed closing data'!P$1:P$750, "")</f>
        <v>25.66</v>
      </c>
      <c r="M192" s="41"/>
      <c r="N192" s="41"/>
      <c r="O192" s="59">
        <v>44845</v>
      </c>
      <c r="P192" s="56">
        <v>23.42</v>
      </c>
      <c r="Q192" s="41"/>
      <c r="R192" s="41"/>
      <c r="S192" s="41"/>
      <c r="T192" s="41"/>
      <c r="U192" s="41"/>
      <c r="V192" s="41"/>
      <c r="W192" s="41"/>
      <c r="X192" s="41"/>
      <c r="Y192" s="41"/>
      <c r="Z192" s="41"/>
    </row>
    <row r="193" spans="1:26" ht="15.75" customHeight="1">
      <c r="A193" s="39">
        <v>44832</v>
      </c>
      <c r="B193" s="40">
        <v>3854.58</v>
      </c>
      <c r="C193" s="41"/>
      <c r="D193" s="42">
        <v>44846</v>
      </c>
      <c r="E193" s="43">
        <v>2.5099999999999998</v>
      </c>
      <c r="F193" s="44"/>
      <c r="G193" s="44"/>
      <c r="H193" s="41"/>
      <c r="I193" s="52">
        <f t="shared" ref="I193:J193" si="192">A193</f>
        <v>44832</v>
      </c>
      <c r="J193" s="53">
        <f t="shared" si="192"/>
        <v>3854.58</v>
      </c>
      <c r="K193" s="54">
        <f>_xlfn.XLOOKUP(VALUE(I193), 'Processed closing data'!D$1:D$750, 'Processed closing data'!E$1:E$750, "")</f>
        <v>2.42</v>
      </c>
      <c r="L193" s="55">
        <f>_xlfn.XLOOKUP(VALUE(I193), 'Processed closing data'!O$1:O$750, 'Processed closing data'!P$1:P$750, "")</f>
        <v>25.8</v>
      </c>
      <c r="M193" s="41"/>
      <c r="N193" s="41"/>
      <c r="O193" s="59">
        <v>44846</v>
      </c>
      <c r="P193" s="56">
        <v>23.2</v>
      </c>
      <c r="Q193" s="41"/>
      <c r="R193" s="41"/>
      <c r="S193" s="41"/>
      <c r="T193" s="41"/>
      <c r="U193" s="41"/>
      <c r="V193" s="41"/>
      <c r="W193" s="41"/>
      <c r="X193" s="41"/>
      <c r="Y193" s="41"/>
      <c r="Z193" s="41"/>
    </row>
    <row r="194" spans="1:26" ht="15.75" customHeight="1">
      <c r="A194" s="39">
        <v>44833</v>
      </c>
      <c r="B194" s="40">
        <v>3779.32</v>
      </c>
      <c r="C194" s="41"/>
      <c r="D194" s="42">
        <v>44847</v>
      </c>
      <c r="E194" s="43">
        <v>2.46</v>
      </c>
      <c r="F194" s="44"/>
      <c r="G194" s="44"/>
      <c r="H194" s="41"/>
      <c r="I194" s="52">
        <f t="shared" ref="I194:J194" si="193">A194</f>
        <v>44833</v>
      </c>
      <c r="J194" s="53">
        <f t="shared" si="193"/>
        <v>3779.32</v>
      </c>
      <c r="K194" s="54">
        <f>_xlfn.XLOOKUP(VALUE(I194), 'Processed closing data'!D$1:D$750, 'Processed closing data'!E$1:E$750, "")</f>
        <v>2.41</v>
      </c>
      <c r="L194" s="55">
        <f>_xlfn.XLOOKUP(VALUE(I194), 'Processed closing data'!O$1:O$750, 'Processed closing data'!P$1:P$750, "")</f>
        <v>25.06</v>
      </c>
      <c r="M194" s="41"/>
      <c r="N194" s="41"/>
      <c r="O194" s="59">
        <v>44847</v>
      </c>
      <c r="P194" s="56">
        <v>23.72</v>
      </c>
      <c r="Q194" s="41"/>
      <c r="R194" s="41"/>
      <c r="S194" s="41"/>
      <c r="T194" s="41"/>
      <c r="U194" s="41"/>
      <c r="V194" s="41"/>
      <c r="W194" s="41"/>
      <c r="X194" s="41"/>
      <c r="Y194" s="41"/>
      <c r="Z194" s="41"/>
    </row>
    <row r="195" spans="1:26" ht="15.75" customHeight="1">
      <c r="A195" s="39">
        <v>44834</v>
      </c>
      <c r="B195" s="40">
        <v>3797.1</v>
      </c>
      <c r="C195" s="41"/>
      <c r="D195" s="42">
        <v>44848</v>
      </c>
      <c r="E195" s="43">
        <v>2.56</v>
      </c>
      <c r="F195" s="44"/>
      <c r="G195" s="44"/>
      <c r="H195" s="41"/>
      <c r="I195" s="52">
        <f t="shared" ref="I195:J195" si="194">A195</f>
        <v>44834</v>
      </c>
      <c r="J195" s="53">
        <f t="shared" si="194"/>
        <v>3797.1</v>
      </c>
      <c r="K195" s="54">
        <f>_xlfn.XLOOKUP(VALUE(I195), 'Processed closing data'!D$1:D$750, 'Processed closing data'!E$1:E$750, "")</f>
        <v>2.57</v>
      </c>
      <c r="L195" s="55">
        <f>_xlfn.XLOOKUP(VALUE(I195), 'Processed closing data'!O$1:O$750, 'Processed closing data'!P$1:P$750, "")</f>
        <v>26.18</v>
      </c>
      <c r="M195" s="41"/>
      <c r="N195" s="41"/>
      <c r="O195" s="59">
        <v>44848</v>
      </c>
      <c r="P195" s="56">
        <v>24.28</v>
      </c>
      <c r="Q195" s="41"/>
      <c r="R195" s="41"/>
      <c r="S195" s="41"/>
      <c r="T195" s="41"/>
      <c r="U195" s="41"/>
      <c r="V195" s="41"/>
      <c r="W195" s="41"/>
      <c r="X195" s="41"/>
      <c r="Y195" s="41"/>
      <c r="Z195" s="41"/>
    </row>
    <row r="196" spans="1:26" ht="15.75" customHeight="1">
      <c r="A196" s="39">
        <v>44837</v>
      </c>
      <c r="B196" s="40">
        <v>3807.86</v>
      </c>
      <c r="C196" s="41"/>
      <c r="D196" s="42">
        <v>44851</v>
      </c>
      <c r="E196" s="43">
        <v>2.67</v>
      </c>
      <c r="F196" s="44"/>
      <c r="G196" s="44"/>
      <c r="H196" s="41"/>
      <c r="I196" s="52">
        <f t="shared" ref="I196:J196" si="195">A196</f>
        <v>44837</v>
      </c>
      <c r="J196" s="53">
        <f t="shared" si="195"/>
        <v>3807.86</v>
      </c>
      <c r="K196" s="54">
        <f>_xlfn.XLOOKUP(VALUE(I196), 'Processed closing data'!D$1:D$750, 'Processed closing data'!E$1:E$750, "")</f>
        <v>2.57</v>
      </c>
      <c r="L196" s="55">
        <f>_xlfn.XLOOKUP(VALUE(I196), 'Processed closing data'!O$1:O$750, 'Processed closing data'!P$1:P$750, "")</f>
        <v>26.02</v>
      </c>
      <c r="M196" s="41"/>
      <c r="N196" s="41"/>
      <c r="O196" s="59">
        <v>44851</v>
      </c>
      <c r="P196" s="56">
        <v>25.8</v>
      </c>
      <c r="Q196" s="41"/>
      <c r="R196" s="41"/>
      <c r="S196" s="41"/>
      <c r="T196" s="41"/>
      <c r="U196" s="41"/>
      <c r="V196" s="41"/>
      <c r="W196" s="41"/>
      <c r="X196" s="41"/>
      <c r="Y196" s="41"/>
      <c r="Z196" s="41"/>
    </row>
    <row r="197" spans="1:26" ht="15.75" customHeight="1">
      <c r="A197" s="39">
        <v>44838</v>
      </c>
      <c r="B197" s="40">
        <v>3908.75</v>
      </c>
      <c r="C197" s="41"/>
      <c r="D197" s="42">
        <v>44852</v>
      </c>
      <c r="E197" s="43">
        <v>2.74</v>
      </c>
      <c r="F197" s="44"/>
      <c r="G197" s="44"/>
      <c r="H197" s="41"/>
      <c r="I197" s="52">
        <f t="shared" ref="I197:J197" si="196">A197</f>
        <v>44838</v>
      </c>
      <c r="J197" s="53">
        <f t="shared" si="196"/>
        <v>3908.75</v>
      </c>
      <c r="K197" s="54">
        <f>_xlfn.XLOOKUP(VALUE(I197), 'Processed closing data'!D$1:D$750, 'Processed closing data'!E$1:E$750, "")</f>
        <v>2.74</v>
      </c>
      <c r="L197" s="55">
        <f>_xlfn.XLOOKUP(VALUE(I197), 'Processed closing data'!O$1:O$750, 'Processed closing data'!P$1:P$750, "")</f>
        <v>26.3</v>
      </c>
      <c r="M197" s="41"/>
      <c r="N197" s="41"/>
      <c r="O197" s="59">
        <v>44852</v>
      </c>
      <c r="P197" s="56">
        <v>26.06</v>
      </c>
      <c r="Q197" s="41"/>
      <c r="R197" s="41"/>
      <c r="S197" s="41"/>
      <c r="T197" s="41"/>
      <c r="U197" s="41"/>
      <c r="V197" s="41"/>
      <c r="W197" s="41"/>
      <c r="X197" s="41"/>
      <c r="Y197" s="41"/>
      <c r="Z197" s="41"/>
    </row>
    <row r="198" spans="1:26" ht="15.75" customHeight="1">
      <c r="A198" s="39">
        <v>44839</v>
      </c>
      <c r="B198" s="40">
        <v>3884.53</v>
      </c>
      <c r="C198" s="41"/>
      <c r="D198" s="42">
        <v>44853</v>
      </c>
      <c r="E198" s="43">
        <v>2.4700000000000002</v>
      </c>
      <c r="F198" s="44"/>
      <c r="G198" s="44"/>
      <c r="H198" s="41"/>
      <c r="I198" s="52">
        <f t="shared" ref="I198:J198" si="197">A198</f>
        <v>44839</v>
      </c>
      <c r="J198" s="53">
        <f t="shared" si="197"/>
        <v>3884.53</v>
      </c>
      <c r="K198" s="54">
        <f>_xlfn.XLOOKUP(VALUE(I198), 'Processed closing data'!D$1:D$750, 'Processed closing data'!E$1:E$750, "")</f>
        <v>2.6</v>
      </c>
      <c r="L198" s="55">
        <f>_xlfn.XLOOKUP(VALUE(I198), 'Processed closing data'!O$1:O$750, 'Processed closing data'!P$1:P$750, "")</f>
        <v>25.46</v>
      </c>
      <c r="M198" s="41"/>
      <c r="N198" s="41"/>
      <c r="O198" s="59">
        <v>44853</v>
      </c>
      <c r="P198" s="56">
        <v>25.4</v>
      </c>
      <c r="Q198" s="41"/>
      <c r="R198" s="41"/>
      <c r="S198" s="41"/>
      <c r="T198" s="41"/>
      <c r="U198" s="41"/>
      <c r="V198" s="41"/>
      <c r="W198" s="41"/>
      <c r="X198" s="41"/>
      <c r="Y198" s="41"/>
      <c r="Z198" s="41"/>
    </row>
    <row r="199" spans="1:26" ht="15.75" customHeight="1">
      <c r="A199" s="39">
        <v>44840</v>
      </c>
      <c r="B199" s="40">
        <v>3860.66</v>
      </c>
      <c r="C199" s="41"/>
      <c r="D199" s="42">
        <v>44854</v>
      </c>
      <c r="E199" s="43">
        <v>2.52</v>
      </c>
      <c r="F199" s="44"/>
      <c r="G199" s="44"/>
      <c r="H199" s="41"/>
      <c r="I199" s="52">
        <f t="shared" ref="I199:J199" si="198">A199</f>
        <v>44840</v>
      </c>
      <c r="J199" s="53">
        <f t="shared" si="198"/>
        <v>3860.66</v>
      </c>
      <c r="K199" s="54">
        <f>_xlfn.XLOOKUP(VALUE(I199), 'Processed closing data'!D$1:D$750, 'Processed closing data'!E$1:E$750, "")</f>
        <v>2.7</v>
      </c>
      <c r="L199" s="55">
        <f>_xlfn.XLOOKUP(VALUE(I199), 'Processed closing data'!O$1:O$750, 'Processed closing data'!P$1:P$750, "")</f>
        <v>25.88</v>
      </c>
      <c r="M199" s="41"/>
      <c r="N199" s="41"/>
      <c r="O199" s="59">
        <v>44854</v>
      </c>
      <c r="P199" s="56">
        <v>25.7</v>
      </c>
      <c r="Q199" s="41"/>
      <c r="R199" s="41"/>
      <c r="S199" s="41"/>
      <c r="T199" s="41"/>
      <c r="U199" s="41"/>
      <c r="V199" s="41"/>
      <c r="W199" s="41"/>
      <c r="X199" s="41"/>
      <c r="Y199" s="41"/>
      <c r="Z199" s="41"/>
    </row>
    <row r="200" spans="1:26" ht="15.75" customHeight="1">
      <c r="A200" s="39">
        <v>44841</v>
      </c>
      <c r="B200" s="40">
        <v>3848.86</v>
      </c>
      <c r="C200" s="41"/>
      <c r="D200" s="42">
        <v>44855</v>
      </c>
      <c r="E200" s="43">
        <v>2.5</v>
      </c>
      <c r="F200" s="44"/>
      <c r="G200" s="44"/>
      <c r="H200" s="41"/>
      <c r="I200" s="52">
        <f t="shared" ref="I200:J200" si="199">A200</f>
        <v>44841</v>
      </c>
      <c r="J200" s="53">
        <f t="shared" si="199"/>
        <v>3848.86</v>
      </c>
      <c r="K200" s="54">
        <f>_xlfn.XLOOKUP(VALUE(I200), 'Processed closing data'!D$1:D$750, 'Processed closing data'!E$1:E$750, "")</f>
        <v>2.71</v>
      </c>
      <c r="L200" s="55">
        <f>_xlfn.XLOOKUP(VALUE(I200), 'Processed closing data'!O$1:O$750, 'Processed closing data'!P$1:P$750, "")</f>
        <v>25.34</v>
      </c>
      <c r="M200" s="41"/>
      <c r="N200" s="41"/>
      <c r="O200" s="59">
        <v>44855</v>
      </c>
      <c r="P200" s="56">
        <v>26.08</v>
      </c>
      <c r="Q200" s="41"/>
      <c r="R200" s="41"/>
      <c r="S200" s="41"/>
      <c r="T200" s="41"/>
      <c r="U200" s="41"/>
      <c r="V200" s="41"/>
      <c r="W200" s="41"/>
      <c r="X200" s="41"/>
      <c r="Y200" s="41"/>
      <c r="Z200" s="41"/>
    </row>
    <row r="201" spans="1:26" ht="15.75" customHeight="1">
      <c r="A201" s="39">
        <v>44844</v>
      </c>
      <c r="B201" s="40">
        <v>3826.63</v>
      </c>
      <c r="C201" s="41"/>
      <c r="D201" s="42">
        <v>44859</v>
      </c>
      <c r="E201" s="43">
        <v>2.63</v>
      </c>
      <c r="F201" s="44"/>
      <c r="G201" s="44"/>
      <c r="H201" s="41"/>
      <c r="I201" s="52">
        <f t="shared" ref="I201:J201" si="200">A201</f>
        <v>44844</v>
      </c>
      <c r="J201" s="53">
        <f t="shared" si="200"/>
        <v>3826.63</v>
      </c>
      <c r="K201" s="54">
        <f>_xlfn.XLOOKUP(VALUE(I201), 'Processed closing data'!D$1:D$750, 'Processed closing data'!E$1:E$750, "")</f>
        <v>2.52</v>
      </c>
      <c r="L201" s="55">
        <f>_xlfn.XLOOKUP(VALUE(I201), 'Processed closing data'!O$1:O$750, 'Processed closing data'!P$1:P$750, "")</f>
        <v>24.44</v>
      </c>
      <c r="M201" s="41"/>
      <c r="N201" s="41"/>
      <c r="O201" s="59">
        <v>44859</v>
      </c>
      <c r="P201" s="56">
        <v>26.36</v>
      </c>
      <c r="Q201" s="41"/>
      <c r="R201" s="41"/>
      <c r="S201" s="41"/>
      <c r="T201" s="41"/>
      <c r="U201" s="41"/>
      <c r="V201" s="41"/>
      <c r="W201" s="41"/>
      <c r="X201" s="41"/>
      <c r="Y201" s="41"/>
      <c r="Z201" s="41"/>
    </row>
    <row r="202" spans="1:26" ht="15.75" customHeight="1">
      <c r="A202" s="39">
        <v>44845</v>
      </c>
      <c r="B202" s="40">
        <v>3784.65</v>
      </c>
      <c r="C202" s="41"/>
      <c r="D202" s="42">
        <v>44860</v>
      </c>
      <c r="E202" s="43">
        <v>2.8</v>
      </c>
      <c r="F202" s="44"/>
      <c r="G202" s="44"/>
      <c r="H202" s="41"/>
      <c r="I202" s="52">
        <f t="shared" ref="I202:J202" si="201">A202</f>
        <v>44845</v>
      </c>
      <c r="J202" s="53">
        <f t="shared" si="201"/>
        <v>3784.65</v>
      </c>
      <c r="K202" s="54">
        <f>_xlfn.XLOOKUP(VALUE(I202), 'Processed closing data'!D$1:D$750, 'Processed closing data'!E$1:E$750, "")</f>
        <v>2.5</v>
      </c>
      <c r="L202" s="55">
        <f>_xlfn.XLOOKUP(VALUE(I202), 'Processed closing data'!O$1:O$750, 'Processed closing data'!P$1:P$750, "")</f>
        <v>23.42</v>
      </c>
      <c r="M202" s="41"/>
      <c r="N202" s="41"/>
      <c r="O202" s="59">
        <v>44860</v>
      </c>
      <c r="P202" s="56">
        <v>27.18</v>
      </c>
      <c r="Q202" s="41"/>
      <c r="R202" s="41"/>
      <c r="S202" s="41"/>
      <c r="T202" s="41"/>
      <c r="U202" s="41"/>
      <c r="V202" s="41"/>
      <c r="W202" s="41"/>
      <c r="X202" s="41"/>
      <c r="Y202" s="41"/>
      <c r="Z202" s="41"/>
    </row>
    <row r="203" spans="1:26" ht="15.75" customHeight="1">
      <c r="A203" s="39">
        <v>44846</v>
      </c>
      <c r="B203" s="40">
        <v>3747.48</v>
      </c>
      <c r="C203" s="41"/>
      <c r="D203" s="42">
        <v>44861</v>
      </c>
      <c r="E203" s="43">
        <v>2.76</v>
      </c>
      <c r="F203" s="44"/>
      <c r="G203" s="44"/>
      <c r="H203" s="41"/>
      <c r="I203" s="52">
        <f t="shared" ref="I203:J203" si="202">A203</f>
        <v>44846</v>
      </c>
      <c r="J203" s="53">
        <f t="shared" si="202"/>
        <v>3747.48</v>
      </c>
      <c r="K203" s="54">
        <f>_xlfn.XLOOKUP(VALUE(I203), 'Processed closing data'!D$1:D$750, 'Processed closing data'!E$1:E$750, "")</f>
        <v>2.5099999999999998</v>
      </c>
      <c r="L203" s="55">
        <f>_xlfn.XLOOKUP(VALUE(I203), 'Processed closing data'!O$1:O$750, 'Processed closing data'!P$1:P$750, "")</f>
        <v>23.2</v>
      </c>
      <c r="M203" s="41"/>
      <c r="N203" s="41"/>
      <c r="O203" s="59">
        <v>44861</v>
      </c>
      <c r="P203" s="56">
        <v>26.96</v>
      </c>
      <c r="Q203" s="41"/>
      <c r="R203" s="41"/>
      <c r="S203" s="41"/>
      <c r="T203" s="41"/>
      <c r="U203" s="41"/>
      <c r="V203" s="41"/>
      <c r="W203" s="41"/>
      <c r="X203" s="41"/>
      <c r="Y203" s="41"/>
      <c r="Z203" s="41"/>
    </row>
    <row r="204" spans="1:26" ht="15.75" customHeight="1">
      <c r="A204" s="39">
        <v>44847</v>
      </c>
      <c r="B204" s="40">
        <v>3768.96</v>
      </c>
      <c r="C204" s="41"/>
      <c r="D204" s="42">
        <v>44862</v>
      </c>
      <c r="E204" s="43">
        <v>2.71</v>
      </c>
      <c r="F204" s="44"/>
      <c r="G204" s="44"/>
      <c r="H204" s="41"/>
      <c r="I204" s="52">
        <f t="shared" ref="I204:J204" si="203">A204</f>
        <v>44847</v>
      </c>
      <c r="J204" s="53">
        <f t="shared" si="203"/>
        <v>3768.96</v>
      </c>
      <c r="K204" s="54">
        <f>_xlfn.XLOOKUP(VALUE(I204), 'Processed closing data'!D$1:D$750, 'Processed closing data'!E$1:E$750, "")</f>
        <v>2.46</v>
      </c>
      <c r="L204" s="55">
        <f>_xlfn.XLOOKUP(VALUE(I204), 'Processed closing data'!O$1:O$750, 'Processed closing data'!P$1:P$750, "")</f>
        <v>23.72</v>
      </c>
      <c r="M204" s="41"/>
      <c r="N204" s="41"/>
      <c r="O204" s="59">
        <v>44862</v>
      </c>
      <c r="P204" s="56">
        <v>26.52</v>
      </c>
      <c r="Q204" s="41"/>
      <c r="R204" s="41"/>
      <c r="S204" s="41"/>
      <c r="T204" s="41"/>
      <c r="U204" s="41"/>
      <c r="V204" s="41"/>
      <c r="W204" s="41"/>
      <c r="X204" s="41"/>
      <c r="Y204" s="41"/>
      <c r="Z204" s="41"/>
    </row>
    <row r="205" spans="1:26" ht="15.75" customHeight="1">
      <c r="A205" s="39">
        <v>44848</v>
      </c>
      <c r="B205" s="40">
        <v>3776.27</v>
      </c>
      <c r="C205" s="41"/>
      <c r="D205" s="42">
        <v>44865</v>
      </c>
      <c r="E205" s="43">
        <v>2.63</v>
      </c>
      <c r="F205" s="44"/>
      <c r="G205" s="44"/>
      <c r="H205" s="41"/>
      <c r="I205" s="52">
        <f t="shared" ref="I205:J205" si="204">A205</f>
        <v>44848</v>
      </c>
      <c r="J205" s="53">
        <f t="shared" si="204"/>
        <v>3776.27</v>
      </c>
      <c r="K205" s="54">
        <f>_xlfn.XLOOKUP(VALUE(I205), 'Processed closing data'!D$1:D$750, 'Processed closing data'!E$1:E$750, "")</f>
        <v>2.56</v>
      </c>
      <c r="L205" s="55">
        <f>_xlfn.XLOOKUP(VALUE(I205), 'Processed closing data'!O$1:O$750, 'Processed closing data'!P$1:P$750, "")</f>
        <v>24.28</v>
      </c>
      <c r="M205" s="41"/>
      <c r="N205" s="41"/>
      <c r="O205" s="59">
        <v>44865</v>
      </c>
      <c r="P205" s="56">
        <v>25.54</v>
      </c>
      <c r="Q205" s="41"/>
      <c r="R205" s="41"/>
      <c r="S205" s="41"/>
      <c r="T205" s="41"/>
      <c r="U205" s="41"/>
      <c r="V205" s="41"/>
      <c r="W205" s="41"/>
      <c r="X205" s="41"/>
      <c r="Y205" s="41"/>
      <c r="Z205" s="41"/>
    </row>
    <row r="206" spans="1:26" ht="15.75" customHeight="1">
      <c r="A206" s="39">
        <v>44851</v>
      </c>
      <c r="B206" s="40">
        <v>3820.18</v>
      </c>
      <c r="C206" s="41"/>
      <c r="D206" s="42">
        <v>44866</v>
      </c>
      <c r="E206" s="43">
        <v>2.83</v>
      </c>
      <c r="F206" s="44"/>
      <c r="G206" s="44"/>
      <c r="H206" s="41"/>
      <c r="I206" s="52">
        <f t="shared" ref="I206:J206" si="205">A206</f>
        <v>44851</v>
      </c>
      <c r="J206" s="53">
        <f t="shared" si="205"/>
        <v>3820.18</v>
      </c>
      <c r="K206" s="54">
        <f>_xlfn.XLOOKUP(VALUE(I206), 'Processed closing data'!D$1:D$750, 'Processed closing data'!E$1:E$750, "")</f>
        <v>2.67</v>
      </c>
      <c r="L206" s="55">
        <f>_xlfn.XLOOKUP(VALUE(I206), 'Processed closing data'!O$1:O$750, 'Processed closing data'!P$1:P$750, "")</f>
        <v>25.8</v>
      </c>
      <c r="M206" s="41"/>
      <c r="N206" s="41"/>
      <c r="O206" s="42">
        <v>44866</v>
      </c>
      <c r="P206" s="56">
        <v>26.18</v>
      </c>
      <c r="Q206" s="41"/>
      <c r="R206" s="41"/>
      <c r="S206" s="41"/>
      <c r="T206" s="41"/>
      <c r="U206" s="41"/>
      <c r="V206" s="41"/>
      <c r="W206" s="41"/>
      <c r="X206" s="41"/>
      <c r="Y206" s="41"/>
      <c r="Z206" s="41"/>
    </row>
    <row r="207" spans="1:26" ht="15.75" customHeight="1">
      <c r="A207" s="39">
        <v>44852</v>
      </c>
      <c r="B207" s="40">
        <v>3828.81</v>
      </c>
      <c r="C207" s="41"/>
      <c r="D207" s="42">
        <v>44867</v>
      </c>
      <c r="E207" s="43">
        <v>2.89</v>
      </c>
      <c r="F207" s="44"/>
      <c r="G207" s="44"/>
      <c r="H207" s="41"/>
      <c r="I207" s="52">
        <f t="shared" ref="I207:J207" si="206">A207</f>
        <v>44852</v>
      </c>
      <c r="J207" s="53">
        <f t="shared" si="206"/>
        <v>3828.81</v>
      </c>
      <c r="K207" s="54">
        <f>_xlfn.XLOOKUP(VALUE(I207), 'Processed closing data'!D$1:D$750, 'Processed closing data'!E$1:E$750, "")</f>
        <v>2.74</v>
      </c>
      <c r="L207" s="55">
        <f>_xlfn.XLOOKUP(VALUE(I207), 'Processed closing data'!O$1:O$750, 'Processed closing data'!P$1:P$750, "")</f>
        <v>26.06</v>
      </c>
      <c r="M207" s="41"/>
      <c r="N207" s="41"/>
      <c r="O207" s="42">
        <v>44867</v>
      </c>
      <c r="P207" s="56">
        <v>26.44</v>
      </c>
      <c r="Q207" s="41"/>
      <c r="R207" s="41"/>
      <c r="S207" s="41"/>
      <c r="T207" s="41"/>
      <c r="U207" s="41"/>
      <c r="V207" s="41"/>
      <c r="W207" s="41"/>
      <c r="X207" s="41"/>
      <c r="Y207" s="41"/>
      <c r="Z207" s="41"/>
    </row>
    <row r="208" spans="1:26" ht="15.75" customHeight="1">
      <c r="A208" s="39">
        <v>44853</v>
      </c>
      <c r="B208" s="40">
        <v>3814.32</v>
      </c>
      <c r="C208" s="41"/>
      <c r="D208" s="42">
        <v>44868</v>
      </c>
      <c r="E208" s="43">
        <v>2.8</v>
      </c>
      <c r="F208" s="44"/>
      <c r="G208" s="44"/>
      <c r="H208" s="41"/>
      <c r="I208" s="52">
        <f t="shared" ref="I208:J208" si="207">A208</f>
        <v>44853</v>
      </c>
      <c r="J208" s="53">
        <f t="shared" si="207"/>
        <v>3814.32</v>
      </c>
      <c r="K208" s="54">
        <f>_xlfn.XLOOKUP(VALUE(I208), 'Processed closing data'!D$1:D$750, 'Processed closing data'!E$1:E$750, "")</f>
        <v>2.4700000000000002</v>
      </c>
      <c r="L208" s="55">
        <f>_xlfn.XLOOKUP(VALUE(I208), 'Processed closing data'!O$1:O$750, 'Processed closing data'!P$1:P$750, "")</f>
        <v>25.4</v>
      </c>
      <c r="M208" s="41"/>
      <c r="N208" s="41"/>
      <c r="O208" s="42">
        <v>44868</v>
      </c>
      <c r="P208" s="56">
        <v>26.68</v>
      </c>
      <c r="Q208" s="41"/>
      <c r="R208" s="41"/>
      <c r="S208" s="41"/>
      <c r="T208" s="41"/>
      <c r="U208" s="41"/>
      <c r="V208" s="41"/>
      <c r="W208" s="41"/>
      <c r="X208" s="41"/>
      <c r="Y208" s="41"/>
      <c r="Z208" s="41"/>
    </row>
    <row r="209" spans="1:26" ht="15.75" customHeight="1">
      <c r="A209" s="39">
        <v>44854</v>
      </c>
      <c r="B209" s="40">
        <v>3827.73</v>
      </c>
      <c r="C209" s="41"/>
      <c r="D209" s="42">
        <v>44869</v>
      </c>
      <c r="E209" s="43">
        <v>2.87</v>
      </c>
      <c r="F209" s="44"/>
      <c r="G209" s="44"/>
      <c r="H209" s="41"/>
      <c r="I209" s="52">
        <f t="shared" ref="I209:J209" si="208">A209</f>
        <v>44854</v>
      </c>
      <c r="J209" s="53">
        <f t="shared" si="208"/>
        <v>3827.73</v>
      </c>
      <c r="K209" s="54">
        <f>_xlfn.XLOOKUP(VALUE(I209), 'Processed closing data'!D$1:D$750, 'Processed closing data'!E$1:E$750, "")</f>
        <v>2.52</v>
      </c>
      <c r="L209" s="55">
        <f>_xlfn.XLOOKUP(VALUE(I209), 'Processed closing data'!O$1:O$750, 'Processed closing data'!P$1:P$750, "")</f>
        <v>25.7</v>
      </c>
      <c r="M209" s="41"/>
      <c r="N209" s="41"/>
      <c r="O209" s="42">
        <v>44869</v>
      </c>
      <c r="P209" s="56">
        <v>28.04</v>
      </c>
      <c r="Q209" s="41"/>
      <c r="R209" s="41"/>
      <c r="S209" s="41"/>
      <c r="T209" s="41"/>
      <c r="U209" s="41"/>
      <c r="V209" s="41"/>
      <c r="W209" s="41"/>
      <c r="X209" s="41"/>
      <c r="Y209" s="41"/>
      <c r="Z209" s="41"/>
    </row>
    <row r="210" spans="1:26" ht="15.75" customHeight="1">
      <c r="A210" s="39">
        <v>44855</v>
      </c>
      <c r="B210" s="40">
        <v>3834.12</v>
      </c>
      <c r="C210" s="41"/>
      <c r="D210" s="42">
        <v>44872</v>
      </c>
      <c r="E210" s="43">
        <v>2.83</v>
      </c>
      <c r="F210" s="44"/>
      <c r="G210" s="44"/>
      <c r="H210" s="41"/>
      <c r="I210" s="52">
        <f t="shared" ref="I210:J210" si="209">A210</f>
        <v>44855</v>
      </c>
      <c r="J210" s="53">
        <f t="shared" si="209"/>
        <v>3834.12</v>
      </c>
      <c r="K210" s="54">
        <f>_xlfn.XLOOKUP(VALUE(I210), 'Processed closing data'!D$1:D$750, 'Processed closing data'!E$1:E$750, "")</f>
        <v>2.5</v>
      </c>
      <c r="L210" s="55">
        <f>_xlfn.XLOOKUP(VALUE(I210), 'Processed closing data'!O$1:O$750, 'Processed closing data'!P$1:P$750, "")</f>
        <v>26.08</v>
      </c>
      <c r="M210" s="41"/>
      <c r="N210" s="41"/>
      <c r="O210" s="42">
        <v>44872</v>
      </c>
      <c r="P210" s="56">
        <v>29.22</v>
      </c>
      <c r="Q210" s="41"/>
      <c r="R210" s="41"/>
      <c r="S210" s="41"/>
      <c r="T210" s="41"/>
      <c r="U210" s="41"/>
      <c r="V210" s="41"/>
      <c r="W210" s="41"/>
      <c r="X210" s="41"/>
      <c r="Y210" s="41"/>
      <c r="Z210" s="41"/>
    </row>
    <row r="211" spans="1:26" ht="15.75" customHeight="1">
      <c r="A211" s="39">
        <v>44858</v>
      </c>
      <c r="B211" s="40">
        <v>3859.16</v>
      </c>
      <c r="C211" s="41"/>
      <c r="D211" s="42">
        <v>44873</v>
      </c>
      <c r="E211" s="43">
        <v>2.83</v>
      </c>
      <c r="F211" s="44"/>
      <c r="G211" s="44"/>
      <c r="H211" s="41"/>
      <c r="I211" s="52">
        <f t="shared" ref="I211:J211" si="210">A211</f>
        <v>44858</v>
      </c>
      <c r="J211" s="53">
        <f t="shared" si="210"/>
        <v>3859.16</v>
      </c>
      <c r="K211" s="54">
        <v>2.5</v>
      </c>
      <c r="L211" s="55">
        <v>26.08</v>
      </c>
      <c r="M211" s="41"/>
      <c r="N211" s="41"/>
      <c r="O211" s="42">
        <v>44873</v>
      </c>
      <c r="P211" s="56">
        <v>29.5</v>
      </c>
      <c r="Q211" s="41"/>
      <c r="R211" s="41"/>
      <c r="S211" s="41"/>
      <c r="T211" s="41"/>
      <c r="U211" s="41"/>
      <c r="V211" s="41"/>
      <c r="W211" s="41"/>
      <c r="X211" s="41"/>
      <c r="Y211" s="41"/>
      <c r="Z211" s="41"/>
    </row>
    <row r="212" spans="1:26" ht="15.75" customHeight="1">
      <c r="A212" s="39">
        <v>44859</v>
      </c>
      <c r="B212" s="40">
        <v>3874.61</v>
      </c>
      <c r="C212" s="41"/>
      <c r="D212" s="42">
        <v>44874</v>
      </c>
      <c r="E212" s="43">
        <v>2.8</v>
      </c>
      <c r="F212" s="44"/>
      <c r="G212" s="44"/>
      <c r="H212" s="41"/>
      <c r="I212" s="52">
        <f t="shared" ref="I212:J212" si="211">A212</f>
        <v>44859</v>
      </c>
      <c r="J212" s="53">
        <f t="shared" si="211"/>
        <v>3874.61</v>
      </c>
      <c r="K212" s="54">
        <f>_xlfn.XLOOKUP(VALUE(I212), 'Processed closing data'!D$1:D$750, 'Processed closing data'!E$1:E$750, "")</f>
        <v>2.63</v>
      </c>
      <c r="L212" s="55">
        <f>_xlfn.XLOOKUP(VALUE(I212), 'Processed closing data'!O$1:O$750, 'Processed closing data'!P$1:P$750, "")</f>
        <v>26.36</v>
      </c>
      <c r="M212" s="41"/>
      <c r="N212" s="41"/>
      <c r="O212" s="42">
        <v>44874</v>
      </c>
      <c r="P212" s="56">
        <v>30.02</v>
      </c>
      <c r="Q212" s="41"/>
      <c r="R212" s="41"/>
      <c r="S212" s="41"/>
      <c r="T212" s="41"/>
      <c r="U212" s="41"/>
      <c r="V212" s="41"/>
      <c r="W212" s="41"/>
      <c r="X212" s="41"/>
      <c r="Y212" s="41"/>
      <c r="Z212" s="41"/>
    </row>
    <row r="213" spans="1:26" ht="15.75" customHeight="1">
      <c r="A213" s="39">
        <v>44860</v>
      </c>
      <c r="B213" s="40">
        <v>3903.4</v>
      </c>
      <c r="C213" s="41"/>
      <c r="D213" s="42">
        <v>44875</v>
      </c>
      <c r="E213" s="43">
        <v>2.97</v>
      </c>
      <c r="F213" s="44"/>
      <c r="G213" s="44"/>
      <c r="H213" s="41"/>
      <c r="I213" s="52">
        <f t="shared" ref="I213:J213" si="212">A213</f>
        <v>44860</v>
      </c>
      <c r="J213" s="53">
        <f t="shared" si="212"/>
        <v>3903.4</v>
      </c>
      <c r="K213" s="54">
        <f>_xlfn.XLOOKUP(VALUE(I213), 'Processed closing data'!D$1:D$750, 'Processed closing data'!E$1:E$750, "")</f>
        <v>2.8</v>
      </c>
      <c r="L213" s="55">
        <f>_xlfn.XLOOKUP(VALUE(I213), 'Processed closing data'!O$1:O$750, 'Processed closing data'!P$1:P$750, "")</f>
        <v>27.18</v>
      </c>
      <c r="M213" s="41"/>
      <c r="N213" s="41"/>
      <c r="O213" s="59">
        <v>44875</v>
      </c>
      <c r="P213" s="56">
        <v>32.159999999999997</v>
      </c>
      <c r="Q213" s="41"/>
      <c r="R213" s="41"/>
      <c r="S213" s="41"/>
      <c r="T213" s="41"/>
      <c r="U213" s="41"/>
      <c r="V213" s="41"/>
      <c r="W213" s="41"/>
      <c r="X213" s="41"/>
      <c r="Y213" s="41"/>
      <c r="Z213" s="41"/>
    </row>
    <row r="214" spans="1:26" ht="15.75" customHeight="1">
      <c r="A214" s="39">
        <v>44861</v>
      </c>
      <c r="B214" s="40">
        <v>3910.95</v>
      </c>
      <c r="C214" s="41"/>
      <c r="D214" s="42">
        <v>44876</v>
      </c>
      <c r="E214" s="43">
        <v>2.9</v>
      </c>
      <c r="F214" s="44"/>
      <c r="G214" s="44"/>
      <c r="H214" s="41"/>
      <c r="I214" s="52">
        <f t="shared" ref="I214:J214" si="213">A214</f>
        <v>44861</v>
      </c>
      <c r="J214" s="53">
        <f t="shared" si="213"/>
        <v>3910.95</v>
      </c>
      <c r="K214" s="54">
        <f>_xlfn.XLOOKUP(VALUE(I214), 'Processed closing data'!D$1:D$750, 'Processed closing data'!E$1:E$750, "")</f>
        <v>2.76</v>
      </c>
      <c r="L214" s="55">
        <f>_xlfn.XLOOKUP(VALUE(I214), 'Processed closing data'!O$1:O$750, 'Processed closing data'!P$1:P$750, "")</f>
        <v>26.96</v>
      </c>
      <c r="M214" s="41"/>
      <c r="N214" s="41"/>
      <c r="O214" s="59">
        <v>44876</v>
      </c>
      <c r="P214" s="56">
        <v>32.72</v>
      </c>
      <c r="Q214" s="41"/>
      <c r="R214" s="41"/>
      <c r="S214" s="41"/>
      <c r="T214" s="41"/>
      <c r="U214" s="41"/>
      <c r="V214" s="41"/>
      <c r="W214" s="41"/>
      <c r="X214" s="41"/>
      <c r="Y214" s="41"/>
      <c r="Z214" s="41"/>
    </row>
    <row r="215" spans="1:26" ht="15.75" customHeight="1">
      <c r="A215" s="39">
        <v>44862</v>
      </c>
      <c r="B215" s="40">
        <v>3893.43</v>
      </c>
      <c r="C215" s="41"/>
      <c r="D215" s="42">
        <v>44879</v>
      </c>
      <c r="E215" s="43">
        <v>2.78</v>
      </c>
      <c r="F215" s="44"/>
      <c r="G215" s="44"/>
      <c r="H215" s="41"/>
      <c r="I215" s="52">
        <f t="shared" ref="I215:J215" si="214">A215</f>
        <v>44862</v>
      </c>
      <c r="J215" s="53">
        <f t="shared" si="214"/>
        <v>3893.43</v>
      </c>
      <c r="K215" s="54">
        <f>_xlfn.XLOOKUP(VALUE(I215), 'Processed closing data'!D$1:D$750, 'Processed closing data'!E$1:E$750, "")</f>
        <v>2.71</v>
      </c>
      <c r="L215" s="55">
        <f>_xlfn.XLOOKUP(VALUE(I215), 'Processed closing data'!O$1:O$750, 'Processed closing data'!P$1:P$750, "")</f>
        <v>26.52</v>
      </c>
      <c r="M215" s="41"/>
      <c r="N215" s="41"/>
      <c r="O215" s="59">
        <v>44879</v>
      </c>
      <c r="P215" s="56">
        <v>32.5</v>
      </c>
      <c r="Q215" s="41"/>
      <c r="R215" s="41"/>
      <c r="S215" s="41"/>
      <c r="T215" s="41"/>
      <c r="U215" s="41"/>
      <c r="V215" s="41"/>
      <c r="W215" s="41"/>
      <c r="X215" s="41"/>
      <c r="Y215" s="41"/>
      <c r="Z215" s="41"/>
    </row>
    <row r="216" spans="1:26" ht="15.75" customHeight="1">
      <c r="A216" s="39">
        <v>44865</v>
      </c>
      <c r="B216" s="40">
        <v>3914.69</v>
      </c>
      <c r="C216" s="41"/>
      <c r="D216" s="42">
        <v>44880</v>
      </c>
      <c r="E216" s="43">
        <v>2.79</v>
      </c>
      <c r="F216" s="44"/>
      <c r="G216" s="44"/>
      <c r="H216" s="41"/>
      <c r="I216" s="52">
        <f t="shared" ref="I216:J216" si="215">A216</f>
        <v>44865</v>
      </c>
      <c r="J216" s="53">
        <f t="shared" si="215"/>
        <v>3914.69</v>
      </c>
      <c r="K216" s="54">
        <f>_xlfn.XLOOKUP(VALUE(I216), 'Processed closing data'!D$1:D$750, 'Processed closing data'!E$1:E$750, "")</f>
        <v>2.63</v>
      </c>
      <c r="L216" s="55">
        <f>_xlfn.XLOOKUP(VALUE(I216), 'Processed closing data'!O$1:O$750, 'Processed closing data'!P$1:P$750, "")</f>
        <v>25.54</v>
      </c>
      <c r="M216" s="41"/>
      <c r="N216" s="41"/>
      <c r="O216" s="59">
        <v>44880</v>
      </c>
      <c r="P216" s="56">
        <v>32.18</v>
      </c>
      <c r="Q216" s="41"/>
      <c r="R216" s="41"/>
      <c r="S216" s="41"/>
      <c r="T216" s="41"/>
      <c r="U216" s="41"/>
      <c r="V216" s="41"/>
      <c r="W216" s="41"/>
      <c r="X216" s="41"/>
      <c r="Y216" s="41"/>
      <c r="Z216" s="41"/>
    </row>
    <row r="217" spans="1:26" ht="15.75" customHeight="1">
      <c r="A217" s="39">
        <v>44866</v>
      </c>
      <c r="B217" s="40">
        <v>3967.63</v>
      </c>
      <c r="C217" s="41"/>
      <c r="D217" s="42">
        <v>44881</v>
      </c>
      <c r="E217" s="43">
        <v>2.72</v>
      </c>
      <c r="F217" s="44"/>
      <c r="G217" s="44"/>
      <c r="H217" s="41"/>
      <c r="I217" s="52">
        <f t="shared" ref="I217:J217" si="216">A217</f>
        <v>44866</v>
      </c>
      <c r="J217" s="53">
        <f t="shared" si="216"/>
        <v>3967.63</v>
      </c>
      <c r="K217" s="54">
        <f>_xlfn.XLOOKUP(VALUE(I217), 'Processed closing data'!D$1:D$750, 'Processed closing data'!E$1:E$750, "")</f>
        <v>2.83</v>
      </c>
      <c r="L217" s="55">
        <f>_xlfn.XLOOKUP(VALUE(I217), 'Processed closing data'!O$1:O$750, 'Processed closing data'!P$1:P$750, "")</f>
        <v>26.18</v>
      </c>
      <c r="M217" s="41"/>
      <c r="N217" s="41"/>
      <c r="O217" s="59">
        <v>44881</v>
      </c>
      <c r="P217" s="56">
        <v>30.7</v>
      </c>
      <c r="Q217" s="41"/>
      <c r="R217" s="41"/>
      <c r="S217" s="41"/>
      <c r="T217" s="41"/>
      <c r="U217" s="41"/>
      <c r="V217" s="41"/>
      <c r="W217" s="41"/>
      <c r="X217" s="41"/>
      <c r="Y217" s="41"/>
      <c r="Z217" s="41"/>
    </row>
    <row r="218" spans="1:26" ht="15.75" customHeight="1">
      <c r="A218" s="39">
        <v>44867</v>
      </c>
      <c r="B218" s="40">
        <v>3948.5</v>
      </c>
      <c r="C218" s="41"/>
      <c r="D218" s="42">
        <v>44882</v>
      </c>
      <c r="E218" s="43">
        <v>2.4900000000000002</v>
      </c>
      <c r="F218" s="44"/>
      <c r="G218" s="44"/>
      <c r="H218" s="41"/>
      <c r="I218" s="52">
        <f t="shared" ref="I218:J218" si="217">A218</f>
        <v>44867</v>
      </c>
      <c r="J218" s="53">
        <f t="shared" si="217"/>
        <v>3948.5</v>
      </c>
      <c r="K218" s="54">
        <f>_xlfn.XLOOKUP(VALUE(I218), 'Processed closing data'!D$1:D$750, 'Processed closing data'!E$1:E$750, "")</f>
        <v>2.89</v>
      </c>
      <c r="L218" s="55">
        <f>_xlfn.XLOOKUP(VALUE(I218), 'Processed closing data'!O$1:O$750, 'Processed closing data'!P$1:P$750, "")</f>
        <v>26.44</v>
      </c>
      <c r="M218" s="41"/>
      <c r="N218" s="41"/>
      <c r="O218" s="59">
        <v>44882</v>
      </c>
      <c r="P218" s="56">
        <v>30.9</v>
      </c>
      <c r="Q218" s="41"/>
      <c r="R218" s="41"/>
      <c r="S218" s="41"/>
      <c r="T218" s="41"/>
      <c r="U218" s="41"/>
      <c r="V218" s="41"/>
      <c r="W218" s="41"/>
      <c r="X218" s="41"/>
      <c r="Y218" s="41"/>
      <c r="Z218" s="41"/>
    </row>
    <row r="219" spans="1:26" ht="15.75" customHeight="1">
      <c r="A219" s="39">
        <v>44868</v>
      </c>
      <c r="B219" s="40">
        <v>3966.05</v>
      </c>
      <c r="C219" s="41"/>
      <c r="D219" s="42">
        <v>44883</v>
      </c>
      <c r="E219" s="43">
        <v>2.58</v>
      </c>
      <c r="F219" s="44"/>
      <c r="G219" s="44"/>
      <c r="H219" s="41"/>
      <c r="I219" s="52">
        <f t="shared" ref="I219:J219" si="218">A219</f>
        <v>44868</v>
      </c>
      <c r="J219" s="53">
        <f t="shared" si="218"/>
        <v>3966.05</v>
      </c>
      <c r="K219" s="54">
        <f>_xlfn.XLOOKUP(VALUE(I219), 'Processed closing data'!D$1:D$750, 'Processed closing data'!E$1:E$750, "")</f>
        <v>2.8</v>
      </c>
      <c r="L219" s="55">
        <f>_xlfn.XLOOKUP(VALUE(I219), 'Processed closing data'!O$1:O$750, 'Processed closing data'!P$1:P$750, "")</f>
        <v>26.68</v>
      </c>
      <c r="M219" s="41"/>
      <c r="N219" s="41"/>
      <c r="O219" s="59">
        <v>44883</v>
      </c>
      <c r="P219" s="56">
        <v>31.3</v>
      </c>
      <c r="Q219" s="41"/>
      <c r="R219" s="41"/>
      <c r="S219" s="41"/>
      <c r="T219" s="41"/>
      <c r="U219" s="41"/>
      <c r="V219" s="41"/>
      <c r="W219" s="41"/>
      <c r="X219" s="41"/>
      <c r="Y219" s="41"/>
      <c r="Z219" s="41"/>
    </row>
    <row r="220" spans="1:26" ht="15.75" customHeight="1">
      <c r="A220" s="39">
        <v>44869</v>
      </c>
      <c r="B220" s="40">
        <v>4042.39</v>
      </c>
      <c r="C220" s="41"/>
      <c r="D220" s="42">
        <v>44886</v>
      </c>
      <c r="E220" s="43">
        <v>2.65</v>
      </c>
      <c r="F220" s="44"/>
      <c r="G220" s="44"/>
      <c r="H220" s="41"/>
      <c r="I220" s="52">
        <f t="shared" ref="I220:J220" si="219">A220</f>
        <v>44869</v>
      </c>
      <c r="J220" s="53">
        <f t="shared" si="219"/>
        <v>4042.39</v>
      </c>
      <c r="K220" s="54">
        <f>_xlfn.XLOOKUP(VALUE(I220), 'Processed closing data'!D$1:D$750, 'Processed closing data'!E$1:E$750, "")</f>
        <v>2.87</v>
      </c>
      <c r="L220" s="55">
        <f>_xlfn.XLOOKUP(VALUE(I220), 'Processed closing data'!O$1:O$750, 'Processed closing data'!P$1:P$750, "")</f>
        <v>28.04</v>
      </c>
      <c r="M220" s="41"/>
      <c r="N220" s="41"/>
      <c r="O220" s="59">
        <v>44886</v>
      </c>
      <c r="P220" s="56">
        <v>31.42</v>
      </c>
      <c r="Q220" s="41"/>
      <c r="R220" s="41"/>
      <c r="S220" s="41"/>
      <c r="T220" s="41"/>
      <c r="U220" s="41"/>
      <c r="V220" s="41"/>
      <c r="W220" s="41"/>
      <c r="X220" s="41"/>
      <c r="Y220" s="41"/>
      <c r="Z220" s="41"/>
    </row>
    <row r="221" spans="1:26" ht="15.75" customHeight="1">
      <c r="A221" s="39">
        <v>44872</v>
      </c>
      <c r="B221" s="40">
        <v>4032.87</v>
      </c>
      <c r="C221" s="41"/>
      <c r="D221" s="42">
        <v>44887</v>
      </c>
      <c r="E221" s="43">
        <v>2.58</v>
      </c>
      <c r="F221" s="44"/>
      <c r="G221" s="44"/>
      <c r="H221" s="41"/>
      <c r="I221" s="52">
        <f t="shared" ref="I221:J221" si="220">A221</f>
        <v>44872</v>
      </c>
      <c r="J221" s="53">
        <f t="shared" si="220"/>
        <v>4032.87</v>
      </c>
      <c r="K221" s="54">
        <f>_xlfn.XLOOKUP(VALUE(I221), 'Processed closing data'!D$1:D$750, 'Processed closing data'!E$1:E$750, "")</f>
        <v>2.83</v>
      </c>
      <c r="L221" s="55">
        <f>_xlfn.XLOOKUP(VALUE(I221), 'Processed closing data'!O$1:O$750, 'Processed closing data'!P$1:P$750, "")</f>
        <v>29.22</v>
      </c>
      <c r="M221" s="41"/>
      <c r="N221" s="41"/>
      <c r="O221" s="59">
        <v>44887</v>
      </c>
      <c r="P221" s="56">
        <v>31.04</v>
      </c>
      <c r="Q221" s="41"/>
      <c r="R221" s="41"/>
      <c r="S221" s="41"/>
      <c r="T221" s="41"/>
      <c r="U221" s="41"/>
      <c r="V221" s="41"/>
      <c r="W221" s="41"/>
      <c r="X221" s="41"/>
      <c r="Y221" s="41"/>
      <c r="Z221" s="41"/>
    </row>
    <row r="222" spans="1:26" ht="15.75" customHeight="1">
      <c r="A222" s="39">
        <v>44873</v>
      </c>
      <c r="B222" s="40">
        <v>4040.16</v>
      </c>
      <c r="C222" s="41"/>
      <c r="D222" s="42">
        <v>44888</v>
      </c>
      <c r="E222" s="43">
        <v>2.59</v>
      </c>
      <c r="F222" s="44"/>
      <c r="G222" s="44"/>
      <c r="H222" s="41"/>
      <c r="I222" s="52">
        <f t="shared" ref="I222:J222" si="221">A222</f>
        <v>44873</v>
      </c>
      <c r="J222" s="53">
        <f t="shared" si="221"/>
        <v>4040.16</v>
      </c>
      <c r="K222" s="54">
        <f>_xlfn.XLOOKUP(VALUE(I222), 'Processed closing data'!D$1:D$750, 'Processed closing data'!E$1:E$750, "")</f>
        <v>2.83</v>
      </c>
      <c r="L222" s="55">
        <f>_xlfn.XLOOKUP(VALUE(I222), 'Processed closing data'!O$1:O$750, 'Processed closing data'!P$1:P$750, "")</f>
        <v>29.5</v>
      </c>
      <c r="M222" s="41"/>
      <c r="N222" s="41"/>
      <c r="O222" s="59">
        <v>44888</v>
      </c>
      <c r="P222" s="56">
        <v>30.46</v>
      </c>
      <c r="Q222" s="41"/>
      <c r="R222" s="41"/>
      <c r="S222" s="41"/>
      <c r="T222" s="41"/>
      <c r="U222" s="41"/>
      <c r="V222" s="41"/>
      <c r="W222" s="41"/>
      <c r="X222" s="41"/>
      <c r="Y222" s="41"/>
      <c r="Z222" s="41"/>
    </row>
    <row r="223" spans="1:26" ht="15.75" customHeight="1">
      <c r="A223" s="39">
        <v>44874</v>
      </c>
      <c r="B223" s="40">
        <v>4033.95</v>
      </c>
      <c r="C223" s="41"/>
      <c r="D223" s="42">
        <v>44889</v>
      </c>
      <c r="E223" s="43">
        <v>2.62</v>
      </c>
      <c r="F223" s="44"/>
      <c r="G223" s="44"/>
      <c r="H223" s="41"/>
      <c r="I223" s="52">
        <f t="shared" ref="I223:J223" si="222">A223</f>
        <v>44874</v>
      </c>
      <c r="J223" s="53">
        <f t="shared" si="222"/>
        <v>4033.95</v>
      </c>
      <c r="K223" s="54">
        <f>_xlfn.XLOOKUP(VALUE(I223), 'Processed closing data'!D$1:D$750, 'Processed closing data'!E$1:E$750, "")</f>
        <v>2.8</v>
      </c>
      <c r="L223" s="55">
        <f>_xlfn.XLOOKUP(VALUE(I223), 'Processed closing data'!O$1:O$750, 'Processed closing data'!P$1:P$750, "")</f>
        <v>30.02</v>
      </c>
      <c r="M223" s="41"/>
      <c r="N223" s="41"/>
      <c r="O223" s="59">
        <v>44889</v>
      </c>
      <c r="P223" s="56">
        <v>30.82</v>
      </c>
      <c r="Q223" s="41"/>
      <c r="R223" s="41"/>
      <c r="S223" s="41"/>
      <c r="T223" s="41"/>
      <c r="U223" s="41"/>
      <c r="V223" s="41"/>
      <c r="W223" s="41"/>
      <c r="X223" s="41"/>
      <c r="Y223" s="41"/>
      <c r="Z223" s="41"/>
    </row>
    <row r="224" spans="1:26" ht="15.75" customHeight="1">
      <c r="A224" s="39">
        <v>44875</v>
      </c>
      <c r="B224" s="40">
        <v>4094.38</v>
      </c>
      <c r="C224" s="41"/>
      <c r="D224" s="42">
        <v>44890</v>
      </c>
      <c r="E224" s="43">
        <v>2.58</v>
      </c>
      <c r="F224" s="44"/>
      <c r="G224" s="44"/>
      <c r="H224" s="41"/>
      <c r="I224" s="52">
        <f t="shared" ref="I224:J224" si="223">A224</f>
        <v>44875</v>
      </c>
      <c r="J224" s="53">
        <f t="shared" si="223"/>
        <v>4094.38</v>
      </c>
      <c r="K224" s="54">
        <f>_xlfn.XLOOKUP(VALUE(I224), 'Processed closing data'!D$1:D$750, 'Processed closing data'!E$1:E$750, "")</f>
        <v>2.97</v>
      </c>
      <c r="L224" s="55">
        <f>_xlfn.XLOOKUP(VALUE(I224), 'Processed closing data'!O$1:O$750, 'Processed closing data'!P$1:P$750, "")</f>
        <v>32.159999999999997</v>
      </c>
      <c r="M224" s="41"/>
      <c r="N224" s="41"/>
      <c r="O224" s="59">
        <v>44890</v>
      </c>
      <c r="P224" s="56">
        <v>30.9</v>
      </c>
      <c r="Q224" s="41"/>
      <c r="R224" s="41"/>
      <c r="S224" s="41"/>
      <c r="T224" s="41"/>
      <c r="U224" s="41"/>
      <c r="V224" s="41"/>
      <c r="W224" s="41"/>
      <c r="X224" s="41"/>
      <c r="Y224" s="41"/>
      <c r="Z224" s="41"/>
    </row>
    <row r="225" spans="1:26" ht="15.75" customHeight="1">
      <c r="A225" s="39">
        <v>44876</v>
      </c>
      <c r="B225" s="40">
        <v>4074.95</v>
      </c>
      <c r="C225" s="41"/>
      <c r="D225" s="42">
        <v>44893</v>
      </c>
      <c r="E225" s="43">
        <v>2.57</v>
      </c>
      <c r="F225" s="44"/>
      <c r="G225" s="44"/>
      <c r="H225" s="41"/>
      <c r="I225" s="52">
        <f t="shared" ref="I225:J225" si="224">A225</f>
        <v>44876</v>
      </c>
      <c r="J225" s="53">
        <f t="shared" si="224"/>
        <v>4074.95</v>
      </c>
      <c r="K225" s="54">
        <f>_xlfn.XLOOKUP(VALUE(I225), 'Processed closing data'!D$1:D$750, 'Processed closing data'!E$1:E$750, "")</f>
        <v>2.9</v>
      </c>
      <c r="L225" s="55">
        <f>_xlfn.XLOOKUP(VALUE(I225), 'Processed closing data'!O$1:O$750, 'Processed closing data'!P$1:P$750, "")</f>
        <v>32.72</v>
      </c>
      <c r="M225" s="41"/>
      <c r="N225" s="41"/>
      <c r="O225" s="59">
        <v>44893</v>
      </c>
      <c r="P225" s="56">
        <v>30.68</v>
      </c>
      <c r="Q225" s="41"/>
      <c r="R225" s="41"/>
      <c r="S225" s="41"/>
      <c r="T225" s="41"/>
      <c r="U225" s="41"/>
      <c r="V225" s="41"/>
      <c r="W225" s="41"/>
      <c r="X225" s="41"/>
      <c r="Y225" s="41"/>
      <c r="Z225" s="41"/>
    </row>
    <row r="226" spans="1:26" ht="15.75" customHeight="1">
      <c r="A226" s="39">
        <v>44879</v>
      </c>
      <c r="B226" s="40">
        <v>4106.8</v>
      </c>
      <c r="C226" s="41"/>
      <c r="D226" s="42">
        <v>44894</v>
      </c>
      <c r="E226" s="43">
        <v>2.5299999999999998</v>
      </c>
      <c r="F226" s="44"/>
      <c r="G226" s="44"/>
      <c r="H226" s="41"/>
      <c r="I226" s="52">
        <f t="shared" ref="I226:J226" si="225">A226</f>
        <v>44879</v>
      </c>
      <c r="J226" s="53">
        <f t="shared" si="225"/>
        <v>4106.8</v>
      </c>
      <c r="K226" s="54">
        <f>_xlfn.XLOOKUP(VALUE(I226), 'Processed closing data'!D$1:D$750, 'Processed closing data'!E$1:E$750, "")</f>
        <v>2.78</v>
      </c>
      <c r="L226" s="55">
        <f>_xlfn.XLOOKUP(VALUE(I226), 'Processed closing data'!O$1:O$750, 'Processed closing data'!P$1:P$750, "")</f>
        <v>32.5</v>
      </c>
      <c r="M226" s="41"/>
      <c r="N226" s="41"/>
      <c r="O226" s="59">
        <v>44894</v>
      </c>
      <c r="P226" s="56">
        <v>28.98</v>
      </c>
      <c r="Q226" s="41"/>
      <c r="R226" s="41"/>
      <c r="S226" s="41"/>
      <c r="T226" s="41"/>
      <c r="U226" s="41"/>
      <c r="V226" s="41"/>
      <c r="W226" s="41"/>
      <c r="X226" s="41"/>
      <c r="Y226" s="41"/>
      <c r="Z226" s="41"/>
    </row>
    <row r="227" spans="1:26" ht="15.75" customHeight="1">
      <c r="A227" s="39">
        <v>44880</v>
      </c>
      <c r="B227" s="40">
        <v>4094.09</v>
      </c>
      <c r="C227" s="41"/>
      <c r="D227" s="42">
        <v>44895</v>
      </c>
      <c r="E227" s="43">
        <v>2.56</v>
      </c>
      <c r="F227" s="44"/>
      <c r="G227" s="44"/>
      <c r="H227" s="41"/>
      <c r="I227" s="52">
        <f t="shared" ref="I227:J227" si="226">A227</f>
        <v>44880</v>
      </c>
      <c r="J227" s="53">
        <f t="shared" si="226"/>
        <v>4094.09</v>
      </c>
      <c r="K227" s="54">
        <f>_xlfn.XLOOKUP(VALUE(I227), 'Processed closing data'!D$1:D$750, 'Processed closing data'!E$1:E$750, "")</f>
        <v>2.79</v>
      </c>
      <c r="L227" s="55">
        <f>_xlfn.XLOOKUP(VALUE(I227), 'Processed closing data'!O$1:O$750, 'Processed closing data'!P$1:P$750, "")</f>
        <v>32.18</v>
      </c>
      <c r="M227" s="41"/>
      <c r="N227" s="41"/>
      <c r="O227" s="59">
        <v>44895</v>
      </c>
      <c r="P227" s="56">
        <v>29.12</v>
      </c>
      <c r="Q227" s="41"/>
      <c r="R227" s="41"/>
      <c r="S227" s="41"/>
      <c r="T227" s="41"/>
      <c r="U227" s="41"/>
      <c r="V227" s="41"/>
      <c r="W227" s="41"/>
      <c r="X227" s="41"/>
      <c r="Y227" s="41"/>
      <c r="Z227" s="41"/>
    </row>
    <row r="228" spans="1:26" ht="15.75" customHeight="1">
      <c r="A228" s="39">
        <v>44881</v>
      </c>
      <c r="B228" s="40">
        <v>4074.57</v>
      </c>
      <c r="C228" s="41"/>
      <c r="D228" s="42">
        <v>44896</v>
      </c>
      <c r="E228" s="43">
        <v>2.61</v>
      </c>
      <c r="F228" s="44"/>
      <c r="G228" s="44"/>
      <c r="H228" s="41"/>
      <c r="I228" s="52">
        <f t="shared" ref="I228:J228" si="227">A228</f>
        <v>44881</v>
      </c>
      <c r="J228" s="53">
        <f t="shared" si="227"/>
        <v>4074.57</v>
      </c>
      <c r="K228" s="54">
        <f>_xlfn.XLOOKUP(VALUE(I228), 'Processed closing data'!D$1:D$750, 'Processed closing data'!E$1:E$750, "")</f>
        <v>2.72</v>
      </c>
      <c r="L228" s="55">
        <f>_xlfn.XLOOKUP(VALUE(I228), 'Processed closing data'!O$1:O$750, 'Processed closing data'!P$1:P$750, "")</f>
        <v>30.7</v>
      </c>
      <c r="M228" s="41"/>
      <c r="N228" s="41"/>
      <c r="O228" s="42">
        <v>44896</v>
      </c>
      <c r="P228" s="56">
        <v>29.7</v>
      </c>
      <c r="Q228" s="41"/>
      <c r="R228" s="41"/>
      <c r="S228" s="41"/>
      <c r="T228" s="41"/>
      <c r="U228" s="41"/>
      <c r="V228" s="41"/>
      <c r="W228" s="41"/>
      <c r="X228" s="41"/>
      <c r="Y228" s="41"/>
      <c r="Z228" s="41"/>
    </row>
    <row r="229" spans="1:26" ht="15.75" customHeight="1">
      <c r="A229" s="39">
        <v>44882</v>
      </c>
      <c r="B229" s="40">
        <v>4072.69</v>
      </c>
      <c r="C229" s="41"/>
      <c r="D229" s="42">
        <v>44897</v>
      </c>
      <c r="E229" s="43">
        <v>2.75</v>
      </c>
      <c r="F229" s="44"/>
      <c r="G229" s="44"/>
      <c r="H229" s="41"/>
      <c r="I229" s="52">
        <f t="shared" ref="I229:J229" si="228">A229</f>
        <v>44882</v>
      </c>
      <c r="J229" s="53">
        <f t="shared" si="228"/>
        <v>4072.69</v>
      </c>
      <c r="K229" s="54">
        <f>_xlfn.XLOOKUP(VALUE(I229), 'Processed closing data'!D$1:D$750, 'Processed closing data'!E$1:E$750, "")</f>
        <v>2.4900000000000002</v>
      </c>
      <c r="L229" s="55">
        <f>_xlfn.XLOOKUP(VALUE(I229), 'Processed closing data'!O$1:O$750, 'Processed closing data'!P$1:P$750, "")</f>
        <v>30.9</v>
      </c>
      <c r="M229" s="41"/>
      <c r="N229" s="41"/>
      <c r="O229" s="42">
        <v>44897</v>
      </c>
      <c r="P229" s="56">
        <v>30.2</v>
      </c>
      <c r="Q229" s="41"/>
      <c r="R229" s="41"/>
      <c r="S229" s="41"/>
      <c r="T229" s="41"/>
      <c r="U229" s="41"/>
      <c r="V229" s="41"/>
      <c r="W229" s="41"/>
      <c r="X229" s="41"/>
      <c r="Y229" s="41"/>
      <c r="Z229" s="41"/>
    </row>
    <row r="230" spans="1:26" ht="15.75" customHeight="1">
      <c r="A230" s="39">
        <v>44883</v>
      </c>
      <c r="B230" s="40">
        <v>4096.1899999999996</v>
      </c>
      <c r="C230" s="41"/>
      <c r="D230" s="42">
        <v>44900</v>
      </c>
      <c r="E230" s="43">
        <v>2.72</v>
      </c>
      <c r="F230" s="44"/>
      <c r="G230" s="44"/>
      <c r="H230" s="41"/>
      <c r="I230" s="52">
        <f t="shared" ref="I230:J230" si="229">A230</f>
        <v>44883</v>
      </c>
      <c r="J230" s="53">
        <f t="shared" si="229"/>
        <v>4096.1899999999996</v>
      </c>
      <c r="K230" s="54">
        <f>_xlfn.XLOOKUP(VALUE(I230), 'Processed closing data'!D$1:D$750, 'Processed closing data'!E$1:E$750, "")</f>
        <v>2.58</v>
      </c>
      <c r="L230" s="55">
        <f>_xlfn.XLOOKUP(VALUE(I230), 'Processed closing data'!O$1:O$750, 'Processed closing data'!P$1:P$750, "")</f>
        <v>31.3</v>
      </c>
      <c r="M230" s="41"/>
      <c r="N230" s="41"/>
      <c r="O230" s="42">
        <v>44900</v>
      </c>
      <c r="P230" s="56">
        <v>30.52</v>
      </c>
      <c r="Q230" s="41"/>
      <c r="R230" s="41"/>
      <c r="S230" s="41"/>
      <c r="T230" s="41"/>
      <c r="U230" s="41"/>
      <c r="V230" s="41"/>
      <c r="W230" s="41"/>
      <c r="X230" s="41"/>
      <c r="Y230" s="41"/>
      <c r="Z230" s="41"/>
    </row>
    <row r="231" spans="1:26" ht="15.75" customHeight="1">
      <c r="A231" s="39">
        <v>44886</v>
      </c>
      <c r="B231" s="40">
        <v>4096.24</v>
      </c>
      <c r="C231" s="41"/>
      <c r="D231" s="42">
        <v>44901</v>
      </c>
      <c r="E231" s="43">
        <v>2.52</v>
      </c>
      <c r="F231" s="44"/>
      <c r="G231" s="44"/>
      <c r="H231" s="41"/>
      <c r="I231" s="52">
        <f t="shared" ref="I231:J231" si="230">A231</f>
        <v>44886</v>
      </c>
      <c r="J231" s="53">
        <f t="shared" si="230"/>
        <v>4096.24</v>
      </c>
      <c r="K231" s="54">
        <f>_xlfn.XLOOKUP(VALUE(I231), 'Processed closing data'!D$1:D$750, 'Processed closing data'!E$1:E$750, "")</f>
        <v>2.65</v>
      </c>
      <c r="L231" s="55">
        <f>_xlfn.XLOOKUP(VALUE(I231), 'Processed closing data'!O$1:O$750, 'Processed closing data'!P$1:P$750, "")</f>
        <v>31.42</v>
      </c>
      <c r="M231" s="41"/>
      <c r="N231" s="41"/>
      <c r="O231" s="42">
        <v>44901</v>
      </c>
      <c r="P231" s="56">
        <v>30.06</v>
      </c>
      <c r="Q231" s="41"/>
      <c r="R231" s="41"/>
      <c r="S231" s="41"/>
      <c r="T231" s="41"/>
      <c r="U231" s="41"/>
      <c r="V231" s="41"/>
      <c r="W231" s="41"/>
      <c r="X231" s="41"/>
      <c r="Y231" s="41"/>
      <c r="Z231" s="41"/>
    </row>
    <row r="232" spans="1:26" ht="15.75" customHeight="1">
      <c r="A232" s="39">
        <v>44887</v>
      </c>
      <c r="B232" s="40">
        <v>4132.3599999999997</v>
      </c>
      <c r="C232" s="41"/>
      <c r="D232" s="42">
        <v>44902</v>
      </c>
      <c r="E232" s="43">
        <v>2.4900000000000002</v>
      </c>
      <c r="F232" s="44"/>
      <c r="G232" s="44"/>
      <c r="H232" s="41"/>
      <c r="I232" s="52">
        <f t="shared" ref="I232:J232" si="231">A232</f>
        <v>44887</v>
      </c>
      <c r="J232" s="53">
        <f t="shared" si="231"/>
        <v>4132.3599999999997</v>
      </c>
      <c r="K232" s="54">
        <f>_xlfn.XLOOKUP(VALUE(I232), 'Processed closing data'!D$1:D$750, 'Processed closing data'!E$1:E$750, "")</f>
        <v>2.58</v>
      </c>
      <c r="L232" s="55">
        <f>_xlfn.XLOOKUP(VALUE(I232), 'Processed closing data'!O$1:O$750, 'Processed closing data'!P$1:P$750, "")</f>
        <v>31.04</v>
      </c>
      <c r="M232" s="41"/>
      <c r="N232" s="41"/>
      <c r="O232" s="42">
        <v>44902</v>
      </c>
      <c r="P232" s="56">
        <v>30.16</v>
      </c>
      <c r="Q232" s="41"/>
      <c r="R232" s="41"/>
      <c r="S232" s="41"/>
      <c r="T232" s="41"/>
      <c r="U232" s="41"/>
      <c r="V232" s="41"/>
      <c r="W232" s="41"/>
      <c r="X232" s="41"/>
      <c r="Y232" s="41"/>
      <c r="Z232" s="41"/>
    </row>
    <row r="233" spans="1:26" ht="15.75" customHeight="1">
      <c r="A233" s="39">
        <v>44888</v>
      </c>
      <c r="B233" s="40">
        <v>4140.6899999999996</v>
      </c>
      <c r="C233" s="41"/>
      <c r="D233" s="42">
        <v>44903</v>
      </c>
      <c r="E233" s="43">
        <v>2.41</v>
      </c>
      <c r="F233" s="44"/>
      <c r="G233" s="44"/>
      <c r="H233" s="41"/>
      <c r="I233" s="52">
        <f t="shared" ref="I233:J233" si="232">A233</f>
        <v>44888</v>
      </c>
      <c r="J233" s="53">
        <f t="shared" si="232"/>
        <v>4140.6899999999996</v>
      </c>
      <c r="K233" s="54">
        <f>_xlfn.XLOOKUP(VALUE(I233), 'Processed closing data'!D$1:D$750, 'Processed closing data'!E$1:E$750, "")</f>
        <v>2.59</v>
      </c>
      <c r="L233" s="55">
        <f>_xlfn.XLOOKUP(VALUE(I233), 'Processed closing data'!O$1:O$750, 'Processed closing data'!P$1:P$750, "")</f>
        <v>30.46</v>
      </c>
      <c r="M233" s="41"/>
      <c r="N233" s="41"/>
      <c r="O233" s="42">
        <v>44903</v>
      </c>
      <c r="P233" s="56">
        <v>29.52</v>
      </c>
      <c r="Q233" s="41"/>
      <c r="R233" s="41"/>
      <c r="S233" s="41"/>
      <c r="T233" s="41"/>
      <c r="U233" s="41"/>
      <c r="V233" s="41"/>
      <c r="W233" s="41"/>
      <c r="X233" s="41"/>
      <c r="Y233" s="41"/>
      <c r="Z233" s="41"/>
    </row>
    <row r="234" spans="1:26" ht="15.75" customHeight="1">
      <c r="A234" s="39">
        <v>44889</v>
      </c>
      <c r="B234" s="40">
        <v>4142.6000000000004</v>
      </c>
      <c r="C234" s="41"/>
      <c r="D234" s="42">
        <v>44904</v>
      </c>
      <c r="E234" s="43">
        <v>2.39</v>
      </c>
      <c r="F234" s="44"/>
      <c r="G234" s="44"/>
      <c r="H234" s="41"/>
      <c r="I234" s="52">
        <f t="shared" ref="I234:J234" si="233">A234</f>
        <v>44889</v>
      </c>
      <c r="J234" s="53">
        <f t="shared" si="233"/>
        <v>4142.6000000000004</v>
      </c>
      <c r="K234" s="54">
        <f>_xlfn.XLOOKUP(VALUE(I234), 'Processed closing data'!D$1:D$750, 'Processed closing data'!E$1:E$750, "")</f>
        <v>2.62</v>
      </c>
      <c r="L234" s="55">
        <f>_xlfn.XLOOKUP(VALUE(I234), 'Processed closing data'!O$1:O$750, 'Processed closing data'!P$1:P$750, "")</f>
        <v>30.82</v>
      </c>
      <c r="M234" s="41"/>
      <c r="N234" s="41"/>
      <c r="O234" s="42">
        <v>44904</v>
      </c>
      <c r="P234" s="56">
        <v>29.8</v>
      </c>
      <c r="Q234" s="41"/>
      <c r="R234" s="41"/>
      <c r="S234" s="41"/>
      <c r="T234" s="41"/>
      <c r="U234" s="41"/>
      <c r="V234" s="41"/>
      <c r="W234" s="41"/>
      <c r="X234" s="41"/>
      <c r="Y234" s="41"/>
      <c r="Z234" s="41"/>
    </row>
    <row r="235" spans="1:26" ht="15.75" customHeight="1">
      <c r="A235" s="39">
        <v>44890</v>
      </c>
      <c r="B235" s="40">
        <v>4152.24</v>
      </c>
      <c r="C235" s="41"/>
      <c r="D235" s="42">
        <v>44907</v>
      </c>
      <c r="E235" s="43">
        <v>2.41</v>
      </c>
      <c r="F235" s="44"/>
      <c r="G235" s="44"/>
      <c r="H235" s="41"/>
      <c r="I235" s="52">
        <f t="shared" ref="I235:J235" si="234">A235</f>
        <v>44890</v>
      </c>
      <c r="J235" s="53">
        <f t="shared" si="234"/>
        <v>4152.24</v>
      </c>
      <c r="K235" s="54">
        <f>_xlfn.XLOOKUP(VALUE(I235), 'Processed closing data'!D$1:D$750, 'Processed closing data'!E$1:E$750, "")</f>
        <v>2.58</v>
      </c>
      <c r="L235" s="55">
        <f>_xlfn.XLOOKUP(VALUE(I235), 'Processed closing data'!O$1:O$750, 'Processed closing data'!P$1:P$750, "")</f>
        <v>30.9</v>
      </c>
      <c r="M235" s="41"/>
      <c r="N235" s="41"/>
      <c r="O235" s="59">
        <v>44907</v>
      </c>
      <c r="P235" s="56">
        <v>29.74</v>
      </c>
      <c r="Q235" s="41"/>
      <c r="R235" s="41"/>
      <c r="S235" s="41"/>
      <c r="T235" s="41"/>
      <c r="U235" s="41"/>
      <c r="V235" s="41"/>
      <c r="W235" s="41"/>
      <c r="X235" s="41"/>
      <c r="Y235" s="41"/>
      <c r="Z235" s="41"/>
    </row>
    <row r="236" spans="1:26" ht="15.75" customHeight="1">
      <c r="A236" s="39">
        <v>44893</v>
      </c>
      <c r="B236" s="40">
        <v>4138.2299999999996</v>
      </c>
      <c r="C236" s="41"/>
      <c r="D236" s="42">
        <v>44908</v>
      </c>
      <c r="E236" s="43">
        <v>2.4500000000000002</v>
      </c>
      <c r="F236" s="44"/>
      <c r="G236" s="44"/>
      <c r="H236" s="41"/>
      <c r="I236" s="52">
        <f t="shared" ref="I236:J236" si="235">A236</f>
        <v>44893</v>
      </c>
      <c r="J236" s="53">
        <f t="shared" si="235"/>
        <v>4138.2299999999996</v>
      </c>
      <c r="K236" s="54">
        <f>_xlfn.XLOOKUP(VALUE(I236), 'Processed closing data'!D$1:D$750, 'Processed closing data'!E$1:E$750, "")</f>
        <v>2.57</v>
      </c>
      <c r="L236" s="55">
        <f>_xlfn.XLOOKUP(VALUE(I236), 'Processed closing data'!O$1:O$750, 'Processed closing data'!P$1:P$750, "")</f>
        <v>30.68</v>
      </c>
      <c r="M236" s="41"/>
      <c r="N236" s="41"/>
      <c r="O236" s="59">
        <v>44908</v>
      </c>
      <c r="P236" s="56">
        <v>30.5</v>
      </c>
      <c r="Q236" s="41"/>
      <c r="R236" s="41"/>
      <c r="S236" s="41"/>
      <c r="T236" s="41"/>
      <c r="U236" s="41"/>
      <c r="V236" s="41"/>
      <c r="W236" s="41"/>
      <c r="X236" s="41"/>
      <c r="Y236" s="41"/>
      <c r="Z236" s="41"/>
    </row>
    <row r="237" spans="1:26" ht="15.75" customHeight="1">
      <c r="A237" s="39">
        <v>44894</v>
      </c>
      <c r="B237" s="40">
        <v>4152.78</v>
      </c>
      <c r="C237" s="41"/>
      <c r="D237" s="42">
        <v>44909</v>
      </c>
      <c r="E237" s="43">
        <v>2.44</v>
      </c>
      <c r="F237" s="44"/>
      <c r="G237" s="44"/>
      <c r="H237" s="41"/>
      <c r="I237" s="52">
        <f t="shared" ref="I237:J237" si="236">A237</f>
        <v>44894</v>
      </c>
      <c r="J237" s="53">
        <f t="shared" si="236"/>
        <v>4152.78</v>
      </c>
      <c r="K237" s="54">
        <f>_xlfn.XLOOKUP(VALUE(I237), 'Processed closing data'!D$1:D$750, 'Processed closing data'!E$1:E$750, "")</f>
        <v>2.5299999999999998</v>
      </c>
      <c r="L237" s="55">
        <f>_xlfn.XLOOKUP(VALUE(I237), 'Processed closing data'!O$1:O$750, 'Processed closing data'!P$1:P$750, "")</f>
        <v>28.98</v>
      </c>
      <c r="M237" s="41"/>
      <c r="N237" s="41"/>
      <c r="O237" s="59">
        <v>44909</v>
      </c>
      <c r="P237" s="56">
        <v>30.26</v>
      </c>
      <c r="Q237" s="41"/>
      <c r="R237" s="41"/>
      <c r="S237" s="41"/>
      <c r="T237" s="41"/>
      <c r="U237" s="41"/>
      <c r="V237" s="41"/>
      <c r="W237" s="41"/>
      <c r="X237" s="41"/>
      <c r="Y237" s="41"/>
      <c r="Z237" s="41"/>
    </row>
    <row r="238" spans="1:26" ht="15.75" customHeight="1">
      <c r="A238" s="39">
        <v>44895</v>
      </c>
      <c r="B238" s="40">
        <v>4180.8500000000004</v>
      </c>
      <c r="C238" s="41"/>
      <c r="D238" s="42">
        <v>44910</v>
      </c>
      <c r="E238" s="43">
        <v>2.4500000000000002</v>
      </c>
      <c r="F238" s="44"/>
      <c r="G238" s="44"/>
      <c r="H238" s="41"/>
      <c r="I238" s="52">
        <f t="shared" ref="I238:J238" si="237">A238</f>
        <v>44895</v>
      </c>
      <c r="J238" s="53">
        <f t="shared" si="237"/>
        <v>4180.8500000000004</v>
      </c>
      <c r="K238" s="54">
        <f>_xlfn.XLOOKUP(VALUE(I238), 'Processed closing data'!D$1:D$750, 'Processed closing data'!E$1:E$750, "")</f>
        <v>2.56</v>
      </c>
      <c r="L238" s="55">
        <f>_xlfn.XLOOKUP(VALUE(I238), 'Processed closing data'!O$1:O$750, 'Processed closing data'!P$1:P$750, "")</f>
        <v>29.12</v>
      </c>
      <c r="M238" s="41"/>
      <c r="N238" s="41"/>
      <c r="O238" s="59">
        <v>44910</v>
      </c>
      <c r="P238" s="56">
        <v>30.12</v>
      </c>
      <c r="Q238" s="41"/>
      <c r="R238" s="41"/>
      <c r="S238" s="41"/>
      <c r="T238" s="41"/>
      <c r="U238" s="41"/>
      <c r="V238" s="41"/>
      <c r="W238" s="41"/>
      <c r="X238" s="41"/>
      <c r="Y238" s="41"/>
      <c r="Z238" s="41"/>
    </row>
    <row r="239" spans="1:26" ht="15.75" customHeight="1">
      <c r="A239" s="39">
        <v>44896</v>
      </c>
      <c r="B239" s="40">
        <v>4181.79</v>
      </c>
      <c r="C239" s="41"/>
      <c r="D239" s="42">
        <v>44911</v>
      </c>
      <c r="E239" s="43">
        <v>2.33</v>
      </c>
      <c r="F239" s="44"/>
      <c r="G239" s="44"/>
      <c r="H239" s="41"/>
      <c r="I239" s="52">
        <f t="shared" ref="I239:J239" si="238">A239</f>
        <v>44896</v>
      </c>
      <c r="J239" s="53">
        <f t="shared" si="238"/>
        <v>4181.79</v>
      </c>
      <c r="K239" s="54">
        <f>_xlfn.XLOOKUP(VALUE(I239), 'Processed closing data'!D$1:D$750, 'Processed closing data'!E$1:E$750, "")</f>
        <v>2.61</v>
      </c>
      <c r="L239" s="55">
        <f>_xlfn.XLOOKUP(VALUE(I239), 'Processed closing data'!O$1:O$750, 'Processed closing data'!P$1:P$750, "")</f>
        <v>29.7</v>
      </c>
      <c r="M239" s="41"/>
      <c r="N239" s="41"/>
      <c r="O239" s="59">
        <v>44911</v>
      </c>
      <c r="P239" s="56">
        <v>29.76</v>
      </c>
      <c r="Q239" s="41"/>
      <c r="R239" s="41"/>
      <c r="S239" s="41"/>
      <c r="T239" s="41"/>
      <c r="U239" s="41"/>
      <c r="V239" s="41"/>
      <c r="W239" s="41"/>
      <c r="X239" s="41"/>
      <c r="Y239" s="41"/>
      <c r="Z239" s="41"/>
    </row>
    <row r="240" spans="1:26" ht="15.75" customHeight="1">
      <c r="A240" s="39">
        <v>44897</v>
      </c>
      <c r="B240" s="40">
        <v>4179.26</v>
      </c>
      <c r="C240" s="41"/>
      <c r="D240" s="42">
        <v>44914</v>
      </c>
      <c r="E240" s="43">
        <v>2.42</v>
      </c>
      <c r="F240" s="44"/>
      <c r="G240" s="44"/>
      <c r="H240" s="41"/>
      <c r="I240" s="52">
        <f t="shared" ref="I240:J240" si="239">A240</f>
        <v>44897</v>
      </c>
      <c r="J240" s="53">
        <f t="shared" si="239"/>
        <v>4179.26</v>
      </c>
      <c r="K240" s="54">
        <f>_xlfn.XLOOKUP(VALUE(I240), 'Processed closing data'!D$1:D$750, 'Processed closing data'!E$1:E$750, "")</f>
        <v>2.75</v>
      </c>
      <c r="L240" s="55">
        <f>_xlfn.XLOOKUP(VALUE(I240), 'Processed closing data'!O$1:O$750, 'Processed closing data'!P$1:P$750, "")</f>
        <v>30.2</v>
      </c>
      <c r="M240" s="41"/>
      <c r="N240" s="41"/>
      <c r="O240" s="59">
        <v>44914</v>
      </c>
      <c r="P240" s="56">
        <v>29.18</v>
      </c>
      <c r="Q240" s="41"/>
      <c r="R240" s="41"/>
      <c r="S240" s="41"/>
      <c r="T240" s="41"/>
      <c r="U240" s="41"/>
      <c r="V240" s="41"/>
      <c r="W240" s="41"/>
      <c r="X240" s="41"/>
      <c r="Y240" s="41"/>
      <c r="Z240" s="41"/>
    </row>
    <row r="241" spans="1:26" ht="15.75" customHeight="1">
      <c r="A241" s="39">
        <v>44900</v>
      </c>
      <c r="B241" s="40">
        <v>4183.53</v>
      </c>
      <c r="C241" s="41"/>
      <c r="D241" s="42">
        <v>44915</v>
      </c>
      <c r="E241" s="43">
        <v>2.46</v>
      </c>
      <c r="F241" s="44"/>
      <c r="G241" s="44"/>
      <c r="H241" s="41"/>
      <c r="I241" s="52">
        <f t="shared" ref="I241:J241" si="240">A241</f>
        <v>44900</v>
      </c>
      <c r="J241" s="53">
        <f t="shared" si="240"/>
        <v>4183.53</v>
      </c>
      <c r="K241" s="54">
        <f>_xlfn.XLOOKUP(VALUE(I241), 'Processed closing data'!D$1:D$750, 'Processed closing data'!E$1:E$750, "")</f>
        <v>2.72</v>
      </c>
      <c r="L241" s="55">
        <f>_xlfn.XLOOKUP(VALUE(I241), 'Processed closing data'!O$1:O$750, 'Processed closing data'!P$1:P$750, "")</f>
        <v>30.52</v>
      </c>
      <c r="M241" s="41"/>
      <c r="N241" s="41"/>
      <c r="O241" s="59">
        <v>44915</v>
      </c>
      <c r="P241" s="56">
        <v>28.84</v>
      </c>
      <c r="Q241" s="41"/>
      <c r="R241" s="41"/>
      <c r="S241" s="41"/>
      <c r="T241" s="41"/>
      <c r="U241" s="41"/>
      <c r="V241" s="41"/>
      <c r="W241" s="41"/>
      <c r="X241" s="41"/>
      <c r="Y241" s="41"/>
      <c r="Z241" s="41"/>
    </row>
    <row r="242" spans="1:26" ht="15.75" customHeight="1">
      <c r="A242" s="39">
        <v>44901</v>
      </c>
      <c r="B242" s="40">
        <v>4154.47</v>
      </c>
      <c r="C242" s="41"/>
      <c r="D242" s="42">
        <v>44916</v>
      </c>
      <c r="E242" s="43">
        <v>2.52</v>
      </c>
      <c r="F242" s="44"/>
      <c r="G242" s="44"/>
      <c r="H242" s="41"/>
      <c r="I242" s="52">
        <f t="shared" ref="I242:J242" si="241">A242</f>
        <v>44901</v>
      </c>
      <c r="J242" s="53">
        <f t="shared" si="241"/>
        <v>4154.47</v>
      </c>
      <c r="K242" s="54">
        <f>_xlfn.XLOOKUP(VALUE(I242), 'Processed closing data'!D$1:D$750, 'Processed closing data'!E$1:E$750, "")</f>
        <v>2.52</v>
      </c>
      <c r="L242" s="55">
        <f>_xlfn.XLOOKUP(VALUE(I242), 'Processed closing data'!O$1:O$750, 'Processed closing data'!P$1:P$750, "")</f>
        <v>30.06</v>
      </c>
      <c r="M242" s="41"/>
      <c r="N242" s="41"/>
      <c r="O242" s="59">
        <v>44916</v>
      </c>
      <c r="P242" s="56">
        <v>29.88</v>
      </c>
      <c r="Q242" s="41"/>
      <c r="R242" s="41"/>
      <c r="S242" s="41"/>
      <c r="T242" s="41"/>
      <c r="U242" s="41"/>
      <c r="V242" s="41"/>
      <c r="W242" s="41"/>
      <c r="X242" s="41"/>
      <c r="Y242" s="41"/>
      <c r="Z242" s="41"/>
    </row>
    <row r="243" spans="1:26" ht="15.75" customHeight="1">
      <c r="A243" s="39">
        <v>44902</v>
      </c>
      <c r="B243" s="40">
        <v>4133.91</v>
      </c>
      <c r="C243" s="41"/>
      <c r="D243" s="42">
        <v>44917</v>
      </c>
      <c r="E243" s="43">
        <v>2.56</v>
      </c>
      <c r="F243" s="44"/>
      <c r="G243" s="44"/>
      <c r="H243" s="41"/>
      <c r="I243" s="52">
        <f t="shared" ref="I243:J243" si="242">A243</f>
        <v>44902</v>
      </c>
      <c r="J243" s="53">
        <f t="shared" si="242"/>
        <v>4133.91</v>
      </c>
      <c r="K243" s="54">
        <f>_xlfn.XLOOKUP(VALUE(I243), 'Processed closing data'!D$1:D$750, 'Processed closing data'!E$1:E$750, "")</f>
        <v>2.4900000000000002</v>
      </c>
      <c r="L243" s="55">
        <f>_xlfn.XLOOKUP(VALUE(I243), 'Processed closing data'!O$1:O$750, 'Processed closing data'!P$1:P$750, "")</f>
        <v>30.16</v>
      </c>
      <c r="M243" s="41"/>
      <c r="N243" s="41"/>
      <c r="O243" s="59">
        <v>44917</v>
      </c>
      <c r="P243" s="56">
        <v>29.92</v>
      </c>
      <c r="Q243" s="41"/>
      <c r="R243" s="41"/>
      <c r="S243" s="41"/>
      <c r="T243" s="41"/>
      <c r="U243" s="41"/>
      <c r="V243" s="41"/>
      <c r="W243" s="41"/>
      <c r="X243" s="41"/>
      <c r="Y243" s="41"/>
      <c r="Z243" s="41"/>
    </row>
    <row r="244" spans="1:26" ht="15.75" customHeight="1">
      <c r="A244" s="39">
        <v>44903</v>
      </c>
      <c r="B244" s="40">
        <v>4122.49</v>
      </c>
      <c r="C244" s="41"/>
      <c r="D244" s="42">
        <v>44918</v>
      </c>
      <c r="E244" s="43">
        <v>2.4700000000000002</v>
      </c>
      <c r="F244" s="44"/>
      <c r="G244" s="44"/>
      <c r="H244" s="41"/>
      <c r="I244" s="52">
        <f t="shared" ref="I244:J244" si="243">A244</f>
        <v>44903</v>
      </c>
      <c r="J244" s="53">
        <f t="shared" si="243"/>
        <v>4122.49</v>
      </c>
      <c r="K244" s="54">
        <f>_xlfn.XLOOKUP(VALUE(I244), 'Processed closing data'!D$1:D$750, 'Processed closing data'!E$1:E$750, "")</f>
        <v>2.41</v>
      </c>
      <c r="L244" s="55">
        <f>_xlfn.XLOOKUP(VALUE(I244), 'Processed closing data'!O$1:O$750, 'Processed closing data'!P$1:P$750, "")</f>
        <v>29.52</v>
      </c>
      <c r="M244" s="41"/>
      <c r="N244" s="41"/>
      <c r="O244" s="59">
        <v>44918</v>
      </c>
      <c r="P244" s="56">
        <v>30</v>
      </c>
      <c r="Q244" s="41"/>
      <c r="R244" s="41"/>
      <c r="S244" s="41"/>
      <c r="T244" s="41"/>
      <c r="U244" s="41"/>
      <c r="V244" s="41"/>
      <c r="W244" s="41"/>
      <c r="X244" s="41"/>
      <c r="Y244" s="41"/>
      <c r="Z244" s="41"/>
    </row>
    <row r="245" spans="1:26" ht="15.75" customHeight="1">
      <c r="A245" s="39">
        <v>44904</v>
      </c>
      <c r="B245" s="40">
        <v>4127.5200000000004</v>
      </c>
      <c r="C245" s="41"/>
      <c r="D245" s="42">
        <v>44923</v>
      </c>
      <c r="E245" s="43">
        <v>2.41</v>
      </c>
      <c r="F245" s="44"/>
      <c r="G245" s="44"/>
      <c r="H245" s="41"/>
      <c r="I245" s="52">
        <f t="shared" ref="I245:J245" si="244">A245</f>
        <v>44904</v>
      </c>
      <c r="J245" s="53">
        <f t="shared" si="244"/>
        <v>4127.5200000000004</v>
      </c>
      <c r="K245" s="54">
        <f>_xlfn.XLOOKUP(VALUE(I245), 'Processed closing data'!D$1:D$750, 'Processed closing data'!E$1:E$750, "")</f>
        <v>2.39</v>
      </c>
      <c r="L245" s="55">
        <f>_xlfn.XLOOKUP(VALUE(I245), 'Processed closing data'!O$1:O$750, 'Processed closing data'!P$1:P$750, "")</f>
        <v>29.8</v>
      </c>
      <c r="M245" s="41"/>
      <c r="N245" s="41"/>
      <c r="O245" s="59">
        <v>44923</v>
      </c>
      <c r="P245" s="56">
        <v>30.22</v>
      </c>
      <c r="Q245" s="41"/>
      <c r="R245" s="41"/>
      <c r="S245" s="41"/>
      <c r="T245" s="41"/>
      <c r="U245" s="41"/>
      <c r="V245" s="41"/>
      <c r="W245" s="41"/>
      <c r="X245" s="41"/>
      <c r="Y245" s="41"/>
      <c r="Z245" s="41"/>
    </row>
    <row r="246" spans="1:26" ht="15.75" customHeight="1">
      <c r="A246" s="39">
        <v>44907</v>
      </c>
      <c r="B246" s="40">
        <v>4109.99</v>
      </c>
      <c r="C246" s="41"/>
      <c r="D246" s="42">
        <v>44924</v>
      </c>
      <c r="E246" s="43">
        <v>2.4900000000000002</v>
      </c>
      <c r="F246" s="44"/>
      <c r="G246" s="44"/>
      <c r="H246" s="41"/>
      <c r="I246" s="52">
        <f t="shared" ref="I246:J246" si="245">A246</f>
        <v>44907</v>
      </c>
      <c r="J246" s="53">
        <f t="shared" si="245"/>
        <v>4109.99</v>
      </c>
      <c r="K246" s="54">
        <f>_xlfn.XLOOKUP(VALUE(I246), 'Processed closing data'!D$1:D$750, 'Processed closing data'!E$1:E$750, "")</f>
        <v>2.41</v>
      </c>
      <c r="L246" s="55">
        <f>_xlfn.XLOOKUP(VALUE(I246), 'Processed closing data'!O$1:O$750, 'Processed closing data'!P$1:P$750, "")</f>
        <v>29.74</v>
      </c>
      <c r="M246" s="41"/>
      <c r="N246" s="41"/>
      <c r="O246" s="59">
        <v>44924</v>
      </c>
      <c r="P246" s="56">
        <v>30.48</v>
      </c>
      <c r="Q246" s="41"/>
      <c r="R246" s="41"/>
      <c r="S246" s="41"/>
      <c r="T246" s="41"/>
      <c r="U246" s="41"/>
      <c r="V246" s="41"/>
      <c r="W246" s="41"/>
      <c r="X246" s="41"/>
      <c r="Y246" s="41"/>
      <c r="Z246" s="41"/>
    </row>
    <row r="247" spans="1:26" ht="15.75" customHeight="1">
      <c r="A247" s="39">
        <v>44908</v>
      </c>
      <c r="B247" s="40">
        <v>4145.3100000000004</v>
      </c>
      <c r="C247" s="41"/>
      <c r="D247" s="42">
        <v>44925</v>
      </c>
      <c r="E247" s="43">
        <v>2.4700000000000002</v>
      </c>
      <c r="F247" s="44"/>
      <c r="G247" s="44"/>
      <c r="H247" s="41"/>
      <c r="I247" s="52">
        <f t="shared" ref="I247:J247" si="246">A247</f>
        <v>44908</v>
      </c>
      <c r="J247" s="53">
        <f t="shared" si="246"/>
        <v>4145.3100000000004</v>
      </c>
      <c r="K247" s="54">
        <f>_xlfn.XLOOKUP(VALUE(I247), 'Processed closing data'!D$1:D$750, 'Processed closing data'!E$1:E$750, "")</f>
        <v>2.4500000000000002</v>
      </c>
      <c r="L247" s="55">
        <f>_xlfn.XLOOKUP(VALUE(I247), 'Processed closing data'!O$1:O$750, 'Processed closing data'!P$1:P$750, "")</f>
        <v>30.5</v>
      </c>
      <c r="M247" s="41"/>
      <c r="N247" s="41"/>
      <c r="O247" s="59">
        <v>44925</v>
      </c>
      <c r="P247" s="56">
        <v>29.84</v>
      </c>
      <c r="Q247" s="41"/>
      <c r="R247" s="41"/>
      <c r="S247" s="41"/>
      <c r="T247" s="41"/>
      <c r="U247" s="41"/>
      <c r="V247" s="41"/>
      <c r="W247" s="41"/>
      <c r="X247" s="41"/>
      <c r="Y247" s="41"/>
      <c r="Z247" s="41"/>
    </row>
    <row r="248" spans="1:26" ht="15.75" customHeight="1">
      <c r="A248" s="39">
        <v>44909</v>
      </c>
      <c r="B248" s="40">
        <v>4140.49</v>
      </c>
      <c r="C248" s="41"/>
      <c r="D248" s="42">
        <v>44929</v>
      </c>
      <c r="E248" s="43">
        <v>2.56</v>
      </c>
      <c r="F248" s="44"/>
      <c r="G248" s="44"/>
      <c r="H248" s="41"/>
      <c r="I248" s="52">
        <f t="shared" ref="I248:J248" si="247">A248</f>
        <v>44909</v>
      </c>
      <c r="J248" s="53">
        <f t="shared" si="247"/>
        <v>4140.49</v>
      </c>
      <c r="K248" s="54">
        <f>_xlfn.XLOOKUP(VALUE(I248), 'Processed closing data'!D$1:D$750, 'Processed closing data'!E$1:E$750, "")</f>
        <v>2.44</v>
      </c>
      <c r="L248" s="55">
        <f>_xlfn.XLOOKUP(VALUE(I248), 'Processed closing data'!O$1:O$750, 'Processed closing data'!P$1:P$750, "")</f>
        <v>30.26</v>
      </c>
      <c r="M248" s="41"/>
      <c r="N248" s="41"/>
      <c r="O248" s="42">
        <v>44929</v>
      </c>
      <c r="P248" s="56">
        <v>30.28</v>
      </c>
      <c r="Q248" s="41"/>
      <c r="R248" s="41"/>
      <c r="S248" s="41"/>
      <c r="T248" s="41"/>
      <c r="U248" s="41"/>
      <c r="V248" s="41"/>
      <c r="W248" s="41"/>
      <c r="X248" s="41"/>
      <c r="Y248" s="41"/>
      <c r="Z248" s="41"/>
    </row>
    <row r="249" spans="1:26" ht="15.75" customHeight="1">
      <c r="A249" s="39">
        <v>44910</v>
      </c>
      <c r="B249" s="40">
        <v>4103.01</v>
      </c>
      <c r="C249" s="41"/>
      <c r="D249" s="42">
        <v>44930</v>
      </c>
      <c r="E249" s="43">
        <v>2.54</v>
      </c>
      <c r="F249" s="44"/>
      <c r="G249" s="44"/>
      <c r="H249" s="41"/>
      <c r="I249" s="52">
        <f t="shared" ref="I249:J249" si="248">A249</f>
        <v>44910</v>
      </c>
      <c r="J249" s="53">
        <f t="shared" si="248"/>
        <v>4103.01</v>
      </c>
      <c r="K249" s="54">
        <f>_xlfn.XLOOKUP(VALUE(I249), 'Processed closing data'!D$1:D$750, 'Processed closing data'!E$1:E$750, "")</f>
        <v>2.4500000000000002</v>
      </c>
      <c r="L249" s="55">
        <f>_xlfn.XLOOKUP(VALUE(I249), 'Processed closing data'!O$1:O$750, 'Processed closing data'!P$1:P$750, "")</f>
        <v>30.12</v>
      </c>
      <c r="M249" s="41"/>
      <c r="N249" s="41"/>
      <c r="O249" s="42">
        <v>44930</v>
      </c>
      <c r="P249" s="56">
        <v>30.96</v>
      </c>
      <c r="Q249" s="41"/>
      <c r="R249" s="41"/>
      <c r="S249" s="41"/>
      <c r="T249" s="41"/>
      <c r="U249" s="41"/>
      <c r="V249" s="41"/>
      <c r="W249" s="41"/>
      <c r="X249" s="41"/>
      <c r="Y249" s="41"/>
      <c r="Z249" s="41"/>
    </row>
    <row r="250" spans="1:26" ht="15.75" customHeight="1">
      <c r="A250" s="39">
        <v>44911</v>
      </c>
      <c r="B250" s="40">
        <v>4048.95</v>
      </c>
      <c r="C250" s="41"/>
      <c r="D250" s="42">
        <v>44931</v>
      </c>
      <c r="E250" s="43">
        <v>2.63</v>
      </c>
      <c r="F250" s="44"/>
      <c r="G250" s="44"/>
      <c r="H250" s="41"/>
      <c r="I250" s="52">
        <f t="shared" ref="I250:J250" si="249">A250</f>
        <v>44911</v>
      </c>
      <c r="J250" s="53">
        <f t="shared" si="249"/>
        <v>4048.95</v>
      </c>
      <c r="K250" s="54">
        <f>_xlfn.XLOOKUP(VALUE(I250), 'Processed closing data'!D$1:D$750, 'Processed closing data'!E$1:E$750, "")</f>
        <v>2.33</v>
      </c>
      <c r="L250" s="55">
        <f>_xlfn.XLOOKUP(VALUE(I250), 'Processed closing data'!O$1:O$750, 'Processed closing data'!P$1:P$750, "")</f>
        <v>29.76</v>
      </c>
      <c r="M250" s="41"/>
      <c r="N250" s="41"/>
      <c r="O250" s="42">
        <v>44931</v>
      </c>
      <c r="P250" s="56">
        <v>30.8</v>
      </c>
      <c r="Q250" s="41"/>
      <c r="R250" s="41"/>
      <c r="S250" s="41"/>
      <c r="T250" s="41"/>
      <c r="U250" s="41"/>
      <c r="V250" s="41"/>
      <c r="W250" s="41"/>
      <c r="X250" s="41"/>
      <c r="Y250" s="41"/>
      <c r="Z250" s="41"/>
    </row>
    <row r="251" spans="1:26" ht="15.75" customHeight="1">
      <c r="A251" s="39">
        <v>44914</v>
      </c>
      <c r="B251" s="40">
        <v>4064.64</v>
      </c>
      <c r="C251" s="41"/>
      <c r="D251" s="42">
        <v>44932</v>
      </c>
      <c r="E251" s="43">
        <v>2.6</v>
      </c>
      <c r="F251" s="44"/>
      <c r="G251" s="44"/>
      <c r="H251" s="41"/>
      <c r="I251" s="52">
        <f t="shared" ref="I251:J251" si="250">A251</f>
        <v>44914</v>
      </c>
      <c r="J251" s="53">
        <f t="shared" si="250"/>
        <v>4064.64</v>
      </c>
      <c r="K251" s="54">
        <f>_xlfn.XLOOKUP(VALUE(I251), 'Processed closing data'!D$1:D$750, 'Processed closing data'!E$1:E$750, "")</f>
        <v>2.42</v>
      </c>
      <c r="L251" s="55">
        <f>_xlfn.XLOOKUP(VALUE(I251), 'Processed closing data'!O$1:O$750, 'Processed closing data'!P$1:P$750, "")</f>
        <v>29.18</v>
      </c>
      <c r="M251" s="41"/>
      <c r="N251" s="41"/>
      <c r="O251" s="42">
        <v>44932</v>
      </c>
      <c r="P251" s="56">
        <v>30.66</v>
      </c>
      <c r="Q251" s="41"/>
      <c r="R251" s="41"/>
      <c r="S251" s="41"/>
      <c r="T251" s="41"/>
      <c r="U251" s="41"/>
      <c r="V251" s="41"/>
      <c r="W251" s="41"/>
      <c r="X251" s="41"/>
      <c r="Y251" s="41"/>
      <c r="Z251" s="41"/>
    </row>
    <row r="252" spans="1:26" ht="15.75" customHeight="1">
      <c r="A252" s="39">
        <v>44915</v>
      </c>
      <c r="B252" s="40">
        <v>4065.75</v>
      </c>
      <c r="C252" s="41"/>
      <c r="D252" s="42">
        <v>44935</v>
      </c>
      <c r="E252" s="43">
        <v>2.76</v>
      </c>
      <c r="F252" s="44"/>
      <c r="G252" s="44"/>
      <c r="H252" s="41"/>
      <c r="I252" s="52">
        <f t="shared" ref="I252:J252" si="251">A252</f>
        <v>44915</v>
      </c>
      <c r="J252" s="53">
        <f t="shared" si="251"/>
        <v>4065.75</v>
      </c>
      <c r="K252" s="54">
        <f>_xlfn.XLOOKUP(VALUE(I252), 'Processed closing data'!D$1:D$750, 'Processed closing data'!E$1:E$750, "")</f>
        <v>2.46</v>
      </c>
      <c r="L252" s="55">
        <f>_xlfn.XLOOKUP(VALUE(I252), 'Processed closing data'!O$1:O$750, 'Processed closing data'!P$1:P$750, "")</f>
        <v>28.84</v>
      </c>
      <c r="M252" s="41"/>
      <c r="N252" s="41"/>
      <c r="O252" s="42">
        <v>44935</v>
      </c>
      <c r="P252" s="56">
        <v>30.24</v>
      </c>
      <c r="Q252" s="41"/>
      <c r="R252" s="41"/>
      <c r="S252" s="41"/>
      <c r="T252" s="41"/>
      <c r="U252" s="41"/>
      <c r="V252" s="41"/>
      <c r="W252" s="41"/>
      <c r="X252" s="41"/>
      <c r="Y252" s="41"/>
      <c r="Z252" s="41"/>
    </row>
    <row r="253" spans="1:26" ht="15.75" customHeight="1">
      <c r="A253" s="39">
        <v>44916</v>
      </c>
      <c r="B253" s="40">
        <v>4135.6400000000003</v>
      </c>
      <c r="C253" s="41"/>
      <c r="D253" s="42">
        <v>44936</v>
      </c>
      <c r="E253" s="43">
        <v>2.75</v>
      </c>
      <c r="F253" s="44"/>
      <c r="G253" s="44"/>
      <c r="H253" s="41"/>
      <c r="I253" s="52">
        <f t="shared" ref="I253:J253" si="252">A253</f>
        <v>44916</v>
      </c>
      <c r="J253" s="53">
        <f t="shared" si="252"/>
        <v>4135.6400000000003</v>
      </c>
      <c r="K253" s="54">
        <f>_xlfn.XLOOKUP(VALUE(I253), 'Processed closing data'!D$1:D$750, 'Processed closing data'!E$1:E$750, "")</f>
        <v>2.52</v>
      </c>
      <c r="L253" s="55">
        <f>_xlfn.XLOOKUP(VALUE(I253), 'Processed closing data'!O$1:O$750, 'Processed closing data'!P$1:P$750, "")</f>
        <v>29.88</v>
      </c>
      <c r="M253" s="41"/>
      <c r="N253" s="41"/>
      <c r="O253" s="42">
        <v>44936</v>
      </c>
      <c r="P253" s="56">
        <v>30.22</v>
      </c>
      <c r="Q253" s="41"/>
      <c r="R253" s="41"/>
      <c r="S253" s="41"/>
      <c r="T253" s="41"/>
      <c r="U253" s="41"/>
      <c r="V253" s="41"/>
      <c r="W253" s="41"/>
      <c r="X253" s="41"/>
      <c r="Y253" s="41"/>
      <c r="Z253" s="41"/>
    </row>
    <row r="254" spans="1:26" ht="15.75" customHeight="1">
      <c r="A254" s="39">
        <v>44917</v>
      </c>
      <c r="B254" s="40">
        <v>4119.1899999999996</v>
      </c>
      <c r="C254" s="41"/>
      <c r="D254" s="42">
        <v>44937</v>
      </c>
      <c r="E254" s="43">
        <v>2.74</v>
      </c>
      <c r="F254" s="44"/>
      <c r="G254" s="44"/>
      <c r="H254" s="41"/>
      <c r="I254" s="52">
        <f t="shared" ref="I254:J254" si="253">A254</f>
        <v>44917</v>
      </c>
      <c r="J254" s="53">
        <f t="shared" si="253"/>
        <v>4119.1899999999996</v>
      </c>
      <c r="K254" s="54">
        <f>_xlfn.XLOOKUP(VALUE(I254), 'Processed closing data'!D$1:D$750, 'Processed closing data'!E$1:E$750, "")</f>
        <v>2.56</v>
      </c>
      <c r="L254" s="55">
        <f>_xlfn.XLOOKUP(VALUE(I254), 'Processed closing data'!O$1:O$750, 'Processed closing data'!P$1:P$750, "")</f>
        <v>29.92</v>
      </c>
      <c r="M254" s="41"/>
      <c r="N254" s="41"/>
      <c r="O254" s="42">
        <v>44937</v>
      </c>
      <c r="P254" s="56">
        <v>31.26</v>
      </c>
      <c r="Q254" s="41"/>
      <c r="R254" s="41"/>
      <c r="S254" s="41"/>
      <c r="T254" s="41"/>
      <c r="U254" s="41"/>
      <c r="V254" s="41"/>
      <c r="W254" s="41"/>
      <c r="X254" s="41"/>
      <c r="Y254" s="41"/>
      <c r="Z254" s="41"/>
    </row>
    <row r="255" spans="1:26" ht="15.75" customHeight="1">
      <c r="A255" s="39">
        <v>44918</v>
      </c>
      <c r="B255" s="40">
        <v>4123.1000000000004</v>
      </c>
      <c r="C255" s="41"/>
      <c r="D255" s="42">
        <v>44938</v>
      </c>
      <c r="E255" s="43">
        <v>2.8</v>
      </c>
      <c r="F255" s="44"/>
      <c r="G255" s="44"/>
      <c r="H255" s="41"/>
      <c r="I255" s="52">
        <f t="shared" ref="I255:J255" si="254">A255</f>
        <v>44918</v>
      </c>
      <c r="J255" s="53">
        <f t="shared" si="254"/>
        <v>4123.1000000000004</v>
      </c>
      <c r="K255" s="54">
        <f>_xlfn.XLOOKUP(VALUE(I255), 'Processed closing data'!D$1:D$750, 'Processed closing data'!E$1:E$750, "")</f>
        <v>2.4700000000000002</v>
      </c>
      <c r="L255" s="55">
        <f>_xlfn.XLOOKUP(VALUE(I255), 'Processed closing data'!O$1:O$750, 'Processed closing data'!P$1:P$750, "")</f>
        <v>30</v>
      </c>
      <c r="M255" s="41"/>
      <c r="N255" s="41"/>
      <c r="O255" s="42">
        <v>44938</v>
      </c>
      <c r="P255" s="56">
        <v>31.62</v>
      </c>
      <c r="Q255" s="41"/>
      <c r="R255" s="41"/>
      <c r="S255" s="41"/>
      <c r="T255" s="41"/>
      <c r="U255" s="41"/>
      <c r="V255" s="41"/>
      <c r="W255" s="41"/>
      <c r="X255" s="41"/>
      <c r="Y255" s="41"/>
      <c r="Z255" s="41"/>
    </row>
    <row r="256" spans="1:26" ht="15.75" customHeight="1">
      <c r="A256" s="39">
        <v>44921</v>
      </c>
      <c r="B256" s="40">
        <v>4123.1000000000004</v>
      </c>
      <c r="C256" s="41"/>
      <c r="D256" s="42">
        <v>44939</v>
      </c>
      <c r="E256" s="43">
        <v>2.89</v>
      </c>
      <c r="F256" s="44"/>
      <c r="G256" s="44"/>
      <c r="H256" s="41"/>
      <c r="I256" s="52">
        <f t="shared" ref="I256:J256" si="255">A256</f>
        <v>44921</v>
      </c>
      <c r="J256" s="53">
        <f t="shared" si="255"/>
        <v>4123.1000000000004</v>
      </c>
      <c r="K256" s="54">
        <v>2.4700000000000002</v>
      </c>
      <c r="L256" s="55">
        <v>30</v>
      </c>
      <c r="M256" s="41"/>
      <c r="N256" s="41"/>
      <c r="O256" s="42">
        <v>44939</v>
      </c>
      <c r="P256" s="56">
        <v>31.62</v>
      </c>
      <c r="Q256" s="41"/>
      <c r="R256" s="41"/>
      <c r="S256" s="41"/>
      <c r="T256" s="41"/>
      <c r="U256" s="41"/>
      <c r="V256" s="41"/>
      <c r="W256" s="41"/>
      <c r="X256" s="41"/>
      <c r="Y256" s="41"/>
      <c r="Z256" s="41"/>
    </row>
    <row r="257" spans="1:26" ht="15.75" customHeight="1">
      <c r="A257" s="39">
        <v>44922</v>
      </c>
      <c r="B257" s="40">
        <v>4123.1000000000004</v>
      </c>
      <c r="C257" s="41"/>
      <c r="D257" s="42">
        <v>44942</v>
      </c>
      <c r="E257" s="43">
        <v>2.92</v>
      </c>
      <c r="F257" s="44"/>
      <c r="G257" s="44"/>
      <c r="H257" s="41"/>
      <c r="I257" s="52">
        <f t="shared" ref="I257:J257" si="256">A257</f>
        <v>44922</v>
      </c>
      <c r="J257" s="53">
        <f t="shared" si="256"/>
        <v>4123.1000000000004</v>
      </c>
      <c r="K257" s="54">
        <v>2.4700000000000002</v>
      </c>
      <c r="L257" s="55">
        <v>30</v>
      </c>
      <c r="M257" s="41"/>
      <c r="N257" s="41"/>
      <c r="O257" s="42">
        <v>44942</v>
      </c>
      <c r="P257" s="56">
        <v>31.96</v>
      </c>
      <c r="Q257" s="41"/>
      <c r="R257" s="41"/>
      <c r="S257" s="41"/>
      <c r="T257" s="41"/>
      <c r="U257" s="41"/>
      <c r="V257" s="41"/>
      <c r="W257" s="41"/>
      <c r="X257" s="41"/>
      <c r="Y257" s="41"/>
      <c r="Z257" s="41"/>
    </row>
    <row r="258" spans="1:26" ht="15.75" customHeight="1">
      <c r="A258" s="39">
        <v>44923</v>
      </c>
      <c r="B258" s="40">
        <v>4136.2700000000004</v>
      </c>
      <c r="C258" s="41"/>
      <c r="D258" s="42">
        <v>44943</v>
      </c>
      <c r="E258" s="43">
        <v>2.69</v>
      </c>
      <c r="F258" s="44"/>
      <c r="G258" s="44"/>
      <c r="H258" s="41"/>
      <c r="I258" s="52">
        <f t="shared" ref="I258:J258" si="257">A258</f>
        <v>44923</v>
      </c>
      <c r="J258" s="53">
        <f t="shared" si="257"/>
        <v>4136.2700000000004</v>
      </c>
      <c r="K258" s="54">
        <f>_xlfn.XLOOKUP(VALUE(I258), 'Processed closing data'!D$1:D$750, 'Processed closing data'!E$1:E$750, "")</f>
        <v>2.41</v>
      </c>
      <c r="L258" s="55">
        <f>_xlfn.XLOOKUP(VALUE(I258), 'Processed closing data'!O$1:O$750, 'Processed closing data'!P$1:P$750, "")</f>
        <v>30.22</v>
      </c>
      <c r="M258" s="41"/>
      <c r="N258" s="41"/>
      <c r="O258" s="42">
        <v>44943</v>
      </c>
      <c r="P258" s="56">
        <v>31.06</v>
      </c>
      <c r="Q258" s="41"/>
      <c r="R258" s="41"/>
      <c r="S258" s="41"/>
      <c r="T258" s="41"/>
      <c r="U258" s="41"/>
      <c r="V258" s="41"/>
      <c r="W258" s="41"/>
      <c r="X258" s="41"/>
      <c r="Y258" s="41"/>
      <c r="Z258" s="41"/>
    </row>
    <row r="259" spans="1:26" ht="15.75" customHeight="1">
      <c r="A259" s="39">
        <v>44924</v>
      </c>
      <c r="B259" s="40">
        <v>4147.1099999999997</v>
      </c>
      <c r="C259" s="41"/>
      <c r="D259" s="42">
        <v>44944</v>
      </c>
      <c r="E259" s="43">
        <v>2.69</v>
      </c>
      <c r="F259" s="44"/>
      <c r="G259" s="44"/>
      <c r="H259" s="41"/>
      <c r="I259" s="52">
        <f t="shared" ref="I259:J259" si="258">A259</f>
        <v>44924</v>
      </c>
      <c r="J259" s="53">
        <f t="shared" si="258"/>
        <v>4147.1099999999997</v>
      </c>
      <c r="K259" s="54">
        <f>_xlfn.XLOOKUP(VALUE(I259), 'Processed closing data'!D$1:D$750, 'Processed closing data'!E$1:E$750, "")</f>
        <v>2.4900000000000002</v>
      </c>
      <c r="L259" s="55">
        <f>_xlfn.XLOOKUP(VALUE(I259), 'Processed closing data'!O$1:O$750, 'Processed closing data'!P$1:P$750, "")</f>
        <v>30.48</v>
      </c>
      <c r="M259" s="41"/>
      <c r="N259" s="41"/>
      <c r="O259" s="42">
        <v>44944</v>
      </c>
      <c r="P259" s="56">
        <v>30.54</v>
      </c>
      <c r="Q259" s="41"/>
      <c r="R259" s="41"/>
      <c r="S259" s="41"/>
      <c r="T259" s="41"/>
      <c r="U259" s="41"/>
      <c r="V259" s="41"/>
      <c r="W259" s="41"/>
      <c r="X259" s="41"/>
      <c r="Y259" s="41"/>
      <c r="Z259" s="41"/>
    </row>
    <row r="260" spans="1:26" ht="15.75" customHeight="1">
      <c r="A260" s="39">
        <v>44925</v>
      </c>
      <c r="B260" s="40">
        <v>4113.78</v>
      </c>
      <c r="C260" s="41"/>
      <c r="D260" s="42">
        <v>44945</v>
      </c>
      <c r="E260" s="43">
        <v>2.5299999999999998</v>
      </c>
      <c r="F260" s="44"/>
      <c r="G260" s="44"/>
      <c r="H260" s="41"/>
      <c r="I260" s="52">
        <f t="shared" ref="I260:J260" si="259">A260</f>
        <v>44925</v>
      </c>
      <c r="J260" s="53">
        <f t="shared" si="259"/>
        <v>4113.78</v>
      </c>
      <c r="K260" s="54">
        <f>_xlfn.XLOOKUP(VALUE(I260), 'Processed closing data'!D$1:D$750, 'Processed closing data'!E$1:E$750, "")</f>
        <v>2.4700000000000002</v>
      </c>
      <c r="L260" s="55">
        <f>_xlfn.XLOOKUP(VALUE(I260), 'Processed closing data'!O$1:O$750, 'Processed closing data'!P$1:P$750, "")</f>
        <v>29.84</v>
      </c>
      <c r="M260" s="41"/>
      <c r="N260" s="41"/>
      <c r="O260" s="42">
        <v>44945</v>
      </c>
      <c r="P260" s="56">
        <v>30.28</v>
      </c>
      <c r="Q260" s="41"/>
      <c r="R260" s="41"/>
      <c r="S260" s="41"/>
      <c r="T260" s="41"/>
      <c r="U260" s="41"/>
      <c r="V260" s="41"/>
      <c r="W260" s="41"/>
      <c r="X260" s="41"/>
      <c r="Y260" s="41"/>
      <c r="Z260" s="41"/>
    </row>
    <row r="261" spans="1:26" ht="15.75" customHeight="1">
      <c r="A261" s="39">
        <v>44928</v>
      </c>
      <c r="B261" s="40">
        <v>4113.78</v>
      </c>
      <c r="C261" s="41"/>
      <c r="D261" s="42">
        <v>44946</v>
      </c>
      <c r="E261" s="43">
        <v>2.4900000000000002</v>
      </c>
      <c r="F261" s="44"/>
      <c r="G261" s="44"/>
      <c r="H261" s="41"/>
      <c r="I261" s="52">
        <f t="shared" ref="I261:J261" si="260">A261</f>
        <v>44928</v>
      </c>
      <c r="J261" s="53">
        <f t="shared" si="260"/>
        <v>4113.78</v>
      </c>
      <c r="K261" s="54">
        <v>2.4700000000000002</v>
      </c>
      <c r="L261" s="55">
        <v>29.84</v>
      </c>
      <c r="M261" s="41"/>
      <c r="N261" s="41"/>
      <c r="O261" s="42">
        <v>44946</v>
      </c>
      <c r="P261" s="56">
        <v>30.5</v>
      </c>
      <c r="Q261" s="41"/>
      <c r="R261" s="41"/>
      <c r="S261" s="41"/>
      <c r="T261" s="41"/>
      <c r="U261" s="41"/>
      <c r="V261" s="41"/>
      <c r="W261" s="41"/>
      <c r="X261" s="41"/>
      <c r="Y261" s="41"/>
      <c r="Z261" s="41"/>
    </row>
    <row r="262" spans="1:26" ht="15.75" customHeight="1">
      <c r="A262" s="39">
        <v>44929</v>
      </c>
      <c r="B262" s="40">
        <v>4170.99</v>
      </c>
      <c r="C262" s="41"/>
      <c r="D262" s="42">
        <v>44949</v>
      </c>
      <c r="E262" s="43">
        <v>2.5099999999999998</v>
      </c>
      <c r="F262" s="44"/>
      <c r="G262" s="44"/>
      <c r="H262" s="41"/>
      <c r="I262" s="52">
        <f t="shared" ref="I262:J262" si="261">A262</f>
        <v>44929</v>
      </c>
      <c r="J262" s="53">
        <f t="shared" si="261"/>
        <v>4170.99</v>
      </c>
      <c r="K262" s="54">
        <f>_xlfn.XLOOKUP(VALUE(I262), 'Processed closing data'!D$1:D$750, 'Processed closing data'!E$1:E$750, "")</f>
        <v>2.56</v>
      </c>
      <c r="L262" s="55">
        <f>_xlfn.XLOOKUP(VALUE(I262), 'Processed closing data'!O$1:O$750, 'Processed closing data'!P$1:P$750, "")</f>
        <v>30.28</v>
      </c>
      <c r="M262" s="41"/>
      <c r="N262" s="41"/>
      <c r="O262" s="42">
        <v>44949</v>
      </c>
      <c r="P262" s="56">
        <v>30.4</v>
      </c>
      <c r="Q262" s="41"/>
      <c r="R262" s="41"/>
      <c r="S262" s="41"/>
      <c r="T262" s="41"/>
      <c r="U262" s="41"/>
      <c r="V262" s="41"/>
      <c r="W262" s="41"/>
      <c r="X262" s="41"/>
      <c r="Y262" s="41"/>
      <c r="Z262" s="41"/>
    </row>
    <row r="263" spans="1:26" ht="15.75" customHeight="1">
      <c r="A263" s="39">
        <v>44930</v>
      </c>
      <c r="B263" s="40">
        <v>4193.7299999999996</v>
      </c>
      <c r="C263" s="41"/>
      <c r="D263" s="42">
        <v>44950</v>
      </c>
      <c r="E263" s="43">
        <v>2.52</v>
      </c>
      <c r="F263" s="44"/>
      <c r="G263" s="44"/>
      <c r="H263" s="41"/>
      <c r="I263" s="52">
        <f t="shared" ref="I263:J263" si="262">A263</f>
        <v>44930</v>
      </c>
      <c r="J263" s="53">
        <f t="shared" si="262"/>
        <v>4193.7299999999996</v>
      </c>
      <c r="K263" s="54">
        <f>_xlfn.XLOOKUP(VALUE(I263), 'Processed closing data'!D$1:D$750, 'Processed closing data'!E$1:E$750, "")</f>
        <v>2.54</v>
      </c>
      <c r="L263" s="55">
        <f>_xlfn.XLOOKUP(VALUE(I263), 'Processed closing data'!O$1:O$750, 'Processed closing data'!P$1:P$750, "")</f>
        <v>30.96</v>
      </c>
      <c r="M263" s="41"/>
      <c r="N263" s="41"/>
      <c r="O263" s="42">
        <v>44950</v>
      </c>
      <c r="P263" s="56">
        <v>29.86</v>
      </c>
      <c r="Q263" s="41"/>
      <c r="R263" s="41"/>
      <c r="S263" s="41"/>
      <c r="T263" s="41"/>
      <c r="U263" s="41"/>
      <c r="V263" s="41"/>
      <c r="W263" s="41"/>
      <c r="X263" s="41"/>
      <c r="Y263" s="41"/>
      <c r="Z263" s="41"/>
    </row>
    <row r="264" spans="1:26" ht="15.75" customHeight="1">
      <c r="A264" s="39">
        <v>44931</v>
      </c>
      <c r="B264" s="40">
        <v>4218.82</v>
      </c>
      <c r="C264" s="41"/>
      <c r="D264" s="42">
        <v>44951</v>
      </c>
      <c r="E264" s="43">
        <v>2.39</v>
      </c>
      <c r="F264" s="44"/>
      <c r="G264" s="44"/>
      <c r="H264" s="41"/>
      <c r="I264" s="52">
        <f t="shared" ref="I264:J264" si="263">A264</f>
        <v>44931</v>
      </c>
      <c r="J264" s="53">
        <f t="shared" si="263"/>
        <v>4218.82</v>
      </c>
      <c r="K264" s="54">
        <f>_xlfn.XLOOKUP(VALUE(I264), 'Processed closing data'!D$1:D$750, 'Processed closing data'!E$1:E$750, "")</f>
        <v>2.63</v>
      </c>
      <c r="L264" s="55">
        <f>_xlfn.XLOOKUP(VALUE(I264), 'Processed closing data'!O$1:O$750, 'Processed closing data'!P$1:P$750, "")</f>
        <v>30.8</v>
      </c>
      <c r="M264" s="41"/>
      <c r="N264" s="41"/>
      <c r="O264" s="42">
        <v>44951</v>
      </c>
      <c r="P264" s="56">
        <v>28.96</v>
      </c>
      <c r="Q264" s="41"/>
      <c r="R264" s="41"/>
      <c r="S264" s="41"/>
      <c r="T264" s="41"/>
      <c r="U264" s="41"/>
      <c r="V264" s="41"/>
      <c r="W264" s="41"/>
      <c r="X264" s="41"/>
      <c r="Y264" s="41"/>
      <c r="Z264" s="41"/>
    </row>
    <row r="265" spans="1:26" ht="15.75" customHeight="1">
      <c r="A265" s="39">
        <v>44932</v>
      </c>
      <c r="B265" s="40">
        <v>4251.34</v>
      </c>
      <c r="C265" s="41"/>
      <c r="D265" s="42">
        <v>44952</v>
      </c>
      <c r="E265" s="43">
        <v>2.38</v>
      </c>
      <c r="F265" s="44"/>
      <c r="G265" s="44"/>
      <c r="H265" s="41"/>
      <c r="I265" s="52">
        <f t="shared" ref="I265:J265" si="264">A265</f>
        <v>44932</v>
      </c>
      <c r="J265" s="53">
        <f t="shared" si="264"/>
        <v>4251.34</v>
      </c>
      <c r="K265" s="54">
        <f>_xlfn.XLOOKUP(VALUE(I265), 'Processed closing data'!D$1:D$750, 'Processed closing data'!E$1:E$750, "")</f>
        <v>2.6</v>
      </c>
      <c r="L265" s="55">
        <f>_xlfn.XLOOKUP(VALUE(I265), 'Processed closing data'!O$1:O$750, 'Processed closing data'!P$1:P$750, "")</f>
        <v>30.66</v>
      </c>
      <c r="M265" s="41"/>
      <c r="N265" s="41"/>
      <c r="O265" s="42">
        <v>44952</v>
      </c>
      <c r="P265" s="56">
        <v>28.72</v>
      </c>
      <c r="Q265" s="41"/>
      <c r="R265" s="41"/>
      <c r="S265" s="41"/>
      <c r="T265" s="41"/>
      <c r="U265" s="41"/>
      <c r="V265" s="41"/>
      <c r="W265" s="41"/>
      <c r="X265" s="41"/>
      <c r="Y265" s="41"/>
      <c r="Z265" s="41"/>
    </row>
    <row r="266" spans="1:26" ht="15.75" customHeight="1">
      <c r="A266" s="39">
        <v>44935</v>
      </c>
      <c r="B266" s="40">
        <v>4262.58</v>
      </c>
      <c r="C266" s="41"/>
      <c r="D266" s="42">
        <v>44953</v>
      </c>
      <c r="E266" s="43">
        <v>2.4500000000000002</v>
      </c>
      <c r="F266" s="44"/>
      <c r="G266" s="44"/>
      <c r="H266" s="41"/>
      <c r="I266" s="52">
        <f t="shared" ref="I266:J266" si="265">A266</f>
        <v>44935</v>
      </c>
      <c r="J266" s="53">
        <f t="shared" si="265"/>
        <v>4262.58</v>
      </c>
      <c r="K266" s="54">
        <f>_xlfn.XLOOKUP(VALUE(I266), 'Processed closing data'!D$1:D$750, 'Processed closing data'!E$1:E$750, "")</f>
        <v>2.76</v>
      </c>
      <c r="L266" s="55">
        <f>_xlfn.XLOOKUP(VALUE(I266), 'Processed closing data'!O$1:O$750, 'Processed closing data'!P$1:P$750, "")</f>
        <v>30.24</v>
      </c>
      <c r="M266" s="41"/>
      <c r="N266" s="41"/>
      <c r="O266" s="42">
        <v>44953</v>
      </c>
      <c r="P266" s="56">
        <v>28.9</v>
      </c>
      <c r="Q266" s="41"/>
      <c r="R266" s="41"/>
      <c r="S266" s="41"/>
      <c r="T266" s="41"/>
      <c r="U266" s="41"/>
      <c r="V266" s="41"/>
      <c r="W266" s="41"/>
      <c r="X266" s="41"/>
      <c r="Y266" s="41"/>
      <c r="Z266" s="41"/>
    </row>
    <row r="267" spans="1:26" ht="15.75" customHeight="1">
      <c r="A267" s="39">
        <v>44936</v>
      </c>
      <c r="B267" s="40">
        <v>4245.42</v>
      </c>
      <c r="C267" s="41"/>
      <c r="D267" s="42">
        <v>44956</v>
      </c>
      <c r="E267" s="43">
        <v>2.42</v>
      </c>
      <c r="F267" s="44"/>
      <c r="G267" s="44"/>
      <c r="H267" s="41"/>
      <c r="I267" s="52">
        <f t="shared" ref="I267:J267" si="266">A267</f>
        <v>44936</v>
      </c>
      <c r="J267" s="53">
        <f t="shared" si="266"/>
        <v>4245.42</v>
      </c>
      <c r="K267" s="54">
        <f>_xlfn.XLOOKUP(VALUE(I267), 'Processed closing data'!D$1:D$750, 'Processed closing data'!E$1:E$750, "")</f>
        <v>2.75</v>
      </c>
      <c r="L267" s="55">
        <f>_xlfn.XLOOKUP(VALUE(I267), 'Processed closing data'!O$1:O$750, 'Processed closing data'!P$1:P$750, "")</f>
        <v>30.22</v>
      </c>
      <c r="M267" s="41"/>
      <c r="N267" s="41"/>
      <c r="O267" s="42">
        <v>44956</v>
      </c>
      <c r="P267" s="56">
        <v>28.76</v>
      </c>
      <c r="Q267" s="41"/>
      <c r="R267" s="41"/>
      <c r="S267" s="41"/>
      <c r="T267" s="41"/>
      <c r="U267" s="41"/>
      <c r="V267" s="41"/>
      <c r="W267" s="41"/>
      <c r="X267" s="41"/>
      <c r="Y267" s="41"/>
      <c r="Z267" s="41"/>
    </row>
    <row r="268" spans="1:26" ht="15.75" customHeight="1">
      <c r="A268" s="39">
        <v>44937</v>
      </c>
      <c r="B268" s="40">
        <v>4263.93</v>
      </c>
      <c r="C268" s="41"/>
      <c r="D268" s="42">
        <v>44957</v>
      </c>
      <c r="E268" s="43">
        <v>2.37</v>
      </c>
      <c r="F268" s="44"/>
      <c r="G268" s="44"/>
      <c r="H268" s="41"/>
      <c r="I268" s="52">
        <f t="shared" ref="I268:J268" si="267">A268</f>
        <v>44937</v>
      </c>
      <c r="J268" s="53">
        <f t="shared" si="267"/>
        <v>4263.93</v>
      </c>
      <c r="K268" s="54">
        <f>_xlfn.XLOOKUP(VALUE(I268), 'Processed closing data'!D$1:D$750, 'Processed closing data'!E$1:E$750, "")</f>
        <v>2.74</v>
      </c>
      <c r="L268" s="55">
        <f>_xlfn.XLOOKUP(VALUE(I268), 'Processed closing data'!O$1:O$750, 'Processed closing data'!P$1:P$750, "")</f>
        <v>31.26</v>
      </c>
      <c r="M268" s="41"/>
      <c r="N268" s="41"/>
      <c r="O268" s="42">
        <v>44957</v>
      </c>
      <c r="P268" s="56">
        <v>28.96</v>
      </c>
      <c r="Q268" s="41"/>
      <c r="R268" s="41"/>
      <c r="S268" s="41"/>
      <c r="T268" s="41"/>
      <c r="U268" s="41"/>
      <c r="V268" s="41"/>
      <c r="W268" s="41"/>
      <c r="X268" s="41"/>
      <c r="Y268" s="41"/>
      <c r="Z268" s="41"/>
    </row>
    <row r="269" spans="1:26" ht="15.75" customHeight="1">
      <c r="A269" s="39">
        <v>44938</v>
      </c>
      <c r="B269" s="40">
        <v>4306.58</v>
      </c>
      <c r="C269" s="41"/>
      <c r="D269" s="42">
        <v>44958</v>
      </c>
      <c r="E269" s="43">
        <v>2.38</v>
      </c>
      <c r="F269" s="44"/>
      <c r="G269" s="44"/>
      <c r="H269" s="41"/>
      <c r="I269" s="52">
        <f t="shared" ref="I269:J269" si="268">A269</f>
        <v>44938</v>
      </c>
      <c r="J269" s="53">
        <f t="shared" si="268"/>
        <v>4306.58</v>
      </c>
      <c r="K269" s="54">
        <f>_xlfn.XLOOKUP(VALUE(I269), 'Processed closing data'!D$1:D$750, 'Processed closing data'!E$1:E$750, "")</f>
        <v>2.8</v>
      </c>
      <c r="L269" s="55">
        <f>_xlfn.XLOOKUP(VALUE(I269), 'Processed closing data'!O$1:O$750, 'Processed closing data'!P$1:P$750, "")</f>
        <v>31.62</v>
      </c>
      <c r="M269" s="41"/>
      <c r="N269" s="41"/>
      <c r="O269" s="42">
        <v>44958</v>
      </c>
      <c r="P269" s="56">
        <v>28.5</v>
      </c>
      <c r="Q269" s="41"/>
      <c r="R269" s="41"/>
      <c r="S269" s="41"/>
      <c r="T269" s="41"/>
      <c r="U269" s="41"/>
      <c r="V269" s="41"/>
      <c r="W269" s="41"/>
      <c r="X269" s="41"/>
      <c r="Y269" s="41"/>
      <c r="Z269" s="41"/>
    </row>
    <row r="270" spans="1:26" ht="15.75" customHeight="1">
      <c r="A270" s="39">
        <v>44939</v>
      </c>
      <c r="B270" s="40">
        <v>4333.7299999999996</v>
      </c>
      <c r="C270" s="41"/>
      <c r="D270" s="42">
        <v>44959</v>
      </c>
      <c r="E270" s="43">
        <v>2.5499999999999998</v>
      </c>
      <c r="F270" s="44"/>
      <c r="G270" s="44"/>
      <c r="H270" s="41"/>
      <c r="I270" s="52">
        <f t="shared" ref="I270:J270" si="269">A270</f>
        <v>44939</v>
      </c>
      <c r="J270" s="53">
        <f t="shared" si="269"/>
        <v>4333.7299999999996</v>
      </c>
      <c r="K270" s="54">
        <f>_xlfn.XLOOKUP(VALUE(I270), 'Processed closing data'!D$1:D$750, 'Processed closing data'!E$1:E$750, "")</f>
        <v>2.89</v>
      </c>
      <c r="L270" s="55">
        <f>_xlfn.XLOOKUP(VALUE(I270), 'Processed closing data'!O$1:O$750, 'Processed closing data'!P$1:P$750, "")</f>
        <v>31.62</v>
      </c>
      <c r="M270" s="41"/>
      <c r="N270" s="41"/>
      <c r="O270" s="42">
        <v>44959</v>
      </c>
      <c r="P270" s="56">
        <v>28.86</v>
      </c>
      <c r="Q270" s="41"/>
      <c r="R270" s="41"/>
      <c r="S270" s="41"/>
      <c r="T270" s="41"/>
      <c r="U270" s="41"/>
      <c r="V270" s="41"/>
      <c r="W270" s="41"/>
      <c r="X270" s="41"/>
      <c r="Y270" s="41"/>
      <c r="Z270" s="41"/>
    </row>
    <row r="271" spans="1:26" ht="15.75" customHeight="1">
      <c r="A271" s="39">
        <v>44942</v>
      </c>
      <c r="B271" s="40">
        <v>4345.3500000000004</v>
      </c>
      <c r="C271" s="41"/>
      <c r="D271" s="42">
        <v>44960</v>
      </c>
      <c r="E271" s="43">
        <v>2.59</v>
      </c>
      <c r="F271" s="44"/>
      <c r="G271" s="44"/>
      <c r="H271" s="41"/>
      <c r="I271" s="52">
        <f t="shared" ref="I271:J271" si="270">A271</f>
        <v>44942</v>
      </c>
      <c r="J271" s="53">
        <f t="shared" si="270"/>
        <v>4345.3500000000004</v>
      </c>
      <c r="K271" s="54">
        <f>_xlfn.XLOOKUP(VALUE(I271), 'Processed closing data'!D$1:D$750, 'Processed closing data'!E$1:E$750, "")</f>
        <v>2.92</v>
      </c>
      <c r="L271" s="55">
        <f>_xlfn.XLOOKUP(VALUE(I271), 'Processed closing data'!O$1:O$750, 'Processed closing data'!P$1:P$750, "")</f>
        <v>31.96</v>
      </c>
      <c r="M271" s="41"/>
      <c r="N271" s="41"/>
      <c r="O271" s="42">
        <v>44960</v>
      </c>
      <c r="P271" s="56">
        <v>28.78</v>
      </c>
      <c r="Q271" s="41"/>
      <c r="R271" s="41"/>
      <c r="S271" s="41"/>
      <c r="T271" s="41"/>
      <c r="U271" s="41"/>
      <c r="V271" s="41"/>
      <c r="W271" s="41"/>
      <c r="X271" s="41"/>
      <c r="Y271" s="41"/>
      <c r="Z271" s="41"/>
    </row>
    <row r="272" spans="1:26" ht="15.75" customHeight="1">
      <c r="A272" s="39">
        <v>44943</v>
      </c>
      <c r="B272" s="40">
        <v>4336.87</v>
      </c>
      <c r="C272" s="41"/>
      <c r="D272" s="42">
        <v>44963</v>
      </c>
      <c r="E272" s="43">
        <v>2.5</v>
      </c>
      <c r="F272" s="44"/>
      <c r="G272" s="44"/>
      <c r="H272" s="41"/>
      <c r="I272" s="52">
        <f t="shared" ref="I272:J272" si="271">A272</f>
        <v>44943</v>
      </c>
      <c r="J272" s="53">
        <f t="shared" si="271"/>
        <v>4336.87</v>
      </c>
      <c r="K272" s="54">
        <f>_xlfn.XLOOKUP(VALUE(I272), 'Processed closing data'!D$1:D$750, 'Processed closing data'!E$1:E$750, "")</f>
        <v>2.69</v>
      </c>
      <c r="L272" s="55">
        <f>_xlfn.XLOOKUP(VALUE(I272), 'Processed closing data'!O$1:O$750, 'Processed closing data'!P$1:P$750, "")</f>
        <v>31.06</v>
      </c>
      <c r="M272" s="41"/>
      <c r="N272" s="41"/>
      <c r="O272" s="42">
        <v>44963</v>
      </c>
      <c r="P272" s="56">
        <v>28.82</v>
      </c>
      <c r="Q272" s="41"/>
      <c r="R272" s="41"/>
      <c r="S272" s="41"/>
      <c r="T272" s="41"/>
      <c r="U272" s="41"/>
      <c r="V272" s="41"/>
      <c r="W272" s="41"/>
      <c r="X272" s="41"/>
      <c r="Y272" s="41"/>
      <c r="Z272" s="41"/>
    </row>
    <row r="273" spans="1:26" ht="15.75" customHeight="1">
      <c r="A273" s="39">
        <v>44944</v>
      </c>
      <c r="B273" s="40">
        <v>4325.47</v>
      </c>
      <c r="C273" s="41"/>
      <c r="D273" s="42">
        <v>44964</v>
      </c>
      <c r="E273" s="43">
        <v>2.39</v>
      </c>
      <c r="F273" s="44"/>
      <c r="G273" s="44"/>
      <c r="H273" s="41"/>
      <c r="I273" s="52">
        <f t="shared" ref="I273:J273" si="272">A273</f>
        <v>44944</v>
      </c>
      <c r="J273" s="53">
        <f t="shared" si="272"/>
        <v>4325.47</v>
      </c>
      <c r="K273" s="54">
        <f>_xlfn.XLOOKUP(VALUE(I273), 'Processed closing data'!D$1:D$750, 'Processed closing data'!E$1:E$750, "")</f>
        <v>2.69</v>
      </c>
      <c r="L273" s="55">
        <f>_xlfn.XLOOKUP(VALUE(I273), 'Processed closing data'!O$1:O$750, 'Processed closing data'!P$1:P$750, "")</f>
        <v>30.54</v>
      </c>
      <c r="M273" s="41"/>
      <c r="N273" s="41"/>
      <c r="O273" s="42">
        <v>44964</v>
      </c>
      <c r="P273" s="56">
        <v>29</v>
      </c>
      <c r="Q273" s="41"/>
      <c r="R273" s="41"/>
      <c r="S273" s="41"/>
      <c r="T273" s="41"/>
      <c r="U273" s="41"/>
      <c r="V273" s="41"/>
      <c r="W273" s="41"/>
      <c r="X273" s="41"/>
      <c r="Y273" s="41"/>
      <c r="Z273" s="41"/>
    </row>
    <row r="274" spans="1:26" ht="15.75" customHeight="1">
      <c r="A274" s="39">
        <v>44945</v>
      </c>
      <c r="B274" s="40">
        <v>4276.1400000000003</v>
      </c>
      <c r="C274" s="41"/>
      <c r="D274" s="42">
        <v>44965</v>
      </c>
      <c r="E274" s="43">
        <v>2.39</v>
      </c>
      <c r="F274" s="44"/>
      <c r="G274" s="44"/>
      <c r="H274" s="41"/>
      <c r="I274" s="52">
        <f t="shared" ref="I274:J274" si="273">A274</f>
        <v>44945</v>
      </c>
      <c r="J274" s="53">
        <f t="shared" si="273"/>
        <v>4276.1400000000003</v>
      </c>
      <c r="K274" s="54">
        <f>_xlfn.XLOOKUP(VALUE(I274), 'Processed closing data'!D$1:D$750, 'Processed closing data'!E$1:E$750, "")</f>
        <v>2.5299999999999998</v>
      </c>
      <c r="L274" s="55">
        <f>_xlfn.XLOOKUP(VALUE(I274), 'Processed closing data'!O$1:O$750, 'Processed closing data'!P$1:P$750, "")</f>
        <v>30.28</v>
      </c>
      <c r="M274" s="41"/>
      <c r="N274" s="41"/>
      <c r="O274" s="42">
        <v>44965</v>
      </c>
      <c r="P274" s="56">
        <v>28.9</v>
      </c>
      <c r="Q274" s="41"/>
      <c r="R274" s="41"/>
      <c r="S274" s="41"/>
      <c r="T274" s="41"/>
      <c r="U274" s="41"/>
      <c r="V274" s="41"/>
      <c r="W274" s="41"/>
      <c r="X274" s="41"/>
      <c r="Y274" s="41"/>
      <c r="Z274" s="41"/>
    </row>
    <row r="275" spans="1:26" ht="15.75" customHeight="1">
      <c r="A275" s="39">
        <v>44946</v>
      </c>
      <c r="B275" s="40">
        <v>4291.17</v>
      </c>
      <c r="C275" s="41"/>
      <c r="D275" s="42">
        <v>44966</v>
      </c>
      <c r="E275" s="43">
        <v>2.29</v>
      </c>
      <c r="F275" s="44"/>
      <c r="G275" s="44"/>
      <c r="H275" s="41"/>
      <c r="I275" s="52">
        <f t="shared" ref="I275:J275" si="274">A275</f>
        <v>44946</v>
      </c>
      <c r="J275" s="53">
        <f t="shared" si="274"/>
        <v>4291.17</v>
      </c>
      <c r="K275" s="54">
        <f>_xlfn.XLOOKUP(VALUE(I275), 'Processed closing data'!D$1:D$750, 'Processed closing data'!E$1:E$750, "")</f>
        <v>2.4900000000000002</v>
      </c>
      <c r="L275" s="55">
        <f>_xlfn.XLOOKUP(VALUE(I275), 'Processed closing data'!O$1:O$750, 'Processed closing data'!P$1:P$750, "")</f>
        <v>30.5</v>
      </c>
      <c r="M275" s="41"/>
      <c r="N275" s="41"/>
      <c r="O275" s="42">
        <v>44966</v>
      </c>
      <c r="P275" s="56">
        <v>28.58</v>
      </c>
      <c r="Q275" s="41"/>
      <c r="R275" s="41"/>
      <c r="S275" s="41"/>
      <c r="T275" s="41"/>
      <c r="U275" s="41"/>
      <c r="V275" s="41"/>
      <c r="W275" s="41"/>
      <c r="X275" s="41"/>
      <c r="Y275" s="41"/>
      <c r="Z275" s="41"/>
    </row>
    <row r="276" spans="1:26" ht="15.75" customHeight="1">
      <c r="A276" s="39">
        <v>44949</v>
      </c>
      <c r="B276" s="40">
        <v>4300.8999999999996</v>
      </c>
      <c r="C276" s="41"/>
      <c r="D276" s="42">
        <v>44967</v>
      </c>
      <c r="E276" s="43">
        <v>2.25</v>
      </c>
      <c r="F276" s="44"/>
      <c r="G276" s="44"/>
      <c r="H276" s="41"/>
      <c r="I276" s="52">
        <f t="shared" ref="I276:J276" si="275">A276</f>
        <v>44949</v>
      </c>
      <c r="J276" s="53">
        <f t="shared" si="275"/>
        <v>4300.8999999999996</v>
      </c>
      <c r="K276" s="54">
        <f>_xlfn.XLOOKUP(VALUE(I276), 'Processed closing data'!D$1:D$750, 'Processed closing data'!E$1:E$750, "")</f>
        <v>2.5099999999999998</v>
      </c>
      <c r="L276" s="55">
        <f>_xlfn.XLOOKUP(VALUE(I276), 'Processed closing data'!O$1:O$750, 'Processed closing data'!P$1:P$750, "")</f>
        <v>30.4</v>
      </c>
      <c r="M276" s="41"/>
      <c r="N276" s="41"/>
      <c r="O276" s="42">
        <v>44967</v>
      </c>
      <c r="P276" s="56">
        <v>28.16</v>
      </c>
      <c r="Q276" s="41"/>
      <c r="R276" s="41"/>
      <c r="S276" s="41"/>
      <c r="T276" s="41"/>
      <c r="U276" s="41"/>
      <c r="V276" s="41"/>
      <c r="W276" s="41"/>
      <c r="X276" s="41"/>
      <c r="Y276" s="41"/>
      <c r="Z276" s="41"/>
    </row>
    <row r="277" spans="1:26" ht="15.75" customHeight="1">
      <c r="A277" s="39">
        <v>44950</v>
      </c>
      <c r="B277" s="40">
        <v>4289.63</v>
      </c>
      <c r="C277" s="41"/>
      <c r="D277" s="42">
        <v>44970</v>
      </c>
      <c r="E277" s="43">
        <v>2.25</v>
      </c>
      <c r="F277" s="44"/>
      <c r="G277" s="44"/>
      <c r="H277" s="41"/>
      <c r="I277" s="52">
        <f t="shared" ref="I277:J277" si="276">A277</f>
        <v>44950</v>
      </c>
      <c r="J277" s="53">
        <f t="shared" si="276"/>
        <v>4289.63</v>
      </c>
      <c r="K277" s="54">
        <f>_xlfn.XLOOKUP(VALUE(I277), 'Processed closing data'!D$1:D$750, 'Processed closing data'!E$1:E$750, "")</f>
        <v>2.52</v>
      </c>
      <c r="L277" s="55">
        <f>_xlfn.XLOOKUP(VALUE(I277), 'Processed closing data'!O$1:O$750, 'Processed closing data'!P$1:P$750, "")</f>
        <v>29.86</v>
      </c>
      <c r="M277" s="41"/>
      <c r="N277" s="41"/>
      <c r="O277" s="42">
        <v>44970</v>
      </c>
      <c r="P277" s="56">
        <v>27.66</v>
      </c>
      <c r="Q277" s="41"/>
      <c r="R277" s="41"/>
      <c r="S277" s="41"/>
      <c r="T277" s="41"/>
      <c r="U277" s="41"/>
      <c r="V277" s="41"/>
      <c r="W277" s="41"/>
      <c r="X277" s="41"/>
      <c r="Y277" s="41"/>
      <c r="Z277" s="41"/>
    </row>
    <row r="278" spans="1:26" ht="15.75" customHeight="1">
      <c r="A278" s="39">
        <v>44951</v>
      </c>
      <c r="B278" s="40">
        <v>4282.13</v>
      </c>
      <c r="C278" s="41"/>
      <c r="D278" s="42">
        <v>44971</v>
      </c>
      <c r="E278" s="43">
        <v>2.25</v>
      </c>
      <c r="F278" s="44"/>
      <c r="G278" s="44"/>
      <c r="H278" s="41"/>
      <c r="I278" s="52">
        <f t="shared" ref="I278:J278" si="277">A278</f>
        <v>44951</v>
      </c>
      <c r="J278" s="53">
        <f t="shared" si="277"/>
        <v>4282.13</v>
      </c>
      <c r="K278" s="54">
        <f>_xlfn.XLOOKUP(VALUE(I278), 'Processed closing data'!D$1:D$750, 'Processed closing data'!E$1:E$750, "")</f>
        <v>2.39</v>
      </c>
      <c r="L278" s="55">
        <f>_xlfn.XLOOKUP(VALUE(I278), 'Processed closing data'!O$1:O$750, 'Processed closing data'!P$1:P$750, "")</f>
        <v>28.96</v>
      </c>
      <c r="M278" s="41"/>
      <c r="N278" s="41"/>
      <c r="O278" s="42">
        <v>44971</v>
      </c>
      <c r="P278" s="56">
        <v>27.28</v>
      </c>
      <c r="Q278" s="41"/>
      <c r="R278" s="41"/>
      <c r="S278" s="41"/>
      <c r="T278" s="41"/>
      <c r="U278" s="41"/>
      <c r="V278" s="41"/>
      <c r="W278" s="41"/>
      <c r="X278" s="41"/>
      <c r="Y278" s="41"/>
      <c r="Z278" s="41"/>
    </row>
    <row r="279" spans="1:26" ht="15.75" customHeight="1">
      <c r="A279" s="39">
        <v>44952</v>
      </c>
      <c r="B279" s="40">
        <v>4293.2700000000004</v>
      </c>
      <c r="C279" s="41"/>
      <c r="D279" s="42">
        <v>44972</v>
      </c>
      <c r="E279" s="43">
        <v>2.27</v>
      </c>
      <c r="F279" s="44"/>
      <c r="G279" s="44"/>
      <c r="H279" s="41"/>
      <c r="I279" s="52">
        <f t="shared" ref="I279:J279" si="278">A279</f>
        <v>44952</v>
      </c>
      <c r="J279" s="53">
        <f t="shared" si="278"/>
        <v>4293.2700000000004</v>
      </c>
      <c r="K279" s="54">
        <f>_xlfn.XLOOKUP(VALUE(I279), 'Processed closing data'!D$1:D$750, 'Processed closing data'!E$1:E$750, "")</f>
        <v>2.38</v>
      </c>
      <c r="L279" s="55">
        <f>_xlfn.XLOOKUP(VALUE(I279), 'Processed closing data'!O$1:O$750, 'Processed closing data'!P$1:P$750, "")</f>
        <v>28.72</v>
      </c>
      <c r="M279" s="41"/>
      <c r="N279" s="41"/>
      <c r="O279" s="42">
        <v>44972</v>
      </c>
      <c r="P279" s="56">
        <v>27.34</v>
      </c>
      <c r="Q279" s="41"/>
      <c r="R279" s="41"/>
      <c r="S279" s="41"/>
      <c r="T279" s="41"/>
      <c r="U279" s="41"/>
      <c r="V279" s="41"/>
      <c r="W279" s="41"/>
      <c r="X279" s="41"/>
      <c r="Y279" s="41"/>
      <c r="Z279" s="41"/>
    </row>
    <row r="280" spans="1:26" ht="15.75" customHeight="1">
      <c r="A280" s="39">
        <v>44953</v>
      </c>
      <c r="B280" s="40">
        <v>4298.8999999999996</v>
      </c>
      <c r="C280" s="41"/>
      <c r="D280" s="42">
        <v>44973</v>
      </c>
      <c r="E280" s="43">
        <v>2.33</v>
      </c>
      <c r="F280" s="44"/>
      <c r="G280" s="44"/>
      <c r="H280" s="41"/>
      <c r="I280" s="52">
        <f t="shared" ref="I280:J280" si="279">A280</f>
        <v>44953</v>
      </c>
      <c r="J280" s="53">
        <f t="shared" si="279"/>
        <v>4298.8999999999996</v>
      </c>
      <c r="K280" s="54">
        <f>_xlfn.XLOOKUP(VALUE(I280), 'Processed closing data'!D$1:D$750, 'Processed closing data'!E$1:E$750, "")</f>
        <v>2.4500000000000002</v>
      </c>
      <c r="L280" s="55">
        <f>_xlfn.XLOOKUP(VALUE(I280), 'Processed closing data'!O$1:O$750, 'Processed closing data'!P$1:P$750, "")</f>
        <v>28.9</v>
      </c>
      <c r="M280" s="41"/>
      <c r="N280" s="41"/>
      <c r="O280" s="42">
        <v>44973</v>
      </c>
      <c r="P280" s="56">
        <v>27.12</v>
      </c>
      <c r="Q280" s="41"/>
      <c r="R280" s="41"/>
      <c r="S280" s="41"/>
      <c r="T280" s="41"/>
      <c r="U280" s="41"/>
      <c r="V280" s="41"/>
      <c r="W280" s="41"/>
      <c r="X280" s="41"/>
      <c r="Y280" s="41"/>
      <c r="Z280" s="41"/>
    </row>
    <row r="281" spans="1:26" ht="15.75" customHeight="1">
      <c r="A281" s="39">
        <v>44956</v>
      </c>
      <c r="B281" s="40">
        <v>4305.2</v>
      </c>
      <c r="C281" s="41"/>
      <c r="D281" s="42">
        <v>44974</v>
      </c>
      <c r="E281" s="43">
        <v>2.2999999999999998</v>
      </c>
      <c r="F281" s="44"/>
      <c r="G281" s="44"/>
      <c r="H281" s="41"/>
      <c r="I281" s="52">
        <f t="shared" ref="I281:J281" si="280">A281</f>
        <v>44956</v>
      </c>
      <c r="J281" s="53">
        <f t="shared" si="280"/>
        <v>4305.2</v>
      </c>
      <c r="K281" s="54">
        <f>_xlfn.XLOOKUP(VALUE(I281), 'Processed closing data'!D$1:D$750, 'Processed closing data'!E$1:E$750, "")</f>
        <v>2.42</v>
      </c>
      <c r="L281" s="55">
        <f>_xlfn.XLOOKUP(VALUE(I281), 'Processed closing data'!O$1:O$750, 'Processed closing data'!P$1:P$750, "")</f>
        <v>28.76</v>
      </c>
      <c r="M281" s="41"/>
      <c r="N281" s="41"/>
      <c r="O281" s="42">
        <v>44974</v>
      </c>
      <c r="P281" s="56">
        <v>27.2</v>
      </c>
      <c r="Q281" s="41"/>
      <c r="R281" s="41"/>
      <c r="S281" s="41"/>
      <c r="T281" s="41"/>
      <c r="U281" s="41"/>
      <c r="V281" s="41"/>
      <c r="W281" s="41"/>
      <c r="X281" s="41"/>
      <c r="Y281" s="41"/>
      <c r="Z281" s="41"/>
    </row>
    <row r="282" spans="1:26" ht="15.75" customHeight="1">
      <c r="A282" s="39">
        <v>44957</v>
      </c>
      <c r="B282" s="40">
        <v>4296.38</v>
      </c>
      <c r="C282" s="41"/>
      <c r="D282" s="42">
        <v>44977</v>
      </c>
      <c r="E282" s="43">
        <v>2.29</v>
      </c>
      <c r="F282" s="44"/>
      <c r="G282" s="44"/>
      <c r="H282" s="41"/>
      <c r="I282" s="52">
        <f t="shared" ref="I282:J282" si="281">A282</f>
        <v>44957</v>
      </c>
      <c r="J282" s="53">
        <f t="shared" si="281"/>
        <v>4296.38</v>
      </c>
      <c r="K282" s="54">
        <f>_xlfn.XLOOKUP(VALUE(I282), 'Processed closing data'!D$1:D$750, 'Processed closing data'!E$1:E$750, "")</f>
        <v>2.37</v>
      </c>
      <c r="L282" s="55">
        <f>_xlfn.XLOOKUP(VALUE(I282), 'Processed closing data'!O$1:O$750, 'Processed closing data'!P$1:P$750, "")</f>
        <v>28.96</v>
      </c>
      <c r="M282" s="41"/>
      <c r="N282" s="41"/>
      <c r="O282" s="42">
        <v>44977</v>
      </c>
      <c r="P282" s="56">
        <v>27.16</v>
      </c>
      <c r="Q282" s="41"/>
      <c r="R282" s="41"/>
      <c r="S282" s="41"/>
      <c r="T282" s="41"/>
      <c r="U282" s="41"/>
      <c r="V282" s="41"/>
      <c r="W282" s="41"/>
      <c r="X282" s="41"/>
      <c r="Y282" s="41"/>
      <c r="Z282" s="41"/>
    </row>
    <row r="283" spans="1:26" ht="15.75" customHeight="1">
      <c r="A283" s="39">
        <v>44958</v>
      </c>
      <c r="B283" s="40">
        <v>4292.75</v>
      </c>
      <c r="C283" s="41"/>
      <c r="D283" s="42">
        <v>44978</v>
      </c>
      <c r="E283" s="43">
        <v>2.2200000000000002</v>
      </c>
      <c r="F283" s="44"/>
      <c r="G283" s="44"/>
      <c r="H283" s="41"/>
      <c r="I283" s="52">
        <f t="shared" ref="I283:J283" si="282">A283</f>
        <v>44958</v>
      </c>
      <c r="J283" s="53">
        <f t="shared" si="282"/>
        <v>4292.75</v>
      </c>
      <c r="K283" s="54">
        <f>_xlfn.XLOOKUP(VALUE(I283), 'Processed closing data'!D$1:D$750, 'Processed closing data'!E$1:E$750, "")</f>
        <v>2.38</v>
      </c>
      <c r="L283" s="55">
        <f>_xlfn.XLOOKUP(VALUE(I283), 'Processed closing data'!O$1:O$750, 'Processed closing data'!P$1:P$750, "")</f>
        <v>28.5</v>
      </c>
      <c r="M283" s="41"/>
      <c r="N283" s="41"/>
      <c r="O283" s="42">
        <v>44978</v>
      </c>
      <c r="P283" s="56">
        <v>26.5</v>
      </c>
      <c r="Q283" s="41"/>
      <c r="R283" s="41"/>
      <c r="S283" s="41"/>
      <c r="T283" s="41"/>
      <c r="U283" s="41"/>
      <c r="V283" s="41"/>
      <c r="W283" s="41"/>
      <c r="X283" s="41"/>
      <c r="Y283" s="41"/>
      <c r="Z283" s="41"/>
    </row>
    <row r="284" spans="1:26" ht="15.75" customHeight="1">
      <c r="A284" s="39">
        <v>44959</v>
      </c>
      <c r="B284" s="40">
        <v>4342.8500000000004</v>
      </c>
      <c r="C284" s="41"/>
      <c r="D284" s="42">
        <v>44979</v>
      </c>
      <c r="E284" s="43">
        <v>2.16</v>
      </c>
      <c r="F284" s="44"/>
      <c r="G284" s="44"/>
      <c r="H284" s="41"/>
      <c r="I284" s="52">
        <f t="shared" ref="I284:J284" si="283">A284</f>
        <v>44959</v>
      </c>
      <c r="J284" s="53">
        <f t="shared" si="283"/>
        <v>4342.8500000000004</v>
      </c>
      <c r="K284" s="54">
        <f>_xlfn.XLOOKUP(VALUE(I284), 'Processed closing data'!D$1:D$750, 'Processed closing data'!E$1:E$750, "")</f>
        <v>2.5499999999999998</v>
      </c>
      <c r="L284" s="55">
        <f>_xlfn.XLOOKUP(VALUE(I284), 'Processed closing data'!O$1:O$750, 'Processed closing data'!P$1:P$750, "")</f>
        <v>28.86</v>
      </c>
      <c r="M284" s="41"/>
      <c r="N284" s="41"/>
      <c r="O284" s="42">
        <v>44979</v>
      </c>
      <c r="P284" s="56">
        <v>27.04</v>
      </c>
      <c r="Q284" s="41"/>
      <c r="R284" s="41"/>
      <c r="S284" s="41"/>
      <c r="T284" s="41"/>
      <c r="U284" s="41"/>
      <c r="V284" s="41"/>
      <c r="W284" s="41"/>
      <c r="X284" s="41"/>
      <c r="Y284" s="41"/>
      <c r="Z284" s="41"/>
    </row>
    <row r="285" spans="1:26" ht="15.75" customHeight="1">
      <c r="A285" s="39">
        <v>44960</v>
      </c>
      <c r="B285" s="40">
        <v>4380.88</v>
      </c>
      <c r="C285" s="41"/>
      <c r="D285" s="42">
        <v>44980</v>
      </c>
      <c r="E285" s="43">
        <v>2.19</v>
      </c>
      <c r="F285" s="44"/>
      <c r="G285" s="44"/>
      <c r="H285" s="41"/>
      <c r="I285" s="52">
        <f t="shared" ref="I285:J285" si="284">A285</f>
        <v>44960</v>
      </c>
      <c r="J285" s="53">
        <f t="shared" si="284"/>
        <v>4380.88</v>
      </c>
      <c r="K285" s="54">
        <f>_xlfn.XLOOKUP(VALUE(I285), 'Processed closing data'!D$1:D$750, 'Processed closing data'!E$1:E$750, "")</f>
        <v>2.59</v>
      </c>
      <c r="L285" s="55">
        <f>_xlfn.XLOOKUP(VALUE(I285), 'Processed closing data'!O$1:O$750, 'Processed closing data'!P$1:P$750, "")</f>
        <v>28.78</v>
      </c>
      <c r="M285" s="41"/>
      <c r="N285" s="41"/>
      <c r="O285" s="42">
        <v>44980</v>
      </c>
      <c r="P285" s="56">
        <v>29.38</v>
      </c>
      <c r="Q285" s="41"/>
      <c r="R285" s="41"/>
      <c r="S285" s="41"/>
      <c r="T285" s="41"/>
      <c r="U285" s="41"/>
      <c r="V285" s="41"/>
      <c r="W285" s="41"/>
      <c r="X285" s="41"/>
      <c r="Y285" s="41"/>
      <c r="Z285" s="41"/>
    </row>
    <row r="286" spans="1:26" ht="15.75" customHeight="1">
      <c r="A286" s="39">
        <v>44963</v>
      </c>
      <c r="B286" s="40">
        <v>4344.3500000000004</v>
      </c>
      <c r="C286" s="41"/>
      <c r="D286" s="42">
        <v>44981</v>
      </c>
      <c r="E286" s="43">
        <v>2.14</v>
      </c>
      <c r="F286" s="44"/>
      <c r="G286" s="44"/>
      <c r="H286" s="41"/>
      <c r="I286" s="52">
        <f t="shared" ref="I286:J286" si="285">A286</f>
        <v>44963</v>
      </c>
      <c r="J286" s="53">
        <f t="shared" si="285"/>
        <v>4344.3500000000004</v>
      </c>
      <c r="K286" s="54">
        <f>_xlfn.XLOOKUP(VALUE(I286), 'Processed closing data'!D$1:D$750, 'Processed closing data'!E$1:E$750, "")</f>
        <v>2.5</v>
      </c>
      <c r="L286" s="55">
        <f>_xlfn.XLOOKUP(VALUE(I286), 'Processed closing data'!O$1:O$750, 'Processed closing data'!P$1:P$750, "")</f>
        <v>28.82</v>
      </c>
      <c r="M286" s="41"/>
      <c r="N286" s="41"/>
      <c r="O286" s="42">
        <v>44981</v>
      </c>
      <c r="P286" s="56">
        <v>28.4</v>
      </c>
      <c r="Q286" s="41"/>
      <c r="R286" s="41"/>
      <c r="S286" s="41"/>
      <c r="T286" s="41"/>
      <c r="U286" s="41"/>
      <c r="V286" s="41"/>
      <c r="W286" s="41"/>
      <c r="X286" s="41"/>
      <c r="Y286" s="41"/>
      <c r="Z286" s="41"/>
    </row>
    <row r="287" spans="1:26" ht="15.75" customHeight="1">
      <c r="A287" s="39">
        <v>44964</v>
      </c>
      <c r="B287" s="40">
        <v>4350.82</v>
      </c>
      <c r="C287" s="41"/>
      <c r="D287" s="42">
        <v>44984</v>
      </c>
      <c r="E287" s="43">
        <v>2.13</v>
      </c>
      <c r="F287" s="44"/>
      <c r="G287" s="44"/>
      <c r="H287" s="41"/>
      <c r="I287" s="52">
        <f t="shared" ref="I287:J287" si="286">A287</f>
        <v>44964</v>
      </c>
      <c r="J287" s="53">
        <f t="shared" si="286"/>
        <v>4350.82</v>
      </c>
      <c r="K287" s="54">
        <f>_xlfn.XLOOKUP(VALUE(I287), 'Processed closing data'!D$1:D$750, 'Processed closing data'!E$1:E$750, "")</f>
        <v>2.39</v>
      </c>
      <c r="L287" s="55">
        <f>_xlfn.XLOOKUP(VALUE(I287), 'Processed closing data'!O$1:O$750, 'Processed closing data'!P$1:P$750, "")</f>
        <v>29</v>
      </c>
      <c r="M287" s="41"/>
      <c r="N287" s="41"/>
      <c r="O287" s="42">
        <v>44984</v>
      </c>
      <c r="P287" s="56">
        <v>29.36</v>
      </c>
      <c r="Q287" s="41"/>
      <c r="R287" s="41"/>
      <c r="S287" s="41"/>
      <c r="T287" s="41"/>
      <c r="U287" s="41"/>
      <c r="V287" s="41"/>
      <c r="W287" s="41"/>
      <c r="X287" s="41"/>
      <c r="Y287" s="41"/>
      <c r="Z287" s="41"/>
    </row>
    <row r="288" spans="1:26" ht="15.75" customHeight="1">
      <c r="A288" s="39">
        <v>44965</v>
      </c>
      <c r="B288" s="40">
        <v>4364.0600000000004</v>
      </c>
      <c r="C288" s="41"/>
      <c r="D288" s="42">
        <v>44985</v>
      </c>
      <c r="E288" s="43">
        <v>2.09</v>
      </c>
      <c r="F288" s="57"/>
      <c r="G288" s="44"/>
      <c r="H288" s="41"/>
      <c r="I288" s="52">
        <f t="shared" ref="I288:J288" si="287">A288</f>
        <v>44965</v>
      </c>
      <c r="J288" s="53">
        <f t="shared" si="287"/>
        <v>4364.0600000000004</v>
      </c>
      <c r="K288" s="54">
        <f>_xlfn.XLOOKUP(VALUE(I288), 'Processed closing data'!D$1:D$750, 'Processed closing data'!E$1:E$750, "")</f>
        <v>2.39</v>
      </c>
      <c r="L288" s="55">
        <f>_xlfn.XLOOKUP(VALUE(I288), 'Processed closing data'!O$1:O$750, 'Processed closing data'!P$1:P$750, "")</f>
        <v>28.9</v>
      </c>
      <c r="M288" s="41"/>
      <c r="N288" s="41"/>
      <c r="O288" s="42">
        <v>44985</v>
      </c>
      <c r="P288" s="56">
        <v>29.62</v>
      </c>
      <c r="Q288" s="41"/>
      <c r="R288" s="41"/>
      <c r="S288" s="41"/>
      <c r="T288" s="41"/>
      <c r="U288" s="41"/>
      <c r="V288" s="41"/>
      <c r="W288" s="41"/>
      <c r="X288" s="41"/>
      <c r="Y288" s="41"/>
      <c r="Z288" s="41"/>
    </row>
    <row r="289" spans="1:26" ht="15.75" customHeight="1">
      <c r="A289" s="39">
        <v>44966</v>
      </c>
      <c r="B289" s="40">
        <v>4375.55</v>
      </c>
      <c r="C289" s="41"/>
      <c r="D289" s="42">
        <v>44986</v>
      </c>
      <c r="E289" s="43">
        <v>2.1</v>
      </c>
      <c r="F289" s="58"/>
      <c r="G289" s="44"/>
      <c r="H289" s="41"/>
      <c r="I289" s="52">
        <f t="shared" ref="I289:J289" si="288">A289</f>
        <v>44966</v>
      </c>
      <c r="J289" s="53">
        <f t="shared" si="288"/>
        <v>4375.55</v>
      </c>
      <c r="K289" s="54">
        <f>_xlfn.XLOOKUP(VALUE(I289), 'Processed closing data'!D$1:D$750, 'Processed closing data'!E$1:E$750, "")</f>
        <v>2.29</v>
      </c>
      <c r="L289" s="55">
        <f>_xlfn.XLOOKUP(VALUE(I289), 'Processed closing data'!O$1:O$750, 'Processed closing data'!P$1:P$750, "")</f>
        <v>28.58</v>
      </c>
      <c r="M289" s="41"/>
      <c r="N289" s="41"/>
      <c r="O289" s="42">
        <v>44986</v>
      </c>
      <c r="P289" s="56">
        <v>29.98</v>
      </c>
      <c r="Q289" s="41"/>
      <c r="R289" s="41"/>
      <c r="S289" s="41"/>
      <c r="T289" s="41"/>
      <c r="U289" s="41"/>
      <c r="V289" s="41"/>
      <c r="W289" s="41"/>
      <c r="X289" s="41"/>
      <c r="Y289" s="41"/>
      <c r="Z289" s="41"/>
    </row>
    <row r="290" spans="1:26" ht="15.75" customHeight="1">
      <c r="A290" s="39">
        <v>44967</v>
      </c>
      <c r="B290" s="40">
        <v>4354.32</v>
      </c>
      <c r="C290" s="41"/>
      <c r="D290" s="42">
        <v>44987</v>
      </c>
      <c r="E290" s="43">
        <v>2.08</v>
      </c>
      <c r="F290" s="57"/>
      <c r="G290" s="44"/>
      <c r="H290" s="41"/>
      <c r="I290" s="52">
        <f t="shared" ref="I290:J290" si="289">A290</f>
        <v>44967</v>
      </c>
      <c r="J290" s="53">
        <f t="shared" si="289"/>
        <v>4354.32</v>
      </c>
      <c r="K290" s="54">
        <f>_xlfn.XLOOKUP(VALUE(I290), 'Processed closing data'!D$1:D$750, 'Processed closing data'!E$1:E$750, "")</f>
        <v>2.25</v>
      </c>
      <c r="L290" s="55">
        <f>_xlfn.XLOOKUP(VALUE(I290), 'Processed closing data'!O$1:O$750, 'Processed closing data'!P$1:P$750, "")</f>
        <v>28.16</v>
      </c>
      <c r="M290" s="41"/>
      <c r="N290" s="41"/>
      <c r="O290" s="42">
        <v>44987</v>
      </c>
      <c r="P290" s="56">
        <v>29.76</v>
      </c>
      <c r="Q290" s="41"/>
      <c r="R290" s="41"/>
      <c r="S290" s="41"/>
      <c r="T290" s="41"/>
      <c r="U290" s="41"/>
      <c r="V290" s="41"/>
      <c r="W290" s="41"/>
      <c r="X290" s="41"/>
      <c r="Y290" s="41"/>
      <c r="Z290" s="41"/>
    </row>
    <row r="291" spans="1:26" ht="15.75" customHeight="1">
      <c r="A291" s="39">
        <v>44970</v>
      </c>
      <c r="B291" s="40">
        <v>4388.1099999999997</v>
      </c>
      <c r="C291" s="41"/>
      <c r="D291" s="42">
        <v>44988</v>
      </c>
      <c r="E291" s="43">
        <v>2.12</v>
      </c>
      <c r="F291" s="58"/>
      <c r="G291" s="44"/>
      <c r="H291" s="41"/>
      <c r="I291" s="52">
        <f t="shared" ref="I291:J291" si="290">A291</f>
        <v>44970</v>
      </c>
      <c r="J291" s="53">
        <f t="shared" si="290"/>
        <v>4388.1099999999997</v>
      </c>
      <c r="K291" s="54">
        <f>_xlfn.XLOOKUP(VALUE(I291), 'Processed closing data'!D$1:D$750, 'Processed closing data'!E$1:E$750, "")</f>
        <v>2.25</v>
      </c>
      <c r="L291" s="55">
        <f>_xlfn.XLOOKUP(VALUE(I291), 'Processed closing data'!O$1:O$750, 'Processed closing data'!P$1:P$750, "")</f>
        <v>27.66</v>
      </c>
      <c r="M291" s="41"/>
      <c r="N291" s="41"/>
      <c r="O291" s="42">
        <v>44988</v>
      </c>
      <c r="P291" s="56">
        <v>30.58</v>
      </c>
      <c r="Q291" s="41"/>
      <c r="R291" s="41"/>
      <c r="S291" s="41"/>
      <c r="T291" s="41"/>
      <c r="U291" s="41"/>
      <c r="V291" s="41"/>
      <c r="W291" s="41"/>
      <c r="X291" s="41"/>
      <c r="Y291" s="41"/>
      <c r="Z291" s="41"/>
    </row>
    <row r="292" spans="1:26" ht="15.75" customHeight="1">
      <c r="A292" s="39">
        <v>44971</v>
      </c>
      <c r="B292" s="40">
        <v>4387.79</v>
      </c>
      <c r="C292" s="41"/>
      <c r="D292" s="42">
        <v>44991</v>
      </c>
      <c r="E292" s="43">
        <v>2.13</v>
      </c>
      <c r="F292" s="44"/>
      <c r="G292" s="44"/>
      <c r="H292" s="41"/>
      <c r="I292" s="52">
        <f t="shared" ref="I292:J292" si="291">A292</f>
        <v>44971</v>
      </c>
      <c r="J292" s="53">
        <f t="shared" si="291"/>
        <v>4387.79</v>
      </c>
      <c r="K292" s="54">
        <f>_xlfn.XLOOKUP(VALUE(I292), 'Processed closing data'!D$1:D$750, 'Processed closing data'!E$1:E$750, "")</f>
        <v>2.25</v>
      </c>
      <c r="L292" s="55">
        <f>_xlfn.XLOOKUP(VALUE(I292), 'Processed closing data'!O$1:O$750, 'Processed closing data'!P$1:P$750, "")</f>
        <v>27.28</v>
      </c>
      <c r="M292" s="41"/>
      <c r="N292" s="41"/>
      <c r="O292" s="42">
        <v>44991</v>
      </c>
      <c r="P292" s="56">
        <v>31</v>
      </c>
      <c r="Q292" s="41"/>
      <c r="R292" s="41"/>
      <c r="S292" s="41"/>
      <c r="T292" s="41"/>
      <c r="U292" s="41"/>
      <c r="V292" s="41"/>
      <c r="W292" s="41"/>
      <c r="X292" s="41"/>
      <c r="Y292" s="41"/>
      <c r="Z292" s="41"/>
    </row>
    <row r="293" spans="1:26" ht="15.75" customHeight="1">
      <c r="A293" s="39">
        <v>44972</v>
      </c>
      <c r="B293" s="40">
        <v>4413.3999999999996</v>
      </c>
      <c r="C293" s="41"/>
      <c r="D293" s="42">
        <v>44992</v>
      </c>
      <c r="E293" s="43">
        <v>2.09</v>
      </c>
      <c r="F293" s="57"/>
      <c r="G293" s="44"/>
      <c r="H293" s="41"/>
      <c r="I293" s="52">
        <f t="shared" ref="I293:J293" si="292">A293</f>
        <v>44972</v>
      </c>
      <c r="J293" s="53">
        <f t="shared" si="292"/>
        <v>4413.3999999999996</v>
      </c>
      <c r="K293" s="54">
        <f>_xlfn.XLOOKUP(VALUE(I293), 'Processed closing data'!D$1:D$750, 'Processed closing data'!E$1:E$750, "")</f>
        <v>2.27</v>
      </c>
      <c r="L293" s="55">
        <f>_xlfn.XLOOKUP(VALUE(I293), 'Processed closing data'!O$1:O$750, 'Processed closing data'!P$1:P$750, "")</f>
        <v>27.34</v>
      </c>
      <c r="M293" s="41"/>
      <c r="N293" s="41"/>
      <c r="O293" s="42">
        <v>44992</v>
      </c>
      <c r="P293" s="56">
        <v>31.68</v>
      </c>
      <c r="Q293" s="41"/>
      <c r="R293" s="41"/>
      <c r="S293" s="41"/>
      <c r="T293" s="41"/>
      <c r="U293" s="41"/>
      <c r="V293" s="41"/>
      <c r="W293" s="41"/>
      <c r="X293" s="41"/>
      <c r="Y293" s="41"/>
      <c r="Z293" s="41"/>
    </row>
    <row r="294" spans="1:26" ht="15.75" customHeight="1">
      <c r="A294" s="39">
        <v>44973</v>
      </c>
      <c r="B294" s="40">
        <v>4420.6400000000003</v>
      </c>
      <c r="C294" s="41"/>
      <c r="D294" s="42">
        <v>44993</v>
      </c>
      <c r="E294" s="43">
        <v>2.04</v>
      </c>
      <c r="F294" s="57"/>
      <c r="G294" s="44"/>
      <c r="H294" s="41"/>
      <c r="I294" s="52">
        <f t="shared" ref="I294:J294" si="293">A294</f>
        <v>44973</v>
      </c>
      <c r="J294" s="53">
        <f t="shared" si="293"/>
        <v>4420.6400000000003</v>
      </c>
      <c r="K294" s="54">
        <f>_xlfn.XLOOKUP(VALUE(I294), 'Processed closing data'!D$1:D$750, 'Processed closing data'!E$1:E$750, "")</f>
        <v>2.33</v>
      </c>
      <c r="L294" s="55">
        <f>_xlfn.XLOOKUP(VALUE(I294), 'Processed closing data'!O$1:O$750, 'Processed closing data'!P$1:P$750, "")</f>
        <v>27.12</v>
      </c>
      <c r="M294" s="41"/>
      <c r="N294" s="41"/>
      <c r="O294" s="42">
        <v>44993</v>
      </c>
      <c r="P294" s="56">
        <v>31.24</v>
      </c>
      <c r="Q294" s="41"/>
      <c r="R294" s="41"/>
      <c r="S294" s="41"/>
      <c r="T294" s="41"/>
      <c r="U294" s="41"/>
      <c r="V294" s="41"/>
      <c r="W294" s="41"/>
      <c r="X294" s="41"/>
      <c r="Y294" s="41"/>
      <c r="Z294" s="41"/>
    </row>
    <row r="295" spans="1:26" ht="15.75" customHeight="1">
      <c r="A295" s="39">
        <v>44974</v>
      </c>
      <c r="B295" s="40">
        <v>4413.91</v>
      </c>
      <c r="C295" s="41"/>
      <c r="D295" s="42">
        <v>44994</v>
      </c>
      <c r="E295" s="43">
        <v>2.06</v>
      </c>
      <c r="F295" s="57"/>
      <c r="G295" s="44"/>
      <c r="H295" s="41"/>
      <c r="I295" s="52">
        <f t="shared" ref="I295:J295" si="294">A295</f>
        <v>44974</v>
      </c>
      <c r="J295" s="53">
        <f t="shared" si="294"/>
        <v>4413.91</v>
      </c>
      <c r="K295" s="54">
        <f>_xlfn.XLOOKUP(VALUE(I295), 'Processed closing data'!D$1:D$750, 'Processed closing data'!E$1:E$750, "")</f>
        <v>2.2999999999999998</v>
      </c>
      <c r="L295" s="55">
        <f>_xlfn.XLOOKUP(VALUE(I295), 'Processed closing data'!O$1:O$750, 'Processed closing data'!P$1:P$750, "")</f>
        <v>27.2</v>
      </c>
      <c r="M295" s="41"/>
      <c r="N295" s="41"/>
      <c r="O295" s="42">
        <v>44994</v>
      </c>
      <c r="P295" s="56">
        <v>31.06</v>
      </c>
      <c r="Q295" s="41"/>
      <c r="R295" s="41"/>
      <c r="S295" s="41"/>
      <c r="T295" s="41"/>
      <c r="U295" s="41"/>
      <c r="V295" s="41"/>
      <c r="W295" s="41"/>
      <c r="X295" s="41"/>
      <c r="Y295" s="41"/>
      <c r="Z295" s="41"/>
    </row>
    <row r="296" spans="1:26" ht="15.75" customHeight="1">
      <c r="A296" s="39">
        <v>44977</v>
      </c>
      <c r="B296" s="40">
        <v>4418.92</v>
      </c>
      <c r="C296" s="41"/>
      <c r="D296" s="42">
        <v>44995</v>
      </c>
      <c r="E296" s="43">
        <v>1.99</v>
      </c>
      <c r="F296" s="44"/>
      <c r="G296" s="44"/>
      <c r="H296" s="41"/>
      <c r="I296" s="52">
        <f t="shared" ref="I296:J296" si="295">A296</f>
        <v>44977</v>
      </c>
      <c r="J296" s="53">
        <f t="shared" si="295"/>
        <v>4418.92</v>
      </c>
      <c r="K296" s="54">
        <f>_xlfn.XLOOKUP(VALUE(I296), 'Processed closing data'!D$1:D$750, 'Processed closing data'!E$1:E$750, "")</f>
        <v>2.29</v>
      </c>
      <c r="L296" s="55">
        <f>_xlfn.XLOOKUP(VALUE(I296), 'Processed closing data'!O$1:O$750, 'Processed closing data'!P$1:P$750, "")</f>
        <v>27.16</v>
      </c>
      <c r="M296" s="41"/>
      <c r="N296" s="41"/>
      <c r="O296" s="42">
        <v>44995</v>
      </c>
      <c r="P296" s="56">
        <v>29.38</v>
      </c>
      <c r="Q296" s="41"/>
      <c r="R296" s="41"/>
      <c r="S296" s="41"/>
      <c r="T296" s="41"/>
      <c r="U296" s="41"/>
      <c r="V296" s="41"/>
      <c r="W296" s="41"/>
      <c r="X296" s="41"/>
      <c r="Y296" s="41"/>
      <c r="Z296" s="41"/>
    </row>
    <row r="297" spans="1:26" ht="15.75" customHeight="1">
      <c r="A297" s="39">
        <v>44978</v>
      </c>
      <c r="B297" s="40">
        <v>4393.9399999999996</v>
      </c>
      <c r="C297" s="41"/>
      <c r="D297" s="42">
        <v>44998</v>
      </c>
      <c r="E297" s="43">
        <v>1.94</v>
      </c>
      <c r="F297" s="44"/>
      <c r="G297" s="44"/>
      <c r="H297" s="41"/>
      <c r="I297" s="52">
        <f t="shared" ref="I297:J297" si="296">A297</f>
        <v>44978</v>
      </c>
      <c r="J297" s="53">
        <f t="shared" si="296"/>
        <v>4393.9399999999996</v>
      </c>
      <c r="K297" s="54">
        <f>_xlfn.XLOOKUP(VALUE(I297), 'Processed closing data'!D$1:D$750, 'Processed closing data'!E$1:E$750, "")</f>
        <v>2.2200000000000002</v>
      </c>
      <c r="L297" s="55">
        <f>_xlfn.XLOOKUP(VALUE(I297), 'Processed closing data'!O$1:O$750, 'Processed closing data'!P$1:P$750, "")</f>
        <v>26.5</v>
      </c>
      <c r="M297" s="41"/>
      <c r="N297" s="41"/>
      <c r="O297" s="42">
        <v>44998</v>
      </c>
      <c r="P297" s="56">
        <v>28.32</v>
      </c>
      <c r="Q297" s="41"/>
      <c r="R297" s="41"/>
      <c r="S297" s="41"/>
      <c r="T297" s="41"/>
      <c r="U297" s="41"/>
      <c r="V297" s="41"/>
      <c r="W297" s="41"/>
      <c r="X297" s="41"/>
      <c r="Y297" s="41"/>
      <c r="Z297" s="41"/>
    </row>
    <row r="298" spans="1:26" ht="15.75" customHeight="1">
      <c r="A298" s="39">
        <v>44979</v>
      </c>
      <c r="B298" s="40">
        <v>4366.34</v>
      </c>
      <c r="C298" s="41"/>
      <c r="D298" s="42">
        <v>44999</v>
      </c>
      <c r="E298" s="43">
        <v>2.0099999999999998</v>
      </c>
      <c r="F298" s="57"/>
      <c r="G298" s="44"/>
      <c r="H298" s="41"/>
      <c r="I298" s="52">
        <f t="shared" ref="I298:J298" si="297">A298</f>
        <v>44979</v>
      </c>
      <c r="J298" s="53">
        <f t="shared" si="297"/>
        <v>4366.34</v>
      </c>
      <c r="K298" s="54">
        <f>_xlfn.XLOOKUP(VALUE(I298), 'Processed closing data'!D$1:D$750, 'Processed closing data'!E$1:E$750, "")</f>
        <v>2.16</v>
      </c>
      <c r="L298" s="55">
        <f>_xlfn.XLOOKUP(VALUE(I298), 'Processed closing data'!O$1:O$750, 'Processed closing data'!P$1:P$750, "")</f>
        <v>27.04</v>
      </c>
      <c r="M298" s="41"/>
      <c r="N298" s="41"/>
      <c r="O298" s="42">
        <v>44999</v>
      </c>
      <c r="P298" s="56">
        <v>28.76</v>
      </c>
      <c r="Q298" s="41"/>
      <c r="R298" s="41"/>
      <c r="S298" s="41"/>
      <c r="T298" s="41"/>
      <c r="U298" s="41"/>
      <c r="V298" s="41"/>
      <c r="W298" s="41"/>
      <c r="X298" s="41"/>
      <c r="Y298" s="41"/>
      <c r="Z298" s="41"/>
    </row>
    <row r="299" spans="1:26" ht="15.75" customHeight="1">
      <c r="A299" s="39">
        <v>44980</v>
      </c>
      <c r="B299" s="40">
        <v>4358.8900000000003</v>
      </c>
      <c r="C299" s="41"/>
      <c r="D299" s="42">
        <v>45000</v>
      </c>
      <c r="E299" s="43">
        <v>1.9</v>
      </c>
      <c r="F299" s="44"/>
      <c r="G299" s="44"/>
      <c r="H299" s="41"/>
      <c r="I299" s="52">
        <f t="shared" ref="I299:J299" si="298">A299</f>
        <v>44980</v>
      </c>
      <c r="J299" s="53">
        <f t="shared" si="298"/>
        <v>4358.8900000000003</v>
      </c>
      <c r="K299" s="54">
        <f>_xlfn.XLOOKUP(VALUE(I299), 'Processed closing data'!D$1:D$750, 'Processed closing data'!E$1:E$750, "")</f>
        <v>2.19</v>
      </c>
      <c r="L299" s="55">
        <f>_xlfn.XLOOKUP(VALUE(I299), 'Processed closing data'!O$1:O$750, 'Processed closing data'!P$1:P$750, "")</f>
        <v>29.38</v>
      </c>
      <c r="M299" s="41"/>
      <c r="N299" s="41"/>
      <c r="O299" s="42">
        <v>45000</v>
      </c>
      <c r="P299" s="56">
        <v>28.64</v>
      </c>
      <c r="Q299" s="41"/>
      <c r="R299" s="41"/>
      <c r="S299" s="41"/>
      <c r="T299" s="41"/>
      <c r="U299" s="41"/>
      <c r="V299" s="41"/>
      <c r="W299" s="41"/>
      <c r="X299" s="41"/>
      <c r="Y299" s="41"/>
      <c r="Z299" s="41"/>
    </row>
    <row r="300" spans="1:26" ht="15.75" customHeight="1">
      <c r="A300" s="39">
        <v>44981</v>
      </c>
      <c r="B300" s="40">
        <v>4342.22</v>
      </c>
      <c r="C300" s="41"/>
      <c r="D300" s="42">
        <v>45001</v>
      </c>
      <c r="E300" s="43">
        <v>1.97</v>
      </c>
      <c r="F300" s="44"/>
      <c r="G300" s="44"/>
      <c r="H300" s="41"/>
      <c r="I300" s="52">
        <f t="shared" ref="I300:J300" si="299">A300</f>
        <v>44981</v>
      </c>
      <c r="J300" s="53">
        <f t="shared" si="299"/>
        <v>4342.22</v>
      </c>
      <c r="K300" s="54">
        <f>_xlfn.XLOOKUP(VALUE(I300), 'Processed closing data'!D$1:D$750, 'Processed closing data'!E$1:E$750, "")</f>
        <v>2.14</v>
      </c>
      <c r="L300" s="55">
        <f>_xlfn.XLOOKUP(VALUE(I300), 'Processed closing data'!O$1:O$750, 'Processed closing data'!P$1:P$750, "")</f>
        <v>28.4</v>
      </c>
      <c r="M300" s="41"/>
      <c r="N300" s="41"/>
      <c r="O300" s="42">
        <v>45001</v>
      </c>
      <c r="P300" s="56">
        <v>29.3</v>
      </c>
      <c r="Q300" s="41"/>
      <c r="R300" s="41"/>
      <c r="S300" s="41"/>
      <c r="T300" s="41"/>
      <c r="U300" s="41"/>
      <c r="V300" s="41"/>
      <c r="W300" s="41"/>
      <c r="X300" s="41"/>
      <c r="Y300" s="41"/>
      <c r="Z300" s="41"/>
    </row>
    <row r="301" spans="1:26" ht="15.75" customHeight="1">
      <c r="A301" s="39">
        <v>44984</v>
      </c>
      <c r="B301" s="40">
        <v>4374.83</v>
      </c>
      <c r="C301" s="41"/>
      <c r="D301" s="42">
        <v>45002</v>
      </c>
      <c r="E301" s="43">
        <v>1.88</v>
      </c>
      <c r="F301" s="44"/>
      <c r="G301" s="44"/>
      <c r="H301" s="41"/>
      <c r="I301" s="52">
        <f t="shared" ref="I301:J301" si="300">A301</f>
        <v>44984</v>
      </c>
      <c r="J301" s="53">
        <f t="shared" si="300"/>
        <v>4374.83</v>
      </c>
      <c r="K301" s="54">
        <f>_xlfn.XLOOKUP(VALUE(I301), 'Processed closing data'!D$1:D$750, 'Processed closing data'!E$1:E$750, "")</f>
        <v>2.13</v>
      </c>
      <c r="L301" s="55">
        <f>_xlfn.XLOOKUP(VALUE(I301), 'Processed closing data'!O$1:O$750, 'Processed closing data'!P$1:P$750, "")</f>
        <v>29.36</v>
      </c>
      <c r="M301" s="41"/>
      <c r="N301" s="41"/>
      <c r="O301" s="42">
        <v>45002</v>
      </c>
      <c r="P301" s="56">
        <v>29.18</v>
      </c>
      <c r="Q301" s="41"/>
      <c r="R301" s="41"/>
      <c r="S301" s="41"/>
      <c r="T301" s="41"/>
      <c r="U301" s="41"/>
      <c r="V301" s="41"/>
      <c r="W301" s="41"/>
      <c r="X301" s="41"/>
      <c r="Y301" s="41"/>
      <c r="Z301" s="41"/>
    </row>
    <row r="302" spans="1:26" ht="15.75" customHeight="1">
      <c r="A302" s="39">
        <v>44985</v>
      </c>
      <c r="B302" s="40">
        <v>4347.4799999999996</v>
      </c>
      <c r="C302" s="41"/>
      <c r="D302" s="42">
        <v>45005</v>
      </c>
      <c r="E302" s="43">
        <v>1.77</v>
      </c>
      <c r="F302" s="44"/>
      <c r="G302" s="44"/>
      <c r="H302" s="41"/>
      <c r="I302" s="52">
        <f t="shared" ref="I302:J302" si="301">A302</f>
        <v>44985</v>
      </c>
      <c r="J302" s="53">
        <f t="shared" si="301"/>
        <v>4347.4799999999996</v>
      </c>
      <c r="K302" s="54">
        <f>_xlfn.XLOOKUP(VALUE(I302), 'Processed closing data'!D$1:D$750, 'Processed closing data'!E$1:E$750, "")</f>
        <v>2.09</v>
      </c>
      <c r="L302" s="55">
        <f>_xlfn.XLOOKUP(VALUE(I302), 'Processed closing data'!O$1:O$750, 'Processed closing data'!P$1:P$750, "")</f>
        <v>29.62</v>
      </c>
      <c r="M302" s="41"/>
      <c r="N302" s="41"/>
      <c r="O302" s="42">
        <v>45005</v>
      </c>
      <c r="P302" s="56">
        <v>28.82</v>
      </c>
      <c r="Q302" s="41"/>
      <c r="R302" s="41"/>
      <c r="S302" s="41"/>
      <c r="T302" s="41"/>
      <c r="U302" s="41"/>
      <c r="V302" s="41"/>
      <c r="W302" s="41"/>
      <c r="X302" s="41"/>
      <c r="Y302" s="41"/>
      <c r="Z302" s="41"/>
    </row>
    <row r="303" spans="1:26" ht="15.75" customHeight="1">
      <c r="A303" s="39">
        <v>44986</v>
      </c>
      <c r="B303" s="40">
        <v>4364.78</v>
      </c>
      <c r="C303" s="41"/>
      <c r="D303" s="42">
        <v>45006</v>
      </c>
      <c r="E303" s="43">
        <v>2.0099999999999998</v>
      </c>
      <c r="F303" s="57"/>
      <c r="G303" s="44"/>
      <c r="H303" s="41"/>
      <c r="I303" s="52">
        <f t="shared" ref="I303:J303" si="302">A303</f>
        <v>44986</v>
      </c>
      <c r="J303" s="53">
        <f t="shared" si="302"/>
        <v>4364.78</v>
      </c>
      <c r="K303" s="54">
        <f>_xlfn.XLOOKUP(VALUE(I303), 'Processed closing data'!D$1:D$750, 'Processed closing data'!E$1:E$750, "")</f>
        <v>2.1</v>
      </c>
      <c r="L303" s="55">
        <f>_xlfn.XLOOKUP(VALUE(I303), 'Processed closing data'!O$1:O$750, 'Processed closing data'!P$1:P$750, "")</f>
        <v>29.98</v>
      </c>
      <c r="M303" s="41"/>
      <c r="N303" s="41"/>
      <c r="O303" s="42">
        <v>45006</v>
      </c>
      <c r="P303" s="56">
        <v>29.2</v>
      </c>
      <c r="Q303" s="41"/>
      <c r="R303" s="41"/>
      <c r="S303" s="41"/>
      <c r="T303" s="41"/>
      <c r="U303" s="41"/>
      <c r="V303" s="41"/>
      <c r="W303" s="41"/>
      <c r="X303" s="41"/>
      <c r="Y303" s="41"/>
      <c r="Z303" s="41"/>
    </row>
    <row r="304" spans="1:26" ht="15.75" customHeight="1">
      <c r="A304" s="39">
        <v>44987</v>
      </c>
      <c r="B304" s="40">
        <v>4377.99</v>
      </c>
      <c r="C304" s="41"/>
      <c r="D304" s="42">
        <v>45007</v>
      </c>
      <c r="E304" s="43">
        <v>1.98</v>
      </c>
      <c r="F304" s="44"/>
      <c r="G304" s="44"/>
      <c r="H304" s="41"/>
      <c r="I304" s="52">
        <f t="shared" ref="I304:J304" si="303">A304</f>
        <v>44987</v>
      </c>
      <c r="J304" s="53">
        <f t="shared" si="303"/>
        <v>4377.99</v>
      </c>
      <c r="K304" s="54">
        <f>_xlfn.XLOOKUP(VALUE(I304), 'Processed closing data'!D$1:D$750, 'Processed closing data'!E$1:E$750, "")</f>
        <v>2.08</v>
      </c>
      <c r="L304" s="55">
        <f>_xlfn.XLOOKUP(VALUE(I304), 'Processed closing data'!O$1:O$750, 'Processed closing data'!P$1:P$750, "")</f>
        <v>29.76</v>
      </c>
      <c r="M304" s="41"/>
      <c r="N304" s="41"/>
      <c r="O304" s="42">
        <v>45007</v>
      </c>
      <c r="P304" s="56">
        <v>29.12</v>
      </c>
      <c r="Q304" s="41"/>
      <c r="R304" s="41"/>
      <c r="S304" s="41"/>
      <c r="T304" s="41"/>
      <c r="U304" s="41"/>
      <c r="V304" s="41"/>
      <c r="W304" s="41"/>
      <c r="X304" s="41"/>
      <c r="Y304" s="41"/>
      <c r="Z304" s="41"/>
    </row>
    <row r="305" spans="1:26" ht="15.75" customHeight="1">
      <c r="A305" s="39">
        <v>44988</v>
      </c>
      <c r="B305" s="40">
        <v>4381.74</v>
      </c>
      <c r="C305" s="41"/>
      <c r="D305" s="42">
        <v>45008</v>
      </c>
      <c r="E305" s="43">
        <v>2.0099999999999998</v>
      </c>
      <c r="F305" s="57"/>
      <c r="G305" s="44"/>
      <c r="H305" s="41"/>
      <c r="I305" s="52">
        <f t="shared" ref="I305:J305" si="304">A305</f>
        <v>44988</v>
      </c>
      <c r="J305" s="53">
        <f t="shared" si="304"/>
        <v>4381.74</v>
      </c>
      <c r="K305" s="54">
        <f>_xlfn.XLOOKUP(VALUE(I305), 'Processed closing data'!D$1:D$750, 'Processed closing data'!E$1:E$750, "")</f>
        <v>2.12</v>
      </c>
      <c r="L305" s="55">
        <f>_xlfn.XLOOKUP(VALUE(I305), 'Processed closing data'!O$1:O$750, 'Processed closing data'!P$1:P$750, "")</f>
        <v>30.58</v>
      </c>
      <c r="M305" s="41"/>
      <c r="N305" s="41"/>
      <c r="O305" s="42">
        <v>45008</v>
      </c>
      <c r="P305" s="56">
        <v>29.42</v>
      </c>
      <c r="Q305" s="41"/>
      <c r="R305" s="41"/>
      <c r="S305" s="41"/>
      <c r="T305" s="41"/>
      <c r="U305" s="41"/>
      <c r="V305" s="41"/>
      <c r="W305" s="41"/>
      <c r="X305" s="41"/>
      <c r="Y305" s="41"/>
      <c r="Z305" s="41"/>
    </row>
    <row r="306" spans="1:26" ht="15.75" customHeight="1">
      <c r="A306" s="39">
        <v>44991</v>
      </c>
      <c r="B306" s="40">
        <v>4377.82</v>
      </c>
      <c r="C306" s="41"/>
      <c r="D306" s="42">
        <v>45009</v>
      </c>
      <c r="E306" s="43">
        <v>2.0099999999999998</v>
      </c>
      <c r="F306" s="57"/>
      <c r="G306" s="44"/>
      <c r="H306" s="41"/>
      <c r="I306" s="52">
        <f t="shared" ref="I306:J306" si="305">A306</f>
        <v>44991</v>
      </c>
      <c r="J306" s="53">
        <f t="shared" si="305"/>
        <v>4377.82</v>
      </c>
      <c r="K306" s="54">
        <f>_xlfn.XLOOKUP(VALUE(I306), 'Processed closing data'!D$1:D$750, 'Processed closing data'!E$1:E$750, "")</f>
        <v>2.13</v>
      </c>
      <c r="L306" s="55">
        <f>_xlfn.XLOOKUP(VALUE(I306), 'Processed closing data'!O$1:O$750, 'Processed closing data'!P$1:P$750, "")</f>
        <v>31</v>
      </c>
      <c r="M306" s="41"/>
      <c r="N306" s="41"/>
      <c r="O306" s="42">
        <v>45009</v>
      </c>
      <c r="P306" s="56">
        <v>29.24</v>
      </c>
      <c r="Q306" s="41"/>
      <c r="R306" s="41"/>
      <c r="S306" s="41"/>
      <c r="T306" s="41"/>
      <c r="U306" s="41"/>
      <c r="V306" s="41"/>
      <c r="W306" s="41"/>
      <c r="X306" s="41"/>
      <c r="Y306" s="41"/>
      <c r="Z306" s="41"/>
    </row>
    <row r="307" spans="1:26" ht="15.75" customHeight="1">
      <c r="A307" s="39">
        <v>44992</v>
      </c>
      <c r="B307" s="40">
        <v>4369.6000000000004</v>
      </c>
      <c r="C307" s="41"/>
      <c r="D307" s="42">
        <v>45012</v>
      </c>
      <c r="E307" s="43">
        <v>1.97</v>
      </c>
      <c r="F307" s="44"/>
      <c r="G307" s="44"/>
      <c r="H307" s="41"/>
      <c r="I307" s="52">
        <f t="shared" ref="I307:J307" si="306">A307</f>
        <v>44992</v>
      </c>
      <c r="J307" s="53">
        <f t="shared" si="306"/>
        <v>4369.6000000000004</v>
      </c>
      <c r="K307" s="54">
        <f>_xlfn.XLOOKUP(VALUE(I307), 'Processed closing data'!D$1:D$750, 'Processed closing data'!E$1:E$750, "")</f>
        <v>2.09</v>
      </c>
      <c r="L307" s="55">
        <f>_xlfn.XLOOKUP(VALUE(I307), 'Processed closing data'!O$1:O$750, 'Processed closing data'!P$1:P$750, "")</f>
        <v>31.68</v>
      </c>
      <c r="M307" s="41"/>
      <c r="N307" s="41"/>
      <c r="O307" s="42">
        <v>45012</v>
      </c>
      <c r="P307" s="56">
        <v>29.44</v>
      </c>
      <c r="Q307" s="41"/>
      <c r="R307" s="41"/>
      <c r="S307" s="41"/>
      <c r="T307" s="41"/>
      <c r="U307" s="41"/>
      <c r="V307" s="41"/>
      <c r="W307" s="41"/>
      <c r="X307" s="41"/>
      <c r="Y307" s="41"/>
      <c r="Z307" s="41"/>
    </row>
    <row r="308" spans="1:26" ht="15.75" customHeight="1">
      <c r="A308" s="39">
        <v>44993</v>
      </c>
      <c r="B308" s="40">
        <v>4371.3100000000004</v>
      </c>
      <c r="C308" s="41"/>
      <c r="D308" s="42">
        <v>45013</v>
      </c>
      <c r="E308" s="43">
        <v>1.9</v>
      </c>
      <c r="F308" s="44"/>
      <c r="G308" s="44"/>
      <c r="H308" s="41"/>
      <c r="I308" s="52">
        <f t="shared" ref="I308:J308" si="307">A308</f>
        <v>44993</v>
      </c>
      <c r="J308" s="53">
        <f t="shared" si="307"/>
        <v>4371.3100000000004</v>
      </c>
      <c r="K308" s="54">
        <f>_xlfn.XLOOKUP(VALUE(I308), 'Processed closing data'!D$1:D$750, 'Processed closing data'!E$1:E$750, "")</f>
        <v>2.04</v>
      </c>
      <c r="L308" s="55">
        <f>_xlfn.XLOOKUP(VALUE(I308), 'Processed closing data'!O$1:O$750, 'Processed closing data'!P$1:P$750, "")</f>
        <v>31.24</v>
      </c>
      <c r="M308" s="41"/>
      <c r="N308" s="41"/>
      <c r="O308" s="42">
        <v>45013</v>
      </c>
      <c r="P308" s="56">
        <v>28.36</v>
      </c>
      <c r="Q308" s="41"/>
      <c r="R308" s="41"/>
      <c r="S308" s="41"/>
      <c r="T308" s="41"/>
      <c r="U308" s="41"/>
      <c r="V308" s="41"/>
      <c r="W308" s="41"/>
      <c r="X308" s="41"/>
      <c r="Y308" s="41"/>
      <c r="Z308" s="41"/>
    </row>
    <row r="309" spans="1:26" ht="15.75" customHeight="1">
      <c r="A309" s="39">
        <v>44994</v>
      </c>
      <c r="B309" s="40">
        <v>4342.7299999999996</v>
      </c>
      <c r="C309" s="41"/>
      <c r="D309" s="42">
        <v>45014</v>
      </c>
      <c r="E309" s="43">
        <v>1.98</v>
      </c>
      <c r="F309" s="44"/>
      <c r="G309" s="44"/>
      <c r="H309" s="41"/>
      <c r="I309" s="52">
        <f t="shared" ref="I309:J309" si="308">A309</f>
        <v>44994</v>
      </c>
      <c r="J309" s="53">
        <f t="shared" si="308"/>
        <v>4342.7299999999996</v>
      </c>
      <c r="K309" s="54">
        <f>_xlfn.XLOOKUP(VALUE(I309), 'Processed closing data'!D$1:D$750, 'Processed closing data'!E$1:E$750, "")</f>
        <v>2.06</v>
      </c>
      <c r="L309" s="55">
        <f>_xlfn.XLOOKUP(VALUE(I309), 'Processed closing data'!O$1:O$750, 'Processed closing data'!P$1:P$750, "")</f>
        <v>31.06</v>
      </c>
      <c r="M309" s="41"/>
      <c r="N309" s="41"/>
      <c r="O309" s="42">
        <v>45014</v>
      </c>
      <c r="P309" s="56">
        <v>28</v>
      </c>
      <c r="Q309" s="41"/>
      <c r="R309" s="41"/>
      <c r="S309" s="41"/>
      <c r="T309" s="41"/>
      <c r="U309" s="41"/>
      <c r="V309" s="41"/>
      <c r="W309" s="41"/>
      <c r="X309" s="41"/>
      <c r="Y309" s="41"/>
      <c r="Z309" s="41"/>
    </row>
    <row r="310" spans="1:26" ht="15.75" customHeight="1">
      <c r="A310" s="39">
        <v>44995</v>
      </c>
      <c r="B310" s="40">
        <v>4269.9799999999996</v>
      </c>
      <c r="C310" s="41"/>
      <c r="D310" s="42">
        <v>45015</v>
      </c>
      <c r="E310" s="43">
        <v>2.13</v>
      </c>
      <c r="F310" s="44"/>
      <c r="G310" s="44"/>
      <c r="H310" s="41"/>
      <c r="I310" s="52">
        <f t="shared" ref="I310:J310" si="309">A310</f>
        <v>44995</v>
      </c>
      <c r="J310" s="53">
        <f t="shared" si="309"/>
        <v>4269.9799999999996</v>
      </c>
      <c r="K310" s="54">
        <f>_xlfn.XLOOKUP(VALUE(I310), 'Processed closing data'!D$1:D$750, 'Processed closing data'!E$1:E$750, "")</f>
        <v>1.99</v>
      </c>
      <c r="L310" s="55">
        <f>_xlfn.XLOOKUP(VALUE(I310), 'Processed closing data'!O$1:O$750, 'Processed closing data'!P$1:P$750, "")</f>
        <v>29.38</v>
      </c>
      <c r="M310" s="41"/>
      <c r="N310" s="41"/>
      <c r="O310" s="42">
        <v>45015</v>
      </c>
      <c r="P310" s="56">
        <v>28.38</v>
      </c>
      <c r="Q310" s="41"/>
      <c r="R310" s="41"/>
      <c r="S310" s="41"/>
      <c r="T310" s="41"/>
      <c r="U310" s="41"/>
      <c r="V310" s="41"/>
      <c r="W310" s="41"/>
      <c r="X310" s="41"/>
      <c r="Y310" s="41"/>
      <c r="Z310" s="41"/>
    </row>
    <row r="311" spans="1:26" ht="15.75" customHeight="1">
      <c r="A311" s="39">
        <v>44998</v>
      </c>
      <c r="B311" s="40">
        <v>4158.8900000000003</v>
      </c>
      <c r="C311" s="41"/>
      <c r="D311" s="42">
        <v>45016</v>
      </c>
      <c r="E311" s="43">
        <v>2.23</v>
      </c>
      <c r="F311" s="44"/>
      <c r="G311" s="44"/>
      <c r="H311" s="41"/>
      <c r="I311" s="52">
        <f t="shared" ref="I311:J311" si="310">A311</f>
        <v>44998</v>
      </c>
      <c r="J311" s="53">
        <f t="shared" si="310"/>
        <v>4158.8900000000003</v>
      </c>
      <c r="K311" s="54">
        <f>_xlfn.XLOOKUP(VALUE(I311), 'Processed closing data'!D$1:D$750, 'Processed closing data'!E$1:E$750, "")</f>
        <v>1.94</v>
      </c>
      <c r="L311" s="55">
        <f>_xlfn.XLOOKUP(VALUE(I311), 'Processed closing data'!O$1:O$750, 'Processed closing data'!P$1:P$750, "")</f>
        <v>28.32</v>
      </c>
      <c r="M311" s="41"/>
      <c r="N311" s="41"/>
      <c r="O311" s="42">
        <v>45016</v>
      </c>
      <c r="P311" s="56">
        <v>28.74</v>
      </c>
      <c r="Q311" s="41"/>
      <c r="R311" s="41"/>
      <c r="S311" s="41"/>
      <c r="T311" s="41"/>
      <c r="U311" s="41"/>
      <c r="V311" s="41"/>
      <c r="W311" s="41"/>
      <c r="X311" s="41"/>
      <c r="Y311" s="41"/>
      <c r="Z311" s="41"/>
    </row>
    <row r="312" spans="1:26" ht="15.75" customHeight="1">
      <c r="A312" s="39">
        <v>44999</v>
      </c>
      <c r="B312" s="40">
        <v>4210.2299999999996</v>
      </c>
      <c r="C312" s="41"/>
      <c r="D312" s="42">
        <v>45019</v>
      </c>
      <c r="E312" s="43">
        <v>2.14</v>
      </c>
      <c r="F312" s="44"/>
      <c r="G312" s="44"/>
      <c r="H312" s="41"/>
      <c r="I312" s="52">
        <f t="shared" ref="I312:J312" si="311">A312</f>
        <v>44999</v>
      </c>
      <c r="J312" s="53">
        <f t="shared" si="311"/>
        <v>4210.2299999999996</v>
      </c>
      <c r="K312" s="54">
        <f>_xlfn.XLOOKUP(VALUE(I312), 'Processed closing data'!D$1:D$750, 'Processed closing data'!E$1:E$750, "")</f>
        <v>2.0099999999999998</v>
      </c>
      <c r="L312" s="55">
        <f>_xlfn.XLOOKUP(VALUE(I312), 'Processed closing data'!O$1:O$750, 'Processed closing data'!P$1:P$750, "")</f>
        <v>28.76</v>
      </c>
      <c r="M312" s="41"/>
      <c r="N312" s="41"/>
      <c r="O312" s="42">
        <v>45019</v>
      </c>
      <c r="P312" s="56">
        <v>28.82</v>
      </c>
      <c r="Q312" s="41"/>
      <c r="R312" s="41"/>
      <c r="S312" s="41"/>
      <c r="T312" s="41"/>
      <c r="U312" s="41"/>
      <c r="V312" s="41"/>
      <c r="W312" s="41"/>
      <c r="X312" s="41"/>
      <c r="Y312" s="41"/>
      <c r="Z312" s="41"/>
    </row>
    <row r="313" spans="1:26" ht="15.75" customHeight="1">
      <c r="A313" s="39">
        <v>45000</v>
      </c>
      <c r="B313" s="40">
        <v>4055.98</v>
      </c>
      <c r="C313" s="41"/>
      <c r="D313" s="42">
        <v>45020</v>
      </c>
      <c r="E313" s="43">
        <v>2.09</v>
      </c>
      <c r="F313" s="57"/>
      <c r="G313" s="44"/>
      <c r="H313" s="41"/>
      <c r="I313" s="52">
        <f t="shared" ref="I313:J313" si="312">A313</f>
        <v>45000</v>
      </c>
      <c r="J313" s="53">
        <f t="shared" si="312"/>
        <v>4055.98</v>
      </c>
      <c r="K313" s="54">
        <f>_xlfn.XLOOKUP(VALUE(I313), 'Processed closing data'!D$1:D$750, 'Processed closing data'!E$1:E$750, "")</f>
        <v>1.9</v>
      </c>
      <c r="L313" s="55">
        <f>_xlfn.XLOOKUP(VALUE(I313), 'Processed closing data'!O$1:O$750, 'Processed closing data'!P$1:P$750, "")</f>
        <v>28.64</v>
      </c>
      <c r="M313" s="41"/>
      <c r="N313" s="41"/>
      <c r="O313" s="42">
        <v>45020</v>
      </c>
      <c r="P313" s="56">
        <v>28.46</v>
      </c>
      <c r="Q313" s="41"/>
      <c r="R313" s="41"/>
      <c r="S313" s="41"/>
      <c r="T313" s="41"/>
      <c r="U313" s="41"/>
      <c r="V313" s="41"/>
      <c r="W313" s="41"/>
      <c r="X313" s="41"/>
      <c r="Y313" s="41"/>
      <c r="Z313" s="41"/>
    </row>
    <row r="314" spans="1:26" ht="15.75" customHeight="1">
      <c r="A314" s="39">
        <v>45001</v>
      </c>
      <c r="B314" s="40">
        <v>4091.16</v>
      </c>
      <c r="C314" s="41"/>
      <c r="D314" s="42">
        <v>45021</v>
      </c>
      <c r="E314" s="43">
        <v>2.08</v>
      </c>
      <c r="F314" s="57"/>
      <c r="G314" s="44"/>
      <c r="H314" s="41"/>
      <c r="I314" s="52">
        <f t="shared" ref="I314:J314" si="313">A314</f>
        <v>45001</v>
      </c>
      <c r="J314" s="53">
        <f t="shared" si="313"/>
        <v>4091.16</v>
      </c>
      <c r="K314" s="54">
        <f>_xlfn.XLOOKUP(VALUE(I314), 'Processed closing data'!D$1:D$750, 'Processed closing data'!E$1:E$750, "")</f>
        <v>1.97</v>
      </c>
      <c r="L314" s="55">
        <f>_xlfn.XLOOKUP(VALUE(I314), 'Processed closing data'!O$1:O$750, 'Processed closing data'!P$1:P$750, "")</f>
        <v>29.3</v>
      </c>
      <c r="M314" s="41"/>
      <c r="N314" s="41"/>
      <c r="O314" s="42">
        <v>45021</v>
      </c>
      <c r="P314" s="56">
        <v>27.46</v>
      </c>
      <c r="Q314" s="41"/>
      <c r="R314" s="41"/>
      <c r="S314" s="41"/>
      <c r="T314" s="41"/>
      <c r="U314" s="41"/>
      <c r="V314" s="41"/>
      <c r="W314" s="41"/>
      <c r="X314" s="41"/>
      <c r="Y314" s="41"/>
      <c r="Z314" s="41"/>
    </row>
    <row r="315" spans="1:26" ht="15.75" customHeight="1">
      <c r="A315" s="39">
        <v>45002</v>
      </c>
      <c r="B315" s="40">
        <v>4046.9</v>
      </c>
      <c r="C315" s="41"/>
      <c r="D315" s="42">
        <v>45022</v>
      </c>
      <c r="E315" s="43">
        <v>2.16</v>
      </c>
      <c r="F315" s="44"/>
      <c r="G315" s="44"/>
      <c r="H315" s="41"/>
      <c r="I315" s="52">
        <f t="shared" ref="I315:J315" si="314">A315</f>
        <v>45002</v>
      </c>
      <c r="J315" s="53">
        <f t="shared" si="314"/>
        <v>4046.9</v>
      </c>
      <c r="K315" s="54">
        <f>_xlfn.XLOOKUP(VALUE(I315), 'Processed closing data'!D$1:D$750, 'Processed closing data'!E$1:E$750, "")</f>
        <v>1.88</v>
      </c>
      <c r="L315" s="55">
        <f>_xlfn.XLOOKUP(VALUE(I315), 'Processed closing data'!O$1:O$750, 'Processed closing data'!P$1:P$750, "")</f>
        <v>29.18</v>
      </c>
      <c r="M315" s="41"/>
      <c r="N315" s="41"/>
      <c r="O315" s="42">
        <v>45022</v>
      </c>
      <c r="P315" s="56">
        <v>28.36</v>
      </c>
      <c r="Q315" s="41"/>
      <c r="R315" s="41"/>
      <c r="S315" s="41"/>
      <c r="T315" s="41"/>
      <c r="U315" s="41"/>
      <c r="V315" s="41"/>
      <c r="W315" s="41"/>
      <c r="X315" s="41"/>
      <c r="Y315" s="41"/>
      <c r="Z315" s="41"/>
    </row>
    <row r="316" spans="1:26" ht="15.75" customHeight="1">
      <c r="A316" s="39">
        <v>45005</v>
      </c>
      <c r="B316" s="40">
        <v>4080.06</v>
      </c>
      <c r="C316" s="41"/>
      <c r="D316" s="42">
        <v>45027</v>
      </c>
      <c r="E316" s="43">
        <v>2.19</v>
      </c>
      <c r="F316" s="44"/>
      <c r="G316" s="44"/>
      <c r="H316" s="41"/>
      <c r="I316" s="52">
        <f t="shared" ref="I316:J316" si="315">A316</f>
        <v>45005</v>
      </c>
      <c r="J316" s="53">
        <f t="shared" si="315"/>
        <v>4080.06</v>
      </c>
      <c r="K316" s="54">
        <f>_xlfn.XLOOKUP(VALUE(I316), 'Processed closing data'!D$1:D$750, 'Processed closing data'!E$1:E$750, "")</f>
        <v>1.77</v>
      </c>
      <c r="L316" s="55">
        <f>_xlfn.XLOOKUP(VALUE(I316), 'Processed closing data'!O$1:O$750, 'Processed closing data'!P$1:P$750, "")</f>
        <v>28.82</v>
      </c>
      <c r="M316" s="41"/>
      <c r="N316" s="41"/>
      <c r="O316" s="42">
        <v>45027</v>
      </c>
      <c r="P316" s="56">
        <v>29.02</v>
      </c>
      <c r="Q316" s="41"/>
      <c r="R316" s="41"/>
      <c r="S316" s="41"/>
      <c r="T316" s="41"/>
      <c r="U316" s="41"/>
      <c r="V316" s="41"/>
      <c r="W316" s="41"/>
      <c r="X316" s="41"/>
      <c r="Y316" s="41"/>
      <c r="Z316" s="41"/>
    </row>
    <row r="317" spans="1:26" ht="15.75" customHeight="1">
      <c r="A317" s="39">
        <v>45006</v>
      </c>
      <c r="B317" s="40">
        <v>4151.5600000000004</v>
      </c>
      <c r="C317" s="41"/>
      <c r="D317" s="42">
        <v>45028</v>
      </c>
      <c r="E317" s="43">
        <v>2.13</v>
      </c>
      <c r="F317" s="44"/>
      <c r="G317" s="44"/>
      <c r="H317" s="41"/>
      <c r="I317" s="52">
        <f t="shared" ref="I317:J317" si="316">A317</f>
        <v>45006</v>
      </c>
      <c r="J317" s="53">
        <f t="shared" si="316"/>
        <v>4151.5600000000004</v>
      </c>
      <c r="K317" s="54">
        <f>_xlfn.XLOOKUP(VALUE(I317), 'Processed closing data'!D$1:D$750, 'Processed closing data'!E$1:E$750, "")</f>
        <v>2.0099999999999998</v>
      </c>
      <c r="L317" s="55">
        <f>_xlfn.XLOOKUP(VALUE(I317), 'Processed closing data'!O$1:O$750, 'Processed closing data'!P$1:P$750, "")</f>
        <v>29.2</v>
      </c>
      <c r="M317" s="41"/>
      <c r="N317" s="41"/>
      <c r="O317" s="42">
        <v>45028</v>
      </c>
      <c r="P317" s="56">
        <v>28.48</v>
      </c>
      <c r="Q317" s="41"/>
      <c r="R317" s="41"/>
      <c r="S317" s="41"/>
      <c r="T317" s="41"/>
      <c r="U317" s="41"/>
      <c r="V317" s="41"/>
      <c r="W317" s="41"/>
      <c r="X317" s="41"/>
      <c r="Y317" s="41"/>
      <c r="Z317" s="41"/>
    </row>
    <row r="318" spans="1:26" ht="15.75" customHeight="1">
      <c r="A318" s="39">
        <v>45007</v>
      </c>
      <c r="B318" s="40">
        <v>4165.3900000000003</v>
      </c>
      <c r="C318" s="41"/>
      <c r="D318" s="42">
        <v>45029</v>
      </c>
      <c r="E318" s="43">
        <v>2.19</v>
      </c>
      <c r="F318" s="44"/>
      <c r="G318" s="44"/>
      <c r="H318" s="41"/>
      <c r="I318" s="52">
        <f t="shared" ref="I318:J318" si="317">A318</f>
        <v>45007</v>
      </c>
      <c r="J318" s="53">
        <f t="shared" si="317"/>
        <v>4165.3900000000003</v>
      </c>
      <c r="K318" s="54">
        <f>_xlfn.XLOOKUP(VALUE(I318), 'Processed closing data'!D$1:D$750, 'Processed closing data'!E$1:E$750, "")</f>
        <v>1.98</v>
      </c>
      <c r="L318" s="55">
        <f>_xlfn.XLOOKUP(VALUE(I318), 'Processed closing data'!O$1:O$750, 'Processed closing data'!P$1:P$750, "")</f>
        <v>29.12</v>
      </c>
      <c r="M318" s="41"/>
      <c r="N318" s="41"/>
      <c r="O318" s="42">
        <v>45029</v>
      </c>
      <c r="P318" s="56">
        <v>28.7</v>
      </c>
      <c r="Q318" s="41"/>
      <c r="R318" s="41"/>
      <c r="S318" s="41"/>
      <c r="T318" s="41"/>
      <c r="U318" s="41"/>
      <c r="V318" s="41"/>
      <c r="W318" s="41"/>
      <c r="X318" s="41"/>
      <c r="Y318" s="41"/>
      <c r="Z318" s="41"/>
    </row>
    <row r="319" spans="1:26" ht="15.75" customHeight="1">
      <c r="A319" s="39">
        <v>45008</v>
      </c>
      <c r="B319" s="40">
        <v>4132.7</v>
      </c>
      <c r="C319" s="41"/>
      <c r="D319" s="42">
        <v>45030</v>
      </c>
      <c r="E319" s="43">
        <v>2.37</v>
      </c>
      <c r="F319" s="44"/>
      <c r="G319" s="44"/>
      <c r="H319" s="41"/>
      <c r="I319" s="52">
        <f t="shared" ref="I319:J319" si="318">A319</f>
        <v>45008</v>
      </c>
      <c r="J319" s="53">
        <f t="shared" si="318"/>
        <v>4132.7</v>
      </c>
      <c r="K319" s="54">
        <f>_xlfn.XLOOKUP(VALUE(I319), 'Processed closing data'!D$1:D$750, 'Processed closing data'!E$1:E$750, "")</f>
        <v>2.0099999999999998</v>
      </c>
      <c r="L319" s="55">
        <f>_xlfn.XLOOKUP(VALUE(I319), 'Processed closing data'!O$1:O$750, 'Processed closing data'!P$1:P$750, "")</f>
        <v>29.42</v>
      </c>
      <c r="M319" s="41"/>
      <c r="N319" s="41"/>
      <c r="O319" s="42">
        <v>45030</v>
      </c>
      <c r="P319" s="56">
        <v>28</v>
      </c>
      <c r="Q319" s="41"/>
      <c r="R319" s="41"/>
      <c r="S319" s="41"/>
      <c r="T319" s="41"/>
      <c r="U319" s="41"/>
      <c r="V319" s="41"/>
      <c r="W319" s="41"/>
      <c r="X319" s="41"/>
      <c r="Y319" s="41"/>
      <c r="Z319" s="41"/>
    </row>
    <row r="320" spans="1:26" ht="15.75" customHeight="1">
      <c r="A320" s="39">
        <v>45009</v>
      </c>
      <c r="B320" s="40">
        <v>4080.78</v>
      </c>
      <c r="C320" s="41"/>
      <c r="D320" s="42">
        <v>45033</v>
      </c>
      <c r="E320" s="43">
        <v>2.29</v>
      </c>
      <c r="F320" s="44"/>
      <c r="G320" s="44"/>
      <c r="H320" s="41"/>
      <c r="I320" s="52">
        <f t="shared" ref="I320:J320" si="319">A320</f>
        <v>45009</v>
      </c>
      <c r="J320" s="53">
        <f t="shared" si="319"/>
        <v>4080.78</v>
      </c>
      <c r="K320" s="54">
        <f>_xlfn.XLOOKUP(VALUE(I320), 'Processed closing data'!D$1:D$750, 'Processed closing data'!E$1:E$750, "")</f>
        <v>2.0099999999999998</v>
      </c>
      <c r="L320" s="55">
        <f>_xlfn.XLOOKUP(VALUE(I320), 'Processed closing data'!O$1:O$750, 'Processed closing data'!P$1:P$750, "")</f>
        <v>29.24</v>
      </c>
      <c r="M320" s="41"/>
      <c r="N320" s="41"/>
      <c r="O320" s="42">
        <v>45033</v>
      </c>
      <c r="P320" s="56">
        <v>27.94</v>
      </c>
      <c r="Q320" s="41"/>
      <c r="R320" s="41"/>
      <c r="S320" s="41"/>
      <c r="T320" s="41"/>
      <c r="U320" s="41"/>
      <c r="V320" s="41"/>
      <c r="W320" s="41"/>
      <c r="X320" s="41"/>
      <c r="Y320" s="41"/>
      <c r="Z320" s="41"/>
    </row>
    <row r="321" spans="1:26" ht="15.75" customHeight="1">
      <c r="A321" s="39">
        <v>45012</v>
      </c>
      <c r="B321" s="40">
        <v>4113.29</v>
      </c>
      <c r="C321" s="41"/>
      <c r="D321" s="42">
        <v>45034</v>
      </c>
      <c r="E321" s="43">
        <v>2.21</v>
      </c>
      <c r="F321" s="44"/>
      <c r="G321" s="44"/>
      <c r="H321" s="41"/>
      <c r="I321" s="52">
        <f t="shared" ref="I321:J321" si="320">A321</f>
        <v>45012</v>
      </c>
      <c r="J321" s="53">
        <f t="shared" si="320"/>
        <v>4113.29</v>
      </c>
      <c r="K321" s="54">
        <f>_xlfn.XLOOKUP(VALUE(I321), 'Processed closing data'!D$1:D$750, 'Processed closing data'!E$1:E$750, "")</f>
        <v>1.97</v>
      </c>
      <c r="L321" s="55">
        <f>_xlfn.XLOOKUP(VALUE(I321), 'Processed closing data'!O$1:O$750, 'Processed closing data'!P$1:P$750, "")</f>
        <v>29.44</v>
      </c>
      <c r="M321" s="41"/>
      <c r="N321" s="41"/>
      <c r="O321" s="42">
        <v>45034</v>
      </c>
      <c r="P321" s="56">
        <v>27.2</v>
      </c>
      <c r="Q321" s="41"/>
      <c r="R321" s="41"/>
      <c r="S321" s="41"/>
      <c r="T321" s="41"/>
      <c r="U321" s="41"/>
      <c r="V321" s="41"/>
      <c r="W321" s="41"/>
      <c r="X321" s="41"/>
      <c r="Y321" s="41"/>
      <c r="Z321" s="41"/>
    </row>
    <row r="322" spans="1:26" ht="15.75" customHeight="1">
      <c r="A322" s="39">
        <v>45013</v>
      </c>
      <c r="B322" s="40">
        <v>4115.04</v>
      </c>
      <c r="C322" s="41"/>
      <c r="D322" s="42">
        <v>45035</v>
      </c>
      <c r="E322" s="43">
        <v>2.16</v>
      </c>
      <c r="F322" s="44"/>
      <c r="G322" s="44"/>
      <c r="H322" s="41"/>
      <c r="I322" s="52">
        <f t="shared" ref="I322:J322" si="321">A322</f>
        <v>45013</v>
      </c>
      <c r="J322" s="53">
        <f t="shared" si="321"/>
        <v>4115.04</v>
      </c>
      <c r="K322" s="54">
        <f>_xlfn.XLOOKUP(VALUE(I322), 'Processed closing data'!D$1:D$750, 'Processed closing data'!E$1:E$750, "")</f>
        <v>1.9</v>
      </c>
      <c r="L322" s="55">
        <f>_xlfn.XLOOKUP(VALUE(I322), 'Processed closing data'!O$1:O$750, 'Processed closing data'!P$1:P$750, "")</f>
        <v>28.36</v>
      </c>
      <c r="M322" s="41"/>
      <c r="N322" s="41"/>
      <c r="O322" s="42">
        <v>45035</v>
      </c>
      <c r="P322" s="56">
        <v>27.66</v>
      </c>
      <c r="Q322" s="41"/>
      <c r="R322" s="41"/>
      <c r="S322" s="41"/>
      <c r="T322" s="41"/>
      <c r="U322" s="41"/>
      <c r="V322" s="41"/>
      <c r="W322" s="41"/>
      <c r="X322" s="41"/>
      <c r="Y322" s="41"/>
      <c r="Z322" s="41"/>
    </row>
    <row r="323" spans="1:26" ht="15.75" customHeight="1">
      <c r="A323" s="39">
        <v>45014</v>
      </c>
      <c r="B323" s="40">
        <v>4160.28</v>
      </c>
      <c r="C323" s="41"/>
      <c r="D323" s="42">
        <v>45036</v>
      </c>
      <c r="E323" s="43">
        <v>2.16</v>
      </c>
      <c r="F323" s="44"/>
      <c r="G323" s="44"/>
      <c r="H323" s="41"/>
      <c r="I323" s="52">
        <f t="shared" ref="I323:J323" si="322">A323</f>
        <v>45014</v>
      </c>
      <c r="J323" s="53">
        <f t="shared" si="322"/>
        <v>4160.28</v>
      </c>
      <c r="K323" s="54">
        <f>_xlfn.XLOOKUP(VALUE(I323), 'Processed closing data'!D$1:D$750, 'Processed closing data'!E$1:E$750, "")</f>
        <v>1.98</v>
      </c>
      <c r="L323" s="55">
        <f>_xlfn.XLOOKUP(VALUE(I323), 'Processed closing data'!O$1:O$750, 'Processed closing data'!P$1:P$750, "")</f>
        <v>28</v>
      </c>
      <c r="M323" s="41"/>
      <c r="N323" s="41"/>
      <c r="O323" s="42">
        <v>45036</v>
      </c>
      <c r="P323" s="56">
        <v>27.6</v>
      </c>
      <c r="Q323" s="41"/>
      <c r="R323" s="41"/>
      <c r="S323" s="41"/>
      <c r="T323" s="41"/>
      <c r="U323" s="41"/>
      <c r="V323" s="41"/>
      <c r="W323" s="41"/>
      <c r="X323" s="41"/>
      <c r="Y323" s="41"/>
      <c r="Z323" s="41"/>
    </row>
    <row r="324" spans="1:26" ht="15.75" customHeight="1">
      <c r="A324" s="39">
        <v>45015</v>
      </c>
      <c r="B324" s="40">
        <v>4195.43</v>
      </c>
      <c r="C324" s="41"/>
      <c r="D324" s="42">
        <v>45037</v>
      </c>
      <c r="E324" s="43">
        <v>2.17</v>
      </c>
      <c r="F324" s="44"/>
      <c r="G324" s="44"/>
      <c r="H324" s="41"/>
      <c r="I324" s="52">
        <f t="shared" ref="I324:J324" si="323">A324</f>
        <v>45015</v>
      </c>
      <c r="J324" s="53">
        <f t="shared" si="323"/>
        <v>4195.43</v>
      </c>
      <c r="K324" s="54">
        <f>_xlfn.XLOOKUP(VALUE(I324), 'Processed closing data'!D$1:D$750, 'Processed closing data'!E$1:E$750, "")</f>
        <v>2.13</v>
      </c>
      <c r="L324" s="55">
        <f>_xlfn.XLOOKUP(VALUE(I324), 'Processed closing data'!O$1:O$750, 'Processed closing data'!P$1:P$750, "")</f>
        <v>28.38</v>
      </c>
      <c r="M324" s="41"/>
      <c r="N324" s="41"/>
      <c r="O324" s="42">
        <v>45037</v>
      </c>
      <c r="P324" s="56">
        <v>27.92</v>
      </c>
      <c r="Q324" s="41"/>
      <c r="R324" s="41"/>
      <c r="S324" s="41"/>
      <c r="T324" s="41"/>
      <c r="U324" s="41"/>
      <c r="V324" s="41"/>
      <c r="W324" s="41"/>
      <c r="X324" s="41"/>
      <c r="Y324" s="41"/>
      <c r="Z324" s="41"/>
    </row>
    <row r="325" spans="1:26" ht="15.75" customHeight="1">
      <c r="A325" s="39">
        <v>45016</v>
      </c>
      <c r="B325" s="40">
        <v>4201.42</v>
      </c>
      <c r="C325" s="41"/>
      <c r="D325" s="42">
        <v>45040</v>
      </c>
      <c r="E325" s="43">
        <v>2.2000000000000002</v>
      </c>
      <c r="F325" s="44"/>
      <c r="G325" s="44"/>
      <c r="H325" s="41"/>
      <c r="I325" s="52">
        <f t="shared" ref="I325:J325" si="324">A325</f>
        <v>45016</v>
      </c>
      <c r="J325" s="53">
        <f t="shared" si="324"/>
        <v>4201.42</v>
      </c>
      <c r="K325" s="54">
        <f>_xlfn.XLOOKUP(VALUE(I325), 'Processed closing data'!D$1:D$750, 'Processed closing data'!E$1:E$750, "")</f>
        <v>2.23</v>
      </c>
      <c r="L325" s="55">
        <f>_xlfn.XLOOKUP(VALUE(I325), 'Processed closing data'!O$1:O$750, 'Processed closing data'!P$1:P$750, "")</f>
        <v>28.74</v>
      </c>
      <c r="M325" s="41"/>
      <c r="N325" s="41"/>
      <c r="O325" s="42">
        <v>45040</v>
      </c>
      <c r="P325" s="56">
        <v>27.74</v>
      </c>
      <c r="Q325" s="41"/>
      <c r="R325" s="41"/>
      <c r="S325" s="41"/>
      <c r="T325" s="41"/>
      <c r="U325" s="41"/>
      <c r="V325" s="41"/>
      <c r="W325" s="41"/>
      <c r="X325" s="41"/>
      <c r="Y325" s="41"/>
      <c r="Z325" s="41"/>
    </row>
    <row r="326" spans="1:26" ht="15.75" customHeight="1">
      <c r="A326" s="39">
        <v>45019</v>
      </c>
      <c r="B326" s="40">
        <v>4219.41</v>
      </c>
      <c r="C326" s="41"/>
      <c r="D326" s="42">
        <v>45041</v>
      </c>
      <c r="E326" s="43">
        <v>2.1800000000000002</v>
      </c>
      <c r="F326" s="44"/>
      <c r="G326" s="44"/>
      <c r="H326" s="41"/>
      <c r="I326" s="52">
        <f t="shared" ref="I326:J326" si="325">A326</f>
        <v>45019</v>
      </c>
      <c r="J326" s="53">
        <f t="shared" si="325"/>
        <v>4219.41</v>
      </c>
      <c r="K326" s="54">
        <f>_xlfn.XLOOKUP(VALUE(I326), 'Processed closing data'!D$1:D$750, 'Processed closing data'!E$1:E$750, "")</f>
        <v>2.14</v>
      </c>
      <c r="L326" s="55">
        <f>_xlfn.XLOOKUP(VALUE(I326), 'Processed closing data'!O$1:O$750, 'Processed closing data'!P$1:P$750, "")</f>
        <v>28.82</v>
      </c>
      <c r="M326" s="41"/>
      <c r="N326" s="41"/>
      <c r="O326" s="42">
        <v>45041</v>
      </c>
      <c r="P326" s="56">
        <v>27.24</v>
      </c>
      <c r="Q326" s="41"/>
      <c r="R326" s="41"/>
      <c r="S326" s="41"/>
      <c r="T326" s="41"/>
      <c r="U326" s="41"/>
      <c r="V326" s="41"/>
      <c r="W326" s="41"/>
      <c r="X326" s="41"/>
      <c r="Y326" s="41"/>
      <c r="Z326" s="41"/>
    </row>
    <row r="327" spans="1:26" ht="15.75" customHeight="1">
      <c r="A327" s="39">
        <v>45020</v>
      </c>
      <c r="B327" s="40">
        <v>4199.2</v>
      </c>
      <c r="C327" s="41"/>
      <c r="D327" s="42">
        <v>45042</v>
      </c>
      <c r="E327" s="43">
        <v>2.2200000000000002</v>
      </c>
      <c r="F327" s="44"/>
      <c r="G327" s="44"/>
      <c r="H327" s="41"/>
      <c r="I327" s="52">
        <f t="shared" ref="I327:J327" si="326">A327</f>
        <v>45020</v>
      </c>
      <c r="J327" s="53">
        <f t="shared" si="326"/>
        <v>4199.2</v>
      </c>
      <c r="K327" s="54">
        <f>_xlfn.XLOOKUP(VALUE(I327), 'Processed closing data'!D$1:D$750, 'Processed closing data'!E$1:E$750, "")</f>
        <v>2.09</v>
      </c>
      <c r="L327" s="55">
        <f>_xlfn.XLOOKUP(VALUE(I327), 'Processed closing data'!O$1:O$750, 'Processed closing data'!P$1:P$750, "")</f>
        <v>28.46</v>
      </c>
      <c r="M327" s="41"/>
      <c r="N327" s="41"/>
      <c r="O327" s="42">
        <v>45042</v>
      </c>
      <c r="P327" s="56">
        <v>27.14</v>
      </c>
      <c r="Q327" s="41"/>
      <c r="R327" s="41"/>
      <c r="S327" s="41"/>
      <c r="T327" s="41"/>
      <c r="U327" s="41"/>
      <c r="V327" s="41"/>
      <c r="W327" s="41"/>
      <c r="X327" s="41"/>
      <c r="Y327" s="41"/>
      <c r="Z327" s="41"/>
    </row>
    <row r="328" spans="1:26" ht="15.75" customHeight="1">
      <c r="A328" s="39">
        <v>45021</v>
      </c>
      <c r="B328" s="40">
        <v>4205.97</v>
      </c>
      <c r="C328" s="41"/>
      <c r="D328" s="42">
        <v>45043</v>
      </c>
      <c r="E328" s="43">
        <v>2.33</v>
      </c>
      <c r="F328" s="44"/>
      <c r="G328" s="44"/>
      <c r="H328" s="41"/>
      <c r="I328" s="52">
        <f t="shared" ref="I328:J328" si="327">A328</f>
        <v>45021</v>
      </c>
      <c r="J328" s="53">
        <f t="shared" si="327"/>
        <v>4205.97</v>
      </c>
      <c r="K328" s="54">
        <f>_xlfn.XLOOKUP(VALUE(I328), 'Processed closing data'!D$1:D$750, 'Processed closing data'!E$1:E$750, "")</f>
        <v>2.08</v>
      </c>
      <c r="L328" s="55">
        <f>_xlfn.XLOOKUP(VALUE(I328), 'Processed closing data'!O$1:O$750, 'Processed closing data'!P$1:P$750, "")</f>
        <v>27.46</v>
      </c>
      <c r="M328" s="41"/>
      <c r="N328" s="41"/>
      <c r="O328" s="42">
        <v>45043</v>
      </c>
      <c r="P328" s="56">
        <v>27</v>
      </c>
      <c r="Q328" s="41"/>
      <c r="R328" s="41"/>
      <c r="S328" s="41"/>
      <c r="T328" s="41"/>
      <c r="U328" s="41"/>
      <c r="V328" s="41"/>
      <c r="W328" s="41"/>
      <c r="X328" s="41"/>
      <c r="Y328" s="41"/>
      <c r="Z328" s="41"/>
    </row>
    <row r="329" spans="1:26" ht="15.75" customHeight="1">
      <c r="A329" s="39">
        <v>45022</v>
      </c>
      <c r="B329" s="40">
        <v>4249.2700000000004</v>
      </c>
      <c r="C329" s="41"/>
      <c r="D329" s="42">
        <v>45044</v>
      </c>
      <c r="E329" s="43">
        <v>2.2999999999999998</v>
      </c>
      <c r="F329" s="44"/>
      <c r="G329" s="44"/>
      <c r="H329" s="41"/>
      <c r="I329" s="52">
        <f t="shared" ref="I329:J329" si="328">A329</f>
        <v>45022</v>
      </c>
      <c r="J329" s="53">
        <f t="shared" si="328"/>
        <v>4249.2700000000004</v>
      </c>
      <c r="K329" s="54">
        <f>_xlfn.XLOOKUP(VALUE(I329), 'Processed closing data'!D$1:D$750, 'Processed closing data'!E$1:E$750, "")</f>
        <v>2.16</v>
      </c>
      <c r="L329" s="55">
        <f>_xlfn.XLOOKUP(VALUE(I329), 'Processed closing data'!O$1:O$750, 'Processed closing data'!P$1:P$750, "")</f>
        <v>28.36</v>
      </c>
      <c r="M329" s="41"/>
      <c r="N329" s="41"/>
      <c r="O329" s="42">
        <v>45044</v>
      </c>
      <c r="P329" s="56">
        <v>26.88</v>
      </c>
      <c r="Q329" s="41"/>
      <c r="R329" s="41"/>
      <c r="S329" s="41"/>
      <c r="T329" s="41"/>
      <c r="U329" s="41"/>
      <c r="V329" s="41"/>
      <c r="W329" s="41"/>
      <c r="X329" s="41"/>
      <c r="Y329" s="41"/>
      <c r="Z329" s="41"/>
    </row>
    <row r="330" spans="1:26" ht="15.75" customHeight="1">
      <c r="A330" s="39">
        <v>45023</v>
      </c>
      <c r="B330" s="40">
        <v>4249.2700000000004</v>
      </c>
      <c r="C330" s="41"/>
      <c r="D330" s="42">
        <v>45048</v>
      </c>
      <c r="E330" s="43">
        <v>2.3199999999999998</v>
      </c>
      <c r="F330" s="44"/>
      <c r="G330" s="44"/>
      <c r="H330" s="41"/>
      <c r="I330" s="52">
        <f t="shared" ref="I330:J330" si="329">A330</f>
        <v>45023</v>
      </c>
      <c r="J330" s="53">
        <f t="shared" si="329"/>
        <v>4249.2700000000004</v>
      </c>
      <c r="K330" s="54">
        <v>2.16</v>
      </c>
      <c r="L330" s="55">
        <v>28.36</v>
      </c>
      <c r="M330" s="41"/>
      <c r="N330" s="41"/>
      <c r="O330" s="42">
        <v>45048</v>
      </c>
      <c r="P330" s="56">
        <v>26.8</v>
      </c>
      <c r="Q330" s="41"/>
      <c r="R330" s="41"/>
      <c r="S330" s="41"/>
      <c r="T330" s="41"/>
      <c r="U330" s="41"/>
      <c r="V330" s="41"/>
      <c r="W330" s="41"/>
      <c r="X330" s="41"/>
      <c r="Y330" s="41"/>
      <c r="Z330" s="41"/>
    </row>
    <row r="331" spans="1:26" ht="15.75" customHeight="1">
      <c r="A331" s="39">
        <v>45026</v>
      </c>
      <c r="B331" s="40">
        <v>4249.2700000000004</v>
      </c>
      <c r="C331" s="41"/>
      <c r="D331" s="42">
        <v>45049</v>
      </c>
      <c r="E331" s="43">
        <v>2.2799999999999998</v>
      </c>
      <c r="F331" s="44"/>
      <c r="G331" s="44"/>
      <c r="H331" s="41"/>
      <c r="I331" s="52">
        <f t="shared" ref="I331:J331" si="330">A331</f>
        <v>45026</v>
      </c>
      <c r="J331" s="53">
        <f t="shared" si="330"/>
        <v>4249.2700000000004</v>
      </c>
      <c r="K331" s="54">
        <v>2.16</v>
      </c>
      <c r="L331" s="55">
        <v>28.36</v>
      </c>
      <c r="M331" s="41"/>
      <c r="N331" s="41"/>
      <c r="O331" s="42">
        <v>45049</v>
      </c>
      <c r="P331" s="56">
        <v>26.52</v>
      </c>
      <c r="Q331" s="41"/>
      <c r="R331" s="41"/>
      <c r="S331" s="41"/>
      <c r="T331" s="41"/>
      <c r="U331" s="41"/>
      <c r="V331" s="41"/>
      <c r="W331" s="41"/>
      <c r="X331" s="41"/>
      <c r="Y331" s="41"/>
      <c r="Z331" s="41"/>
    </row>
    <row r="332" spans="1:26" ht="15.75" customHeight="1">
      <c r="A332" s="39">
        <v>45027</v>
      </c>
      <c r="B332" s="40">
        <v>4275.12</v>
      </c>
      <c r="C332" s="41"/>
      <c r="D332" s="42">
        <v>45050</v>
      </c>
      <c r="E332" s="43">
        <v>2.2799999999999998</v>
      </c>
      <c r="F332" s="44"/>
      <c r="G332" s="44"/>
      <c r="H332" s="41"/>
      <c r="I332" s="52">
        <f t="shared" ref="I332:J332" si="331">A332</f>
        <v>45027</v>
      </c>
      <c r="J332" s="53">
        <f t="shared" si="331"/>
        <v>4275.12</v>
      </c>
      <c r="K332" s="54">
        <f>_xlfn.XLOOKUP(VALUE(I332), 'Processed closing data'!D$1:D$750, 'Processed closing data'!E$1:E$750, "")</f>
        <v>2.19</v>
      </c>
      <c r="L332" s="55">
        <f>_xlfn.XLOOKUP(VALUE(I332), 'Processed closing data'!O$1:O$750, 'Processed closing data'!P$1:P$750, "")</f>
        <v>29.02</v>
      </c>
      <c r="M332" s="41"/>
      <c r="N332" s="41"/>
      <c r="O332" s="42">
        <v>45050</v>
      </c>
      <c r="P332" s="56">
        <v>26.92</v>
      </c>
      <c r="Q332" s="41"/>
      <c r="R332" s="41"/>
      <c r="S332" s="41"/>
      <c r="T332" s="41"/>
      <c r="U332" s="41"/>
      <c r="V332" s="41"/>
      <c r="W332" s="41"/>
      <c r="X332" s="41"/>
      <c r="Y332" s="41"/>
      <c r="Z332" s="41"/>
    </row>
    <row r="333" spans="1:26" ht="15.75" customHeight="1">
      <c r="A333" s="39">
        <v>45028</v>
      </c>
      <c r="B333" s="40">
        <v>4295.09</v>
      </c>
      <c r="C333" s="41"/>
      <c r="D333" s="42">
        <v>45051</v>
      </c>
      <c r="E333" s="43">
        <v>2.31</v>
      </c>
      <c r="F333" s="44"/>
      <c r="G333" s="44"/>
      <c r="H333" s="41"/>
      <c r="I333" s="52">
        <f t="shared" ref="I333:J333" si="332">A333</f>
        <v>45028</v>
      </c>
      <c r="J333" s="53">
        <f t="shared" si="332"/>
        <v>4295.09</v>
      </c>
      <c r="K333" s="54">
        <f>_xlfn.XLOOKUP(VALUE(I333), 'Processed closing data'!D$1:D$750, 'Processed closing data'!E$1:E$750, "")</f>
        <v>2.13</v>
      </c>
      <c r="L333" s="55">
        <f>_xlfn.XLOOKUP(VALUE(I333), 'Processed closing data'!O$1:O$750, 'Processed closing data'!P$1:P$750, "")</f>
        <v>28.48</v>
      </c>
      <c r="M333" s="41"/>
      <c r="N333" s="41"/>
      <c r="O333" s="42">
        <v>45051</v>
      </c>
      <c r="P333" s="56">
        <v>27.74</v>
      </c>
      <c r="Q333" s="41"/>
      <c r="R333" s="41"/>
      <c r="S333" s="41"/>
      <c r="T333" s="41"/>
      <c r="U333" s="41"/>
      <c r="V333" s="41"/>
      <c r="W333" s="41"/>
      <c r="X333" s="41"/>
      <c r="Y333" s="41"/>
      <c r="Z333" s="41"/>
    </row>
    <row r="334" spans="1:26" ht="15.75" customHeight="1">
      <c r="A334" s="39">
        <v>45029</v>
      </c>
      <c r="B334" s="40">
        <v>4305.96</v>
      </c>
      <c r="C334" s="41"/>
      <c r="D334" s="42">
        <v>45055</v>
      </c>
      <c r="E334" s="43">
        <v>2.35</v>
      </c>
      <c r="F334" s="44"/>
      <c r="G334" s="44"/>
      <c r="H334" s="41"/>
      <c r="I334" s="52">
        <f t="shared" ref="I334:J334" si="333">A334</f>
        <v>45029</v>
      </c>
      <c r="J334" s="53">
        <f t="shared" si="333"/>
        <v>4305.96</v>
      </c>
      <c r="K334" s="54">
        <f>_xlfn.XLOOKUP(VALUE(I334), 'Processed closing data'!D$1:D$750, 'Processed closing data'!E$1:E$750, "")</f>
        <v>2.19</v>
      </c>
      <c r="L334" s="55">
        <f>_xlfn.XLOOKUP(VALUE(I334), 'Processed closing data'!O$1:O$750, 'Processed closing data'!P$1:P$750, "")</f>
        <v>28.7</v>
      </c>
      <c r="M334" s="41"/>
      <c r="N334" s="41"/>
      <c r="O334" s="42">
        <v>45055</v>
      </c>
      <c r="P334" s="56">
        <v>25.74</v>
      </c>
      <c r="Q334" s="41"/>
      <c r="R334" s="41"/>
      <c r="S334" s="41"/>
      <c r="T334" s="41"/>
      <c r="U334" s="41"/>
      <c r="V334" s="41"/>
      <c r="W334" s="41"/>
      <c r="X334" s="41"/>
      <c r="Y334" s="41"/>
      <c r="Z334" s="41"/>
    </row>
    <row r="335" spans="1:26" ht="15.75" customHeight="1">
      <c r="A335" s="39">
        <v>45030</v>
      </c>
      <c r="B335" s="40">
        <v>4324.8500000000004</v>
      </c>
      <c r="C335" s="41"/>
      <c r="D335" s="42">
        <v>45056</v>
      </c>
      <c r="E335" s="43">
        <v>2.39</v>
      </c>
      <c r="F335" s="44"/>
      <c r="G335" s="44"/>
      <c r="H335" s="41"/>
      <c r="I335" s="52">
        <f t="shared" ref="I335:J335" si="334">A335</f>
        <v>45030</v>
      </c>
      <c r="J335" s="53">
        <f t="shared" si="334"/>
        <v>4324.8500000000004</v>
      </c>
      <c r="K335" s="54">
        <f>_xlfn.XLOOKUP(VALUE(I335), 'Processed closing data'!D$1:D$750, 'Processed closing data'!E$1:E$750, "")</f>
        <v>2.37</v>
      </c>
      <c r="L335" s="55">
        <f>_xlfn.XLOOKUP(VALUE(I335), 'Processed closing data'!O$1:O$750, 'Processed closing data'!P$1:P$750, "")</f>
        <v>28</v>
      </c>
      <c r="M335" s="41"/>
      <c r="N335" s="41"/>
      <c r="O335" s="42">
        <v>45056</v>
      </c>
      <c r="P335" s="56">
        <v>26.26</v>
      </c>
      <c r="Q335" s="41"/>
      <c r="R335" s="41"/>
      <c r="S335" s="41"/>
      <c r="T335" s="41"/>
      <c r="U335" s="41"/>
      <c r="V335" s="41"/>
      <c r="W335" s="41"/>
      <c r="X335" s="41"/>
      <c r="Y335" s="41"/>
      <c r="Z335" s="41"/>
    </row>
    <row r="336" spans="1:26" ht="15.75" customHeight="1">
      <c r="A336" s="39">
        <v>45033</v>
      </c>
      <c r="B336" s="40">
        <v>4329.83</v>
      </c>
      <c r="C336" s="41"/>
      <c r="D336" s="42">
        <v>45057</v>
      </c>
      <c r="E336" s="43">
        <v>2.4900000000000002</v>
      </c>
      <c r="F336" s="44"/>
      <c r="G336" s="44"/>
      <c r="H336" s="41"/>
      <c r="I336" s="52">
        <f t="shared" ref="I336:J336" si="335">A336</f>
        <v>45033</v>
      </c>
      <c r="J336" s="53">
        <f t="shared" si="335"/>
        <v>4329.83</v>
      </c>
      <c r="K336" s="54">
        <f>_xlfn.XLOOKUP(VALUE(I336), 'Processed closing data'!D$1:D$750, 'Processed closing data'!E$1:E$750, "")</f>
        <v>2.29</v>
      </c>
      <c r="L336" s="55">
        <f>_xlfn.XLOOKUP(VALUE(I336), 'Processed closing data'!O$1:O$750, 'Processed closing data'!P$1:P$750, "")</f>
        <v>27.94</v>
      </c>
      <c r="M336" s="41"/>
      <c r="N336" s="41"/>
      <c r="O336" s="42">
        <v>45057</v>
      </c>
      <c r="P336" s="56">
        <v>26.04</v>
      </c>
      <c r="Q336" s="41"/>
      <c r="R336" s="41"/>
      <c r="S336" s="41"/>
      <c r="T336" s="41"/>
      <c r="U336" s="41"/>
      <c r="V336" s="41"/>
      <c r="W336" s="41"/>
      <c r="X336" s="41"/>
      <c r="Y336" s="41"/>
      <c r="Z336" s="41"/>
    </row>
    <row r="337" spans="1:26" ht="15.75" customHeight="1">
      <c r="A337" s="39">
        <v>45034</v>
      </c>
      <c r="B337" s="40">
        <v>4344.28</v>
      </c>
      <c r="C337" s="41"/>
      <c r="D337" s="42">
        <v>45058</v>
      </c>
      <c r="E337" s="43">
        <v>2.44</v>
      </c>
      <c r="F337" s="44"/>
      <c r="G337" s="44"/>
      <c r="H337" s="41"/>
      <c r="I337" s="52">
        <f t="shared" ref="I337:J337" si="336">A337</f>
        <v>45034</v>
      </c>
      <c r="J337" s="53">
        <f t="shared" si="336"/>
        <v>4344.28</v>
      </c>
      <c r="K337" s="54">
        <f>_xlfn.XLOOKUP(VALUE(I337), 'Processed closing data'!D$1:D$750, 'Processed closing data'!E$1:E$750, "")</f>
        <v>2.21</v>
      </c>
      <c r="L337" s="55">
        <f>_xlfn.XLOOKUP(VALUE(I337), 'Processed closing data'!O$1:O$750, 'Processed closing data'!P$1:P$750, "")</f>
        <v>27.2</v>
      </c>
      <c r="M337" s="41"/>
      <c r="N337" s="41"/>
      <c r="O337" s="42">
        <v>45058</v>
      </c>
      <c r="P337" s="56">
        <v>25.9</v>
      </c>
      <c r="Q337" s="41"/>
      <c r="R337" s="41"/>
      <c r="S337" s="41"/>
      <c r="T337" s="41"/>
      <c r="U337" s="41"/>
      <c r="V337" s="41"/>
      <c r="W337" s="41"/>
      <c r="X337" s="41"/>
      <c r="Y337" s="41"/>
      <c r="Z337" s="41"/>
    </row>
    <row r="338" spans="1:26" ht="15.75" customHeight="1">
      <c r="A338" s="39">
        <v>45035</v>
      </c>
      <c r="B338" s="40">
        <v>4336.25</v>
      </c>
      <c r="C338" s="41"/>
      <c r="D338" s="42">
        <v>45061</v>
      </c>
      <c r="E338" s="43">
        <v>2.41</v>
      </c>
      <c r="F338" s="44"/>
      <c r="G338" s="44"/>
      <c r="H338" s="41"/>
      <c r="I338" s="52">
        <f t="shared" ref="I338:J338" si="337">A338</f>
        <v>45035</v>
      </c>
      <c r="J338" s="53">
        <f t="shared" si="337"/>
        <v>4336.25</v>
      </c>
      <c r="K338" s="54">
        <f>_xlfn.XLOOKUP(VALUE(I338), 'Processed closing data'!D$1:D$750, 'Processed closing data'!E$1:E$750, "")</f>
        <v>2.16</v>
      </c>
      <c r="L338" s="55">
        <f>_xlfn.XLOOKUP(VALUE(I338), 'Processed closing data'!O$1:O$750, 'Processed closing data'!P$1:P$750, "")</f>
        <v>27.66</v>
      </c>
      <c r="M338" s="41"/>
      <c r="N338" s="41"/>
      <c r="O338" s="42">
        <v>45061</v>
      </c>
      <c r="P338" s="56">
        <v>25.68</v>
      </c>
      <c r="Q338" s="41"/>
      <c r="R338" s="41"/>
      <c r="S338" s="41"/>
      <c r="T338" s="41"/>
      <c r="U338" s="41"/>
      <c r="V338" s="41"/>
      <c r="W338" s="41"/>
      <c r="X338" s="41"/>
      <c r="Y338" s="41"/>
      <c r="Z338" s="41"/>
    </row>
    <row r="339" spans="1:26" ht="15.75" customHeight="1">
      <c r="A339" s="39">
        <v>45036</v>
      </c>
      <c r="B339" s="40">
        <v>4336.04</v>
      </c>
      <c r="C339" s="41"/>
      <c r="D339" s="42">
        <v>45062</v>
      </c>
      <c r="E339" s="43">
        <v>2.4</v>
      </c>
      <c r="F339" s="44"/>
      <c r="G339" s="44"/>
      <c r="H339" s="41"/>
      <c r="I339" s="52">
        <f t="shared" ref="I339:J339" si="338">A339</f>
        <v>45036</v>
      </c>
      <c r="J339" s="53">
        <f t="shared" si="338"/>
        <v>4336.04</v>
      </c>
      <c r="K339" s="54">
        <f>_xlfn.XLOOKUP(VALUE(I339), 'Processed closing data'!D$1:D$750, 'Processed closing data'!E$1:E$750, "")</f>
        <v>2.16</v>
      </c>
      <c r="L339" s="55">
        <f>_xlfn.XLOOKUP(VALUE(I339), 'Processed closing data'!O$1:O$750, 'Processed closing data'!P$1:P$750, "")</f>
        <v>27.6</v>
      </c>
      <c r="M339" s="41"/>
      <c r="N339" s="41"/>
      <c r="O339" s="42">
        <v>45062</v>
      </c>
      <c r="P339" s="56">
        <v>25.44</v>
      </c>
      <c r="Q339" s="41"/>
      <c r="R339" s="41"/>
      <c r="S339" s="41"/>
      <c r="T339" s="41"/>
      <c r="U339" s="41"/>
      <c r="V339" s="41"/>
      <c r="W339" s="41"/>
      <c r="X339" s="41"/>
      <c r="Y339" s="41"/>
      <c r="Z339" s="41"/>
    </row>
    <row r="340" spans="1:26" ht="15.75" customHeight="1">
      <c r="A340" s="39">
        <v>45037</v>
      </c>
      <c r="B340" s="40">
        <v>4345.68</v>
      </c>
      <c r="C340" s="41"/>
      <c r="D340" s="42">
        <v>45063</v>
      </c>
      <c r="E340" s="43">
        <v>2.4</v>
      </c>
      <c r="F340" s="44"/>
      <c r="G340" s="44"/>
      <c r="H340" s="41"/>
      <c r="I340" s="52">
        <f t="shared" ref="I340:J340" si="339">A340</f>
        <v>45037</v>
      </c>
      <c r="J340" s="53">
        <f t="shared" si="339"/>
        <v>4345.68</v>
      </c>
      <c r="K340" s="54">
        <f>_xlfn.XLOOKUP(VALUE(I340), 'Processed closing data'!D$1:D$750, 'Processed closing data'!E$1:E$750, "")</f>
        <v>2.17</v>
      </c>
      <c r="L340" s="55">
        <f>_xlfn.XLOOKUP(VALUE(I340), 'Processed closing data'!O$1:O$750, 'Processed closing data'!P$1:P$750, "")</f>
        <v>27.92</v>
      </c>
      <c r="M340" s="41"/>
      <c r="N340" s="41"/>
      <c r="O340" s="42">
        <v>45063</v>
      </c>
      <c r="P340" s="56">
        <v>24.84</v>
      </c>
      <c r="Q340" s="41"/>
      <c r="R340" s="41"/>
      <c r="S340" s="41"/>
      <c r="T340" s="41"/>
      <c r="U340" s="41"/>
      <c r="V340" s="41"/>
      <c r="W340" s="41"/>
      <c r="X340" s="41"/>
      <c r="Y340" s="41"/>
      <c r="Z340" s="41"/>
    </row>
    <row r="341" spans="1:26" ht="15.75" customHeight="1">
      <c r="A341" s="39">
        <v>45040</v>
      </c>
      <c r="B341" s="40">
        <v>4343.42</v>
      </c>
      <c r="C341" s="41"/>
      <c r="D341" s="42">
        <v>45064</v>
      </c>
      <c r="E341" s="43">
        <v>2.37</v>
      </c>
      <c r="F341" s="44"/>
      <c r="G341" s="44"/>
      <c r="H341" s="41"/>
      <c r="I341" s="52">
        <f t="shared" ref="I341:J341" si="340">A341</f>
        <v>45040</v>
      </c>
      <c r="J341" s="53">
        <f t="shared" si="340"/>
        <v>4343.42</v>
      </c>
      <c r="K341" s="54">
        <f>_xlfn.XLOOKUP(VALUE(I341), 'Processed closing data'!D$1:D$750, 'Processed closing data'!E$1:E$750, "")</f>
        <v>2.2000000000000002</v>
      </c>
      <c r="L341" s="55">
        <f>_xlfn.XLOOKUP(VALUE(I341), 'Processed closing data'!O$1:O$750, 'Processed closing data'!P$1:P$750, "")</f>
        <v>27.74</v>
      </c>
      <c r="M341" s="41"/>
      <c r="N341" s="41"/>
      <c r="O341" s="42">
        <v>45064</v>
      </c>
      <c r="P341" s="56">
        <v>24.58</v>
      </c>
      <c r="Q341" s="41"/>
      <c r="R341" s="41"/>
      <c r="S341" s="41"/>
      <c r="T341" s="41"/>
      <c r="U341" s="41"/>
      <c r="V341" s="41"/>
      <c r="W341" s="41"/>
      <c r="X341" s="41"/>
      <c r="Y341" s="41"/>
      <c r="Z341" s="41"/>
    </row>
    <row r="342" spans="1:26" ht="15.75" customHeight="1">
      <c r="A342" s="39">
        <v>45041</v>
      </c>
      <c r="B342" s="40">
        <v>4333.1000000000004</v>
      </c>
      <c r="C342" s="41"/>
      <c r="D342" s="42">
        <v>45065</v>
      </c>
      <c r="E342" s="43">
        <v>2.48</v>
      </c>
      <c r="F342" s="44"/>
      <c r="G342" s="44"/>
      <c r="H342" s="41"/>
      <c r="I342" s="52">
        <f t="shared" ref="I342:J342" si="341">A342</f>
        <v>45041</v>
      </c>
      <c r="J342" s="53">
        <f t="shared" si="341"/>
        <v>4333.1000000000004</v>
      </c>
      <c r="K342" s="54">
        <f>_xlfn.XLOOKUP(VALUE(I342), 'Processed closing data'!D$1:D$750, 'Processed closing data'!E$1:E$750, "")</f>
        <v>2.1800000000000002</v>
      </c>
      <c r="L342" s="55">
        <f>_xlfn.XLOOKUP(VALUE(I342), 'Processed closing data'!O$1:O$750, 'Processed closing data'!P$1:P$750, "")</f>
        <v>27.24</v>
      </c>
      <c r="M342" s="41"/>
      <c r="N342" s="41"/>
      <c r="O342" s="42">
        <v>45065</v>
      </c>
      <c r="P342" s="56">
        <v>25.18</v>
      </c>
      <c r="Q342" s="41"/>
      <c r="R342" s="41"/>
      <c r="S342" s="41"/>
      <c r="T342" s="41"/>
      <c r="U342" s="41"/>
      <c r="V342" s="41"/>
      <c r="W342" s="41"/>
      <c r="X342" s="41"/>
      <c r="Y342" s="41"/>
      <c r="Z342" s="41"/>
    </row>
    <row r="343" spans="1:26" ht="15.75" customHeight="1">
      <c r="A343" s="39">
        <v>45042</v>
      </c>
      <c r="B343" s="40">
        <v>4314.67</v>
      </c>
      <c r="C343" s="41"/>
      <c r="D343" s="42">
        <v>45068</v>
      </c>
      <c r="E343" s="43">
        <v>2.4900000000000002</v>
      </c>
      <c r="F343" s="44"/>
      <c r="G343" s="44"/>
      <c r="H343" s="41"/>
      <c r="I343" s="52">
        <f t="shared" ref="I343:J343" si="342">A343</f>
        <v>45042</v>
      </c>
      <c r="J343" s="53">
        <f t="shared" si="342"/>
        <v>4314.67</v>
      </c>
      <c r="K343" s="54">
        <f>_xlfn.XLOOKUP(VALUE(I343), 'Processed closing data'!D$1:D$750, 'Processed closing data'!E$1:E$750, "")</f>
        <v>2.2200000000000002</v>
      </c>
      <c r="L343" s="55">
        <f>_xlfn.XLOOKUP(VALUE(I343), 'Processed closing data'!O$1:O$750, 'Processed closing data'!P$1:P$750, "")</f>
        <v>27.14</v>
      </c>
      <c r="M343" s="41"/>
      <c r="N343" s="41"/>
      <c r="O343" s="42">
        <v>45068</v>
      </c>
      <c r="P343" s="56">
        <v>25.1</v>
      </c>
      <c r="Q343" s="41"/>
      <c r="R343" s="41"/>
      <c r="S343" s="41"/>
      <c r="T343" s="41"/>
      <c r="U343" s="41"/>
      <c r="V343" s="41"/>
      <c r="W343" s="41"/>
      <c r="X343" s="41"/>
      <c r="Y343" s="41"/>
      <c r="Z343" s="41"/>
    </row>
    <row r="344" spans="1:26" ht="15.75" customHeight="1">
      <c r="A344" s="39">
        <v>45043</v>
      </c>
      <c r="B344" s="40">
        <v>4305.97</v>
      </c>
      <c r="C344" s="41"/>
      <c r="D344" s="42">
        <v>45069</v>
      </c>
      <c r="E344" s="43">
        <v>2.4900000000000002</v>
      </c>
      <c r="F344" s="44"/>
      <c r="G344" s="44"/>
      <c r="H344" s="41"/>
      <c r="I344" s="52">
        <f t="shared" ref="I344:J344" si="343">A344</f>
        <v>45043</v>
      </c>
      <c r="J344" s="53">
        <f t="shared" si="343"/>
        <v>4305.97</v>
      </c>
      <c r="K344" s="54">
        <f>_xlfn.XLOOKUP(VALUE(I344), 'Processed closing data'!D$1:D$750, 'Processed closing data'!E$1:E$750, "")</f>
        <v>2.33</v>
      </c>
      <c r="L344" s="55">
        <f>_xlfn.XLOOKUP(VALUE(I344), 'Processed closing data'!O$1:O$750, 'Processed closing data'!P$1:P$750, "")</f>
        <v>27</v>
      </c>
      <c r="M344" s="41"/>
      <c r="N344" s="41"/>
      <c r="O344" s="42">
        <v>45069</v>
      </c>
      <c r="P344" s="56">
        <v>25.2</v>
      </c>
      <c r="Q344" s="41"/>
      <c r="R344" s="41"/>
      <c r="S344" s="41"/>
      <c r="T344" s="41"/>
      <c r="U344" s="41"/>
      <c r="V344" s="41"/>
      <c r="W344" s="41"/>
      <c r="X344" s="41"/>
      <c r="Y344" s="41"/>
      <c r="Z344" s="41"/>
    </row>
    <row r="345" spans="1:26" ht="15.75" customHeight="1">
      <c r="A345" s="39">
        <v>45044</v>
      </c>
      <c r="B345" s="40">
        <v>4329.96</v>
      </c>
      <c r="C345" s="41"/>
      <c r="D345" s="42">
        <v>45070</v>
      </c>
      <c r="E345" s="43">
        <v>2.4900000000000002</v>
      </c>
      <c r="F345" s="44"/>
      <c r="G345" s="44"/>
      <c r="H345" s="41"/>
      <c r="I345" s="52">
        <f t="shared" ref="I345:J345" si="344">A345</f>
        <v>45044</v>
      </c>
      <c r="J345" s="53">
        <f t="shared" si="344"/>
        <v>4329.96</v>
      </c>
      <c r="K345" s="54">
        <f>_xlfn.XLOOKUP(VALUE(I345), 'Processed closing data'!D$1:D$750, 'Processed closing data'!E$1:E$750, "")</f>
        <v>2.2999999999999998</v>
      </c>
      <c r="L345" s="55">
        <f>_xlfn.XLOOKUP(VALUE(I345), 'Processed closing data'!O$1:O$750, 'Processed closing data'!P$1:P$750, "")</f>
        <v>26.88</v>
      </c>
      <c r="M345" s="41"/>
      <c r="N345" s="41"/>
      <c r="O345" s="42">
        <v>45070</v>
      </c>
      <c r="P345" s="56">
        <v>25.12</v>
      </c>
      <c r="Q345" s="41"/>
      <c r="R345" s="41"/>
      <c r="S345" s="41"/>
      <c r="T345" s="41"/>
      <c r="U345" s="41"/>
      <c r="V345" s="41"/>
      <c r="W345" s="41"/>
      <c r="X345" s="41"/>
      <c r="Y345" s="41"/>
      <c r="Z345" s="41"/>
    </row>
    <row r="346" spans="1:26" ht="15.75" customHeight="1">
      <c r="A346" s="39">
        <v>45047</v>
      </c>
      <c r="B346" s="40">
        <v>4329.96</v>
      </c>
      <c r="C346" s="41"/>
      <c r="D346" s="42">
        <v>45072</v>
      </c>
      <c r="E346" s="43">
        <v>2.62</v>
      </c>
      <c r="F346" s="44"/>
      <c r="G346" s="44"/>
      <c r="H346" s="41"/>
      <c r="I346" s="52">
        <f t="shared" ref="I346:J346" si="345">A346</f>
        <v>45047</v>
      </c>
      <c r="J346" s="53">
        <f t="shared" si="345"/>
        <v>4329.96</v>
      </c>
      <c r="K346" s="54">
        <v>2.2999999999999998</v>
      </c>
      <c r="L346" s="55">
        <v>26.88</v>
      </c>
      <c r="M346" s="41"/>
      <c r="N346" s="41"/>
      <c r="O346" s="42">
        <v>45072</v>
      </c>
      <c r="P346" s="56">
        <v>25.02</v>
      </c>
      <c r="Q346" s="41"/>
      <c r="R346" s="41"/>
      <c r="S346" s="41"/>
      <c r="T346" s="41"/>
      <c r="U346" s="41"/>
      <c r="V346" s="41"/>
      <c r="W346" s="41"/>
      <c r="X346" s="41"/>
      <c r="Y346" s="41"/>
      <c r="Z346" s="41"/>
    </row>
    <row r="347" spans="1:26" ht="15.75" customHeight="1">
      <c r="A347" s="39">
        <v>45048</v>
      </c>
      <c r="B347" s="40">
        <v>4280.37</v>
      </c>
      <c r="C347" s="41"/>
      <c r="D347" s="42">
        <v>45076</v>
      </c>
      <c r="E347" s="43">
        <v>2.61</v>
      </c>
      <c r="F347" s="44"/>
      <c r="G347" s="44"/>
      <c r="H347" s="41"/>
      <c r="I347" s="52">
        <f t="shared" ref="I347:J347" si="346">A347</f>
        <v>45048</v>
      </c>
      <c r="J347" s="53">
        <f t="shared" si="346"/>
        <v>4280.37</v>
      </c>
      <c r="K347" s="54">
        <f>_xlfn.XLOOKUP(VALUE(I347), 'Processed closing data'!D$1:D$750, 'Processed closing data'!E$1:E$750, "")</f>
        <v>2.3199999999999998</v>
      </c>
      <c r="L347" s="55">
        <f>_xlfn.XLOOKUP(VALUE(I347), 'Processed closing data'!O$1:O$750, 'Processed closing data'!P$1:P$750, "")</f>
        <v>26.8</v>
      </c>
      <c r="M347" s="41"/>
      <c r="N347" s="41"/>
      <c r="O347" s="42">
        <v>45076</v>
      </c>
      <c r="P347" s="56">
        <v>24.96</v>
      </c>
      <c r="Q347" s="41"/>
      <c r="R347" s="41"/>
      <c r="S347" s="41"/>
      <c r="T347" s="41"/>
      <c r="U347" s="41"/>
      <c r="V347" s="41"/>
      <c r="W347" s="41"/>
      <c r="X347" s="41"/>
      <c r="Y347" s="41"/>
      <c r="Z347" s="41"/>
    </row>
    <row r="348" spans="1:26" ht="15.75" customHeight="1">
      <c r="A348" s="39">
        <v>45049</v>
      </c>
      <c r="B348" s="40">
        <v>4289.2299999999996</v>
      </c>
      <c r="C348" s="41"/>
      <c r="D348" s="42">
        <v>45077</v>
      </c>
      <c r="E348" s="43">
        <v>2.7</v>
      </c>
      <c r="F348" s="44"/>
      <c r="G348" s="44"/>
      <c r="H348" s="41"/>
      <c r="I348" s="52">
        <f t="shared" ref="I348:J348" si="347">A348</f>
        <v>45049</v>
      </c>
      <c r="J348" s="53">
        <f t="shared" si="347"/>
        <v>4289.2299999999996</v>
      </c>
      <c r="K348" s="54">
        <f>_xlfn.XLOOKUP(VALUE(I348), 'Processed closing data'!D$1:D$750, 'Processed closing data'!E$1:E$750, "")</f>
        <v>2.2799999999999998</v>
      </c>
      <c r="L348" s="55">
        <f>_xlfn.XLOOKUP(VALUE(I348), 'Processed closing data'!O$1:O$750, 'Processed closing data'!P$1:P$750, "")</f>
        <v>26.52</v>
      </c>
      <c r="M348" s="41"/>
      <c r="N348" s="41"/>
      <c r="O348" s="42">
        <v>45077</v>
      </c>
      <c r="P348" s="56">
        <v>25.28</v>
      </c>
      <c r="Q348" s="41"/>
      <c r="R348" s="41"/>
      <c r="S348" s="41"/>
      <c r="T348" s="41"/>
      <c r="U348" s="41"/>
      <c r="V348" s="41"/>
      <c r="W348" s="41"/>
      <c r="X348" s="41"/>
      <c r="Y348" s="41"/>
      <c r="Z348" s="41"/>
    </row>
    <row r="349" spans="1:26" ht="15.75" customHeight="1">
      <c r="A349" s="39">
        <v>45050</v>
      </c>
      <c r="B349" s="40">
        <v>4244.92</v>
      </c>
      <c r="C349" s="41"/>
      <c r="D349" s="42">
        <v>45078</v>
      </c>
      <c r="E349" s="43">
        <v>2.69</v>
      </c>
      <c r="F349" s="44"/>
      <c r="G349" s="44"/>
      <c r="H349" s="41"/>
      <c r="I349" s="52">
        <f t="shared" ref="I349:J349" si="348">A349</f>
        <v>45050</v>
      </c>
      <c r="J349" s="53">
        <f t="shared" si="348"/>
        <v>4244.92</v>
      </c>
      <c r="K349" s="54">
        <f>_xlfn.XLOOKUP(VALUE(I349), 'Processed closing data'!D$1:D$750, 'Processed closing data'!E$1:E$750, "")</f>
        <v>2.2799999999999998</v>
      </c>
      <c r="L349" s="55">
        <f>_xlfn.XLOOKUP(VALUE(I349), 'Processed closing data'!O$1:O$750, 'Processed closing data'!P$1:P$750, "")</f>
        <v>26.92</v>
      </c>
      <c r="M349" s="41"/>
      <c r="N349" s="41"/>
      <c r="O349" s="42">
        <v>45078</v>
      </c>
      <c r="P349" s="56">
        <v>25.18</v>
      </c>
      <c r="Q349" s="41"/>
      <c r="R349" s="41"/>
      <c r="S349" s="41"/>
      <c r="T349" s="41"/>
      <c r="U349" s="41"/>
      <c r="V349" s="41"/>
      <c r="W349" s="41"/>
      <c r="X349" s="41"/>
      <c r="Y349" s="41"/>
      <c r="Z349" s="41"/>
    </row>
    <row r="350" spans="1:26" ht="15.75" customHeight="1">
      <c r="A350" s="39">
        <v>45051</v>
      </c>
      <c r="B350" s="40">
        <v>4287.24</v>
      </c>
      <c r="C350" s="41"/>
      <c r="D350" s="42">
        <v>45079</v>
      </c>
      <c r="E350" s="43">
        <v>2.72</v>
      </c>
      <c r="F350" s="44"/>
      <c r="G350" s="44"/>
      <c r="H350" s="41"/>
      <c r="I350" s="52">
        <f t="shared" ref="I350:J350" si="349">A350</f>
        <v>45051</v>
      </c>
      <c r="J350" s="53">
        <f t="shared" si="349"/>
        <v>4287.24</v>
      </c>
      <c r="K350" s="54">
        <f>_xlfn.XLOOKUP(VALUE(I350), 'Processed closing data'!D$1:D$750, 'Processed closing data'!E$1:E$750, "")</f>
        <v>2.31</v>
      </c>
      <c r="L350" s="55">
        <f>_xlfn.XLOOKUP(VALUE(I350), 'Processed closing data'!O$1:O$750, 'Processed closing data'!P$1:P$750, "")</f>
        <v>27.74</v>
      </c>
      <c r="M350" s="41"/>
      <c r="N350" s="41"/>
      <c r="O350" s="42">
        <v>45079</v>
      </c>
      <c r="P350" s="56">
        <v>25.44</v>
      </c>
      <c r="Q350" s="41"/>
      <c r="R350" s="41"/>
      <c r="S350" s="41"/>
      <c r="T350" s="41"/>
      <c r="U350" s="41"/>
      <c r="V350" s="41"/>
      <c r="W350" s="41"/>
      <c r="X350" s="41"/>
      <c r="Y350" s="41"/>
      <c r="Z350" s="41"/>
    </row>
    <row r="351" spans="1:26" ht="15.75" customHeight="1">
      <c r="A351" s="39">
        <v>45054</v>
      </c>
      <c r="B351" s="40">
        <v>4287.24</v>
      </c>
      <c r="C351" s="41"/>
      <c r="D351" s="42">
        <v>45082</v>
      </c>
      <c r="E351" s="43">
        <v>2.72</v>
      </c>
      <c r="F351" s="44"/>
      <c r="G351" s="44"/>
      <c r="H351" s="41"/>
      <c r="I351" s="52">
        <f t="shared" ref="I351:J351" si="350">A351</f>
        <v>45054</v>
      </c>
      <c r="J351" s="53">
        <f t="shared" si="350"/>
        <v>4287.24</v>
      </c>
      <c r="K351" s="54">
        <v>2.31</v>
      </c>
      <c r="L351" s="55">
        <v>27.74</v>
      </c>
      <c r="M351" s="41"/>
      <c r="N351" s="41"/>
      <c r="O351" s="42">
        <v>45082</v>
      </c>
      <c r="P351" s="56">
        <v>24.48</v>
      </c>
      <c r="Q351" s="41"/>
      <c r="R351" s="41"/>
      <c r="S351" s="41"/>
      <c r="T351" s="41"/>
      <c r="U351" s="41"/>
      <c r="V351" s="41"/>
      <c r="W351" s="41"/>
      <c r="X351" s="41"/>
      <c r="Y351" s="41"/>
      <c r="Z351" s="41"/>
    </row>
    <row r="352" spans="1:26" ht="15.75" customHeight="1">
      <c r="A352" s="39">
        <v>45055</v>
      </c>
      <c r="B352" s="40">
        <v>4274.9799999999996</v>
      </c>
      <c r="C352" s="41"/>
      <c r="D352" s="42">
        <v>45084</v>
      </c>
      <c r="E352" s="43">
        <v>2.64</v>
      </c>
      <c r="F352" s="44"/>
      <c r="G352" s="44"/>
      <c r="H352" s="41"/>
      <c r="I352" s="52">
        <f t="shared" ref="I352:J352" si="351">A352</f>
        <v>45055</v>
      </c>
      <c r="J352" s="53">
        <f t="shared" si="351"/>
        <v>4274.9799999999996</v>
      </c>
      <c r="K352" s="54">
        <f>_xlfn.XLOOKUP(VALUE(I352), 'Processed closing data'!D$1:D$750, 'Processed closing data'!E$1:E$750, "")</f>
        <v>2.35</v>
      </c>
      <c r="L352" s="55">
        <f>_xlfn.XLOOKUP(VALUE(I352), 'Processed closing data'!O$1:O$750, 'Processed closing data'!P$1:P$750, "")</f>
        <v>25.74</v>
      </c>
      <c r="M352" s="41"/>
      <c r="N352" s="41"/>
      <c r="O352" s="42">
        <v>45084</v>
      </c>
      <c r="P352" s="56">
        <v>24.58</v>
      </c>
      <c r="Q352" s="41"/>
      <c r="R352" s="41"/>
      <c r="S352" s="41"/>
      <c r="T352" s="41"/>
      <c r="U352" s="41"/>
      <c r="V352" s="41"/>
      <c r="W352" s="41"/>
      <c r="X352" s="41"/>
      <c r="Y352" s="41"/>
      <c r="Z352" s="41"/>
    </row>
    <row r="353" spans="1:26" ht="15.75" customHeight="1">
      <c r="A353" s="39">
        <v>45056</v>
      </c>
      <c r="B353" s="40">
        <v>4264.1000000000004</v>
      </c>
      <c r="C353" s="41"/>
      <c r="D353" s="42">
        <v>45085</v>
      </c>
      <c r="E353" s="43">
        <v>2.69</v>
      </c>
      <c r="F353" s="44"/>
      <c r="G353" s="44"/>
      <c r="H353" s="41"/>
      <c r="I353" s="52">
        <f t="shared" ref="I353:J353" si="352">A353</f>
        <v>45056</v>
      </c>
      <c r="J353" s="53">
        <f t="shared" si="352"/>
        <v>4264.1000000000004</v>
      </c>
      <c r="K353" s="54">
        <f>_xlfn.XLOOKUP(VALUE(I353), 'Processed closing data'!D$1:D$750, 'Processed closing data'!E$1:E$750, "")</f>
        <v>2.39</v>
      </c>
      <c r="L353" s="55">
        <f>_xlfn.XLOOKUP(VALUE(I353), 'Processed closing data'!O$1:O$750, 'Processed closing data'!P$1:P$750, "")</f>
        <v>26.26</v>
      </c>
      <c r="M353" s="41"/>
      <c r="N353" s="41"/>
      <c r="O353" s="42">
        <v>45085</v>
      </c>
      <c r="P353" s="56">
        <v>24.34</v>
      </c>
      <c r="Q353" s="41"/>
      <c r="R353" s="41"/>
      <c r="S353" s="41"/>
      <c r="T353" s="41"/>
      <c r="U353" s="41"/>
      <c r="V353" s="41"/>
      <c r="W353" s="41"/>
      <c r="X353" s="41"/>
      <c r="Y353" s="41"/>
      <c r="Z353" s="41"/>
    </row>
    <row r="354" spans="1:26" ht="15.75" customHeight="1">
      <c r="A354" s="39">
        <v>45057</v>
      </c>
      <c r="B354" s="40">
        <v>4258.8</v>
      </c>
      <c r="C354" s="41"/>
      <c r="D354" s="42">
        <v>45086</v>
      </c>
      <c r="E354" s="43">
        <v>2.46</v>
      </c>
      <c r="F354" s="44"/>
      <c r="G354" s="44"/>
      <c r="H354" s="41"/>
      <c r="I354" s="52">
        <f t="shared" ref="I354:J354" si="353">A354</f>
        <v>45057</v>
      </c>
      <c r="J354" s="53">
        <f t="shared" si="353"/>
        <v>4258.8</v>
      </c>
      <c r="K354" s="54">
        <f>_xlfn.XLOOKUP(VALUE(I354), 'Processed closing data'!D$1:D$750, 'Processed closing data'!E$1:E$750, "")</f>
        <v>2.4900000000000002</v>
      </c>
      <c r="L354" s="55">
        <f>_xlfn.XLOOKUP(VALUE(I354), 'Processed closing data'!O$1:O$750, 'Processed closing data'!P$1:P$750, "")</f>
        <v>26.04</v>
      </c>
      <c r="M354" s="41"/>
      <c r="N354" s="41"/>
      <c r="O354" s="42">
        <v>45086</v>
      </c>
      <c r="P354" s="56">
        <v>24.3</v>
      </c>
      <c r="Q354" s="41"/>
      <c r="R354" s="41"/>
      <c r="S354" s="41"/>
      <c r="T354" s="41"/>
      <c r="U354" s="41"/>
      <c r="V354" s="41"/>
      <c r="W354" s="41"/>
      <c r="X354" s="41"/>
      <c r="Y354" s="41"/>
      <c r="Z354" s="41"/>
    </row>
    <row r="355" spans="1:26" ht="15.75" customHeight="1">
      <c r="A355" s="39">
        <v>45058</v>
      </c>
      <c r="B355" s="40">
        <v>4267.72</v>
      </c>
      <c r="C355" s="41"/>
      <c r="D355" s="42">
        <v>45089</v>
      </c>
      <c r="E355" s="43">
        <v>2.4</v>
      </c>
      <c r="F355" s="44"/>
      <c r="G355" s="44"/>
      <c r="H355" s="41"/>
      <c r="I355" s="52">
        <f t="shared" ref="I355:J355" si="354">A355</f>
        <v>45058</v>
      </c>
      <c r="J355" s="53">
        <f t="shared" si="354"/>
        <v>4267.72</v>
      </c>
      <c r="K355" s="54">
        <f>_xlfn.XLOOKUP(VALUE(I355), 'Processed closing data'!D$1:D$750, 'Processed closing data'!E$1:E$750, "")</f>
        <v>2.44</v>
      </c>
      <c r="L355" s="55">
        <f>_xlfn.XLOOKUP(VALUE(I355), 'Processed closing data'!O$1:O$750, 'Processed closing data'!P$1:P$750, "")</f>
        <v>25.9</v>
      </c>
      <c r="M355" s="41"/>
      <c r="N355" s="41"/>
      <c r="O355" s="42">
        <v>45089</v>
      </c>
      <c r="P355" s="56">
        <v>24.62</v>
      </c>
      <c r="Q355" s="41"/>
      <c r="R355" s="41"/>
      <c r="S355" s="41"/>
      <c r="T355" s="41"/>
      <c r="U355" s="41"/>
      <c r="V355" s="41"/>
      <c r="W355" s="41"/>
      <c r="X355" s="41"/>
      <c r="Y355" s="41"/>
      <c r="Z355" s="41"/>
    </row>
    <row r="356" spans="1:26" ht="15.75" customHeight="1">
      <c r="A356" s="39">
        <v>45061</v>
      </c>
      <c r="B356" s="40">
        <v>4280.84</v>
      </c>
      <c r="C356" s="41"/>
      <c r="D356" s="42">
        <v>45090</v>
      </c>
      <c r="E356" s="43">
        <v>2.3199999999999998</v>
      </c>
      <c r="F356" s="44"/>
      <c r="G356" s="44"/>
      <c r="H356" s="41"/>
      <c r="I356" s="52">
        <f t="shared" ref="I356:J356" si="355">A356</f>
        <v>45061</v>
      </c>
      <c r="J356" s="53">
        <f t="shared" si="355"/>
        <v>4280.84</v>
      </c>
      <c r="K356" s="54">
        <f>_xlfn.XLOOKUP(VALUE(I356), 'Processed closing data'!D$1:D$750, 'Processed closing data'!E$1:E$750, "")</f>
        <v>2.41</v>
      </c>
      <c r="L356" s="55">
        <f>_xlfn.XLOOKUP(VALUE(I356), 'Processed closing data'!O$1:O$750, 'Processed closing data'!P$1:P$750, "")</f>
        <v>25.68</v>
      </c>
      <c r="M356" s="41"/>
      <c r="N356" s="41"/>
      <c r="O356" s="42">
        <v>45090</v>
      </c>
      <c r="P356" s="56">
        <v>24.5</v>
      </c>
      <c r="Q356" s="41"/>
      <c r="R356" s="41"/>
      <c r="S356" s="41"/>
      <c r="T356" s="41"/>
      <c r="U356" s="41"/>
      <c r="V356" s="41"/>
      <c r="W356" s="41"/>
      <c r="X356" s="41"/>
      <c r="Y356" s="41"/>
      <c r="Z356" s="41"/>
    </row>
    <row r="357" spans="1:26" ht="15.75" customHeight="1">
      <c r="A357" s="39">
        <v>45062</v>
      </c>
      <c r="B357" s="40">
        <v>4268.6899999999996</v>
      </c>
      <c r="C357" s="41"/>
      <c r="D357" s="42">
        <v>45091</v>
      </c>
      <c r="E357" s="43">
        <v>2.27</v>
      </c>
      <c r="F357" s="44"/>
      <c r="G357" s="44"/>
      <c r="H357" s="41"/>
      <c r="I357" s="52">
        <f t="shared" ref="I357:J357" si="356">A357</f>
        <v>45062</v>
      </c>
      <c r="J357" s="53">
        <f t="shared" si="356"/>
        <v>4268.6899999999996</v>
      </c>
      <c r="K357" s="54">
        <f>_xlfn.XLOOKUP(VALUE(I357), 'Processed closing data'!D$1:D$750, 'Processed closing data'!E$1:E$750, "")</f>
        <v>2.4</v>
      </c>
      <c r="L357" s="55">
        <f>_xlfn.XLOOKUP(VALUE(I357), 'Processed closing data'!O$1:O$750, 'Processed closing data'!P$1:P$750, "")</f>
        <v>25.44</v>
      </c>
      <c r="M357" s="41"/>
      <c r="N357" s="41"/>
      <c r="O357" s="42">
        <v>45091</v>
      </c>
      <c r="P357" s="56">
        <v>24.5</v>
      </c>
      <c r="Q357" s="41"/>
      <c r="R357" s="41"/>
      <c r="S357" s="41"/>
      <c r="T357" s="41"/>
      <c r="U357" s="41"/>
      <c r="V357" s="41"/>
      <c r="W357" s="41"/>
      <c r="X357" s="41"/>
      <c r="Y357" s="41"/>
      <c r="Z357" s="41"/>
    </row>
    <row r="358" spans="1:26" ht="15.75" customHeight="1">
      <c r="A358" s="39">
        <v>45063</v>
      </c>
      <c r="B358" s="40">
        <v>4253.7299999999996</v>
      </c>
      <c r="C358" s="41"/>
      <c r="D358" s="42">
        <v>45092</v>
      </c>
      <c r="E358" s="43">
        <v>2.2400000000000002</v>
      </c>
      <c r="F358" s="44"/>
      <c r="G358" s="44"/>
      <c r="H358" s="41"/>
      <c r="I358" s="52">
        <f t="shared" ref="I358:J358" si="357">A358</f>
        <v>45063</v>
      </c>
      <c r="J358" s="53">
        <f t="shared" si="357"/>
        <v>4253.7299999999996</v>
      </c>
      <c r="K358" s="54">
        <f>_xlfn.XLOOKUP(VALUE(I358), 'Processed closing data'!D$1:D$750, 'Processed closing data'!E$1:E$750, "")</f>
        <v>2.4</v>
      </c>
      <c r="L358" s="55">
        <f>_xlfn.XLOOKUP(VALUE(I358), 'Processed closing data'!O$1:O$750, 'Processed closing data'!P$1:P$750, "")</f>
        <v>24.84</v>
      </c>
      <c r="M358" s="41"/>
      <c r="N358" s="41"/>
      <c r="O358" s="42">
        <v>45092</v>
      </c>
      <c r="P358" s="56">
        <v>24.48</v>
      </c>
      <c r="Q358" s="41"/>
      <c r="R358" s="41"/>
      <c r="S358" s="41"/>
      <c r="T358" s="41"/>
      <c r="U358" s="41"/>
      <c r="V358" s="41"/>
      <c r="W358" s="41"/>
      <c r="X358" s="41"/>
      <c r="Y358" s="41"/>
      <c r="Z358" s="41"/>
    </row>
    <row r="359" spans="1:26" ht="15.75" customHeight="1">
      <c r="A359" s="39">
        <v>45064</v>
      </c>
      <c r="B359" s="40">
        <v>4265.34</v>
      </c>
      <c r="C359" s="41"/>
      <c r="D359" s="42">
        <v>45093</v>
      </c>
      <c r="E359" s="43">
        <v>2.2400000000000002</v>
      </c>
      <c r="F359" s="44"/>
      <c r="G359" s="44"/>
      <c r="H359" s="41"/>
      <c r="I359" s="52">
        <f t="shared" ref="I359:J359" si="358">A359</f>
        <v>45064</v>
      </c>
      <c r="J359" s="53">
        <f t="shared" si="358"/>
        <v>4265.34</v>
      </c>
      <c r="K359" s="54">
        <f>_xlfn.XLOOKUP(VALUE(I359), 'Processed closing data'!D$1:D$750, 'Processed closing data'!E$1:E$750, "")</f>
        <v>2.37</v>
      </c>
      <c r="L359" s="55">
        <f>_xlfn.XLOOKUP(VALUE(I359), 'Processed closing data'!O$1:O$750, 'Processed closing data'!P$1:P$750, "")</f>
        <v>24.58</v>
      </c>
      <c r="M359" s="41"/>
      <c r="N359" s="41"/>
      <c r="O359" s="42">
        <v>45093</v>
      </c>
      <c r="P359" s="56">
        <v>24.88</v>
      </c>
      <c r="Q359" s="41"/>
      <c r="R359" s="41"/>
      <c r="S359" s="41"/>
      <c r="T359" s="41"/>
      <c r="U359" s="41"/>
      <c r="V359" s="41"/>
      <c r="W359" s="41"/>
      <c r="X359" s="41"/>
      <c r="Y359" s="41"/>
      <c r="Z359" s="41"/>
    </row>
    <row r="360" spans="1:26" ht="15.75" customHeight="1">
      <c r="A360" s="39">
        <v>45065</v>
      </c>
      <c r="B360" s="40">
        <v>4271.9399999999996</v>
      </c>
      <c r="C360" s="41"/>
      <c r="D360" s="42">
        <v>45096</v>
      </c>
      <c r="E360" s="43">
        <v>2.19</v>
      </c>
      <c r="F360" s="44"/>
      <c r="G360" s="44"/>
      <c r="H360" s="41"/>
      <c r="I360" s="52">
        <f t="shared" ref="I360:J360" si="359">A360</f>
        <v>45065</v>
      </c>
      <c r="J360" s="53">
        <f t="shared" si="359"/>
        <v>4271.9399999999996</v>
      </c>
      <c r="K360" s="54">
        <f>_xlfn.XLOOKUP(VALUE(I360), 'Processed closing data'!D$1:D$750, 'Processed closing data'!E$1:E$750, "")</f>
        <v>2.48</v>
      </c>
      <c r="L360" s="55">
        <f>_xlfn.XLOOKUP(VALUE(I360), 'Processed closing data'!O$1:O$750, 'Processed closing data'!P$1:P$750, "")</f>
        <v>25.18</v>
      </c>
      <c r="M360" s="41"/>
      <c r="N360" s="41"/>
      <c r="O360" s="42">
        <v>45096</v>
      </c>
      <c r="P360" s="56">
        <v>24.52</v>
      </c>
      <c r="Q360" s="41"/>
      <c r="R360" s="41"/>
      <c r="S360" s="41"/>
      <c r="T360" s="41"/>
      <c r="U360" s="41"/>
      <c r="V360" s="41"/>
      <c r="W360" s="41"/>
      <c r="X360" s="41"/>
      <c r="Y360" s="41"/>
      <c r="Z360" s="41"/>
    </row>
    <row r="361" spans="1:26" ht="15.75" customHeight="1">
      <c r="A361" s="39">
        <v>45068</v>
      </c>
      <c r="B361" s="40">
        <v>4278.13</v>
      </c>
      <c r="C361" s="41"/>
      <c r="D361" s="42">
        <v>45097</v>
      </c>
      <c r="E361" s="43">
        <v>2.1800000000000002</v>
      </c>
      <c r="F361" s="44"/>
      <c r="G361" s="44"/>
      <c r="H361" s="41"/>
      <c r="I361" s="52">
        <f t="shared" ref="I361:J361" si="360">A361</f>
        <v>45068</v>
      </c>
      <c r="J361" s="53">
        <f t="shared" si="360"/>
        <v>4278.13</v>
      </c>
      <c r="K361" s="54">
        <f>_xlfn.XLOOKUP(VALUE(I361), 'Processed closing data'!D$1:D$750, 'Processed closing data'!E$1:E$750, "")</f>
        <v>2.4900000000000002</v>
      </c>
      <c r="L361" s="55">
        <f>_xlfn.XLOOKUP(VALUE(I361), 'Processed closing data'!O$1:O$750, 'Processed closing data'!P$1:P$750, "")</f>
        <v>25.1</v>
      </c>
      <c r="M361" s="41"/>
      <c r="N361" s="41"/>
      <c r="O361" s="42">
        <v>45097</v>
      </c>
      <c r="P361" s="56">
        <v>23.56</v>
      </c>
      <c r="Q361" s="41"/>
      <c r="R361" s="41"/>
      <c r="S361" s="41"/>
      <c r="T361" s="41"/>
      <c r="U361" s="41"/>
      <c r="V361" s="41"/>
      <c r="W361" s="41"/>
      <c r="X361" s="41"/>
      <c r="Y361" s="41"/>
      <c r="Z361" s="41"/>
    </row>
    <row r="362" spans="1:26" ht="15.75" customHeight="1">
      <c r="A362" s="39">
        <v>45069</v>
      </c>
      <c r="B362" s="40">
        <v>4272.29</v>
      </c>
      <c r="C362" s="41"/>
      <c r="D362" s="42">
        <v>45098</v>
      </c>
      <c r="E362" s="43">
        <v>2.19</v>
      </c>
      <c r="F362" s="44"/>
      <c r="G362" s="44"/>
      <c r="H362" s="41"/>
      <c r="I362" s="52">
        <f t="shared" ref="I362:J362" si="361">A362</f>
        <v>45069</v>
      </c>
      <c r="J362" s="53">
        <f t="shared" si="361"/>
        <v>4272.29</v>
      </c>
      <c r="K362" s="54">
        <f>_xlfn.XLOOKUP(VALUE(I362), 'Processed closing data'!D$1:D$750, 'Processed closing data'!E$1:E$750, "")</f>
        <v>2.4900000000000002</v>
      </c>
      <c r="L362" s="55">
        <f>_xlfn.XLOOKUP(VALUE(I362), 'Processed closing data'!O$1:O$750, 'Processed closing data'!P$1:P$750, "")</f>
        <v>25.2</v>
      </c>
      <c r="M362" s="41"/>
      <c r="N362" s="41"/>
      <c r="O362" s="42">
        <v>45098</v>
      </c>
      <c r="P362" s="56">
        <v>22.82</v>
      </c>
      <c r="Q362" s="41"/>
      <c r="R362" s="41"/>
      <c r="S362" s="41"/>
      <c r="T362" s="41"/>
      <c r="U362" s="41"/>
      <c r="V362" s="41"/>
      <c r="W362" s="41"/>
      <c r="X362" s="41"/>
      <c r="Y362" s="41"/>
      <c r="Z362" s="41"/>
    </row>
    <row r="363" spans="1:26" ht="15.75" customHeight="1">
      <c r="A363" s="39">
        <v>45070</v>
      </c>
      <c r="B363" s="40">
        <v>4199.37</v>
      </c>
      <c r="C363" s="41"/>
      <c r="D363" s="42">
        <v>45099</v>
      </c>
      <c r="E363" s="43">
        <v>2.2200000000000002</v>
      </c>
      <c r="F363" s="44"/>
      <c r="G363" s="44"/>
      <c r="H363" s="41"/>
      <c r="I363" s="52">
        <f t="shared" ref="I363:J363" si="362">A363</f>
        <v>45070</v>
      </c>
      <c r="J363" s="53">
        <f t="shared" si="362"/>
        <v>4199.37</v>
      </c>
      <c r="K363" s="54">
        <f>_xlfn.XLOOKUP(VALUE(I363), 'Processed closing data'!D$1:D$750, 'Processed closing data'!E$1:E$750, "")</f>
        <v>2.4900000000000002</v>
      </c>
      <c r="L363" s="55">
        <f>_xlfn.XLOOKUP(VALUE(I363), 'Processed closing data'!O$1:O$750, 'Processed closing data'!P$1:P$750, "")</f>
        <v>25.12</v>
      </c>
      <c r="M363" s="41"/>
      <c r="N363" s="41"/>
      <c r="O363" s="42">
        <v>45099</v>
      </c>
      <c r="P363" s="56">
        <v>22.78</v>
      </c>
      <c r="Q363" s="41"/>
      <c r="R363" s="41"/>
      <c r="S363" s="41"/>
      <c r="T363" s="41"/>
      <c r="U363" s="41"/>
      <c r="V363" s="41"/>
      <c r="W363" s="41"/>
      <c r="X363" s="41"/>
      <c r="Y363" s="41"/>
      <c r="Z363" s="41"/>
    </row>
    <row r="364" spans="1:26" ht="15.75" customHeight="1">
      <c r="A364" s="39">
        <v>45071</v>
      </c>
      <c r="B364" s="40">
        <v>4169.9399999999996</v>
      </c>
      <c r="C364" s="41"/>
      <c r="D364" s="42">
        <v>45100</v>
      </c>
      <c r="E364" s="43">
        <v>2.21</v>
      </c>
      <c r="F364" s="44"/>
      <c r="G364" s="44"/>
      <c r="H364" s="41"/>
      <c r="I364" s="52">
        <f t="shared" ref="I364:J364" si="363">A364</f>
        <v>45071</v>
      </c>
      <c r="J364" s="53">
        <f t="shared" si="363"/>
        <v>4169.9399999999996</v>
      </c>
      <c r="K364" s="54">
        <v>2.4900000000000002</v>
      </c>
      <c r="L364" s="55">
        <v>25.12</v>
      </c>
      <c r="M364" s="41"/>
      <c r="N364" s="41"/>
      <c r="O364" s="42">
        <v>45100</v>
      </c>
      <c r="P364" s="56">
        <v>22.4</v>
      </c>
      <c r="Q364" s="41"/>
      <c r="R364" s="41"/>
      <c r="S364" s="41"/>
      <c r="T364" s="41"/>
      <c r="U364" s="41"/>
      <c r="V364" s="41"/>
      <c r="W364" s="41"/>
      <c r="X364" s="41"/>
      <c r="Y364" s="41"/>
      <c r="Z364" s="41"/>
    </row>
    <row r="365" spans="1:26" ht="15.75" customHeight="1">
      <c r="A365" s="39">
        <v>45072</v>
      </c>
      <c r="B365" s="40">
        <v>4195.1400000000003</v>
      </c>
      <c r="C365" s="41"/>
      <c r="D365" s="42">
        <v>45103</v>
      </c>
      <c r="E365" s="43">
        <v>2.1800000000000002</v>
      </c>
      <c r="F365" s="44"/>
      <c r="G365" s="44"/>
      <c r="H365" s="41"/>
      <c r="I365" s="52">
        <f t="shared" ref="I365:J365" si="364">A365</f>
        <v>45072</v>
      </c>
      <c r="J365" s="53">
        <f t="shared" si="364"/>
        <v>4195.1400000000003</v>
      </c>
      <c r="K365" s="54">
        <f>_xlfn.XLOOKUP(VALUE(I365), 'Processed closing data'!D$1:D$750, 'Processed closing data'!E$1:E$750, "")</f>
        <v>2.62</v>
      </c>
      <c r="L365" s="55">
        <f>_xlfn.XLOOKUP(VALUE(I365), 'Processed closing data'!O$1:O$750, 'Processed closing data'!P$1:P$750, "")</f>
        <v>25.02</v>
      </c>
      <c r="M365" s="41"/>
      <c r="N365" s="41"/>
      <c r="O365" s="42">
        <v>45103</v>
      </c>
      <c r="P365" s="56">
        <v>21.82</v>
      </c>
      <c r="Q365" s="41"/>
      <c r="R365" s="41"/>
      <c r="S365" s="41"/>
      <c r="T365" s="41"/>
      <c r="U365" s="41"/>
      <c r="V365" s="41"/>
      <c r="W365" s="41"/>
      <c r="X365" s="41"/>
      <c r="Y365" s="41"/>
      <c r="Z365" s="41"/>
    </row>
    <row r="366" spans="1:26" ht="15.75" customHeight="1">
      <c r="A366" s="39">
        <v>45075</v>
      </c>
      <c r="B366" s="40">
        <v>4195.1400000000003</v>
      </c>
      <c r="C366" s="41"/>
      <c r="D366" s="42">
        <v>45104</v>
      </c>
      <c r="E366" s="43">
        <v>2.13</v>
      </c>
      <c r="F366" s="44"/>
      <c r="G366" s="44"/>
      <c r="H366" s="41"/>
      <c r="I366" s="52">
        <f t="shared" ref="I366:J366" si="365">A366</f>
        <v>45075</v>
      </c>
      <c r="J366" s="53">
        <f t="shared" si="365"/>
        <v>4195.1400000000003</v>
      </c>
      <c r="K366" s="54">
        <v>2.62</v>
      </c>
      <c r="L366" s="55">
        <v>25.02</v>
      </c>
      <c r="M366" s="41"/>
      <c r="N366" s="41"/>
      <c r="O366" s="42">
        <v>45104</v>
      </c>
      <c r="P366" s="56">
        <v>21.32</v>
      </c>
      <c r="Q366" s="41"/>
      <c r="R366" s="41"/>
      <c r="S366" s="41"/>
      <c r="T366" s="41"/>
      <c r="U366" s="41"/>
      <c r="V366" s="41"/>
      <c r="W366" s="41"/>
      <c r="X366" s="41"/>
      <c r="Y366" s="41"/>
      <c r="Z366" s="41"/>
    </row>
    <row r="367" spans="1:26" ht="15.75" customHeight="1">
      <c r="A367" s="39">
        <v>45076</v>
      </c>
      <c r="B367" s="40">
        <v>4145.8100000000004</v>
      </c>
      <c r="C367" s="41"/>
      <c r="D367" s="42">
        <v>45105</v>
      </c>
      <c r="E367" s="43">
        <v>2.17</v>
      </c>
      <c r="F367" s="44"/>
      <c r="G367" s="44"/>
      <c r="H367" s="41"/>
      <c r="I367" s="52">
        <f t="shared" ref="I367:J367" si="366">A367</f>
        <v>45076</v>
      </c>
      <c r="J367" s="53">
        <f t="shared" si="366"/>
        <v>4145.8100000000004</v>
      </c>
      <c r="K367" s="54">
        <f>_xlfn.XLOOKUP(VALUE(I367), 'Processed closing data'!D$1:D$750, 'Processed closing data'!E$1:E$750, "")</f>
        <v>2.61</v>
      </c>
      <c r="L367" s="55">
        <f>_xlfn.XLOOKUP(VALUE(I367), 'Processed closing data'!O$1:O$750, 'Processed closing data'!P$1:P$750, "")</f>
        <v>24.96</v>
      </c>
      <c r="M367" s="41"/>
      <c r="N367" s="41"/>
      <c r="O367" s="42">
        <v>45105</v>
      </c>
      <c r="P367" s="56">
        <v>21.7</v>
      </c>
      <c r="Q367" s="41"/>
      <c r="R367" s="41"/>
      <c r="S367" s="41"/>
      <c r="T367" s="41"/>
      <c r="U367" s="41"/>
      <c r="V367" s="41"/>
      <c r="W367" s="41"/>
      <c r="X367" s="41"/>
      <c r="Y367" s="41"/>
      <c r="Z367" s="41"/>
    </row>
    <row r="368" spans="1:26" ht="15.75" customHeight="1">
      <c r="A368" s="39">
        <v>45077</v>
      </c>
      <c r="B368" s="40">
        <v>4107.24</v>
      </c>
      <c r="C368" s="41"/>
      <c r="D368" s="42">
        <v>45106</v>
      </c>
      <c r="E368" s="43">
        <v>2.14</v>
      </c>
      <c r="F368" s="44"/>
      <c r="G368" s="44"/>
      <c r="H368" s="41"/>
      <c r="I368" s="52">
        <f t="shared" ref="I368:J368" si="367">A368</f>
        <v>45077</v>
      </c>
      <c r="J368" s="53">
        <f t="shared" si="367"/>
        <v>4107.24</v>
      </c>
      <c r="K368" s="54">
        <f>_xlfn.XLOOKUP(VALUE(I368), 'Processed closing data'!D$1:D$750, 'Processed closing data'!E$1:E$750, "")</f>
        <v>2.7</v>
      </c>
      <c r="L368" s="55">
        <f>_xlfn.XLOOKUP(VALUE(I368), 'Processed closing data'!O$1:O$750, 'Processed closing data'!P$1:P$750, "")</f>
        <v>25.28</v>
      </c>
      <c r="M368" s="41"/>
      <c r="N368" s="41"/>
      <c r="O368" s="42">
        <v>45106</v>
      </c>
      <c r="P368" s="56">
        <v>21.56</v>
      </c>
      <c r="Q368" s="41"/>
      <c r="R368" s="41"/>
      <c r="S368" s="41"/>
      <c r="T368" s="41"/>
      <c r="U368" s="41"/>
      <c r="V368" s="41"/>
      <c r="W368" s="41"/>
      <c r="X368" s="41"/>
      <c r="Y368" s="41"/>
      <c r="Z368" s="41"/>
    </row>
    <row r="369" spans="1:26" ht="15.75" customHeight="1">
      <c r="A369" s="39">
        <v>45078</v>
      </c>
      <c r="B369" s="40">
        <v>4131.3999999999996</v>
      </c>
      <c r="C369" s="41"/>
      <c r="D369" s="42">
        <v>45107</v>
      </c>
      <c r="E369" s="43">
        <v>2.13</v>
      </c>
      <c r="F369" s="44"/>
      <c r="G369" s="44"/>
      <c r="H369" s="41"/>
      <c r="I369" s="52">
        <f t="shared" ref="I369:J369" si="368">A369</f>
        <v>45078</v>
      </c>
      <c r="J369" s="53">
        <f t="shared" si="368"/>
        <v>4131.3999999999996</v>
      </c>
      <c r="K369" s="54">
        <f>_xlfn.XLOOKUP(VALUE(I369), 'Processed closing data'!D$1:D$750, 'Processed closing data'!E$1:E$750, "")</f>
        <v>2.69</v>
      </c>
      <c r="L369" s="55">
        <f>_xlfn.XLOOKUP(VALUE(I369), 'Processed closing data'!O$1:O$750, 'Processed closing data'!P$1:P$750, "")</f>
        <v>25.18</v>
      </c>
      <c r="M369" s="41"/>
      <c r="N369" s="41"/>
      <c r="O369" s="42">
        <v>45107</v>
      </c>
      <c r="P369" s="56">
        <v>21.66</v>
      </c>
      <c r="Q369" s="41"/>
      <c r="R369" s="41"/>
      <c r="S369" s="41"/>
      <c r="T369" s="41"/>
      <c r="U369" s="41"/>
      <c r="V369" s="41"/>
      <c r="W369" s="41"/>
      <c r="X369" s="41"/>
      <c r="Y369" s="41"/>
      <c r="Z369" s="41"/>
    </row>
    <row r="370" spans="1:26" ht="15.75" customHeight="1">
      <c r="A370" s="39">
        <v>45079</v>
      </c>
      <c r="B370" s="40">
        <v>4196.79</v>
      </c>
      <c r="C370" s="41"/>
      <c r="D370" s="42">
        <v>45110</v>
      </c>
      <c r="E370" s="43">
        <v>2.13</v>
      </c>
      <c r="F370" s="44"/>
      <c r="G370" s="44"/>
      <c r="H370" s="41"/>
      <c r="I370" s="52">
        <f t="shared" ref="I370:J370" si="369">A370</f>
        <v>45079</v>
      </c>
      <c r="J370" s="53">
        <f t="shared" si="369"/>
        <v>4196.79</v>
      </c>
      <c r="K370" s="54">
        <f>_xlfn.XLOOKUP(VALUE(I370), 'Processed closing data'!D$1:D$750, 'Processed closing data'!E$1:E$750, "")</f>
        <v>2.72</v>
      </c>
      <c r="L370" s="55">
        <f>_xlfn.XLOOKUP(VALUE(I370), 'Processed closing data'!O$1:O$750, 'Processed closing data'!P$1:P$750, "")</f>
        <v>25.44</v>
      </c>
      <c r="M370" s="41"/>
      <c r="N370" s="41"/>
      <c r="O370" s="42">
        <v>45110</v>
      </c>
      <c r="P370" s="56">
        <v>22.12</v>
      </c>
      <c r="Q370" s="41"/>
      <c r="R370" s="41"/>
      <c r="S370" s="41"/>
      <c r="T370" s="41"/>
      <c r="U370" s="41"/>
      <c r="V370" s="41"/>
      <c r="W370" s="41"/>
      <c r="X370" s="41"/>
      <c r="Y370" s="41"/>
      <c r="Z370" s="41"/>
    </row>
    <row r="371" spans="1:26" ht="15.75" customHeight="1">
      <c r="A371" s="39">
        <v>45082</v>
      </c>
      <c r="B371" s="40">
        <v>4192.2299999999996</v>
      </c>
      <c r="C371" s="41"/>
      <c r="D371" s="42">
        <v>45111</v>
      </c>
      <c r="E371" s="43">
        <v>2.1800000000000002</v>
      </c>
      <c r="F371" s="44"/>
      <c r="G371" s="44"/>
      <c r="H371" s="41"/>
      <c r="I371" s="52">
        <f t="shared" ref="I371:J371" si="370">A371</f>
        <v>45082</v>
      </c>
      <c r="J371" s="53">
        <f t="shared" si="370"/>
        <v>4192.2299999999996</v>
      </c>
      <c r="K371" s="54">
        <f>_xlfn.XLOOKUP(VALUE(I371), 'Processed closing data'!D$1:D$750, 'Processed closing data'!E$1:E$750, "")</f>
        <v>2.72</v>
      </c>
      <c r="L371" s="55">
        <f>_xlfn.XLOOKUP(VALUE(I371), 'Processed closing data'!O$1:O$750, 'Processed closing data'!P$1:P$750, "")</f>
        <v>24.48</v>
      </c>
      <c r="M371" s="41"/>
      <c r="N371" s="41"/>
      <c r="O371" s="42">
        <v>45111</v>
      </c>
      <c r="P371" s="56">
        <v>22.44</v>
      </c>
      <c r="Q371" s="41"/>
      <c r="R371" s="41"/>
      <c r="S371" s="41"/>
      <c r="T371" s="41"/>
      <c r="U371" s="41"/>
      <c r="V371" s="41"/>
      <c r="W371" s="41"/>
      <c r="X371" s="41"/>
      <c r="Y371" s="41"/>
      <c r="Z371" s="41"/>
    </row>
    <row r="372" spans="1:26" ht="15.75" customHeight="1">
      <c r="A372" s="39">
        <v>45083</v>
      </c>
      <c r="B372" s="40">
        <v>4208.76</v>
      </c>
      <c r="C372" s="41"/>
      <c r="D372" s="42">
        <v>45112</v>
      </c>
      <c r="E372" s="43">
        <v>2.1800000000000002</v>
      </c>
      <c r="F372" s="44"/>
      <c r="G372" s="44"/>
      <c r="H372" s="41"/>
      <c r="I372" s="52">
        <f t="shared" ref="I372:J372" si="371">A372</f>
        <v>45083</v>
      </c>
      <c r="J372" s="53">
        <f t="shared" si="371"/>
        <v>4208.76</v>
      </c>
      <c r="K372" s="54">
        <v>2.72</v>
      </c>
      <c r="L372" s="55">
        <v>24.48</v>
      </c>
      <c r="M372" s="41"/>
      <c r="N372" s="41"/>
      <c r="O372" s="42">
        <v>45112</v>
      </c>
      <c r="P372" s="56">
        <v>22.26</v>
      </c>
      <c r="Q372" s="41"/>
      <c r="R372" s="41"/>
      <c r="S372" s="41"/>
      <c r="T372" s="41"/>
      <c r="U372" s="41"/>
      <c r="V372" s="41"/>
      <c r="W372" s="41"/>
      <c r="X372" s="41"/>
      <c r="Y372" s="41"/>
      <c r="Z372" s="41"/>
    </row>
    <row r="373" spans="1:26" ht="15.75" customHeight="1">
      <c r="A373" s="39">
        <v>45084</v>
      </c>
      <c r="B373" s="40">
        <v>4204.96</v>
      </c>
      <c r="C373" s="41"/>
      <c r="D373" s="42">
        <v>45113</v>
      </c>
      <c r="E373" s="43">
        <v>2.16</v>
      </c>
      <c r="F373" s="44"/>
      <c r="G373" s="44"/>
      <c r="H373" s="41"/>
      <c r="I373" s="52">
        <f t="shared" ref="I373:J373" si="372">A373</f>
        <v>45084</v>
      </c>
      <c r="J373" s="53">
        <f t="shared" si="372"/>
        <v>4204.96</v>
      </c>
      <c r="K373" s="54">
        <f>_xlfn.XLOOKUP(VALUE(I373), 'Processed closing data'!D$1:D$750, 'Processed closing data'!E$1:E$750, "")</f>
        <v>2.64</v>
      </c>
      <c r="L373" s="55">
        <f>_xlfn.XLOOKUP(VALUE(I373), 'Processed closing data'!O$1:O$750, 'Processed closing data'!P$1:P$750, "")</f>
        <v>24.58</v>
      </c>
      <c r="M373" s="41"/>
      <c r="N373" s="41"/>
      <c r="O373" s="42">
        <v>45113</v>
      </c>
      <c r="P373" s="56">
        <v>22.12</v>
      </c>
      <c r="Q373" s="41"/>
      <c r="R373" s="41"/>
      <c r="S373" s="41"/>
      <c r="T373" s="41"/>
      <c r="U373" s="41"/>
      <c r="V373" s="41"/>
      <c r="W373" s="41"/>
      <c r="X373" s="41"/>
      <c r="Y373" s="41"/>
      <c r="Z373" s="41"/>
    </row>
    <row r="374" spans="1:26" ht="15.75" customHeight="1">
      <c r="A374" s="39">
        <v>45085</v>
      </c>
      <c r="B374" s="40">
        <v>4191.92</v>
      </c>
      <c r="C374" s="41"/>
      <c r="D374" s="42">
        <v>45114</v>
      </c>
      <c r="E374" s="43">
        <v>2.15</v>
      </c>
      <c r="F374" s="44"/>
      <c r="G374" s="44"/>
      <c r="H374" s="41"/>
      <c r="I374" s="52">
        <f t="shared" ref="I374:J374" si="373">A374</f>
        <v>45085</v>
      </c>
      <c r="J374" s="53">
        <f t="shared" si="373"/>
        <v>4191.92</v>
      </c>
      <c r="K374" s="54">
        <f>_xlfn.XLOOKUP(VALUE(I374), 'Processed closing data'!D$1:D$750, 'Processed closing data'!E$1:E$750, "")</f>
        <v>2.69</v>
      </c>
      <c r="L374" s="55">
        <f>_xlfn.XLOOKUP(VALUE(I374), 'Processed closing data'!O$1:O$750, 'Processed closing data'!P$1:P$750, "")</f>
        <v>24.34</v>
      </c>
      <c r="M374" s="41"/>
      <c r="N374" s="41"/>
      <c r="O374" s="42">
        <v>45114</v>
      </c>
      <c r="P374" s="56">
        <v>22.48</v>
      </c>
      <c r="Q374" s="41"/>
      <c r="R374" s="41"/>
      <c r="S374" s="41"/>
      <c r="T374" s="41"/>
      <c r="U374" s="41"/>
      <c r="V374" s="41"/>
      <c r="W374" s="41"/>
      <c r="X374" s="41"/>
      <c r="Y374" s="41"/>
      <c r="Z374" s="41"/>
    </row>
    <row r="375" spans="1:26" ht="15.75" customHeight="1">
      <c r="A375" s="39">
        <v>45086</v>
      </c>
      <c r="B375" s="40">
        <v>4173.74</v>
      </c>
      <c r="C375" s="41"/>
      <c r="D375" s="42">
        <v>45117</v>
      </c>
      <c r="E375" s="43">
        <v>2.14</v>
      </c>
      <c r="F375" s="44"/>
      <c r="G375" s="44"/>
      <c r="H375" s="41"/>
      <c r="I375" s="52">
        <f t="shared" ref="I375:J375" si="374">A375</f>
        <v>45086</v>
      </c>
      <c r="J375" s="53">
        <f t="shared" si="374"/>
        <v>4173.74</v>
      </c>
      <c r="K375" s="54">
        <f>_xlfn.XLOOKUP(VALUE(I375), 'Processed closing data'!D$1:D$750, 'Processed closing data'!E$1:E$750, "")</f>
        <v>2.46</v>
      </c>
      <c r="L375" s="55">
        <f>_xlfn.XLOOKUP(VALUE(I375), 'Processed closing data'!O$1:O$750, 'Processed closing data'!P$1:P$750, "")</f>
        <v>24.3</v>
      </c>
      <c r="M375" s="41"/>
      <c r="N375" s="41"/>
      <c r="O375" s="42">
        <v>45117</v>
      </c>
      <c r="P375" s="56">
        <v>22.58</v>
      </c>
      <c r="Q375" s="41"/>
      <c r="R375" s="41"/>
      <c r="S375" s="41"/>
      <c r="T375" s="41"/>
      <c r="U375" s="41"/>
      <c r="V375" s="41"/>
      <c r="W375" s="41"/>
      <c r="X375" s="41"/>
      <c r="Y375" s="41"/>
      <c r="Z375" s="41"/>
    </row>
    <row r="376" spans="1:26" ht="15.75" customHeight="1">
      <c r="A376" s="39">
        <v>45089</v>
      </c>
      <c r="B376" s="40">
        <v>4180.7700000000004</v>
      </c>
      <c r="C376" s="41"/>
      <c r="D376" s="42">
        <v>45118</v>
      </c>
      <c r="E376" s="43">
        <v>2.23</v>
      </c>
      <c r="F376" s="44"/>
      <c r="G376" s="44"/>
      <c r="H376" s="41"/>
      <c r="I376" s="52">
        <f t="shared" ref="I376:J376" si="375">A376</f>
        <v>45089</v>
      </c>
      <c r="J376" s="53">
        <f t="shared" si="375"/>
        <v>4180.7700000000004</v>
      </c>
      <c r="K376" s="54">
        <f>_xlfn.XLOOKUP(VALUE(I376), 'Processed closing data'!D$1:D$750, 'Processed closing data'!E$1:E$750, "")</f>
        <v>2.4</v>
      </c>
      <c r="L376" s="55">
        <f>_xlfn.XLOOKUP(VALUE(I376), 'Processed closing data'!O$1:O$750, 'Processed closing data'!P$1:P$750, "")</f>
        <v>24.62</v>
      </c>
      <c r="M376" s="41"/>
      <c r="N376" s="41"/>
      <c r="O376" s="42">
        <v>45118</v>
      </c>
      <c r="P376" s="56">
        <v>23.18</v>
      </c>
      <c r="Q376" s="41"/>
      <c r="R376" s="41"/>
      <c r="S376" s="41"/>
      <c r="T376" s="41"/>
      <c r="U376" s="41"/>
      <c r="V376" s="41"/>
      <c r="W376" s="41"/>
      <c r="X376" s="41"/>
      <c r="Y376" s="41"/>
      <c r="Z376" s="41"/>
    </row>
    <row r="377" spans="1:26" ht="15.75" customHeight="1">
      <c r="A377" s="39">
        <v>45090</v>
      </c>
      <c r="B377" s="40">
        <v>4192.1000000000004</v>
      </c>
      <c r="C377" s="41"/>
      <c r="D377" s="42">
        <v>45119</v>
      </c>
      <c r="E377" s="43">
        <v>2.2999999999999998</v>
      </c>
      <c r="F377" s="44"/>
      <c r="G377" s="44"/>
      <c r="H377" s="41"/>
      <c r="I377" s="52">
        <f t="shared" ref="I377:J377" si="376">A377</f>
        <v>45090</v>
      </c>
      <c r="J377" s="53">
        <f t="shared" si="376"/>
        <v>4192.1000000000004</v>
      </c>
      <c r="K377" s="54">
        <f>_xlfn.XLOOKUP(VALUE(I377), 'Processed closing data'!D$1:D$750, 'Processed closing data'!E$1:E$750, "")</f>
        <v>2.3199999999999998</v>
      </c>
      <c r="L377" s="55">
        <f>_xlfn.XLOOKUP(VALUE(I377), 'Processed closing data'!O$1:O$750, 'Processed closing data'!P$1:P$750, "")</f>
        <v>24.5</v>
      </c>
      <c r="M377" s="41"/>
      <c r="N377" s="41"/>
      <c r="O377" s="42">
        <v>45119</v>
      </c>
      <c r="P377" s="56">
        <v>23.82</v>
      </c>
      <c r="Q377" s="41"/>
      <c r="R377" s="41"/>
      <c r="S377" s="41"/>
      <c r="T377" s="41"/>
      <c r="U377" s="41"/>
      <c r="V377" s="41"/>
      <c r="W377" s="41"/>
      <c r="X377" s="41"/>
      <c r="Y377" s="41"/>
      <c r="Z377" s="41"/>
    </row>
    <row r="378" spans="1:26" ht="15.75" customHeight="1">
      <c r="A378" s="39">
        <v>45091</v>
      </c>
      <c r="B378" s="40">
        <v>4195.46</v>
      </c>
      <c r="C378" s="41"/>
      <c r="D378" s="42">
        <v>45120</v>
      </c>
      <c r="E378" s="43">
        <v>2.25</v>
      </c>
      <c r="F378" s="44"/>
      <c r="G378" s="44"/>
      <c r="H378" s="41"/>
      <c r="I378" s="52">
        <f t="shared" ref="I378:J378" si="377">A378</f>
        <v>45091</v>
      </c>
      <c r="J378" s="53">
        <f t="shared" si="377"/>
        <v>4195.46</v>
      </c>
      <c r="K378" s="54">
        <f>_xlfn.XLOOKUP(VALUE(I378), 'Processed closing data'!D$1:D$750, 'Processed closing data'!E$1:E$750, "")</f>
        <v>2.27</v>
      </c>
      <c r="L378" s="55">
        <f>_xlfn.XLOOKUP(VALUE(I378), 'Processed closing data'!O$1:O$750, 'Processed closing data'!P$1:P$750, "")</f>
        <v>24.5</v>
      </c>
      <c r="M378" s="41"/>
      <c r="N378" s="41"/>
      <c r="O378" s="42">
        <v>45120</v>
      </c>
      <c r="P378" s="56">
        <v>23.7</v>
      </c>
      <c r="Q378" s="41"/>
      <c r="R378" s="41"/>
      <c r="S378" s="41"/>
      <c r="T378" s="41"/>
      <c r="U378" s="41"/>
      <c r="V378" s="41"/>
      <c r="W378" s="41"/>
      <c r="X378" s="41"/>
      <c r="Y378" s="41"/>
      <c r="Z378" s="41"/>
    </row>
    <row r="379" spans="1:26" ht="15.75" customHeight="1">
      <c r="A379" s="39">
        <v>45092</v>
      </c>
      <c r="B379" s="40">
        <v>4203.29</v>
      </c>
      <c r="C379" s="41"/>
      <c r="D379" s="42">
        <v>45121</v>
      </c>
      <c r="E379" s="43">
        <v>2.23</v>
      </c>
      <c r="F379" s="44"/>
      <c r="G379" s="44"/>
      <c r="H379" s="41"/>
      <c r="I379" s="52">
        <f t="shared" ref="I379:J379" si="378">A379</f>
        <v>45092</v>
      </c>
      <c r="J379" s="53">
        <f t="shared" si="378"/>
        <v>4203.29</v>
      </c>
      <c r="K379" s="54">
        <f>_xlfn.XLOOKUP(VALUE(I379), 'Processed closing data'!D$1:D$750, 'Processed closing data'!E$1:E$750, "")</f>
        <v>2.2400000000000002</v>
      </c>
      <c r="L379" s="55">
        <f>_xlfn.XLOOKUP(VALUE(I379), 'Processed closing data'!O$1:O$750, 'Processed closing data'!P$1:P$750, "")</f>
        <v>24.48</v>
      </c>
      <c r="M379" s="41"/>
      <c r="N379" s="41"/>
      <c r="O379" s="42">
        <v>45121</v>
      </c>
      <c r="P379" s="56">
        <v>23.86</v>
      </c>
      <c r="Q379" s="41"/>
      <c r="R379" s="41"/>
      <c r="S379" s="41"/>
      <c r="T379" s="41"/>
      <c r="U379" s="41"/>
      <c r="V379" s="41"/>
      <c r="W379" s="41"/>
      <c r="X379" s="41"/>
      <c r="Y379" s="41"/>
      <c r="Z379" s="41"/>
    </row>
    <row r="380" spans="1:26" ht="15.75" customHeight="1">
      <c r="A380" s="39">
        <v>45093</v>
      </c>
      <c r="B380" s="40">
        <v>4209.87</v>
      </c>
      <c r="C380" s="41"/>
      <c r="D380" s="42">
        <v>45124</v>
      </c>
      <c r="E380" s="43">
        <v>2.5499999999999998</v>
      </c>
      <c r="F380" s="44"/>
      <c r="G380" s="44"/>
      <c r="H380" s="41"/>
      <c r="I380" s="52">
        <f t="shared" ref="I380:J380" si="379">A380</f>
        <v>45093</v>
      </c>
      <c r="J380" s="53">
        <f t="shared" si="379"/>
        <v>4209.87</v>
      </c>
      <c r="K380" s="54">
        <f>_xlfn.XLOOKUP(VALUE(I380), 'Processed closing data'!D$1:D$750, 'Processed closing data'!E$1:E$750, "")</f>
        <v>2.2400000000000002</v>
      </c>
      <c r="L380" s="55">
        <f>_xlfn.XLOOKUP(VALUE(I380), 'Processed closing data'!O$1:O$750, 'Processed closing data'!P$1:P$750, "")</f>
        <v>24.88</v>
      </c>
      <c r="M380" s="41"/>
      <c r="N380" s="41"/>
      <c r="O380" s="42">
        <v>45124</v>
      </c>
      <c r="P380" s="56">
        <v>23.44</v>
      </c>
      <c r="Q380" s="41"/>
      <c r="R380" s="41"/>
      <c r="S380" s="41"/>
      <c r="T380" s="41"/>
      <c r="U380" s="41"/>
      <c r="V380" s="41"/>
      <c r="W380" s="41"/>
      <c r="X380" s="41"/>
      <c r="Y380" s="41"/>
      <c r="Z380" s="41"/>
    </row>
    <row r="381" spans="1:26" ht="15.75" customHeight="1">
      <c r="A381" s="39">
        <v>45096</v>
      </c>
      <c r="B381" s="40">
        <v>4178.7</v>
      </c>
      <c r="C381" s="41"/>
      <c r="D381" s="42">
        <v>45125</v>
      </c>
      <c r="E381" s="43">
        <v>2.52</v>
      </c>
      <c r="F381" s="44"/>
      <c r="G381" s="44"/>
      <c r="H381" s="41"/>
      <c r="I381" s="52">
        <f t="shared" ref="I381:J381" si="380">A381</f>
        <v>45096</v>
      </c>
      <c r="J381" s="53">
        <f t="shared" si="380"/>
        <v>4178.7</v>
      </c>
      <c r="K381" s="54">
        <f>_xlfn.XLOOKUP(VALUE(I381), 'Processed closing data'!D$1:D$750, 'Processed closing data'!E$1:E$750, "")</f>
        <v>2.19</v>
      </c>
      <c r="L381" s="55">
        <f>_xlfn.XLOOKUP(VALUE(I381), 'Processed closing data'!O$1:O$750, 'Processed closing data'!P$1:P$750, "")</f>
        <v>24.52</v>
      </c>
      <c r="M381" s="41"/>
      <c r="N381" s="41"/>
      <c r="O381" s="42">
        <v>45125</v>
      </c>
      <c r="P381" s="56">
        <v>23.9</v>
      </c>
      <c r="Q381" s="41"/>
      <c r="R381" s="41"/>
      <c r="S381" s="41"/>
      <c r="T381" s="41"/>
      <c r="U381" s="41"/>
      <c r="V381" s="41"/>
      <c r="W381" s="41"/>
      <c r="X381" s="41"/>
      <c r="Y381" s="41"/>
      <c r="Z381" s="41"/>
    </row>
    <row r="382" spans="1:26" ht="15.75" customHeight="1">
      <c r="A382" s="39">
        <v>45097</v>
      </c>
      <c r="B382" s="40">
        <v>4166.25</v>
      </c>
      <c r="C382" s="41"/>
      <c r="D382" s="42">
        <v>45126</v>
      </c>
      <c r="E382" s="43">
        <v>2.5099999999999998</v>
      </c>
      <c r="F382" s="44"/>
      <c r="G382" s="44"/>
      <c r="H382" s="41"/>
      <c r="I382" s="52">
        <f t="shared" ref="I382:J382" si="381">A382</f>
        <v>45097</v>
      </c>
      <c r="J382" s="53">
        <f t="shared" si="381"/>
        <v>4166.25</v>
      </c>
      <c r="K382" s="54">
        <f>_xlfn.XLOOKUP(VALUE(I382), 'Processed closing data'!D$1:D$750, 'Processed closing data'!E$1:E$750, "")</f>
        <v>2.1800000000000002</v>
      </c>
      <c r="L382" s="55">
        <f>_xlfn.XLOOKUP(VALUE(I382), 'Processed closing data'!O$1:O$750, 'Processed closing data'!P$1:P$750, "")</f>
        <v>23.56</v>
      </c>
      <c r="M382" s="41"/>
      <c r="N382" s="41"/>
      <c r="O382" s="42">
        <v>45126</v>
      </c>
      <c r="P382" s="56">
        <v>24.96</v>
      </c>
      <c r="Q382" s="41"/>
      <c r="R382" s="41"/>
      <c r="S382" s="41"/>
      <c r="T382" s="41"/>
      <c r="U382" s="41"/>
      <c r="V382" s="41"/>
      <c r="W382" s="41"/>
      <c r="X382" s="41"/>
      <c r="Y382" s="41"/>
      <c r="Z382" s="41"/>
    </row>
    <row r="383" spans="1:26" ht="15.75" customHeight="1">
      <c r="A383" s="39">
        <v>45098</v>
      </c>
      <c r="B383" s="40">
        <v>4156</v>
      </c>
      <c r="C383" s="41"/>
      <c r="D383" s="42">
        <v>45127</v>
      </c>
      <c r="E383" s="43">
        <v>2.68</v>
      </c>
      <c r="F383" s="44"/>
      <c r="G383" s="44"/>
      <c r="H383" s="41"/>
      <c r="I383" s="52">
        <f t="shared" ref="I383:J383" si="382">A383</f>
        <v>45098</v>
      </c>
      <c r="J383" s="53">
        <f t="shared" si="382"/>
        <v>4156</v>
      </c>
      <c r="K383" s="54">
        <f>_xlfn.XLOOKUP(VALUE(I383), 'Processed closing data'!D$1:D$750, 'Processed closing data'!E$1:E$750, "")</f>
        <v>2.19</v>
      </c>
      <c r="L383" s="55">
        <f>_xlfn.XLOOKUP(VALUE(I383), 'Processed closing data'!O$1:O$750, 'Processed closing data'!P$1:P$750, "")</f>
        <v>22.82</v>
      </c>
      <c r="M383" s="41"/>
      <c r="N383" s="41"/>
      <c r="O383" s="42">
        <v>45127</v>
      </c>
      <c r="P383" s="56">
        <v>25</v>
      </c>
      <c r="Q383" s="41"/>
      <c r="R383" s="41"/>
      <c r="S383" s="41"/>
      <c r="T383" s="41"/>
      <c r="U383" s="41"/>
      <c r="V383" s="41"/>
      <c r="W383" s="41"/>
      <c r="X383" s="41"/>
      <c r="Y383" s="41"/>
      <c r="Z383" s="41"/>
    </row>
    <row r="384" spans="1:26" ht="15.75" customHeight="1">
      <c r="A384" s="39">
        <v>45099</v>
      </c>
      <c r="B384" s="40">
        <v>4121.3599999999997</v>
      </c>
      <c r="C384" s="41"/>
      <c r="D384" s="42">
        <v>45128</v>
      </c>
      <c r="E384" s="43">
        <v>2.72</v>
      </c>
      <c r="F384" s="44"/>
      <c r="G384" s="44"/>
      <c r="H384" s="41"/>
      <c r="I384" s="52">
        <f t="shared" ref="I384:J384" si="383">A384</f>
        <v>45099</v>
      </c>
      <c r="J384" s="53">
        <f t="shared" si="383"/>
        <v>4121.3599999999997</v>
      </c>
      <c r="K384" s="54">
        <f>_xlfn.XLOOKUP(VALUE(I384), 'Processed closing data'!D$1:D$750, 'Processed closing data'!E$1:E$750, "")</f>
        <v>2.2200000000000002</v>
      </c>
      <c r="L384" s="55">
        <f>_xlfn.XLOOKUP(VALUE(I384), 'Processed closing data'!O$1:O$750, 'Processed closing data'!P$1:P$750, "")</f>
        <v>22.78</v>
      </c>
      <c r="M384" s="41"/>
      <c r="N384" s="41"/>
      <c r="O384" s="42">
        <v>45128</v>
      </c>
      <c r="P384" s="56">
        <v>25.02</v>
      </c>
      <c r="Q384" s="41"/>
      <c r="R384" s="41"/>
      <c r="S384" s="41"/>
      <c r="T384" s="41"/>
      <c r="U384" s="41"/>
      <c r="V384" s="41"/>
      <c r="W384" s="41"/>
      <c r="X384" s="41"/>
      <c r="Y384" s="41"/>
      <c r="Z384" s="41"/>
    </row>
    <row r="385" spans="1:26" ht="15.75" customHeight="1">
      <c r="A385" s="39">
        <v>45100</v>
      </c>
      <c r="B385" s="40">
        <v>4094.07</v>
      </c>
      <c r="C385" s="41"/>
      <c r="D385" s="42">
        <v>45131</v>
      </c>
      <c r="E385" s="43">
        <v>2.75</v>
      </c>
      <c r="F385" s="44"/>
      <c r="G385" s="44"/>
      <c r="H385" s="41"/>
      <c r="I385" s="52">
        <f t="shared" ref="I385:J385" si="384">A385</f>
        <v>45100</v>
      </c>
      <c r="J385" s="53">
        <f t="shared" si="384"/>
        <v>4094.07</v>
      </c>
      <c r="K385" s="54">
        <f>_xlfn.XLOOKUP(VALUE(I385), 'Processed closing data'!D$1:D$750, 'Processed closing data'!E$1:E$750, "")</f>
        <v>2.21</v>
      </c>
      <c r="L385" s="55">
        <f>_xlfn.XLOOKUP(VALUE(I385), 'Processed closing data'!O$1:O$750, 'Processed closing data'!P$1:P$750, "")</f>
        <v>22.4</v>
      </c>
      <c r="M385" s="41"/>
      <c r="N385" s="41"/>
      <c r="O385" s="42">
        <v>45131</v>
      </c>
      <c r="P385" s="56">
        <v>25.06</v>
      </c>
      <c r="Q385" s="41"/>
      <c r="R385" s="41"/>
      <c r="S385" s="41"/>
      <c r="T385" s="41"/>
      <c r="U385" s="41"/>
      <c r="V385" s="41"/>
      <c r="W385" s="41"/>
      <c r="X385" s="41"/>
      <c r="Y385" s="41"/>
      <c r="Z385" s="41"/>
    </row>
    <row r="386" spans="1:26" ht="15.75" customHeight="1">
      <c r="A386" s="39">
        <v>45103</v>
      </c>
      <c r="B386" s="40">
        <v>4087.41</v>
      </c>
      <c r="C386" s="41"/>
      <c r="D386" s="42">
        <v>45132</v>
      </c>
      <c r="E386" s="43">
        <v>2.69</v>
      </c>
      <c r="F386" s="44"/>
      <c r="G386" s="44"/>
      <c r="H386" s="41"/>
      <c r="I386" s="52">
        <f t="shared" ref="I386:J386" si="385">A386</f>
        <v>45103</v>
      </c>
      <c r="J386" s="53">
        <f t="shared" si="385"/>
        <v>4087.41</v>
      </c>
      <c r="K386" s="54">
        <f>_xlfn.XLOOKUP(VALUE(I386), 'Processed closing data'!D$1:D$750, 'Processed closing data'!E$1:E$750, "")</f>
        <v>2.1800000000000002</v>
      </c>
      <c r="L386" s="55">
        <f>_xlfn.XLOOKUP(VALUE(I386), 'Processed closing data'!O$1:O$750, 'Processed closing data'!P$1:P$750, "")</f>
        <v>21.82</v>
      </c>
      <c r="M386" s="41"/>
      <c r="N386" s="41"/>
      <c r="O386" s="42">
        <v>45132</v>
      </c>
      <c r="P386" s="56">
        <v>24.78</v>
      </c>
      <c r="Q386" s="41"/>
      <c r="R386" s="41"/>
      <c r="S386" s="41"/>
      <c r="T386" s="41"/>
      <c r="U386" s="41"/>
      <c r="V386" s="41"/>
      <c r="W386" s="41"/>
      <c r="X386" s="41"/>
      <c r="Y386" s="41"/>
      <c r="Z386" s="41"/>
    </row>
    <row r="387" spans="1:26" ht="15.75" customHeight="1">
      <c r="A387" s="39">
        <v>45104</v>
      </c>
      <c r="B387" s="40">
        <v>4093.64</v>
      </c>
      <c r="C387" s="41"/>
      <c r="D387" s="42">
        <v>45133</v>
      </c>
      <c r="E387" s="43">
        <v>2.68</v>
      </c>
      <c r="F387" s="44"/>
      <c r="G387" s="44"/>
      <c r="H387" s="41"/>
      <c r="I387" s="52">
        <f t="shared" ref="I387:J387" si="386">A387</f>
        <v>45104</v>
      </c>
      <c r="J387" s="53">
        <f t="shared" si="386"/>
        <v>4093.64</v>
      </c>
      <c r="K387" s="54">
        <f>_xlfn.XLOOKUP(VALUE(I387), 'Processed closing data'!D$1:D$750, 'Processed closing data'!E$1:E$750, "")</f>
        <v>2.13</v>
      </c>
      <c r="L387" s="55">
        <f>_xlfn.XLOOKUP(VALUE(I387), 'Processed closing data'!O$1:O$750, 'Processed closing data'!P$1:P$750, "")</f>
        <v>21.32</v>
      </c>
      <c r="M387" s="41"/>
      <c r="N387" s="41"/>
      <c r="O387" s="42">
        <v>45133</v>
      </c>
      <c r="P387" s="56">
        <v>24.8</v>
      </c>
      <c r="Q387" s="41"/>
      <c r="R387" s="41"/>
      <c r="S387" s="41"/>
      <c r="T387" s="41"/>
      <c r="U387" s="41"/>
      <c r="V387" s="41"/>
      <c r="W387" s="41"/>
      <c r="X387" s="41"/>
      <c r="Y387" s="41"/>
      <c r="Z387" s="41"/>
    </row>
    <row r="388" spans="1:26" ht="15.75" customHeight="1">
      <c r="A388" s="39">
        <v>45105</v>
      </c>
      <c r="B388" s="40">
        <v>4123.28</v>
      </c>
      <c r="C388" s="41"/>
      <c r="D388" s="42">
        <v>45134</v>
      </c>
      <c r="E388" s="43">
        <v>2.64</v>
      </c>
      <c r="F388" s="44"/>
      <c r="G388" s="44"/>
      <c r="H388" s="41"/>
      <c r="I388" s="52">
        <f t="shared" ref="I388:J388" si="387">A388</f>
        <v>45105</v>
      </c>
      <c r="J388" s="53">
        <f t="shared" si="387"/>
        <v>4123.28</v>
      </c>
      <c r="K388" s="54">
        <f>_xlfn.XLOOKUP(VALUE(I388), 'Processed closing data'!D$1:D$750, 'Processed closing data'!E$1:E$750, "")</f>
        <v>2.17</v>
      </c>
      <c r="L388" s="55">
        <f>_xlfn.XLOOKUP(VALUE(I388), 'Processed closing data'!O$1:O$750, 'Processed closing data'!P$1:P$750, "")</f>
        <v>21.7</v>
      </c>
      <c r="M388" s="41"/>
      <c r="N388" s="41"/>
      <c r="O388" s="42">
        <v>45134</v>
      </c>
      <c r="P388" s="56">
        <v>24.8</v>
      </c>
      <c r="Q388" s="41"/>
      <c r="R388" s="41"/>
      <c r="S388" s="41"/>
      <c r="T388" s="41"/>
      <c r="U388" s="41"/>
      <c r="V388" s="41"/>
      <c r="W388" s="41"/>
      <c r="X388" s="41"/>
      <c r="Y388" s="41"/>
      <c r="Z388" s="41"/>
    </row>
    <row r="389" spans="1:26" ht="15.75" customHeight="1">
      <c r="A389" s="39">
        <v>45106</v>
      </c>
      <c r="B389" s="40">
        <v>4105.22</v>
      </c>
      <c r="C389" s="41"/>
      <c r="D389" s="42">
        <v>45135</v>
      </c>
      <c r="E389" s="43">
        <v>2.63</v>
      </c>
      <c r="F389" s="44"/>
      <c r="G389" s="44"/>
      <c r="H389" s="41"/>
      <c r="I389" s="52">
        <f t="shared" ref="I389:J389" si="388">A389</f>
        <v>45106</v>
      </c>
      <c r="J389" s="53">
        <f t="shared" si="388"/>
        <v>4105.22</v>
      </c>
      <c r="K389" s="54">
        <f>_xlfn.XLOOKUP(VALUE(I389), 'Processed closing data'!D$1:D$750, 'Processed closing data'!E$1:E$750, "")</f>
        <v>2.14</v>
      </c>
      <c r="L389" s="55">
        <f>_xlfn.XLOOKUP(VALUE(I389), 'Processed closing data'!O$1:O$750, 'Processed closing data'!P$1:P$750, "")</f>
        <v>21.56</v>
      </c>
      <c r="M389" s="41"/>
      <c r="N389" s="41"/>
      <c r="O389" s="42">
        <v>45135</v>
      </c>
      <c r="P389" s="56">
        <v>24.68</v>
      </c>
      <c r="Q389" s="41"/>
      <c r="R389" s="41"/>
      <c r="S389" s="41"/>
      <c r="T389" s="41"/>
      <c r="U389" s="41"/>
      <c r="V389" s="41"/>
      <c r="W389" s="41"/>
      <c r="X389" s="41"/>
      <c r="Y389" s="41"/>
      <c r="Z389" s="41"/>
    </row>
    <row r="390" spans="1:26" ht="15.75" customHeight="1">
      <c r="A390" s="39">
        <v>45107</v>
      </c>
      <c r="B390" s="40">
        <v>4138.09</v>
      </c>
      <c r="C390" s="41"/>
      <c r="D390" s="42">
        <v>45138</v>
      </c>
      <c r="E390" s="43">
        <v>2.64</v>
      </c>
      <c r="F390" s="44"/>
      <c r="G390" s="44"/>
      <c r="H390" s="41"/>
      <c r="I390" s="52">
        <f t="shared" ref="I390:J390" si="389">A390</f>
        <v>45107</v>
      </c>
      <c r="J390" s="53">
        <f t="shared" si="389"/>
        <v>4138.09</v>
      </c>
      <c r="K390" s="54">
        <f>_xlfn.XLOOKUP(VALUE(I390), 'Processed closing data'!D$1:D$750, 'Processed closing data'!E$1:E$750, "")</f>
        <v>2.13</v>
      </c>
      <c r="L390" s="55">
        <f>_xlfn.XLOOKUP(VALUE(I390), 'Processed closing data'!O$1:O$750, 'Processed closing data'!P$1:P$750, "")</f>
        <v>21.66</v>
      </c>
      <c r="M390" s="41"/>
      <c r="N390" s="41"/>
      <c r="O390" s="42">
        <v>45138</v>
      </c>
      <c r="P390" s="56">
        <v>24.6</v>
      </c>
      <c r="Q390" s="41"/>
      <c r="R390" s="41"/>
      <c r="S390" s="41"/>
      <c r="T390" s="41"/>
      <c r="U390" s="41"/>
      <c r="V390" s="41"/>
      <c r="W390" s="41"/>
      <c r="X390" s="41"/>
      <c r="Y390" s="41"/>
      <c r="Z390" s="41"/>
    </row>
    <row r="391" spans="1:26" ht="15.75" customHeight="1">
      <c r="A391" s="39">
        <v>45110</v>
      </c>
      <c r="B391" s="40">
        <v>4138.91</v>
      </c>
      <c r="C391" s="41"/>
      <c r="D391" s="42">
        <v>45139</v>
      </c>
      <c r="E391" s="43">
        <v>2.6</v>
      </c>
      <c r="F391" s="44"/>
      <c r="G391" s="44"/>
      <c r="H391" s="41"/>
      <c r="I391" s="52">
        <f t="shared" ref="I391:J391" si="390">A391</f>
        <v>45110</v>
      </c>
      <c r="J391" s="53">
        <f t="shared" si="390"/>
        <v>4138.91</v>
      </c>
      <c r="K391" s="54">
        <f>_xlfn.XLOOKUP(VALUE(I391), 'Processed closing data'!D$1:D$750, 'Processed closing data'!E$1:E$750, "")</f>
        <v>2.13</v>
      </c>
      <c r="L391" s="55">
        <f>_xlfn.XLOOKUP(VALUE(I391), 'Processed closing data'!O$1:O$750, 'Processed closing data'!P$1:P$750, "")</f>
        <v>22.12</v>
      </c>
      <c r="M391" s="41"/>
      <c r="N391" s="41"/>
      <c r="O391" s="42">
        <v>45139</v>
      </c>
      <c r="P391" s="56">
        <v>24.4</v>
      </c>
      <c r="Q391" s="41"/>
      <c r="R391" s="41"/>
      <c r="S391" s="41"/>
      <c r="T391" s="41"/>
      <c r="U391" s="41"/>
      <c r="V391" s="41"/>
      <c r="W391" s="41"/>
      <c r="X391" s="41"/>
      <c r="Y391" s="41"/>
      <c r="Z391" s="41"/>
    </row>
    <row r="392" spans="1:26" ht="15.75" customHeight="1">
      <c r="A392" s="39">
        <v>45111</v>
      </c>
      <c r="B392" s="40">
        <v>4136.16</v>
      </c>
      <c r="C392" s="41"/>
      <c r="D392" s="42">
        <v>45140</v>
      </c>
      <c r="E392" s="43">
        <v>2.54</v>
      </c>
      <c r="F392" s="44"/>
      <c r="G392" s="44"/>
      <c r="H392" s="41"/>
      <c r="I392" s="52">
        <f t="shared" ref="I392:J392" si="391">A392</f>
        <v>45111</v>
      </c>
      <c r="J392" s="53">
        <f t="shared" si="391"/>
        <v>4136.16</v>
      </c>
      <c r="K392" s="54">
        <f>_xlfn.XLOOKUP(VALUE(I392), 'Processed closing data'!D$1:D$750, 'Processed closing data'!E$1:E$750, "")</f>
        <v>2.1800000000000002</v>
      </c>
      <c r="L392" s="55">
        <f>_xlfn.XLOOKUP(VALUE(I392), 'Processed closing data'!O$1:O$750, 'Processed closing data'!P$1:P$750, "")</f>
        <v>22.44</v>
      </c>
      <c r="M392" s="41"/>
      <c r="N392" s="41"/>
      <c r="O392" s="42">
        <v>45140</v>
      </c>
      <c r="P392" s="56">
        <v>24.18</v>
      </c>
      <c r="Q392" s="41"/>
      <c r="R392" s="41"/>
      <c r="S392" s="41"/>
      <c r="T392" s="41"/>
      <c r="U392" s="41"/>
      <c r="V392" s="41"/>
      <c r="W392" s="41"/>
      <c r="X392" s="41"/>
      <c r="Y392" s="41"/>
      <c r="Z392" s="41"/>
    </row>
    <row r="393" spans="1:26" ht="15.75" customHeight="1">
      <c r="A393" s="39">
        <v>45112</v>
      </c>
      <c r="B393" s="40">
        <v>4095.05</v>
      </c>
      <c r="C393" s="41"/>
      <c r="D393" s="42">
        <v>45141</v>
      </c>
      <c r="E393" s="43">
        <v>2.5499999999999998</v>
      </c>
      <c r="F393" s="44"/>
      <c r="G393" s="44"/>
      <c r="H393" s="41"/>
      <c r="I393" s="52">
        <f t="shared" ref="I393:J393" si="392">A393</f>
        <v>45112</v>
      </c>
      <c r="J393" s="53">
        <f t="shared" si="392"/>
        <v>4095.05</v>
      </c>
      <c r="K393" s="54">
        <f>_xlfn.XLOOKUP(VALUE(I393), 'Processed closing data'!D$1:D$750, 'Processed closing data'!E$1:E$750, "")</f>
        <v>2.1800000000000002</v>
      </c>
      <c r="L393" s="55">
        <f>_xlfn.XLOOKUP(VALUE(I393), 'Processed closing data'!O$1:O$750, 'Processed closing data'!P$1:P$750, "")</f>
        <v>22.26</v>
      </c>
      <c r="M393" s="41"/>
      <c r="N393" s="41"/>
      <c r="O393" s="42">
        <v>45141</v>
      </c>
      <c r="P393" s="56">
        <v>24.34</v>
      </c>
      <c r="Q393" s="41"/>
      <c r="R393" s="41"/>
      <c r="S393" s="41"/>
      <c r="T393" s="41"/>
      <c r="U393" s="41"/>
      <c r="V393" s="41"/>
      <c r="W393" s="41"/>
      <c r="X393" s="41"/>
      <c r="Y393" s="41"/>
      <c r="Z393" s="41"/>
    </row>
    <row r="394" spans="1:26" ht="15.75" customHeight="1">
      <c r="A394" s="39">
        <v>45113</v>
      </c>
      <c r="B394" s="40">
        <v>4003.71</v>
      </c>
      <c r="C394" s="41"/>
      <c r="D394" s="42">
        <v>45142</v>
      </c>
      <c r="E394" s="43">
        <v>2.6</v>
      </c>
      <c r="F394" s="44"/>
      <c r="G394" s="44"/>
      <c r="H394" s="41"/>
      <c r="I394" s="52">
        <f t="shared" ref="I394:J394" si="393">A394</f>
        <v>45113</v>
      </c>
      <c r="J394" s="53">
        <f t="shared" si="393"/>
        <v>4003.71</v>
      </c>
      <c r="K394" s="54">
        <f>_xlfn.XLOOKUP(VALUE(I394), 'Processed closing data'!D$1:D$750, 'Processed closing data'!E$1:E$750, "")</f>
        <v>2.16</v>
      </c>
      <c r="L394" s="55">
        <f>_xlfn.XLOOKUP(VALUE(I394), 'Processed closing data'!O$1:O$750, 'Processed closing data'!P$1:P$750, "")</f>
        <v>22.12</v>
      </c>
      <c r="M394" s="41"/>
      <c r="N394" s="41"/>
      <c r="O394" s="42">
        <v>45142</v>
      </c>
      <c r="P394" s="56">
        <v>24.2</v>
      </c>
      <c r="Q394" s="41"/>
      <c r="R394" s="41"/>
      <c r="S394" s="41"/>
      <c r="T394" s="41"/>
      <c r="U394" s="41"/>
      <c r="V394" s="41"/>
      <c r="W394" s="41"/>
      <c r="X394" s="41"/>
      <c r="Y394" s="41"/>
      <c r="Z394" s="41"/>
    </row>
    <row r="395" spans="1:26" ht="15.75" customHeight="1">
      <c r="A395" s="39">
        <v>45114</v>
      </c>
      <c r="B395" s="40">
        <v>3995.3</v>
      </c>
      <c r="C395" s="41"/>
      <c r="D395" s="42">
        <v>45145</v>
      </c>
      <c r="E395" s="43">
        <v>2.58</v>
      </c>
      <c r="F395" s="44"/>
      <c r="G395" s="44"/>
      <c r="H395" s="41"/>
      <c r="I395" s="52">
        <f t="shared" ref="I395:J395" si="394">A395</f>
        <v>45114</v>
      </c>
      <c r="J395" s="53">
        <f t="shared" si="394"/>
        <v>3995.3</v>
      </c>
      <c r="K395" s="54">
        <f>_xlfn.XLOOKUP(VALUE(I395), 'Processed closing data'!D$1:D$750, 'Processed closing data'!E$1:E$750, "")</f>
        <v>2.15</v>
      </c>
      <c r="L395" s="55">
        <f>_xlfn.XLOOKUP(VALUE(I395), 'Processed closing data'!O$1:O$750, 'Processed closing data'!P$1:P$750, "")</f>
        <v>22.48</v>
      </c>
      <c r="M395" s="41"/>
      <c r="N395" s="41"/>
      <c r="O395" s="42">
        <v>45145</v>
      </c>
      <c r="P395" s="56">
        <v>23.84</v>
      </c>
      <c r="Q395" s="41"/>
      <c r="R395" s="41"/>
      <c r="S395" s="41"/>
      <c r="T395" s="41"/>
      <c r="U395" s="41"/>
      <c r="V395" s="41"/>
      <c r="W395" s="41"/>
      <c r="X395" s="41"/>
      <c r="Y395" s="41"/>
      <c r="Z395" s="41"/>
    </row>
    <row r="396" spans="1:26" ht="15.75" customHeight="1">
      <c r="A396" s="39">
        <v>45117</v>
      </c>
      <c r="B396" s="40">
        <v>4004.02</v>
      </c>
      <c r="C396" s="41"/>
      <c r="D396" s="42">
        <v>45146</v>
      </c>
      <c r="E396" s="43">
        <v>2.6</v>
      </c>
      <c r="F396" s="44"/>
      <c r="G396" s="44"/>
      <c r="H396" s="41"/>
      <c r="I396" s="52">
        <f t="shared" ref="I396:J396" si="395">A396</f>
        <v>45117</v>
      </c>
      <c r="J396" s="53">
        <f t="shared" si="395"/>
        <v>4004.02</v>
      </c>
      <c r="K396" s="54">
        <f>_xlfn.XLOOKUP(VALUE(I396), 'Processed closing data'!D$1:D$750, 'Processed closing data'!E$1:E$750, "")</f>
        <v>2.14</v>
      </c>
      <c r="L396" s="55">
        <f>_xlfn.XLOOKUP(VALUE(I396), 'Processed closing data'!O$1:O$750, 'Processed closing data'!P$1:P$750, "")</f>
        <v>22.58</v>
      </c>
      <c r="M396" s="41"/>
      <c r="N396" s="41"/>
      <c r="O396" s="42">
        <v>45146</v>
      </c>
      <c r="P396" s="56">
        <v>23.9</v>
      </c>
      <c r="Q396" s="41"/>
      <c r="R396" s="41"/>
      <c r="S396" s="41"/>
      <c r="T396" s="41"/>
      <c r="U396" s="41"/>
      <c r="V396" s="41"/>
      <c r="W396" s="41"/>
      <c r="X396" s="41"/>
      <c r="Y396" s="41"/>
      <c r="Z396" s="41"/>
    </row>
    <row r="397" spans="1:26" ht="15.75" customHeight="1">
      <c r="A397" s="39">
        <v>45118</v>
      </c>
      <c r="B397" s="40">
        <v>4011.65</v>
      </c>
      <c r="C397" s="41"/>
      <c r="D397" s="42">
        <v>45147</v>
      </c>
      <c r="E397" s="43">
        <v>2.66</v>
      </c>
      <c r="F397" s="44"/>
      <c r="G397" s="44"/>
      <c r="H397" s="41"/>
      <c r="I397" s="52">
        <f t="shared" ref="I397:J397" si="396">A397</f>
        <v>45118</v>
      </c>
      <c r="J397" s="53">
        <f t="shared" si="396"/>
        <v>4011.65</v>
      </c>
      <c r="K397" s="54">
        <f>_xlfn.XLOOKUP(VALUE(I397), 'Processed closing data'!D$1:D$750, 'Processed closing data'!E$1:E$750, "")</f>
        <v>2.23</v>
      </c>
      <c r="L397" s="55">
        <f>_xlfn.XLOOKUP(VALUE(I397), 'Processed closing data'!O$1:O$750, 'Processed closing data'!P$1:P$750, "")</f>
        <v>23.18</v>
      </c>
      <c r="M397" s="41"/>
      <c r="N397" s="41"/>
      <c r="O397" s="42">
        <v>45147</v>
      </c>
      <c r="P397" s="56">
        <v>23.44</v>
      </c>
      <c r="Q397" s="41"/>
      <c r="R397" s="41"/>
      <c r="S397" s="41"/>
      <c r="T397" s="41"/>
      <c r="U397" s="41"/>
      <c r="V397" s="41"/>
      <c r="W397" s="41"/>
      <c r="X397" s="41"/>
      <c r="Y397" s="41"/>
      <c r="Z397" s="41"/>
    </row>
    <row r="398" spans="1:26" ht="15.75" customHeight="1">
      <c r="A398" s="39">
        <v>45119</v>
      </c>
      <c r="B398" s="40">
        <v>4088.57</v>
      </c>
      <c r="C398" s="41"/>
      <c r="D398" s="42">
        <v>45148</v>
      </c>
      <c r="E398" s="43">
        <v>2.66</v>
      </c>
      <c r="F398" s="44"/>
      <c r="G398" s="44"/>
      <c r="H398" s="41"/>
      <c r="I398" s="52">
        <f t="shared" ref="I398:J398" si="397">A398</f>
        <v>45119</v>
      </c>
      <c r="J398" s="53">
        <f t="shared" si="397"/>
        <v>4088.57</v>
      </c>
      <c r="K398" s="54">
        <f>_xlfn.XLOOKUP(VALUE(I398), 'Processed closing data'!D$1:D$750, 'Processed closing data'!E$1:E$750, "")</f>
        <v>2.2999999999999998</v>
      </c>
      <c r="L398" s="55">
        <f>_xlfn.XLOOKUP(VALUE(I398), 'Processed closing data'!O$1:O$750, 'Processed closing data'!P$1:P$750, "")</f>
        <v>23.82</v>
      </c>
      <c r="M398" s="41"/>
      <c r="N398" s="41"/>
      <c r="O398" s="42">
        <v>45148</v>
      </c>
      <c r="P398" s="56">
        <v>23.72</v>
      </c>
      <c r="Q398" s="41"/>
      <c r="R398" s="41"/>
      <c r="S398" s="41"/>
      <c r="T398" s="41"/>
      <c r="U398" s="41"/>
      <c r="V398" s="41"/>
      <c r="W398" s="41"/>
      <c r="X398" s="41"/>
      <c r="Y398" s="41"/>
      <c r="Z398" s="41"/>
    </row>
    <row r="399" spans="1:26" ht="15.75" customHeight="1">
      <c r="A399" s="39">
        <v>45120</v>
      </c>
      <c r="B399" s="40">
        <v>4101.6000000000004</v>
      </c>
      <c r="C399" s="41"/>
      <c r="D399" s="42">
        <v>45149</v>
      </c>
      <c r="E399" s="43">
        <v>2.5</v>
      </c>
      <c r="F399" s="44"/>
      <c r="G399" s="44"/>
      <c r="H399" s="41"/>
      <c r="I399" s="52">
        <f t="shared" ref="I399:J399" si="398">A399</f>
        <v>45120</v>
      </c>
      <c r="J399" s="53">
        <f t="shared" si="398"/>
        <v>4101.6000000000004</v>
      </c>
      <c r="K399" s="54">
        <f>_xlfn.XLOOKUP(VALUE(I399), 'Processed closing data'!D$1:D$750, 'Processed closing data'!E$1:E$750, "")</f>
        <v>2.25</v>
      </c>
      <c r="L399" s="55">
        <f>_xlfn.XLOOKUP(VALUE(I399), 'Processed closing data'!O$1:O$750, 'Processed closing data'!P$1:P$750, "")</f>
        <v>23.7</v>
      </c>
      <c r="M399" s="41"/>
      <c r="N399" s="41"/>
      <c r="O399" s="42">
        <v>45149</v>
      </c>
      <c r="P399" s="56">
        <v>23.52</v>
      </c>
      <c r="Q399" s="41"/>
      <c r="R399" s="41"/>
      <c r="S399" s="41"/>
      <c r="T399" s="41"/>
      <c r="U399" s="41"/>
      <c r="V399" s="41"/>
      <c r="W399" s="41"/>
      <c r="X399" s="41"/>
      <c r="Y399" s="41"/>
      <c r="Z399" s="41"/>
    </row>
    <row r="400" spans="1:26" ht="15.75" customHeight="1">
      <c r="A400" s="39">
        <v>45121</v>
      </c>
      <c r="B400" s="40">
        <v>4096.91</v>
      </c>
      <c r="C400" s="41"/>
      <c r="D400" s="42">
        <v>45152</v>
      </c>
      <c r="E400" s="43">
        <v>2.4700000000000002</v>
      </c>
      <c r="F400" s="44"/>
      <c r="G400" s="44"/>
      <c r="H400" s="41"/>
      <c r="I400" s="52">
        <f t="shared" ref="I400:J400" si="399">A400</f>
        <v>45121</v>
      </c>
      <c r="J400" s="53">
        <f t="shared" si="399"/>
        <v>4096.91</v>
      </c>
      <c r="K400" s="54">
        <f>_xlfn.XLOOKUP(VALUE(I400), 'Processed closing data'!D$1:D$750, 'Processed closing data'!E$1:E$750, "")</f>
        <v>2.23</v>
      </c>
      <c r="L400" s="55">
        <f>_xlfn.XLOOKUP(VALUE(I400), 'Processed closing data'!O$1:O$750, 'Processed closing data'!P$1:P$750, "")</f>
        <v>23.86</v>
      </c>
      <c r="M400" s="41"/>
      <c r="N400" s="41"/>
      <c r="O400" s="42">
        <v>45152</v>
      </c>
      <c r="P400" s="56">
        <v>23.38</v>
      </c>
      <c r="Q400" s="41"/>
      <c r="R400" s="41"/>
      <c r="S400" s="41"/>
      <c r="T400" s="41"/>
      <c r="U400" s="41"/>
      <c r="V400" s="41"/>
      <c r="W400" s="41"/>
      <c r="X400" s="41"/>
      <c r="Y400" s="41"/>
      <c r="Z400" s="41"/>
    </row>
    <row r="401" spans="1:26" ht="15.75" customHeight="1">
      <c r="A401" s="39">
        <v>45124</v>
      </c>
      <c r="B401" s="40">
        <v>4078.52</v>
      </c>
      <c r="C401" s="41"/>
      <c r="D401" s="42">
        <v>45153</v>
      </c>
      <c r="E401" s="43">
        <v>2.4700000000000002</v>
      </c>
      <c r="F401" s="44"/>
      <c r="G401" s="44"/>
      <c r="H401" s="41"/>
      <c r="I401" s="52">
        <f t="shared" ref="I401:J401" si="400">A401</f>
        <v>45124</v>
      </c>
      <c r="J401" s="53">
        <f t="shared" si="400"/>
        <v>4078.52</v>
      </c>
      <c r="K401" s="54">
        <f>_xlfn.XLOOKUP(VALUE(I401), 'Processed closing data'!D$1:D$750, 'Processed closing data'!E$1:E$750, "")</f>
        <v>2.5499999999999998</v>
      </c>
      <c r="L401" s="55">
        <f>_xlfn.XLOOKUP(VALUE(I401), 'Processed closing data'!O$1:O$750, 'Processed closing data'!P$1:P$750, "")</f>
        <v>23.44</v>
      </c>
      <c r="M401" s="41"/>
      <c r="N401" s="41"/>
      <c r="O401" s="42">
        <v>45153</v>
      </c>
      <c r="P401" s="56">
        <v>23</v>
      </c>
      <c r="Q401" s="41"/>
      <c r="R401" s="41"/>
      <c r="S401" s="41"/>
      <c r="T401" s="41"/>
      <c r="U401" s="41"/>
      <c r="V401" s="41"/>
      <c r="W401" s="41"/>
      <c r="X401" s="41"/>
      <c r="Y401" s="41"/>
      <c r="Z401" s="41"/>
    </row>
    <row r="402" spans="1:26" ht="15.75" customHeight="1">
      <c r="A402" s="39">
        <v>45125</v>
      </c>
      <c r="B402" s="40">
        <v>4107.5600000000004</v>
      </c>
      <c r="C402" s="41"/>
      <c r="D402" s="42">
        <v>45154</v>
      </c>
      <c r="E402" s="43">
        <v>2.38</v>
      </c>
      <c r="F402" s="44"/>
      <c r="G402" s="44"/>
      <c r="H402" s="41"/>
      <c r="I402" s="52">
        <f t="shared" ref="I402:J402" si="401">A402</f>
        <v>45125</v>
      </c>
      <c r="J402" s="53">
        <f t="shared" si="401"/>
        <v>4107.5600000000004</v>
      </c>
      <c r="K402" s="54">
        <f>_xlfn.XLOOKUP(VALUE(I402), 'Processed closing data'!D$1:D$750, 'Processed closing data'!E$1:E$750, "")</f>
        <v>2.52</v>
      </c>
      <c r="L402" s="55">
        <f>_xlfn.XLOOKUP(VALUE(I402), 'Processed closing data'!O$1:O$750, 'Processed closing data'!P$1:P$750, "")</f>
        <v>23.9</v>
      </c>
      <c r="M402" s="41"/>
      <c r="N402" s="41"/>
      <c r="O402" s="42">
        <v>45154</v>
      </c>
      <c r="P402" s="56">
        <v>22.92</v>
      </c>
      <c r="Q402" s="41"/>
      <c r="R402" s="41"/>
      <c r="S402" s="41"/>
      <c r="T402" s="41"/>
      <c r="U402" s="41"/>
      <c r="V402" s="41"/>
      <c r="W402" s="41"/>
      <c r="X402" s="41"/>
      <c r="Y402" s="41"/>
      <c r="Z402" s="41"/>
    </row>
    <row r="403" spans="1:26" ht="15.75" customHeight="1">
      <c r="A403" s="39">
        <v>45126</v>
      </c>
      <c r="B403" s="40">
        <v>4193.1899999999996</v>
      </c>
      <c r="C403" s="41"/>
      <c r="D403" s="42">
        <v>45155</v>
      </c>
      <c r="E403" s="43">
        <v>2.37</v>
      </c>
      <c r="F403" s="44"/>
      <c r="G403" s="44"/>
      <c r="H403" s="41"/>
      <c r="I403" s="52">
        <f t="shared" ref="I403:J403" si="402">A403</f>
        <v>45126</v>
      </c>
      <c r="J403" s="53">
        <f t="shared" si="402"/>
        <v>4193.1899999999996</v>
      </c>
      <c r="K403" s="54">
        <f>_xlfn.XLOOKUP(VALUE(I403), 'Processed closing data'!D$1:D$750, 'Processed closing data'!E$1:E$750, "")</f>
        <v>2.5099999999999998</v>
      </c>
      <c r="L403" s="55">
        <f>_xlfn.XLOOKUP(VALUE(I403), 'Processed closing data'!O$1:O$750, 'Processed closing data'!P$1:P$750, "")</f>
        <v>24.96</v>
      </c>
      <c r="M403" s="41"/>
      <c r="N403" s="41"/>
      <c r="O403" s="42">
        <v>45155</v>
      </c>
      <c r="P403" s="56">
        <v>22.98</v>
      </c>
      <c r="Q403" s="41"/>
      <c r="R403" s="41"/>
      <c r="S403" s="41"/>
      <c r="T403" s="41"/>
      <c r="U403" s="41"/>
      <c r="V403" s="41"/>
      <c r="W403" s="41"/>
      <c r="X403" s="41"/>
      <c r="Y403" s="41"/>
      <c r="Z403" s="41"/>
    </row>
    <row r="404" spans="1:26" ht="15.75" customHeight="1">
      <c r="A404" s="39">
        <v>45127</v>
      </c>
      <c r="B404" s="40">
        <v>4220.22</v>
      </c>
      <c r="C404" s="41"/>
      <c r="D404" s="42">
        <v>45156</v>
      </c>
      <c r="E404" s="43">
        <v>2.35</v>
      </c>
      <c r="F404" s="44"/>
      <c r="G404" s="44"/>
      <c r="H404" s="41"/>
      <c r="I404" s="52">
        <f t="shared" ref="I404:J404" si="403">A404</f>
        <v>45127</v>
      </c>
      <c r="J404" s="53">
        <f t="shared" si="403"/>
        <v>4220.22</v>
      </c>
      <c r="K404" s="54">
        <f>_xlfn.XLOOKUP(VALUE(I404), 'Processed closing data'!D$1:D$750, 'Processed closing data'!E$1:E$750, "")</f>
        <v>2.68</v>
      </c>
      <c r="L404" s="55">
        <f>_xlfn.XLOOKUP(VALUE(I404), 'Processed closing data'!O$1:O$750, 'Processed closing data'!P$1:P$750, "")</f>
        <v>25</v>
      </c>
      <c r="M404" s="41"/>
      <c r="N404" s="41"/>
      <c r="O404" s="42">
        <v>45156</v>
      </c>
      <c r="P404" s="56">
        <v>22.7</v>
      </c>
      <c r="Q404" s="41"/>
      <c r="R404" s="41"/>
      <c r="S404" s="41"/>
      <c r="T404" s="41"/>
      <c r="U404" s="41"/>
      <c r="V404" s="41"/>
      <c r="W404" s="41"/>
      <c r="X404" s="41"/>
      <c r="Y404" s="41"/>
      <c r="Z404" s="41"/>
    </row>
    <row r="405" spans="1:26" ht="15.75" customHeight="1">
      <c r="A405" s="39">
        <v>45128</v>
      </c>
      <c r="B405" s="40">
        <v>4225.1099999999997</v>
      </c>
      <c r="C405" s="41"/>
      <c r="D405" s="42">
        <v>45159</v>
      </c>
      <c r="E405" s="43">
        <v>2.37</v>
      </c>
      <c r="F405" s="44"/>
      <c r="G405" s="44"/>
      <c r="H405" s="41"/>
      <c r="I405" s="52">
        <f t="shared" ref="I405:J405" si="404">A405</f>
        <v>45128</v>
      </c>
      <c r="J405" s="53">
        <f t="shared" si="404"/>
        <v>4225.1099999999997</v>
      </c>
      <c r="K405" s="54">
        <f>_xlfn.XLOOKUP(VALUE(I405), 'Processed closing data'!D$1:D$750, 'Processed closing data'!E$1:E$750, "")</f>
        <v>2.72</v>
      </c>
      <c r="L405" s="55">
        <f>_xlfn.XLOOKUP(VALUE(I405), 'Processed closing data'!O$1:O$750, 'Processed closing data'!P$1:P$750, "")</f>
        <v>25.02</v>
      </c>
      <c r="M405" s="41"/>
      <c r="N405" s="41"/>
      <c r="O405" s="42">
        <v>45159</v>
      </c>
      <c r="P405" s="56">
        <v>22.44</v>
      </c>
      <c r="Q405" s="41"/>
      <c r="R405" s="41"/>
      <c r="S405" s="41"/>
      <c r="T405" s="41"/>
      <c r="U405" s="41"/>
      <c r="V405" s="41"/>
      <c r="W405" s="41"/>
      <c r="X405" s="41"/>
      <c r="Y405" s="41"/>
      <c r="Z405" s="41"/>
    </row>
    <row r="406" spans="1:26" ht="15.75" customHeight="1">
      <c r="A406" s="39">
        <v>45131</v>
      </c>
      <c r="B406" s="40">
        <v>4230.3999999999996</v>
      </c>
      <c r="C406" s="41"/>
      <c r="D406" s="42">
        <v>45160</v>
      </c>
      <c r="E406" s="43">
        <v>2.44</v>
      </c>
      <c r="F406" s="44"/>
      <c r="G406" s="44"/>
      <c r="H406" s="41"/>
      <c r="I406" s="52">
        <f t="shared" ref="I406:J406" si="405">A406</f>
        <v>45131</v>
      </c>
      <c r="J406" s="53">
        <f t="shared" si="405"/>
        <v>4230.3999999999996</v>
      </c>
      <c r="K406" s="54">
        <f>_xlfn.XLOOKUP(VALUE(I406), 'Processed closing data'!D$1:D$750, 'Processed closing data'!E$1:E$750, "")</f>
        <v>2.75</v>
      </c>
      <c r="L406" s="55">
        <f>_xlfn.XLOOKUP(VALUE(I406), 'Processed closing data'!O$1:O$750, 'Processed closing data'!P$1:P$750, "")</f>
        <v>25.06</v>
      </c>
      <c r="M406" s="41"/>
      <c r="N406" s="41"/>
      <c r="O406" s="42">
        <v>45160</v>
      </c>
      <c r="P406" s="56">
        <v>22.66</v>
      </c>
      <c r="Q406" s="41"/>
      <c r="R406" s="41"/>
      <c r="S406" s="41"/>
      <c r="T406" s="41"/>
      <c r="U406" s="41"/>
      <c r="V406" s="41"/>
      <c r="W406" s="41"/>
      <c r="X406" s="41"/>
      <c r="Y406" s="41"/>
      <c r="Z406" s="41"/>
    </row>
    <row r="407" spans="1:26" ht="15.75" customHeight="1">
      <c r="A407" s="39">
        <v>45132</v>
      </c>
      <c r="B407" s="40">
        <v>4236.8100000000004</v>
      </c>
      <c r="C407" s="41"/>
      <c r="D407" s="42">
        <v>45161</v>
      </c>
      <c r="E407" s="43">
        <v>2.42</v>
      </c>
      <c r="F407" s="44"/>
      <c r="G407" s="44"/>
      <c r="H407" s="41"/>
      <c r="I407" s="52">
        <f t="shared" ref="I407:J407" si="406">A407</f>
        <v>45132</v>
      </c>
      <c r="J407" s="53">
        <f t="shared" si="406"/>
        <v>4236.8100000000004</v>
      </c>
      <c r="K407" s="54">
        <f>_xlfn.XLOOKUP(VALUE(I407), 'Processed closing data'!D$1:D$750, 'Processed closing data'!E$1:E$750, "")</f>
        <v>2.69</v>
      </c>
      <c r="L407" s="55">
        <f>_xlfn.XLOOKUP(VALUE(I407), 'Processed closing data'!O$1:O$750, 'Processed closing data'!P$1:P$750, "")</f>
        <v>24.78</v>
      </c>
      <c r="M407" s="41"/>
      <c r="N407" s="41"/>
      <c r="O407" s="42">
        <v>45161</v>
      </c>
      <c r="P407" s="56">
        <v>22.86</v>
      </c>
      <c r="Q407" s="41"/>
      <c r="R407" s="41"/>
      <c r="S407" s="41"/>
      <c r="T407" s="41"/>
      <c r="U407" s="41"/>
      <c r="V407" s="41"/>
      <c r="W407" s="41"/>
      <c r="X407" s="41"/>
      <c r="Y407" s="41"/>
      <c r="Z407" s="41"/>
    </row>
    <row r="408" spans="1:26" ht="15.75" customHeight="1">
      <c r="A408" s="39">
        <v>45133</v>
      </c>
      <c r="B408" s="40">
        <v>4230.8999999999996</v>
      </c>
      <c r="C408" s="41"/>
      <c r="D408" s="42">
        <v>45162</v>
      </c>
      <c r="E408" s="43">
        <v>2.4</v>
      </c>
      <c r="F408" s="44"/>
      <c r="G408" s="44"/>
      <c r="H408" s="41"/>
      <c r="I408" s="52">
        <f t="shared" ref="I408:J408" si="407">A408</f>
        <v>45133</v>
      </c>
      <c r="J408" s="53">
        <f t="shared" si="407"/>
        <v>4230.8999999999996</v>
      </c>
      <c r="K408" s="54">
        <f>_xlfn.XLOOKUP(VALUE(I408), 'Processed closing data'!D$1:D$750, 'Processed closing data'!E$1:E$750, "")</f>
        <v>2.68</v>
      </c>
      <c r="L408" s="55">
        <f>_xlfn.XLOOKUP(VALUE(I408), 'Processed closing data'!O$1:O$750, 'Processed closing data'!P$1:P$750, "")</f>
        <v>24.8</v>
      </c>
      <c r="M408" s="41"/>
      <c r="N408" s="41"/>
      <c r="O408" s="42">
        <v>45162</v>
      </c>
      <c r="P408" s="56">
        <v>22.98</v>
      </c>
      <c r="Q408" s="41"/>
      <c r="R408" s="41"/>
      <c r="S408" s="41"/>
      <c r="T408" s="41"/>
      <c r="U408" s="41"/>
      <c r="V408" s="41"/>
      <c r="W408" s="41"/>
      <c r="X408" s="41"/>
      <c r="Y408" s="41"/>
      <c r="Z408" s="41"/>
    </row>
    <row r="409" spans="1:26" ht="15.75" customHeight="1">
      <c r="A409" s="39">
        <v>45134</v>
      </c>
      <c r="B409" s="40">
        <v>4241.12</v>
      </c>
      <c r="C409" s="41"/>
      <c r="D409" s="42">
        <v>45163</v>
      </c>
      <c r="E409" s="43">
        <v>2.36</v>
      </c>
      <c r="F409" s="44"/>
      <c r="G409" s="44"/>
      <c r="H409" s="41"/>
      <c r="I409" s="52">
        <f t="shared" ref="I409:J409" si="408">A409</f>
        <v>45134</v>
      </c>
      <c r="J409" s="53">
        <f t="shared" si="408"/>
        <v>4241.12</v>
      </c>
      <c r="K409" s="54">
        <f>_xlfn.XLOOKUP(VALUE(I409), 'Processed closing data'!D$1:D$750, 'Processed closing data'!E$1:E$750, "")</f>
        <v>2.64</v>
      </c>
      <c r="L409" s="55">
        <f>_xlfn.XLOOKUP(VALUE(I409), 'Processed closing data'!O$1:O$750, 'Processed closing data'!P$1:P$750, "")</f>
        <v>24.8</v>
      </c>
      <c r="M409" s="41"/>
      <c r="N409" s="41"/>
      <c r="O409" s="42">
        <v>45163</v>
      </c>
      <c r="P409" s="56">
        <v>22.98</v>
      </c>
      <c r="Q409" s="41"/>
      <c r="R409" s="41"/>
      <c r="S409" s="41"/>
      <c r="T409" s="41"/>
      <c r="U409" s="41"/>
      <c r="V409" s="41"/>
      <c r="W409" s="41"/>
      <c r="X409" s="41"/>
      <c r="Y409" s="41"/>
      <c r="Z409" s="41"/>
    </row>
    <row r="410" spans="1:26" ht="15.75" customHeight="1">
      <c r="A410" s="39">
        <v>45135</v>
      </c>
      <c r="B410" s="40">
        <v>4237.17</v>
      </c>
      <c r="C410" s="41"/>
      <c r="D410" s="42">
        <v>45167</v>
      </c>
      <c r="E410" s="43">
        <v>2.37</v>
      </c>
      <c r="F410" s="44"/>
      <c r="G410" s="44"/>
      <c r="H410" s="41"/>
      <c r="I410" s="52">
        <f t="shared" ref="I410:J410" si="409">A410</f>
        <v>45135</v>
      </c>
      <c r="J410" s="53">
        <f t="shared" si="409"/>
        <v>4237.17</v>
      </c>
      <c r="K410" s="54">
        <f>_xlfn.XLOOKUP(VALUE(I410), 'Processed closing data'!D$1:D$750, 'Processed closing data'!E$1:E$750, "")</f>
        <v>2.63</v>
      </c>
      <c r="L410" s="55">
        <f>_xlfn.XLOOKUP(VALUE(I410), 'Processed closing data'!O$1:O$750, 'Processed closing data'!P$1:P$750, "")</f>
        <v>24.68</v>
      </c>
      <c r="M410" s="41"/>
      <c r="N410" s="41"/>
      <c r="O410" s="42">
        <v>45167</v>
      </c>
      <c r="P410" s="56">
        <v>23.16</v>
      </c>
      <c r="Q410" s="41"/>
      <c r="R410" s="41"/>
      <c r="S410" s="41"/>
      <c r="T410" s="41"/>
      <c r="U410" s="41"/>
      <c r="V410" s="41"/>
      <c r="W410" s="41"/>
      <c r="X410" s="41"/>
      <c r="Y410" s="41"/>
      <c r="Z410" s="41"/>
    </row>
    <row r="411" spans="1:26" ht="15.75" customHeight="1">
      <c r="A411" s="39">
        <v>45138</v>
      </c>
      <c r="B411" s="40">
        <v>4240.22</v>
      </c>
      <c r="C411" s="41"/>
      <c r="D411" s="42">
        <v>45168</v>
      </c>
      <c r="E411" s="43">
        <v>2.37</v>
      </c>
      <c r="F411" s="44"/>
      <c r="G411" s="44"/>
      <c r="H411" s="41"/>
      <c r="I411" s="52">
        <f t="shared" ref="I411:J411" si="410">A411</f>
        <v>45138</v>
      </c>
      <c r="J411" s="53">
        <f t="shared" si="410"/>
        <v>4240.22</v>
      </c>
      <c r="K411" s="54">
        <f>_xlfn.XLOOKUP(VALUE(I411), 'Processed closing data'!D$1:D$750, 'Processed closing data'!E$1:E$750, "")</f>
        <v>2.64</v>
      </c>
      <c r="L411" s="55">
        <f>_xlfn.XLOOKUP(VALUE(I411), 'Processed closing data'!O$1:O$750, 'Processed closing data'!P$1:P$750, "")</f>
        <v>24.6</v>
      </c>
      <c r="M411" s="41"/>
      <c r="N411" s="41"/>
      <c r="O411" s="42">
        <v>45168</v>
      </c>
      <c r="P411" s="56">
        <v>23.24</v>
      </c>
      <c r="Q411" s="41"/>
      <c r="R411" s="41"/>
      <c r="S411" s="41"/>
      <c r="T411" s="41"/>
      <c r="U411" s="41"/>
      <c r="V411" s="41"/>
      <c r="W411" s="41"/>
      <c r="X411" s="41"/>
      <c r="Y411" s="41"/>
      <c r="Z411" s="41"/>
    </row>
    <row r="412" spans="1:26" ht="15.75" customHeight="1">
      <c r="A412" s="39">
        <v>45139</v>
      </c>
      <c r="B412" s="40">
        <v>4222.1000000000004</v>
      </c>
      <c r="C412" s="41"/>
      <c r="D412" s="42">
        <v>45169</v>
      </c>
      <c r="E412" s="43">
        <v>2.38</v>
      </c>
      <c r="F412" s="44"/>
      <c r="G412" s="44"/>
      <c r="H412" s="41"/>
      <c r="I412" s="52">
        <f t="shared" ref="I412:J412" si="411">A412</f>
        <v>45139</v>
      </c>
      <c r="J412" s="53">
        <f t="shared" si="411"/>
        <v>4222.1000000000004</v>
      </c>
      <c r="K412" s="54">
        <f>_xlfn.XLOOKUP(VALUE(I412), 'Processed closing data'!D$1:D$750, 'Processed closing data'!E$1:E$750, "")</f>
        <v>2.6</v>
      </c>
      <c r="L412" s="55">
        <f>_xlfn.XLOOKUP(VALUE(I412), 'Processed closing data'!O$1:O$750, 'Processed closing data'!P$1:P$750, "")</f>
        <v>24.4</v>
      </c>
      <c r="M412" s="41"/>
      <c r="N412" s="41"/>
      <c r="O412" s="42">
        <v>45169</v>
      </c>
      <c r="P412" s="56">
        <v>23.28</v>
      </c>
      <c r="Q412" s="41"/>
      <c r="R412" s="41"/>
      <c r="S412" s="41"/>
      <c r="T412" s="41"/>
      <c r="U412" s="41"/>
      <c r="V412" s="41"/>
      <c r="W412" s="41"/>
      <c r="X412" s="41"/>
      <c r="Y412" s="41"/>
      <c r="Z412" s="41"/>
    </row>
    <row r="413" spans="1:26" ht="15.75" customHeight="1">
      <c r="A413" s="39">
        <v>45140</v>
      </c>
      <c r="B413" s="40">
        <v>4164.7</v>
      </c>
      <c r="C413" s="41"/>
      <c r="D413" s="42">
        <v>45170</v>
      </c>
      <c r="E413" s="43">
        <v>2.38</v>
      </c>
      <c r="F413" s="44"/>
      <c r="G413" s="44"/>
      <c r="H413" s="41"/>
      <c r="I413" s="52">
        <f t="shared" ref="I413:J413" si="412">A413</f>
        <v>45140</v>
      </c>
      <c r="J413" s="53">
        <f t="shared" si="412"/>
        <v>4164.7</v>
      </c>
      <c r="K413" s="54">
        <f>_xlfn.XLOOKUP(VALUE(I413), 'Processed closing data'!D$1:D$750, 'Processed closing data'!E$1:E$750, "")</f>
        <v>2.54</v>
      </c>
      <c r="L413" s="55">
        <f>_xlfn.XLOOKUP(VALUE(I413), 'Processed closing data'!O$1:O$750, 'Processed closing data'!P$1:P$750, "")</f>
        <v>24.18</v>
      </c>
      <c r="M413" s="41"/>
      <c r="N413" s="41"/>
      <c r="O413" s="42">
        <v>45170</v>
      </c>
      <c r="P413" s="56">
        <v>23</v>
      </c>
      <c r="Q413" s="41"/>
      <c r="R413" s="41"/>
      <c r="S413" s="41"/>
      <c r="T413" s="41"/>
      <c r="U413" s="41"/>
      <c r="V413" s="41"/>
      <c r="W413" s="41"/>
      <c r="X413" s="41"/>
      <c r="Y413" s="41"/>
      <c r="Z413" s="41"/>
    </row>
    <row r="414" spans="1:26" ht="15.75" customHeight="1">
      <c r="A414" s="39">
        <v>45141</v>
      </c>
      <c r="B414" s="40">
        <v>4149.99</v>
      </c>
      <c r="C414" s="41"/>
      <c r="D414" s="42">
        <v>45173</v>
      </c>
      <c r="E414" s="43">
        <v>2.39</v>
      </c>
      <c r="F414" s="44"/>
      <c r="G414" s="44"/>
      <c r="H414" s="41"/>
      <c r="I414" s="52">
        <f t="shared" ref="I414:J414" si="413">A414</f>
        <v>45141</v>
      </c>
      <c r="J414" s="53">
        <f t="shared" si="413"/>
        <v>4149.99</v>
      </c>
      <c r="K414" s="54">
        <f>_xlfn.XLOOKUP(VALUE(I414), 'Processed closing data'!D$1:D$750, 'Processed closing data'!E$1:E$750, "")</f>
        <v>2.5499999999999998</v>
      </c>
      <c r="L414" s="55">
        <f>_xlfn.XLOOKUP(VALUE(I414), 'Processed closing data'!O$1:O$750, 'Processed closing data'!P$1:P$750, "")</f>
        <v>24.34</v>
      </c>
      <c r="M414" s="41"/>
      <c r="N414" s="41"/>
      <c r="O414" s="42">
        <v>45173</v>
      </c>
      <c r="P414" s="56">
        <v>23.02</v>
      </c>
      <c r="Q414" s="41"/>
      <c r="R414" s="41"/>
      <c r="S414" s="41"/>
      <c r="T414" s="41"/>
      <c r="U414" s="41"/>
      <c r="V414" s="41"/>
      <c r="W414" s="41"/>
      <c r="X414" s="41"/>
      <c r="Y414" s="41"/>
      <c r="Z414" s="41"/>
    </row>
    <row r="415" spans="1:26" ht="15.75" customHeight="1">
      <c r="A415" s="39">
        <v>45142</v>
      </c>
      <c r="B415" s="40">
        <v>4169.8</v>
      </c>
      <c r="C415" s="41"/>
      <c r="D415" s="42">
        <v>45174</v>
      </c>
      <c r="E415" s="43">
        <v>2.31</v>
      </c>
      <c r="F415" s="44"/>
      <c r="G415" s="44"/>
      <c r="H415" s="41"/>
      <c r="I415" s="52">
        <f t="shared" ref="I415:J415" si="414">A415</f>
        <v>45142</v>
      </c>
      <c r="J415" s="53">
        <f t="shared" si="414"/>
        <v>4169.8</v>
      </c>
      <c r="K415" s="54">
        <f>_xlfn.XLOOKUP(VALUE(I415), 'Processed closing data'!D$1:D$750, 'Processed closing data'!E$1:E$750, "")</f>
        <v>2.6</v>
      </c>
      <c r="L415" s="55">
        <f>_xlfn.XLOOKUP(VALUE(I415), 'Processed closing data'!O$1:O$750, 'Processed closing data'!P$1:P$750, "")</f>
        <v>24.2</v>
      </c>
      <c r="M415" s="41"/>
      <c r="N415" s="41"/>
      <c r="O415" s="42">
        <v>45174</v>
      </c>
      <c r="P415" s="56">
        <v>22.68</v>
      </c>
      <c r="Q415" s="41"/>
      <c r="R415" s="41"/>
      <c r="S415" s="41"/>
      <c r="T415" s="41"/>
      <c r="U415" s="41"/>
      <c r="V415" s="41"/>
      <c r="W415" s="41"/>
      <c r="X415" s="41"/>
      <c r="Y415" s="41"/>
      <c r="Z415" s="41"/>
    </row>
    <row r="416" spans="1:26" ht="15.75" customHeight="1">
      <c r="A416" s="39">
        <v>45145</v>
      </c>
      <c r="B416" s="40">
        <v>4162.8500000000004</v>
      </c>
      <c r="C416" s="41"/>
      <c r="D416" s="42">
        <v>45175</v>
      </c>
      <c r="E416" s="43">
        <v>2.15</v>
      </c>
      <c r="F416" s="44"/>
      <c r="G416" s="44"/>
      <c r="H416" s="41"/>
      <c r="I416" s="52">
        <f t="shared" ref="I416:J416" si="415">A416</f>
        <v>45145</v>
      </c>
      <c r="J416" s="53">
        <f t="shared" si="415"/>
        <v>4162.8500000000004</v>
      </c>
      <c r="K416" s="54">
        <f>_xlfn.XLOOKUP(VALUE(I416), 'Processed closing data'!D$1:D$750, 'Processed closing data'!E$1:E$750, "")</f>
        <v>2.58</v>
      </c>
      <c r="L416" s="55">
        <f>_xlfn.XLOOKUP(VALUE(I416), 'Processed closing data'!O$1:O$750, 'Processed closing data'!P$1:P$750, "")</f>
        <v>23.84</v>
      </c>
      <c r="M416" s="41"/>
      <c r="N416" s="41"/>
      <c r="O416" s="42">
        <v>45175</v>
      </c>
      <c r="P416" s="56">
        <v>22.34</v>
      </c>
      <c r="Q416" s="41"/>
      <c r="R416" s="41"/>
      <c r="S416" s="41"/>
      <c r="T416" s="41"/>
      <c r="U416" s="41"/>
      <c r="V416" s="41"/>
      <c r="W416" s="41"/>
      <c r="X416" s="41"/>
      <c r="Y416" s="41"/>
      <c r="Z416" s="41"/>
    </row>
    <row r="417" spans="1:26" ht="15.75" customHeight="1">
      <c r="A417" s="39">
        <v>45146</v>
      </c>
      <c r="B417" s="40">
        <v>4149.41</v>
      </c>
      <c r="C417" s="41"/>
      <c r="D417" s="42">
        <v>45176</v>
      </c>
      <c r="E417" s="43">
        <v>2.1800000000000002</v>
      </c>
      <c r="F417" s="44"/>
      <c r="G417" s="44"/>
      <c r="H417" s="41"/>
      <c r="I417" s="52">
        <f t="shared" ref="I417:J417" si="416">A417</f>
        <v>45146</v>
      </c>
      <c r="J417" s="53">
        <f t="shared" si="416"/>
        <v>4149.41</v>
      </c>
      <c r="K417" s="54">
        <f>_xlfn.XLOOKUP(VALUE(I417), 'Processed closing data'!D$1:D$750, 'Processed closing data'!E$1:E$750, "")</f>
        <v>2.6</v>
      </c>
      <c r="L417" s="55">
        <f>_xlfn.XLOOKUP(VALUE(I417), 'Processed closing data'!O$1:O$750, 'Processed closing data'!P$1:P$750, "")</f>
        <v>23.9</v>
      </c>
      <c r="M417" s="41"/>
      <c r="N417" s="41"/>
      <c r="O417" s="42">
        <v>45176</v>
      </c>
      <c r="P417" s="56">
        <v>20.62</v>
      </c>
      <c r="Q417" s="41"/>
      <c r="R417" s="41"/>
      <c r="S417" s="41"/>
      <c r="T417" s="41"/>
      <c r="U417" s="41"/>
      <c r="V417" s="41"/>
      <c r="W417" s="41"/>
      <c r="X417" s="41"/>
      <c r="Y417" s="41"/>
      <c r="Z417" s="41"/>
    </row>
    <row r="418" spans="1:26" ht="15.75" customHeight="1">
      <c r="A418" s="39">
        <v>45147</v>
      </c>
      <c r="B418" s="40">
        <v>4180.7299999999996</v>
      </c>
      <c r="C418" s="41"/>
      <c r="D418" s="42">
        <v>45177</v>
      </c>
      <c r="E418" s="43">
        <v>2.17</v>
      </c>
      <c r="F418" s="44"/>
      <c r="G418" s="44"/>
      <c r="H418" s="41"/>
      <c r="I418" s="52">
        <f t="shared" ref="I418:J418" si="417">A418</f>
        <v>45147</v>
      </c>
      <c r="J418" s="53">
        <f t="shared" si="417"/>
        <v>4180.7299999999996</v>
      </c>
      <c r="K418" s="54">
        <f>_xlfn.XLOOKUP(VALUE(I418), 'Processed closing data'!D$1:D$750, 'Processed closing data'!E$1:E$750, "")</f>
        <v>2.66</v>
      </c>
      <c r="L418" s="55">
        <f>_xlfn.XLOOKUP(VALUE(I418), 'Processed closing data'!O$1:O$750, 'Processed closing data'!P$1:P$750, "")</f>
        <v>23.44</v>
      </c>
      <c r="M418" s="41"/>
      <c r="N418" s="41"/>
      <c r="O418" s="42">
        <v>45177</v>
      </c>
      <c r="P418" s="56">
        <v>21.08</v>
      </c>
      <c r="Q418" s="41"/>
      <c r="R418" s="41"/>
      <c r="S418" s="41"/>
      <c r="T418" s="41"/>
      <c r="U418" s="41"/>
      <c r="V418" s="41"/>
      <c r="W418" s="41"/>
      <c r="X418" s="41"/>
      <c r="Y418" s="41"/>
      <c r="Z418" s="41"/>
    </row>
    <row r="419" spans="1:26" ht="15.75" customHeight="1">
      <c r="A419" s="39">
        <v>45148</v>
      </c>
      <c r="B419" s="40">
        <v>4197.3</v>
      </c>
      <c r="C419" s="41"/>
      <c r="D419" s="42">
        <v>45180</v>
      </c>
      <c r="E419" s="43">
        <v>2.17</v>
      </c>
      <c r="F419" s="44"/>
      <c r="G419" s="44"/>
      <c r="H419" s="41"/>
      <c r="I419" s="52">
        <f t="shared" ref="I419:J419" si="418">A419</f>
        <v>45148</v>
      </c>
      <c r="J419" s="53">
        <f t="shared" si="418"/>
        <v>4197.3</v>
      </c>
      <c r="K419" s="54">
        <f>_xlfn.XLOOKUP(VALUE(I419), 'Processed closing data'!D$1:D$750, 'Processed closing data'!E$1:E$750, "")</f>
        <v>2.66</v>
      </c>
      <c r="L419" s="55">
        <f>_xlfn.XLOOKUP(VALUE(I419), 'Processed closing data'!O$1:O$750, 'Processed closing data'!P$1:P$750, "")</f>
        <v>23.72</v>
      </c>
      <c r="M419" s="41"/>
      <c r="N419" s="41"/>
      <c r="O419" s="42">
        <v>45180</v>
      </c>
      <c r="P419" s="56">
        <v>21.2</v>
      </c>
      <c r="Q419" s="41"/>
      <c r="R419" s="41"/>
      <c r="S419" s="41"/>
      <c r="T419" s="41"/>
      <c r="U419" s="41"/>
      <c r="V419" s="41"/>
      <c r="W419" s="41"/>
      <c r="X419" s="41"/>
      <c r="Y419" s="41"/>
      <c r="Z419" s="41"/>
    </row>
    <row r="420" spans="1:26" ht="15.75" customHeight="1">
      <c r="A420" s="39">
        <v>45149</v>
      </c>
      <c r="B420" s="40">
        <v>4146.5600000000004</v>
      </c>
      <c r="C420" s="41"/>
      <c r="D420" s="42">
        <v>45181</v>
      </c>
      <c r="E420" s="43">
        <v>2.13</v>
      </c>
      <c r="F420" s="44"/>
      <c r="G420" s="44"/>
      <c r="H420" s="41"/>
      <c r="I420" s="52">
        <f t="shared" ref="I420:J420" si="419">A420</f>
        <v>45149</v>
      </c>
      <c r="J420" s="53">
        <f t="shared" si="419"/>
        <v>4146.5600000000004</v>
      </c>
      <c r="K420" s="54">
        <f>_xlfn.XLOOKUP(VALUE(I420), 'Processed closing data'!D$1:D$750, 'Processed closing data'!E$1:E$750, "")</f>
        <v>2.5</v>
      </c>
      <c r="L420" s="55">
        <f>_xlfn.XLOOKUP(VALUE(I420), 'Processed closing data'!O$1:O$750, 'Processed closing data'!P$1:P$750, "")</f>
        <v>23.52</v>
      </c>
      <c r="M420" s="41"/>
      <c r="N420" s="41"/>
      <c r="O420" s="42">
        <v>45181</v>
      </c>
      <c r="P420" s="56">
        <v>21.62</v>
      </c>
      <c r="Q420" s="41"/>
      <c r="R420" s="41"/>
      <c r="S420" s="41"/>
      <c r="T420" s="41"/>
      <c r="U420" s="41"/>
      <c r="V420" s="41"/>
      <c r="W420" s="41"/>
      <c r="X420" s="41"/>
      <c r="Y420" s="41"/>
      <c r="Z420" s="41"/>
    </row>
    <row r="421" spans="1:26" ht="15.75" customHeight="1">
      <c r="A421" s="39">
        <v>45152</v>
      </c>
      <c r="B421" s="40">
        <v>4137.32</v>
      </c>
      <c r="C421" s="41"/>
      <c r="D421" s="42">
        <v>45182</v>
      </c>
      <c r="E421" s="43">
        <v>2.13</v>
      </c>
      <c r="F421" s="44"/>
      <c r="G421" s="44"/>
      <c r="H421" s="41"/>
      <c r="I421" s="52">
        <f t="shared" ref="I421:J421" si="420">A421</f>
        <v>45152</v>
      </c>
      <c r="J421" s="53">
        <f t="shared" si="420"/>
        <v>4137.32</v>
      </c>
      <c r="K421" s="54">
        <f>_xlfn.XLOOKUP(VALUE(I421), 'Processed closing data'!D$1:D$750, 'Processed closing data'!E$1:E$750, "")</f>
        <v>2.4700000000000002</v>
      </c>
      <c r="L421" s="55">
        <f>_xlfn.XLOOKUP(VALUE(I421), 'Processed closing data'!O$1:O$750, 'Processed closing data'!P$1:P$750, "")</f>
        <v>23.38</v>
      </c>
      <c r="M421" s="41"/>
      <c r="N421" s="41"/>
      <c r="O421" s="42">
        <v>45182</v>
      </c>
      <c r="P421" s="56">
        <v>21.8</v>
      </c>
      <c r="Q421" s="41"/>
      <c r="R421" s="41"/>
      <c r="S421" s="41"/>
      <c r="T421" s="41"/>
      <c r="U421" s="41"/>
      <c r="V421" s="41"/>
      <c r="W421" s="41"/>
      <c r="X421" s="41"/>
      <c r="Y421" s="41"/>
      <c r="Z421" s="41"/>
    </row>
    <row r="422" spans="1:26" ht="15.75" customHeight="1">
      <c r="A422" s="39">
        <v>45153</v>
      </c>
      <c r="B422" s="40">
        <v>4078.56</v>
      </c>
      <c r="C422" s="41"/>
      <c r="D422" s="42">
        <v>45183</v>
      </c>
      <c r="E422" s="43">
        <v>2.17</v>
      </c>
      <c r="F422" s="44"/>
      <c r="G422" s="44"/>
      <c r="H422" s="41"/>
      <c r="I422" s="52">
        <f t="shared" ref="I422:J422" si="421">A422</f>
        <v>45153</v>
      </c>
      <c r="J422" s="53">
        <f t="shared" si="421"/>
        <v>4078.56</v>
      </c>
      <c r="K422" s="54">
        <f>_xlfn.XLOOKUP(VALUE(I422), 'Processed closing data'!D$1:D$750, 'Processed closing data'!E$1:E$750, "")</f>
        <v>2.4700000000000002</v>
      </c>
      <c r="L422" s="55">
        <f>_xlfn.XLOOKUP(VALUE(I422), 'Processed closing data'!O$1:O$750, 'Processed closing data'!P$1:P$750, "")</f>
        <v>23</v>
      </c>
      <c r="M422" s="41"/>
      <c r="N422" s="41"/>
      <c r="O422" s="42">
        <v>45183</v>
      </c>
      <c r="P422" s="56">
        <v>21.76</v>
      </c>
      <c r="Q422" s="41"/>
      <c r="R422" s="41"/>
      <c r="S422" s="41"/>
      <c r="T422" s="41"/>
      <c r="U422" s="41"/>
      <c r="V422" s="41"/>
      <c r="W422" s="41"/>
      <c r="X422" s="41"/>
      <c r="Y422" s="41"/>
      <c r="Z422" s="41"/>
    </row>
    <row r="423" spans="1:26" ht="15.75" customHeight="1">
      <c r="A423" s="39">
        <v>45154</v>
      </c>
      <c r="B423" s="40">
        <v>4060.6</v>
      </c>
      <c r="C423" s="41"/>
      <c r="D423" s="42">
        <v>45184</v>
      </c>
      <c r="E423" s="43">
        <v>2.2200000000000002</v>
      </c>
      <c r="F423" s="44"/>
      <c r="G423" s="44"/>
      <c r="H423" s="41"/>
      <c r="I423" s="52">
        <f t="shared" ref="I423:J423" si="422">A423</f>
        <v>45154</v>
      </c>
      <c r="J423" s="53">
        <f t="shared" si="422"/>
        <v>4060.6</v>
      </c>
      <c r="K423" s="54">
        <f>_xlfn.XLOOKUP(VALUE(I423), 'Processed closing data'!D$1:D$750, 'Processed closing data'!E$1:E$750, "")</f>
        <v>2.38</v>
      </c>
      <c r="L423" s="55">
        <f>_xlfn.XLOOKUP(VALUE(I423), 'Processed closing data'!O$1:O$750, 'Processed closing data'!P$1:P$750, "")</f>
        <v>22.92</v>
      </c>
      <c r="M423" s="41"/>
      <c r="N423" s="41"/>
      <c r="O423" s="42">
        <v>45184</v>
      </c>
      <c r="P423" s="56">
        <v>21.52</v>
      </c>
      <c r="Q423" s="41"/>
      <c r="R423" s="41"/>
      <c r="S423" s="41"/>
      <c r="T423" s="41"/>
      <c r="U423" s="41"/>
      <c r="V423" s="41"/>
      <c r="W423" s="41"/>
      <c r="X423" s="41"/>
      <c r="Y423" s="41"/>
      <c r="Z423" s="41"/>
    </row>
    <row r="424" spans="1:26" ht="15.75" customHeight="1">
      <c r="A424" s="39">
        <v>45155</v>
      </c>
      <c r="B424" s="40">
        <v>4031.5</v>
      </c>
      <c r="C424" s="41"/>
      <c r="D424" s="42">
        <v>45187</v>
      </c>
      <c r="E424" s="43">
        <v>2.17</v>
      </c>
      <c r="F424" s="44"/>
      <c r="G424" s="44"/>
      <c r="H424" s="41"/>
      <c r="I424" s="52">
        <f t="shared" ref="I424:J424" si="423">A424</f>
        <v>45155</v>
      </c>
      <c r="J424" s="53">
        <f t="shared" si="423"/>
        <v>4031.5</v>
      </c>
      <c r="K424" s="54">
        <f>_xlfn.XLOOKUP(VALUE(I424), 'Processed closing data'!D$1:D$750, 'Processed closing data'!E$1:E$750, "")</f>
        <v>2.37</v>
      </c>
      <c r="L424" s="55">
        <f>_xlfn.XLOOKUP(VALUE(I424), 'Processed closing data'!O$1:O$750, 'Processed closing data'!P$1:P$750, "")</f>
        <v>22.98</v>
      </c>
      <c r="M424" s="41"/>
      <c r="N424" s="41"/>
      <c r="O424" s="42">
        <v>45187</v>
      </c>
      <c r="P424" s="56">
        <v>21.04</v>
      </c>
      <c r="Q424" s="41"/>
      <c r="R424" s="41"/>
      <c r="S424" s="41"/>
      <c r="T424" s="41"/>
      <c r="U424" s="41"/>
      <c r="V424" s="41"/>
      <c r="W424" s="41"/>
      <c r="X424" s="41"/>
      <c r="Y424" s="41"/>
      <c r="Z424" s="41"/>
    </row>
    <row r="425" spans="1:26" ht="15.75" customHeight="1">
      <c r="A425" s="39">
        <v>45156</v>
      </c>
      <c r="B425" s="40">
        <v>4000.79</v>
      </c>
      <c r="C425" s="41"/>
      <c r="D425" s="42">
        <v>45188</v>
      </c>
      <c r="E425" s="43">
        <v>2.11</v>
      </c>
      <c r="F425" s="58"/>
      <c r="G425" s="44"/>
      <c r="H425" s="41"/>
      <c r="I425" s="52">
        <f t="shared" ref="I425:J425" si="424">A425</f>
        <v>45156</v>
      </c>
      <c r="J425" s="53">
        <f t="shared" si="424"/>
        <v>4000.79</v>
      </c>
      <c r="K425" s="54">
        <f>_xlfn.XLOOKUP(VALUE(I425), 'Processed closing data'!D$1:D$750, 'Processed closing data'!E$1:E$750, "")</f>
        <v>2.35</v>
      </c>
      <c r="L425" s="55">
        <f>_xlfn.XLOOKUP(VALUE(I425), 'Processed closing data'!O$1:O$750, 'Processed closing data'!P$1:P$750, "")</f>
        <v>22.7</v>
      </c>
      <c r="M425" s="41"/>
      <c r="N425" s="41"/>
      <c r="O425" s="42">
        <v>45188</v>
      </c>
      <c r="P425" s="56">
        <v>20.92</v>
      </c>
      <c r="Q425" s="41"/>
      <c r="R425" s="41"/>
      <c r="S425" s="41"/>
      <c r="T425" s="41"/>
      <c r="U425" s="41"/>
      <c r="V425" s="41"/>
      <c r="W425" s="41"/>
      <c r="X425" s="41"/>
      <c r="Y425" s="41"/>
      <c r="Z425" s="41"/>
    </row>
    <row r="426" spans="1:26" ht="15.75" customHeight="1">
      <c r="A426" s="39">
        <v>45159</v>
      </c>
      <c r="B426" s="40">
        <v>3992.43</v>
      </c>
      <c r="C426" s="41"/>
      <c r="D426" s="42">
        <v>45189</v>
      </c>
      <c r="E426" s="43">
        <v>2.1800000000000002</v>
      </c>
      <c r="F426" s="44"/>
      <c r="G426" s="44"/>
      <c r="H426" s="41"/>
      <c r="I426" s="52">
        <f t="shared" ref="I426:J426" si="425">A426</f>
        <v>45159</v>
      </c>
      <c r="J426" s="53">
        <f t="shared" si="425"/>
        <v>3992.43</v>
      </c>
      <c r="K426" s="54">
        <f>_xlfn.XLOOKUP(VALUE(I426), 'Processed closing data'!D$1:D$750, 'Processed closing data'!E$1:E$750, "")</f>
        <v>2.37</v>
      </c>
      <c r="L426" s="55">
        <f>_xlfn.XLOOKUP(VALUE(I426), 'Processed closing data'!O$1:O$750, 'Processed closing data'!P$1:P$750, "")</f>
        <v>22.44</v>
      </c>
      <c r="M426" s="41"/>
      <c r="N426" s="41"/>
      <c r="O426" s="42">
        <v>45189</v>
      </c>
      <c r="P426" s="56">
        <v>21.2</v>
      </c>
      <c r="Q426" s="41"/>
      <c r="R426" s="41"/>
      <c r="S426" s="41"/>
      <c r="T426" s="41"/>
      <c r="U426" s="41"/>
      <c r="V426" s="41"/>
      <c r="W426" s="41"/>
      <c r="X426" s="41"/>
      <c r="Y426" s="41"/>
      <c r="Z426" s="41"/>
    </row>
    <row r="427" spans="1:26" ht="15.75" customHeight="1">
      <c r="A427" s="39">
        <v>45160</v>
      </c>
      <c r="B427" s="40">
        <v>4002.47</v>
      </c>
      <c r="C427" s="41"/>
      <c r="D427" s="42">
        <v>45190</v>
      </c>
      <c r="E427" s="43">
        <v>2.15</v>
      </c>
      <c r="F427" s="44"/>
      <c r="G427" s="44"/>
      <c r="H427" s="41"/>
      <c r="I427" s="52">
        <f t="shared" ref="I427:J427" si="426">A427</f>
        <v>45160</v>
      </c>
      <c r="J427" s="53">
        <f t="shared" si="426"/>
        <v>4002.47</v>
      </c>
      <c r="K427" s="54">
        <f>_xlfn.XLOOKUP(VALUE(I427), 'Processed closing data'!D$1:D$750, 'Processed closing data'!E$1:E$750, "")</f>
        <v>2.44</v>
      </c>
      <c r="L427" s="55">
        <f>_xlfn.XLOOKUP(VALUE(I427), 'Processed closing data'!O$1:O$750, 'Processed closing data'!P$1:P$750, "")</f>
        <v>22.66</v>
      </c>
      <c r="M427" s="41"/>
      <c r="N427" s="41"/>
      <c r="O427" s="42">
        <v>45190</v>
      </c>
      <c r="P427" s="56">
        <v>20.84</v>
      </c>
      <c r="Q427" s="41"/>
      <c r="R427" s="41"/>
      <c r="S427" s="41"/>
      <c r="T427" s="41"/>
      <c r="U427" s="41"/>
      <c r="V427" s="41"/>
      <c r="W427" s="41"/>
      <c r="X427" s="41"/>
      <c r="Y427" s="41"/>
      <c r="Z427" s="41"/>
    </row>
    <row r="428" spans="1:26" ht="15.75" customHeight="1">
      <c r="A428" s="39">
        <v>45161</v>
      </c>
      <c r="B428" s="40">
        <v>4032.33</v>
      </c>
      <c r="C428" s="41"/>
      <c r="D428" s="42">
        <v>45191</v>
      </c>
      <c r="E428" s="43">
        <v>2.16</v>
      </c>
      <c r="F428" s="44"/>
      <c r="G428" s="44"/>
      <c r="H428" s="41"/>
      <c r="I428" s="52">
        <f t="shared" ref="I428:J428" si="427">A428</f>
        <v>45161</v>
      </c>
      <c r="J428" s="53">
        <f t="shared" si="427"/>
        <v>4032.33</v>
      </c>
      <c r="K428" s="54">
        <f>_xlfn.XLOOKUP(VALUE(I428), 'Processed closing data'!D$1:D$750, 'Processed closing data'!E$1:E$750, "")</f>
        <v>2.42</v>
      </c>
      <c r="L428" s="55">
        <f>_xlfn.XLOOKUP(VALUE(I428), 'Processed closing data'!O$1:O$750, 'Processed closing data'!P$1:P$750, "")</f>
        <v>22.86</v>
      </c>
      <c r="M428" s="41"/>
      <c r="N428" s="41"/>
      <c r="O428" s="42">
        <v>45191</v>
      </c>
      <c r="P428" s="56">
        <v>20.74</v>
      </c>
      <c r="Q428" s="41"/>
      <c r="R428" s="41"/>
      <c r="S428" s="41"/>
      <c r="T428" s="41"/>
      <c r="U428" s="41"/>
      <c r="V428" s="41"/>
      <c r="W428" s="41"/>
      <c r="X428" s="41"/>
      <c r="Y428" s="41"/>
      <c r="Z428" s="41"/>
    </row>
    <row r="429" spans="1:26" ht="15.75" customHeight="1">
      <c r="A429" s="39">
        <v>45162</v>
      </c>
      <c r="B429" s="40">
        <v>4037.53</v>
      </c>
      <c r="C429" s="41"/>
      <c r="D429" s="42">
        <v>45194</v>
      </c>
      <c r="E429" s="43">
        <v>2.14</v>
      </c>
      <c r="F429" s="44"/>
      <c r="G429" s="44"/>
      <c r="H429" s="41"/>
      <c r="I429" s="52">
        <f t="shared" ref="I429:J429" si="428">A429</f>
        <v>45162</v>
      </c>
      <c r="J429" s="53">
        <f t="shared" si="428"/>
        <v>4037.53</v>
      </c>
      <c r="K429" s="54">
        <f>_xlfn.XLOOKUP(VALUE(I429), 'Processed closing data'!D$1:D$750, 'Processed closing data'!E$1:E$750, "")</f>
        <v>2.4</v>
      </c>
      <c r="L429" s="55">
        <f>_xlfn.XLOOKUP(VALUE(I429), 'Processed closing data'!O$1:O$750, 'Processed closing data'!P$1:P$750, "")</f>
        <v>22.98</v>
      </c>
      <c r="M429" s="41"/>
      <c r="N429" s="41"/>
      <c r="O429" s="42">
        <v>45194</v>
      </c>
      <c r="P429" s="56">
        <v>20.16</v>
      </c>
      <c r="Q429" s="41"/>
      <c r="R429" s="41"/>
      <c r="S429" s="41"/>
      <c r="T429" s="41"/>
      <c r="U429" s="41"/>
      <c r="V429" s="41"/>
      <c r="W429" s="41"/>
      <c r="X429" s="41"/>
      <c r="Y429" s="41"/>
      <c r="Z429" s="41"/>
    </row>
    <row r="430" spans="1:26" ht="15.75" customHeight="1">
      <c r="A430" s="39">
        <v>45163</v>
      </c>
      <c r="B430" s="40">
        <v>4037.89</v>
      </c>
      <c r="C430" s="41"/>
      <c r="D430" s="42">
        <v>45195</v>
      </c>
      <c r="E430" s="43">
        <v>2.0499999999999998</v>
      </c>
      <c r="F430" s="57"/>
      <c r="G430" s="44"/>
      <c r="H430" s="41"/>
      <c r="I430" s="52">
        <f t="shared" ref="I430:J430" si="429">A430</f>
        <v>45163</v>
      </c>
      <c r="J430" s="53">
        <f t="shared" si="429"/>
        <v>4037.89</v>
      </c>
      <c r="K430" s="54">
        <f>_xlfn.XLOOKUP(VALUE(I430), 'Processed closing data'!D$1:D$750, 'Processed closing data'!E$1:E$750, "")</f>
        <v>2.36</v>
      </c>
      <c r="L430" s="55">
        <f>_xlfn.XLOOKUP(VALUE(I430), 'Processed closing data'!O$1:O$750, 'Processed closing data'!P$1:P$750, "")</f>
        <v>22.98</v>
      </c>
      <c r="M430" s="41"/>
      <c r="N430" s="41"/>
      <c r="O430" s="42">
        <v>45195</v>
      </c>
      <c r="P430" s="56">
        <v>20.260000000000002</v>
      </c>
      <c r="Q430" s="41"/>
      <c r="R430" s="41"/>
      <c r="S430" s="41"/>
      <c r="T430" s="41"/>
      <c r="U430" s="41"/>
      <c r="V430" s="41"/>
      <c r="W430" s="41"/>
      <c r="X430" s="41"/>
      <c r="Y430" s="41"/>
      <c r="Z430" s="41"/>
    </row>
    <row r="431" spans="1:26" ht="15.75" customHeight="1">
      <c r="A431" s="39">
        <v>45166</v>
      </c>
      <c r="B431" s="40">
        <v>4037.89</v>
      </c>
      <c r="C431" s="41"/>
      <c r="D431" s="42">
        <v>45196</v>
      </c>
      <c r="E431" s="43">
        <v>2.0299999999999998</v>
      </c>
      <c r="F431" s="57"/>
      <c r="G431" s="44"/>
      <c r="H431" s="41"/>
      <c r="I431" s="52">
        <f t="shared" ref="I431:J431" si="430">A431</f>
        <v>45166</v>
      </c>
      <c r="J431" s="53">
        <f t="shared" si="430"/>
        <v>4037.89</v>
      </c>
      <c r="K431" s="54">
        <v>2.36</v>
      </c>
      <c r="L431" s="55">
        <v>22.98</v>
      </c>
      <c r="M431" s="41"/>
      <c r="N431" s="41"/>
      <c r="O431" s="42">
        <v>45196</v>
      </c>
      <c r="P431" s="56">
        <v>20.36</v>
      </c>
      <c r="Q431" s="41"/>
      <c r="R431" s="41"/>
      <c r="S431" s="41"/>
      <c r="T431" s="41"/>
      <c r="U431" s="41"/>
      <c r="V431" s="41"/>
      <c r="W431" s="41"/>
      <c r="X431" s="41"/>
      <c r="Y431" s="41"/>
      <c r="Z431" s="41"/>
    </row>
    <row r="432" spans="1:26" ht="15.75" customHeight="1">
      <c r="A432" s="39">
        <v>45167</v>
      </c>
      <c r="B432" s="40">
        <v>4108.2299999999996</v>
      </c>
      <c r="C432" s="41"/>
      <c r="D432" s="42">
        <v>45197</v>
      </c>
      <c r="E432" s="43">
        <v>1.99</v>
      </c>
      <c r="F432" s="44"/>
      <c r="G432" s="44"/>
      <c r="H432" s="41"/>
      <c r="I432" s="52">
        <f t="shared" ref="I432:J432" si="431">A432</f>
        <v>45167</v>
      </c>
      <c r="J432" s="53">
        <f t="shared" si="431"/>
        <v>4108.2299999999996</v>
      </c>
      <c r="K432" s="54">
        <f>_xlfn.XLOOKUP(VALUE(I432), 'Processed closing data'!D$1:D$750, 'Processed closing data'!E$1:E$750, "")</f>
        <v>2.37</v>
      </c>
      <c r="L432" s="55">
        <f>_xlfn.XLOOKUP(VALUE(I432), 'Processed closing data'!O$1:O$750, 'Processed closing data'!P$1:P$750, "")</f>
        <v>23.16</v>
      </c>
      <c r="M432" s="41"/>
      <c r="N432" s="41"/>
      <c r="O432" s="42">
        <v>45197</v>
      </c>
      <c r="P432" s="56">
        <v>20.32</v>
      </c>
      <c r="Q432" s="41"/>
      <c r="R432" s="41"/>
      <c r="S432" s="41"/>
      <c r="T432" s="41"/>
      <c r="U432" s="41"/>
      <c r="V432" s="41"/>
      <c r="W432" s="41"/>
      <c r="X432" s="41"/>
      <c r="Y432" s="41"/>
      <c r="Z432" s="41"/>
    </row>
    <row r="433" spans="1:26" ht="15.75" customHeight="1">
      <c r="A433" s="39">
        <v>45168</v>
      </c>
      <c r="B433" s="40">
        <v>4115.33</v>
      </c>
      <c r="C433" s="41"/>
      <c r="D433" s="42">
        <v>45198</v>
      </c>
      <c r="E433" s="43">
        <v>2.06</v>
      </c>
      <c r="F433" s="57"/>
      <c r="G433" s="44"/>
      <c r="H433" s="41"/>
      <c r="I433" s="52">
        <f t="shared" ref="I433:J433" si="432">A433</f>
        <v>45168</v>
      </c>
      <c r="J433" s="53">
        <f t="shared" si="432"/>
        <v>4115.33</v>
      </c>
      <c r="K433" s="54">
        <f>_xlfn.XLOOKUP(VALUE(I433), 'Processed closing data'!D$1:D$750, 'Processed closing data'!E$1:E$750, "")</f>
        <v>2.37</v>
      </c>
      <c r="L433" s="55">
        <f>_xlfn.XLOOKUP(VALUE(I433), 'Processed closing data'!O$1:O$750, 'Processed closing data'!P$1:P$750, "")</f>
        <v>23.24</v>
      </c>
      <c r="M433" s="41"/>
      <c r="N433" s="41"/>
      <c r="O433" s="42">
        <v>45198</v>
      </c>
      <c r="P433" s="56">
        <v>20.96</v>
      </c>
      <c r="Q433" s="41"/>
      <c r="R433" s="41"/>
      <c r="S433" s="41"/>
      <c r="T433" s="41"/>
      <c r="U433" s="41"/>
      <c r="V433" s="41"/>
      <c r="W433" s="41"/>
      <c r="X433" s="41"/>
      <c r="Y433" s="41"/>
      <c r="Z433" s="41"/>
    </row>
    <row r="434" spans="1:26" ht="15.75" customHeight="1">
      <c r="A434" s="39">
        <v>45169</v>
      </c>
      <c r="B434" s="40">
        <v>4100.28</v>
      </c>
      <c r="C434" s="41"/>
      <c r="D434" s="42">
        <v>45201</v>
      </c>
      <c r="E434" s="43">
        <v>1.97</v>
      </c>
      <c r="F434" s="44"/>
      <c r="G434" s="44"/>
      <c r="H434" s="41"/>
      <c r="I434" s="52">
        <f t="shared" ref="I434:J434" si="433">A434</f>
        <v>45169</v>
      </c>
      <c r="J434" s="53">
        <f t="shared" si="433"/>
        <v>4100.28</v>
      </c>
      <c r="K434" s="54">
        <f>_xlfn.XLOOKUP(VALUE(I434), 'Processed closing data'!D$1:D$750, 'Processed closing data'!E$1:E$750, "")</f>
        <v>2.38</v>
      </c>
      <c r="L434" s="55">
        <f>_xlfn.XLOOKUP(VALUE(I434), 'Processed closing data'!O$1:O$750, 'Processed closing data'!P$1:P$750, "")</f>
        <v>23.28</v>
      </c>
      <c r="M434" s="41"/>
      <c r="N434" s="41"/>
      <c r="O434" s="42">
        <v>45201</v>
      </c>
      <c r="P434" s="56">
        <v>20.38</v>
      </c>
      <c r="Q434" s="41"/>
      <c r="R434" s="41"/>
      <c r="S434" s="41"/>
      <c r="T434" s="41"/>
      <c r="U434" s="41"/>
      <c r="V434" s="41"/>
      <c r="W434" s="41"/>
      <c r="X434" s="41"/>
      <c r="Y434" s="41"/>
      <c r="Z434" s="41"/>
    </row>
    <row r="435" spans="1:26" ht="15.75" customHeight="1">
      <c r="A435" s="39">
        <v>45170</v>
      </c>
      <c r="B435" s="40">
        <v>4110.1499999999996</v>
      </c>
      <c r="C435" s="41"/>
      <c r="D435" s="42">
        <v>45202</v>
      </c>
      <c r="E435" s="43">
        <v>1.94</v>
      </c>
      <c r="F435" s="44"/>
      <c r="G435" s="44"/>
      <c r="H435" s="41"/>
      <c r="I435" s="52">
        <f t="shared" ref="I435:J435" si="434">A435</f>
        <v>45170</v>
      </c>
      <c r="J435" s="53">
        <f t="shared" si="434"/>
        <v>4110.1499999999996</v>
      </c>
      <c r="K435" s="54">
        <f>_xlfn.XLOOKUP(VALUE(I435), 'Processed closing data'!D$1:D$750, 'Processed closing data'!E$1:E$750, "")</f>
        <v>2.38</v>
      </c>
      <c r="L435" s="55">
        <f>_xlfn.XLOOKUP(VALUE(I435), 'Processed closing data'!O$1:O$750, 'Processed closing data'!P$1:P$750, "")</f>
        <v>23</v>
      </c>
      <c r="M435" s="41"/>
      <c r="N435" s="41"/>
      <c r="O435" s="42">
        <v>45202</v>
      </c>
      <c r="P435" s="56">
        <v>20.079999999999998</v>
      </c>
      <c r="Q435" s="41"/>
      <c r="R435" s="41"/>
      <c r="S435" s="41"/>
      <c r="T435" s="41"/>
      <c r="U435" s="41"/>
      <c r="V435" s="41"/>
      <c r="W435" s="41"/>
      <c r="X435" s="41"/>
      <c r="Y435" s="41"/>
      <c r="Z435" s="41"/>
    </row>
    <row r="436" spans="1:26" ht="15.75" customHeight="1">
      <c r="A436" s="39">
        <v>45173</v>
      </c>
      <c r="B436" s="40">
        <v>4104.18</v>
      </c>
      <c r="C436" s="41"/>
      <c r="D436" s="42">
        <v>45203</v>
      </c>
      <c r="E436" s="43">
        <v>1.97</v>
      </c>
      <c r="F436" s="44"/>
      <c r="G436" s="44"/>
      <c r="H436" s="41"/>
      <c r="I436" s="52">
        <f t="shared" ref="I436:J436" si="435">A436</f>
        <v>45173</v>
      </c>
      <c r="J436" s="53">
        <f t="shared" si="435"/>
        <v>4104.18</v>
      </c>
      <c r="K436" s="54">
        <f>_xlfn.XLOOKUP(VALUE(I436), 'Processed closing data'!D$1:D$750, 'Processed closing data'!E$1:E$750, "")</f>
        <v>2.39</v>
      </c>
      <c r="L436" s="55">
        <f>_xlfn.XLOOKUP(VALUE(I436), 'Processed closing data'!O$1:O$750, 'Processed closing data'!P$1:P$750, "")</f>
        <v>23.02</v>
      </c>
      <c r="M436" s="41"/>
      <c r="N436" s="41"/>
      <c r="O436" s="42">
        <v>45203</v>
      </c>
      <c r="P436" s="56">
        <v>20.18</v>
      </c>
      <c r="Q436" s="41"/>
      <c r="R436" s="41"/>
      <c r="S436" s="41"/>
      <c r="T436" s="41"/>
      <c r="U436" s="41"/>
      <c r="V436" s="41"/>
      <c r="W436" s="41"/>
      <c r="X436" s="41"/>
      <c r="Y436" s="41"/>
      <c r="Z436" s="41"/>
    </row>
    <row r="437" spans="1:26" ht="15.75" customHeight="1">
      <c r="A437" s="39">
        <v>45174</v>
      </c>
      <c r="B437" s="40">
        <v>4096.1400000000003</v>
      </c>
      <c r="C437" s="41"/>
      <c r="D437" s="42">
        <v>45204</v>
      </c>
      <c r="E437" s="43">
        <v>1.98</v>
      </c>
      <c r="F437" s="44"/>
      <c r="G437" s="44"/>
      <c r="H437" s="41"/>
      <c r="I437" s="52">
        <f t="shared" ref="I437:J437" si="436">A437</f>
        <v>45174</v>
      </c>
      <c r="J437" s="53">
        <f t="shared" si="436"/>
        <v>4096.1400000000003</v>
      </c>
      <c r="K437" s="54">
        <f>_xlfn.XLOOKUP(VALUE(I437), 'Processed closing data'!D$1:D$750, 'Processed closing data'!E$1:E$750, "")</f>
        <v>2.31</v>
      </c>
      <c r="L437" s="55">
        <f>_xlfn.XLOOKUP(VALUE(I437), 'Processed closing data'!O$1:O$750, 'Processed closing data'!P$1:P$750, "")</f>
        <v>22.68</v>
      </c>
      <c r="M437" s="41"/>
      <c r="N437" s="41"/>
      <c r="O437" s="42">
        <v>45204</v>
      </c>
      <c r="P437" s="56">
        <v>21.1</v>
      </c>
      <c r="Q437" s="41"/>
      <c r="R437" s="41"/>
      <c r="S437" s="41"/>
      <c r="T437" s="41"/>
      <c r="U437" s="41"/>
      <c r="V437" s="41"/>
      <c r="W437" s="41"/>
      <c r="X437" s="41"/>
      <c r="Y437" s="41"/>
      <c r="Z437" s="41"/>
    </row>
    <row r="438" spans="1:26" ht="15.75" customHeight="1">
      <c r="A438" s="39">
        <v>45175</v>
      </c>
      <c r="B438" s="40">
        <v>4089.33</v>
      </c>
      <c r="C438" s="41"/>
      <c r="D438" s="42">
        <v>45205</v>
      </c>
      <c r="E438" s="43">
        <v>1.97</v>
      </c>
      <c r="F438" s="44"/>
      <c r="G438" s="44"/>
      <c r="H438" s="41"/>
      <c r="I438" s="52">
        <f t="shared" ref="I438:J438" si="437">A438</f>
        <v>45175</v>
      </c>
      <c r="J438" s="53">
        <f t="shared" si="437"/>
        <v>4089.33</v>
      </c>
      <c r="K438" s="54">
        <f>_xlfn.XLOOKUP(VALUE(I438), 'Processed closing data'!D$1:D$750, 'Processed closing data'!E$1:E$750, "")</f>
        <v>2.15</v>
      </c>
      <c r="L438" s="55">
        <f>_xlfn.XLOOKUP(VALUE(I438), 'Processed closing data'!O$1:O$750, 'Processed closing data'!P$1:P$750, "")</f>
        <v>22.34</v>
      </c>
      <c r="M438" s="41"/>
      <c r="N438" s="41"/>
      <c r="O438" s="42">
        <v>45205</v>
      </c>
      <c r="P438" s="56">
        <v>21.36</v>
      </c>
      <c r="Q438" s="41"/>
      <c r="R438" s="41"/>
      <c r="S438" s="41"/>
      <c r="T438" s="41"/>
      <c r="U438" s="41"/>
      <c r="V438" s="41"/>
      <c r="W438" s="41"/>
      <c r="X438" s="41"/>
      <c r="Y438" s="41"/>
      <c r="Z438" s="41"/>
    </row>
    <row r="439" spans="1:26" ht="15.75" customHeight="1">
      <c r="A439" s="39">
        <v>45176</v>
      </c>
      <c r="B439" s="40">
        <v>4094.58</v>
      </c>
      <c r="C439" s="41"/>
      <c r="D439" s="42">
        <v>45208</v>
      </c>
      <c r="E439" s="43">
        <v>1.91</v>
      </c>
      <c r="F439" s="44"/>
      <c r="G439" s="44"/>
      <c r="H439" s="41"/>
      <c r="I439" s="52">
        <f t="shared" ref="I439:J439" si="438">A439</f>
        <v>45176</v>
      </c>
      <c r="J439" s="53">
        <f t="shared" si="438"/>
        <v>4094.58</v>
      </c>
      <c r="K439" s="54">
        <f>_xlfn.XLOOKUP(VALUE(I439), 'Processed closing data'!D$1:D$750, 'Processed closing data'!E$1:E$750, "")</f>
        <v>2.1800000000000002</v>
      </c>
      <c r="L439" s="55">
        <f>_xlfn.XLOOKUP(VALUE(I439), 'Processed closing data'!O$1:O$750, 'Processed closing data'!P$1:P$750, "")</f>
        <v>20.62</v>
      </c>
      <c r="M439" s="41"/>
      <c r="N439" s="41"/>
      <c r="O439" s="42">
        <v>45208</v>
      </c>
      <c r="P439" s="56">
        <v>21.26</v>
      </c>
      <c r="Q439" s="41"/>
      <c r="R439" s="41"/>
      <c r="S439" s="41"/>
      <c r="T439" s="41"/>
      <c r="U439" s="41"/>
      <c r="V439" s="41"/>
      <c r="W439" s="41"/>
      <c r="X439" s="41"/>
      <c r="Y439" s="41"/>
      <c r="Z439" s="41"/>
    </row>
    <row r="440" spans="1:26" ht="15.75" customHeight="1">
      <c r="A440" s="39">
        <v>45177</v>
      </c>
      <c r="B440" s="40">
        <v>4114.3</v>
      </c>
      <c r="C440" s="41"/>
      <c r="D440" s="42">
        <v>45209</v>
      </c>
      <c r="E440" s="43">
        <v>1.99</v>
      </c>
      <c r="F440" s="44"/>
      <c r="G440" s="44"/>
      <c r="H440" s="41"/>
      <c r="I440" s="52">
        <f t="shared" ref="I440:J440" si="439">A440</f>
        <v>45177</v>
      </c>
      <c r="J440" s="53">
        <f t="shared" si="439"/>
        <v>4114.3</v>
      </c>
      <c r="K440" s="54">
        <f>_xlfn.XLOOKUP(VALUE(I440), 'Processed closing data'!D$1:D$750, 'Processed closing data'!E$1:E$750, "")</f>
        <v>2.17</v>
      </c>
      <c r="L440" s="55">
        <f>_xlfn.XLOOKUP(VALUE(I440), 'Processed closing data'!O$1:O$750, 'Processed closing data'!P$1:P$750, "")</f>
        <v>21.08</v>
      </c>
      <c r="M440" s="41"/>
      <c r="N440" s="41"/>
      <c r="O440" s="59">
        <v>45209</v>
      </c>
      <c r="P440" s="56">
        <v>22.1</v>
      </c>
      <c r="Q440" s="41"/>
      <c r="R440" s="41"/>
      <c r="S440" s="41"/>
      <c r="T440" s="41"/>
      <c r="U440" s="41"/>
      <c r="V440" s="41"/>
      <c r="W440" s="41"/>
      <c r="X440" s="41"/>
      <c r="Y440" s="41"/>
      <c r="Z440" s="41"/>
    </row>
    <row r="441" spans="1:26" ht="15.75" customHeight="1">
      <c r="A441" s="39">
        <v>45180</v>
      </c>
      <c r="B441" s="40">
        <v>4124.99</v>
      </c>
      <c r="C441" s="41"/>
      <c r="D441" s="42">
        <v>45210</v>
      </c>
      <c r="E441" s="43">
        <v>2.04</v>
      </c>
      <c r="F441" s="57"/>
      <c r="G441" s="44"/>
      <c r="H441" s="41"/>
      <c r="I441" s="52">
        <f t="shared" ref="I441:J441" si="440">A441</f>
        <v>45180</v>
      </c>
      <c r="J441" s="53">
        <f t="shared" si="440"/>
        <v>4124.99</v>
      </c>
      <c r="K441" s="54">
        <f>_xlfn.XLOOKUP(VALUE(I441), 'Processed closing data'!D$1:D$750, 'Processed closing data'!E$1:E$750, "")</f>
        <v>2.17</v>
      </c>
      <c r="L441" s="55">
        <f>_xlfn.XLOOKUP(VALUE(I441), 'Processed closing data'!O$1:O$750, 'Processed closing data'!P$1:P$750, "")</f>
        <v>21.2</v>
      </c>
      <c r="M441" s="41"/>
      <c r="N441" s="41"/>
      <c r="O441" s="59">
        <v>45210</v>
      </c>
      <c r="P441" s="56">
        <v>21.98</v>
      </c>
      <c r="Q441" s="41"/>
      <c r="R441" s="41"/>
      <c r="S441" s="41"/>
      <c r="T441" s="41"/>
      <c r="U441" s="41"/>
      <c r="V441" s="41"/>
      <c r="W441" s="41"/>
      <c r="X441" s="41"/>
      <c r="Y441" s="41"/>
      <c r="Z441" s="41"/>
    </row>
    <row r="442" spans="1:26" ht="15.75" customHeight="1">
      <c r="A442" s="39">
        <v>45181</v>
      </c>
      <c r="B442" s="40">
        <v>4140.1099999999997</v>
      </c>
      <c r="C442" s="41"/>
      <c r="D442" s="42">
        <v>45211</v>
      </c>
      <c r="E442" s="43">
        <v>2.0499999999999998</v>
      </c>
      <c r="F442" s="57"/>
      <c r="G442" s="44"/>
      <c r="H442" s="41"/>
      <c r="I442" s="52">
        <f t="shared" ref="I442:J442" si="441">A442</f>
        <v>45181</v>
      </c>
      <c r="J442" s="53">
        <f t="shared" si="441"/>
        <v>4140.1099999999997</v>
      </c>
      <c r="K442" s="54">
        <f>_xlfn.XLOOKUP(VALUE(I442), 'Processed closing data'!D$1:D$750, 'Processed closing data'!E$1:E$750, "")</f>
        <v>2.13</v>
      </c>
      <c r="L442" s="55">
        <f>_xlfn.XLOOKUP(VALUE(I442), 'Processed closing data'!O$1:O$750, 'Processed closing data'!P$1:P$750, "")</f>
        <v>21.62</v>
      </c>
      <c r="M442" s="41"/>
      <c r="N442" s="41"/>
      <c r="O442" s="59">
        <v>45211</v>
      </c>
      <c r="P442" s="56">
        <v>22.22</v>
      </c>
      <c r="Q442" s="41"/>
      <c r="R442" s="41"/>
      <c r="S442" s="41"/>
      <c r="T442" s="41"/>
      <c r="U442" s="41"/>
      <c r="V442" s="41"/>
      <c r="W442" s="41"/>
      <c r="X442" s="41"/>
      <c r="Y442" s="41"/>
      <c r="Z442" s="41"/>
    </row>
    <row r="443" spans="1:26" ht="15.75" customHeight="1">
      <c r="A443" s="39">
        <v>45182</v>
      </c>
      <c r="B443" s="40">
        <v>4139.99</v>
      </c>
      <c r="C443" s="41"/>
      <c r="D443" s="42">
        <v>45212</v>
      </c>
      <c r="E443" s="43">
        <v>1.98</v>
      </c>
      <c r="F443" s="44"/>
      <c r="G443" s="44"/>
      <c r="H443" s="41"/>
      <c r="I443" s="52">
        <f t="shared" ref="I443:J443" si="442">A443</f>
        <v>45182</v>
      </c>
      <c r="J443" s="53">
        <f t="shared" si="442"/>
        <v>4139.99</v>
      </c>
      <c r="K443" s="54">
        <f>_xlfn.XLOOKUP(VALUE(I443), 'Processed closing data'!D$1:D$750, 'Processed closing data'!E$1:E$750, "")</f>
        <v>2.13</v>
      </c>
      <c r="L443" s="55">
        <f>_xlfn.XLOOKUP(VALUE(I443), 'Processed closing data'!O$1:O$750, 'Processed closing data'!P$1:P$750, "")</f>
        <v>21.8</v>
      </c>
      <c r="M443" s="41"/>
      <c r="N443" s="41"/>
      <c r="O443" s="59">
        <v>45212</v>
      </c>
      <c r="P443" s="56">
        <v>21.7</v>
      </c>
      <c r="Q443" s="41"/>
      <c r="R443" s="41"/>
      <c r="S443" s="41"/>
      <c r="T443" s="41"/>
      <c r="U443" s="41"/>
      <c r="V443" s="41"/>
      <c r="W443" s="41"/>
      <c r="X443" s="41"/>
      <c r="Y443" s="41"/>
      <c r="Z443" s="41"/>
    </row>
    <row r="444" spans="1:26" ht="15.75" customHeight="1">
      <c r="A444" s="39">
        <v>45183</v>
      </c>
      <c r="B444" s="40">
        <v>4220.13</v>
      </c>
      <c r="C444" s="41"/>
      <c r="D444" s="42">
        <v>45215</v>
      </c>
      <c r="E444" s="43">
        <v>1.93</v>
      </c>
      <c r="F444" s="44"/>
      <c r="G444" s="44"/>
      <c r="H444" s="41"/>
      <c r="I444" s="52">
        <f t="shared" ref="I444:J444" si="443">A444</f>
        <v>45183</v>
      </c>
      <c r="J444" s="53">
        <f t="shared" si="443"/>
        <v>4220.13</v>
      </c>
      <c r="K444" s="54">
        <f>_xlfn.XLOOKUP(VALUE(I444), 'Processed closing data'!D$1:D$750, 'Processed closing data'!E$1:E$750, "")</f>
        <v>2.17</v>
      </c>
      <c r="L444" s="55">
        <f>_xlfn.XLOOKUP(VALUE(I444), 'Processed closing data'!O$1:O$750, 'Processed closing data'!P$1:P$750, "")</f>
        <v>21.76</v>
      </c>
      <c r="M444" s="41"/>
      <c r="N444" s="41"/>
      <c r="O444" s="59">
        <v>45215</v>
      </c>
      <c r="P444" s="56">
        <v>21.9</v>
      </c>
      <c r="Q444" s="41"/>
      <c r="R444" s="41"/>
      <c r="S444" s="41"/>
      <c r="T444" s="41"/>
      <c r="U444" s="41"/>
      <c r="V444" s="41"/>
      <c r="W444" s="41"/>
      <c r="X444" s="41"/>
      <c r="Y444" s="41"/>
      <c r="Z444" s="41"/>
    </row>
    <row r="445" spans="1:26" ht="15.75" customHeight="1">
      <c r="A445" s="39">
        <v>45184</v>
      </c>
      <c r="B445" s="40">
        <v>4234.82</v>
      </c>
      <c r="C445" s="41"/>
      <c r="D445" s="42">
        <v>45216</v>
      </c>
      <c r="E445" s="43">
        <v>1.95</v>
      </c>
      <c r="F445" s="44"/>
      <c r="G445" s="44"/>
      <c r="H445" s="41"/>
      <c r="I445" s="52">
        <f t="shared" ref="I445:J445" si="444">A445</f>
        <v>45184</v>
      </c>
      <c r="J445" s="53">
        <f t="shared" si="444"/>
        <v>4234.82</v>
      </c>
      <c r="K445" s="54">
        <f>_xlfn.XLOOKUP(VALUE(I445), 'Processed closing data'!D$1:D$750, 'Processed closing data'!E$1:E$750, "")</f>
        <v>2.2200000000000002</v>
      </c>
      <c r="L445" s="55">
        <f>_xlfn.XLOOKUP(VALUE(I445), 'Processed closing data'!O$1:O$750, 'Processed closing data'!P$1:P$750, "")</f>
        <v>21.52</v>
      </c>
      <c r="M445" s="41"/>
      <c r="N445" s="41"/>
      <c r="O445" s="59">
        <v>45216</v>
      </c>
      <c r="P445" s="56">
        <v>22.3</v>
      </c>
      <c r="Q445" s="41"/>
      <c r="R445" s="41"/>
      <c r="S445" s="41"/>
      <c r="T445" s="41"/>
      <c r="U445" s="41"/>
      <c r="V445" s="41"/>
      <c r="W445" s="41"/>
      <c r="X445" s="41"/>
      <c r="Y445" s="41"/>
      <c r="Z445" s="41"/>
    </row>
    <row r="446" spans="1:26" ht="15.75" customHeight="1">
      <c r="A446" s="39">
        <v>45187</v>
      </c>
      <c r="B446" s="40">
        <v>4196.55</v>
      </c>
      <c r="C446" s="41"/>
      <c r="D446" s="42">
        <v>45217</v>
      </c>
      <c r="E446" s="43">
        <v>1.88</v>
      </c>
      <c r="F446" s="44"/>
      <c r="G446" s="44"/>
      <c r="H446" s="41"/>
      <c r="I446" s="52">
        <f t="shared" ref="I446:J446" si="445">A446</f>
        <v>45187</v>
      </c>
      <c r="J446" s="53">
        <f t="shared" si="445"/>
        <v>4196.55</v>
      </c>
      <c r="K446" s="54">
        <f>_xlfn.XLOOKUP(VALUE(I446), 'Processed closing data'!D$1:D$750, 'Processed closing data'!E$1:E$750, "")</f>
        <v>2.17</v>
      </c>
      <c r="L446" s="55">
        <f>_xlfn.XLOOKUP(VALUE(I446), 'Processed closing data'!O$1:O$750, 'Processed closing data'!P$1:P$750, "")</f>
        <v>21.04</v>
      </c>
      <c r="M446" s="41"/>
      <c r="N446" s="41"/>
      <c r="O446" s="59">
        <v>45217</v>
      </c>
      <c r="P446" s="56">
        <v>22.28</v>
      </c>
      <c r="Q446" s="41"/>
      <c r="R446" s="41"/>
      <c r="S446" s="41"/>
      <c r="T446" s="41"/>
      <c r="U446" s="41"/>
      <c r="V446" s="41"/>
      <c r="W446" s="41"/>
      <c r="X446" s="41"/>
      <c r="Y446" s="41"/>
      <c r="Z446" s="41"/>
    </row>
    <row r="447" spans="1:26" ht="15.75" customHeight="1">
      <c r="A447" s="39">
        <v>45188</v>
      </c>
      <c r="B447" s="40">
        <v>4199.28</v>
      </c>
      <c r="C447" s="41"/>
      <c r="D447" s="42">
        <v>45218</v>
      </c>
      <c r="E447" s="43">
        <v>2.15</v>
      </c>
      <c r="F447" s="44"/>
      <c r="G447" s="44"/>
      <c r="H447" s="41"/>
      <c r="I447" s="52">
        <f t="shared" ref="I447:J447" si="446">A447</f>
        <v>45188</v>
      </c>
      <c r="J447" s="53">
        <f t="shared" si="446"/>
        <v>4199.28</v>
      </c>
      <c r="K447" s="54">
        <f>_xlfn.XLOOKUP(VALUE(I447), 'Processed closing data'!D$1:D$750, 'Processed closing data'!E$1:E$750, "")</f>
        <v>2.11</v>
      </c>
      <c r="L447" s="55">
        <f>_xlfn.XLOOKUP(VALUE(I447), 'Processed closing data'!O$1:O$750, 'Processed closing data'!P$1:P$750, "")</f>
        <v>20.92</v>
      </c>
      <c r="M447" s="41"/>
      <c r="N447" s="41"/>
      <c r="O447" s="59">
        <v>45218</v>
      </c>
      <c r="P447" s="56">
        <v>22</v>
      </c>
      <c r="Q447" s="41"/>
      <c r="R447" s="41"/>
      <c r="S447" s="41"/>
      <c r="T447" s="41"/>
      <c r="U447" s="41"/>
      <c r="V447" s="41"/>
      <c r="W447" s="41"/>
      <c r="X447" s="41"/>
      <c r="Y447" s="41"/>
      <c r="Z447" s="41"/>
    </row>
    <row r="448" spans="1:26" ht="15.75" customHeight="1">
      <c r="A448" s="39">
        <v>45189</v>
      </c>
      <c r="B448" s="40">
        <v>4242</v>
      </c>
      <c r="C448" s="41"/>
      <c r="D448" s="42">
        <v>45219</v>
      </c>
      <c r="E448" s="43">
        <v>2.16</v>
      </c>
      <c r="F448" s="44"/>
      <c r="G448" s="44"/>
      <c r="H448" s="41"/>
      <c r="I448" s="52">
        <f t="shared" ref="I448:J448" si="447">A448</f>
        <v>45189</v>
      </c>
      <c r="J448" s="53">
        <f t="shared" si="447"/>
        <v>4242</v>
      </c>
      <c r="K448" s="54">
        <f>_xlfn.XLOOKUP(VALUE(I448), 'Processed closing data'!D$1:D$750, 'Processed closing data'!E$1:E$750, "")</f>
        <v>2.1800000000000002</v>
      </c>
      <c r="L448" s="55">
        <f>_xlfn.XLOOKUP(VALUE(I448), 'Processed closing data'!O$1:O$750, 'Processed closing data'!P$1:P$750, "")</f>
        <v>21.2</v>
      </c>
      <c r="M448" s="41"/>
      <c r="N448" s="41"/>
      <c r="O448" s="59">
        <v>45219</v>
      </c>
      <c r="P448" s="56">
        <v>22.4</v>
      </c>
      <c r="Q448" s="41"/>
      <c r="R448" s="41"/>
      <c r="S448" s="41"/>
      <c r="T448" s="41"/>
      <c r="U448" s="41"/>
      <c r="V448" s="41"/>
      <c r="W448" s="41"/>
      <c r="X448" s="41"/>
      <c r="Y448" s="41"/>
      <c r="Z448" s="41"/>
    </row>
    <row r="449" spans="1:26" ht="15.75" customHeight="1">
      <c r="A449" s="39">
        <v>45190</v>
      </c>
      <c r="B449" s="40">
        <v>4214.6000000000004</v>
      </c>
      <c r="C449" s="41"/>
      <c r="D449" s="42">
        <v>45222</v>
      </c>
      <c r="E449" s="43">
        <v>2.2400000000000002</v>
      </c>
      <c r="F449" s="44"/>
      <c r="G449" s="44"/>
      <c r="H449" s="41"/>
      <c r="I449" s="52">
        <f t="shared" ref="I449:J449" si="448">A449</f>
        <v>45190</v>
      </c>
      <c r="J449" s="53">
        <f t="shared" si="448"/>
        <v>4214.6000000000004</v>
      </c>
      <c r="K449" s="54">
        <f>_xlfn.XLOOKUP(VALUE(I449), 'Processed closing data'!D$1:D$750, 'Processed closing data'!E$1:E$750, "")</f>
        <v>2.15</v>
      </c>
      <c r="L449" s="55">
        <f>_xlfn.XLOOKUP(VALUE(I449), 'Processed closing data'!O$1:O$750, 'Processed closing data'!P$1:P$750, "")</f>
        <v>20.84</v>
      </c>
      <c r="M449" s="41"/>
      <c r="N449" s="41"/>
      <c r="O449" s="59">
        <v>45222</v>
      </c>
      <c r="P449" s="56">
        <v>22.24</v>
      </c>
      <c r="Q449" s="41"/>
      <c r="R449" s="41"/>
      <c r="S449" s="41"/>
      <c r="T449" s="41"/>
      <c r="U449" s="41"/>
      <c r="V449" s="41"/>
      <c r="W449" s="41"/>
      <c r="X449" s="41"/>
      <c r="Y449" s="41"/>
      <c r="Z449" s="41"/>
    </row>
    <row r="450" spans="1:26" ht="15.75" customHeight="1">
      <c r="A450" s="39">
        <v>45191</v>
      </c>
      <c r="B450" s="40">
        <v>4216.1099999999997</v>
      </c>
      <c r="C450" s="41"/>
      <c r="D450" s="42">
        <v>45223</v>
      </c>
      <c r="E450" s="43">
        <v>2.1800000000000002</v>
      </c>
      <c r="F450" s="44"/>
      <c r="G450" s="44"/>
      <c r="H450" s="41"/>
      <c r="I450" s="52">
        <f t="shared" ref="I450:J450" si="449">A450</f>
        <v>45191</v>
      </c>
      <c r="J450" s="53">
        <f t="shared" si="449"/>
        <v>4216.1099999999997</v>
      </c>
      <c r="K450" s="54">
        <f>_xlfn.XLOOKUP(VALUE(I450), 'Processed closing data'!D$1:D$750, 'Processed closing data'!E$1:E$750, "")</f>
        <v>2.16</v>
      </c>
      <c r="L450" s="55">
        <f>_xlfn.XLOOKUP(VALUE(I450), 'Processed closing data'!O$1:O$750, 'Processed closing data'!P$1:P$750, "")</f>
        <v>20.74</v>
      </c>
      <c r="M450" s="41"/>
      <c r="N450" s="41"/>
      <c r="O450" s="59">
        <v>45223</v>
      </c>
      <c r="P450" s="56">
        <v>22.34</v>
      </c>
      <c r="Q450" s="41"/>
      <c r="R450" s="41"/>
      <c r="S450" s="41"/>
      <c r="T450" s="41"/>
      <c r="U450" s="41"/>
      <c r="V450" s="41"/>
      <c r="W450" s="41"/>
      <c r="X450" s="41"/>
      <c r="Y450" s="41"/>
      <c r="Z450" s="41"/>
    </row>
    <row r="451" spans="1:26" ht="15.75" customHeight="1">
      <c r="A451" s="39">
        <v>45194</v>
      </c>
      <c r="B451" s="40">
        <v>4181.78</v>
      </c>
      <c r="C451" s="41"/>
      <c r="D451" s="42">
        <v>45224</v>
      </c>
      <c r="E451" s="43">
        <v>2.02</v>
      </c>
      <c r="F451" s="57"/>
      <c r="G451" s="44"/>
      <c r="H451" s="41"/>
      <c r="I451" s="52">
        <f t="shared" ref="I451:J451" si="450">A451</f>
        <v>45194</v>
      </c>
      <c r="J451" s="53">
        <f t="shared" si="450"/>
        <v>4181.78</v>
      </c>
      <c r="K451" s="54">
        <f>_xlfn.XLOOKUP(VALUE(I451), 'Processed closing data'!D$1:D$750, 'Processed closing data'!E$1:E$750, "")</f>
        <v>2.14</v>
      </c>
      <c r="L451" s="55">
        <f>_xlfn.XLOOKUP(VALUE(I451), 'Processed closing data'!O$1:O$750, 'Processed closing data'!P$1:P$750, "")</f>
        <v>20.16</v>
      </c>
      <c r="M451" s="41"/>
      <c r="N451" s="41"/>
      <c r="O451" s="59">
        <v>45224</v>
      </c>
      <c r="P451" s="56">
        <v>21.8</v>
      </c>
      <c r="Q451" s="41"/>
      <c r="R451" s="41"/>
      <c r="S451" s="41"/>
      <c r="T451" s="41"/>
      <c r="U451" s="41"/>
      <c r="V451" s="41"/>
      <c r="W451" s="41"/>
      <c r="X451" s="41"/>
      <c r="Y451" s="41"/>
      <c r="Z451" s="41"/>
    </row>
    <row r="452" spans="1:26" ht="15.75" customHeight="1">
      <c r="A452" s="39">
        <v>45195</v>
      </c>
      <c r="B452" s="40">
        <v>4180.1499999999996</v>
      </c>
      <c r="C452" s="41"/>
      <c r="D452" s="42">
        <v>45225</v>
      </c>
      <c r="E452" s="43">
        <v>1.99</v>
      </c>
      <c r="F452" s="44"/>
      <c r="G452" s="44"/>
      <c r="H452" s="41"/>
      <c r="I452" s="52">
        <f t="shared" ref="I452:J452" si="451">A452</f>
        <v>45195</v>
      </c>
      <c r="J452" s="53">
        <f t="shared" si="451"/>
        <v>4180.1499999999996</v>
      </c>
      <c r="K452" s="54">
        <f>_xlfn.XLOOKUP(VALUE(I452), 'Processed closing data'!D$1:D$750, 'Processed closing data'!E$1:E$750, "")</f>
        <v>2.0499999999999998</v>
      </c>
      <c r="L452" s="55">
        <f>_xlfn.XLOOKUP(VALUE(I452), 'Processed closing data'!O$1:O$750, 'Processed closing data'!P$1:P$750, "")</f>
        <v>20.260000000000002</v>
      </c>
      <c r="M452" s="41"/>
      <c r="N452" s="41"/>
      <c r="O452" s="59">
        <v>45225</v>
      </c>
      <c r="P452" s="56">
        <v>20.68</v>
      </c>
      <c r="Q452" s="41"/>
      <c r="R452" s="41"/>
      <c r="S452" s="41"/>
      <c r="T452" s="41"/>
      <c r="U452" s="41"/>
      <c r="V452" s="41"/>
      <c r="W452" s="41"/>
      <c r="X452" s="41"/>
      <c r="Y452" s="41"/>
      <c r="Z452" s="41"/>
    </row>
    <row r="453" spans="1:26" ht="15.75" customHeight="1">
      <c r="A453" s="39">
        <v>45196</v>
      </c>
      <c r="B453" s="40">
        <v>4161.1400000000003</v>
      </c>
      <c r="C453" s="41"/>
      <c r="D453" s="42">
        <v>45226</v>
      </c>
      <c r="E453" s="43">
        <v>2.08</v>
      </c>
      <c r="F453" s="57"/>
      <c r="G453" s="44"/>
      <c r="H453" s="41"/>
      <c r="I453" s="52">
        <f t="shared" ref="I453:J453" si="452">A453</f>
        <v>45196</v>
      </c>
      <c r="J453" s="53">
        <f t="shared" si="452"/>
        <v>4161.1400000000003</v>
      </c>
      <c r="K453" s="54">
        <f>_xlfn.XLOOKUP(VALUE(I453), 'Processed closing data'!D$1:D$750, 'Processed closing data'!E$1:E$750, "")</f>
        <v>2.0299999999999998</v>
      </c>
      <c r="L453" s="55">
        <f>_xlfn.XLOOKUP(VALUE(I453), 'Processed closing data'!O$1:O$750, 'Processed closing data'!P$1:P$750, "")</f>
        <v>20.36</v>
      </c>
      <c r="M453" s="41"/>
      <c r="N453" s="41"/>
      <c r="O453" s="59">
        <v>45226</v>
      </c>
      <c r="P453" s="56">
        <v>21.06</v>
      </c>
      <c r="Q453" s="41"/>
      <c r="R453" s="41"/>
      <c r="S453" s="41"/>
      <c r="T453" s="41"/>
      <c r="U453" s="41"/>
      <c r="V453" s="41"/>
      <c r="W453" s="41"/>
      <c r="X453" s="41"/>
      <c r="Y453" s="41"/>
      <c r="Z453" s="41"/>
    </row>
    <row r="454" spans="1:26" ht="15.75" customHeight="1">
      <c r="A454" s="39">
        <v>45197</v>
      </c>
      <c r="B454" s="40">
        <v>4161.42</v>
      </c>
      <c r="C454" s="41"/>
      <c r="D454" s="42">
        <v>45229</v>
      </c>
      <c r="E454" s="43">
        <v>2.06</v>
      </c>
      <c r="F454" s="57"/>
      <c r="G454" s="44"/>
      <c r="H454" s="41"/>
      <c r="I454" s="52">
        <f t="shared" ref="I454:J454" si="453">A454</f>
        <v>45197</v>
      </c>
      <c r="J454" s="53">
        <f t="shared" si="453"/>
        <v>4161.42</v>
      </c>
      <c r="K454" s="54">
        <f>_xlfn.XLOOKUP(VALUE(I454), 'Processed closing data'!D$1:D$750, 'Processed closing data'!E$1:E$750, "")</f>
        <v>1.99</v>
      </c>
      <c r="L454" s="55">
        <f>_xlfn.XLOOKUP(VALUE(I454), 'Processed closing data'!O$1:O$750, 'Processed closing data'!P$1:P$750, "")</f>
        <v>20.32</v>
      </c>
      <c r="M454" s="41"/>
      <c r="N454" s="41"/>
      <c r="O454" s="59">
        <v>45229</v>
      </c>
      <c r="P454" s="56">
        <v>20.98</v>
      </c>
      <c r="Q454" s="41"/>
      <c r="R454" s="41"/>
      <c r="S454" s="41"/>
      <c r="T454" s="41"/>
      <c r="U454" s="41"/>
      <c r="V454" s="41"/>
      <c r="W454" s="41"/>
      <c r="X454" s="41"/>
      <c r="Y454" s="41"/>
      <c r="Z454" s="41"/>
    </row>
    <row r="455" spans="1:26" ht="15.75" customHeight="1">
      <c r="A455" s="39">
        <v>45198</v>
      </c>
      <c r="B455" s="40">
        <v>4170.01</v>
      </c>
      <c r="C455" s="41"/>
      <c r="D455" s="42">
        <v>45230</v>
      </c>
      <c r="E455" s="43">
        <v>2.04</v>
      </c>
      <c r="F455" s="57"/>
      <c r="G455" s="44"/>
      <c r="H455" s="41"/>
      <c r="I455" s="52">
        <f t="shared" ref="I455:J455" si="454">A455</f>
        <v>45198</v>
      </c>
      <c r="J455" s="53">
        <f t="shared" si="454"/>
        <v>4170.01</v>
      </c>
      <c r="K455" s="54">
        <f>_xlfn.XLOOKUP(VALUE(I455), 'Processed closing data'!D$1:D$750, 'Processed closing data'!E$1:E$750, "")</f>
        <v>2.06</v>
      </c>
      <c r="L455" s="55">
        <f>_xlfn.XLOOKUP(VALUE(I455), 'Processed closing data'!O$1:O$750, 'Processed closing data'!P$1:P$750, "")</f>
        <v>20.96</v>
      </c>
      <c r="M455" s="41"/>
      <c r="N455" s="41"/>
      <c r="O455" s="59">
        <v>45230</v>
      </c>
      <c r="P455" s="56">
        <v>21.38</v>
      </c>
      <c r="Q455" s="41"/>
      <c r="R455" s="41"/>
      <c r="S455" s="41"/>
      <c r="T455" s="41"/>
      <c r="U455" s="41"/>
      <c r="V455" s="41"/>
      <c r="W455" s="41"/>
      <c r="X455" s="41"/>
      <c r="Y455" s="41"/>
      <c r="Z455" s="41"/>
    </row>
    <row r="456" spans="1:26" ht="15.75" customHeight="1">
      <c r="A456" s="39">
        <v>45201</v>
      </c>
      <c r="B456" s="40">
        <v>4114.5200000000004</v>
      </c>
      <c r="C456" s="41"/>
      <c r="D456" s="42">
        <v>45231</v>
      </c>
      <c r="E456" s="43">
        <v>2</v>
      </c>
      <c r="F456" s="44"/>
      <c r="G456" s="44"/>
      <c r="H456" s="41"/>
      <c r="I456" s="52">
        <f t="shared" ref="I456:J456" si="455">A456</f>
        <v>45201</v>
      </c>
      <c r="J456" s="53">
        <f t="shared" si="455"/>
        <v>4114.5200000000004</v>
      </c>
      <c r="K456" s="54">
        <f>_xlfn.XLOOKUP(VALUE(I456), 'Processed closing data'!D$1:D$750, 'Processed closing data'!E$1:E$750, "")</f>
        <v>1.97</v>
      </c>
      <c r="L456" s="55">
        <f>_xlfn.XLOOKUP(VALUE(I456), 'Processed closing data'!O$1:O$750, 'Processed closing data'!P$1:P$750, "")</f>
        <v>20.38</v>
      </c>
      <c r="M456" s="41"/>
      <c r="N456" s="41"/>
      <c r="O456" s="42">
        <v>45231</v>
      </c>
      <c r="P456" s="56">
        <v>21.82</v>
      </c>
      <c r="Q456" s="41"/>
      <c r="R456" s="41"/>
      <c r="S456" s="41"/>
      <c r="T456" s="41"/>
      <c r="U456" s="41"/>
      <c r="V456" s="41"/>
      <c r="W456" s="41"/>
      <c r="X456" s="41"/>
      <c r="Y456" s="41"/>
      <c r="Z456" s="41"/>
    </row>
    <row r="457" spans="1:26" ht="15.75" customHeight="1">
      <c r="A457" s="39">
        <v>45202</v>
      </c>
      <c r="B457" s="40">
        <v>4085.97</v>
      </c>
      <c r="C457" s="41"/>
      <c r="D457" s="42">
        <v>45232</v>
      </c>
      <c r="E457" s="43">
        <v>2.06</v>
      </c>
      <c r="F457" s="57"/>
      <c r="G457" s="44"/>
      <c r="H457" s="41"/>
      <c r="I457" s="52">
        <f t="shared" ref="I457:J457" si="456">A457</f>
        <v>45202</v>
      </c>
      <c r="J457" s="53">
        <f t="shared" si="456"/>
        <v>4085.97</v>
      </c>
      <c r="K457" s="54">
        <f>_xlfn.XLOOKUP(VALUE(I457), 'Processed closing data'!D$1:D$750, 'Processed closing data'!E$1:E$750, "")</f>
        <v>1.94</v>
      </c>
      <c r="L457" s="55">
        <f>_xlfn.XLOOKUP(VALUE(I457), 'Processed closing data'!O$1:O$750, 'Processed closing data'!P$1:P$750, "")</f>
        <v>20.079999999999998</v>
      </c>
      <c r="M457" s="41"/>
      <c r="N457" s="41"/>
      <c r="O457" s="42">
        <v>45232</v>
      </c>
      <c r="P457" s="56">
        <v>23.32</v>
      </c>
      <c r="Q457" s="41"/>
      <c r="R457" s="41"/>
      <c r="S457" s="41"/>
      <c r="T457" s="41"/>
      <c r="U457" s="41"/>
      <c r="V457" s="41"/>
      <c r="W457" s="41"/>
      <c r="X457" s="41"/>
      <c r="Y457" s="41"/>
      <c r="Z457" s="41"/>
    </row>
    <row r="458" spans="1:26" ht="15.75" customHeight="1">
      <c r="A458" s="39">
        <v>45203</v>
      </c>
      <c r="B458" s="40">
        <v>4052.9</v>
      </c>
      <c r="C458" s="41"/>
      <c r="D458" s="42">
        <v>45233</v>
      </c>
      <c r="E458" s="43">
        <v>2.21</v>
      </c>
      <c r="F458" s="44"/>
      <c r="G458" s="44"/>
      <c r="H458" s="41"/>
      <c r="I458" s="52">
        <f t="shared" ref="I458:J458" si="457">A458</f>
        <v>45203</v>
      </c>
      <c r="J458" s="53">
        <f t="shared" si="457"/>
        <v>4052.9</v>
      </c>
      <c r="K458" s="54">
        <f>_xlfn.XLOOKUP(VALUE(I458), 'Processed closing data'!D$1:D$750, 'Processed closing data'!E$1:E$750, "")</f>
        <v>1.97</v>
      </c>
      <c r="L458" s="55">
        <f>_xlfn.XLOOKUP(VALUE(I458), 'Processed closing data'!O$1:O$750, 'Processed closing data'!P$1:P$750, "")</f>
        <v>20.18</v>
      </c>
      <c r="M458" s="41"/>
      <c r="N458" s="41"/>
      <c r="O458" s="42">
        <v>45233</v>
      </c>
      <c r="P458" s="56">
        <v>22.84</v>
      </c>
      <c r="Q458" s="41"/>
      <c r="R458" s="41"/>
      <c r="S458" s="41"/>
      <c r="T458" s="41"/>
      <c r="U458" s="41"/>
      <c r="V458" s="41"/>
      <c r="W458" s="41"/>
      <c r="X458" s="41"/>
      <c r="Y458" s="41"/>
      <c r="Z458" s="41"/>
    </row>
    <row r="459" spans="1:26" ht="15.75" customHeight="1">
      <c r="A459" s="39">
        <v>45204</v>
      </c>
      <c r="B459" s="40">
        <v>4074.73</v>
      </c>
      <c r="C459" s="41"/>
      <c r="D459" s="42">
        <v>45236</v>
      </c>
      <c r="E459" s="43">
        <v>2.1800000000000002</v>
      </c>
      <c r="F459" s="44"/>
      <c r="G459" s="44"/>
      <c r="H459" s="41"/>
      <c r="I459" s="52">
        <f t="shared" ref="I459:J459" si="458">A459</f>
        <v>45204</v>
      </c>
      <c r="J459" s="53">
        <f t="shared" si="458"/>
        <v>4074.73</v>
      </c>
      <c r="K459" s="54">
        <f>_xlfn.XLOOKUP(VALUE(I459), 'Processed closing data'!D$1:D$750, 'Processed closing data'!E$1:E$750, "")</f>
        <v>1.98</v>
      </c>
      <c r="L459" s="55">
        <f>_xlfn.XLOOKUP(VALUE(I459), 'Processed closing data'!O$1:O$750, 'Processed closing data'!P$1:P$750, "")</f>
        <v>21.1</v>
      </c>
      <c r="M459" s="41"/>
      <c r="N459" s="41"/>
      <c r="O459" s="42">
        <v>45236</v>
      </c>
      <c r="P459" s="56">
        <v>22.04</v>
      </c>
      <c r="Q459" s="41"/>
      <c r="R459" s="41"/>
      <c r="S459" s="41"/>
      <c r="T459" s="41"/>
      <c r="U459" s="41"/>
      <c r="V459" s="41"/>
      <c r="W459" s="41"/>
      <c r="X459" s="41"/>
      <c r="Y459" s="41"/>
      <c r="Z459" s="41"/>
    </row>
    <row r="460" spans="1:26" ht="15.75" customHeight="1">
      <c r="A460" s="39">
        <v>45205</v>
      </c>
      <c r="B460" s="40">
        <v>4099.2299999999996</v>
      </c>
      <c r="C460" s="41"/>
      <c r="D460" s="42">
        <v>45237</v>
      </c>
      <c r="E460" s="43">
        <v>2.14</v>
      </c>
      <c r="F460" s="44"/>
      <c r="G460" s="44"/>
      <c r="H460" s="41"/>
      <c r="I460" s="52">
        <f t="shared" ref="I460:J460" si="459">A460</f>
        <v>45205</v>
      </c>
      <c r="J460" s="53">
        <f t="shared" si="459"/>
        <v>4099.2299999999996</v>
      </c>
      <c r="K460" s="54">
        <f>_xlfn.XLOOKUP(VALUE(I460), 'Processed closing data'!D$1:D$750, 'Processed closing data'!E$1:E$750, "")</f>
        <v>1.97</v>
      </c>
      <c r="L460" s="55">
        <f>_xlfn.XLOOKUP(VALUE(I460), 'Processed closing data'!O$1:O$750, 'Processed closing data'!P$1:P$750, "")</f>
        <v>21.36</v>
      </c>
      <c r="M460" s="41"/>
      <c r="N460" s="41"/>
      <c r="O460" s="42">
        <v>45237</v>
      </c>
      <c r="P460" s="56">
        <v>21.5</v>
      </c>
      <c r="Q460" s="41"/>
      <c r="R460" s="41"/>
      <c r="S460" s="41"/>
      <c r="T460" s="41"/>
      <c r="U460" s="41"/>
      <c r="V460" s="41"/>
      <c r="W460" s="41"/>
      <c r="X460" s="41"/>
      <c r="Y460" s="41"/>
      <c r="Z460" s="41"/>
    </row>
    <row r="461" spans="1:26" ht="15.75" customHeight="1">
      <c r="A461" s="39">
        <v>45208</v>
      </c>
      <c r="B461" s="40">
        <v>4093.1</v>
      </c>
      <c r="C461" s="41"/>
      <c r="D461" s="42">
        <v>45238</v>
      </c>
      <c r="E461" s="43">
        <v>2.1</v>
      </c>
      <c r="F461" s="58"/>
      <c r="G461" s="44"/>
      <c r="H461" s="41"/>
      <c r="I461" s="52">
        <f t="shared" ref="I461:J461" si="460">A461</f>
        <v>45208</v>
      </c>
      <c r="J461" s="53">
        <f t="shared" si="460"/>
        <v>4093.1</v>
      </c>
      <c r="K461" s="54">
        <f>_xlfn.XLOOKUP(VALUE(I461), 'Processed closing data'!D$1:D$750, 'Processed closing data'!E$1:E$750, "")</f>
        <v>1.91</v>
      </c>
      <c r="L461" s="55">
        <f>_xlfn.XLOOKUP(VALUE(I461), 'Processed closing data'!O$1:O$750, 'Processed closing data'!P$1:P$750, "")</f>
        <v>21.26</v>
      </c>
      <c r="M461" s="41"/>
      <c r="N461" s="41"/>
      <c r="O461" s="42">
        <v>45238</v>
      </c>
      <c r="P461" s="56">
        <v>21.5</v>
      </c>
      <c r="Q461" s="41"/>
      <c r="R461" s="41"/>
      <c r="S461" s="41"/>
      <c r="T461" s="41"/>
      <c r="U461" s="41"/>
      <c r="V461" s="41"/>
      <c r="W461" s="41"/>
      <c r="X461" s="41"/>
      <c r="Y461" s="41"/>
      <c r="Z461" s="41"/>
    </row>
    <row r="462" spans="1:26" ht="15.75" customHeight="1">
      <c r="A462" s="39">
        <v>45209</v>
      </c>
      <c r="B462" s="40">
        <v>4169.79</v>
      </c>
      <c r="C462" s="41"/>
      <c r="D462" s="42">
        <v>45239</v>
      </c>
      <c r="E462" s="43">
        <v>2.0299999999999998</v>
      </c>
      <c r="F462" s="57"/>
      <c r="G462" s="44"/>
      <c r="H462" s="41"/>
      <c r="I462" s="52">
        <f t="shared" ref="I462:J462" si="461">A462</f>
        <v>45209</v>
      </c>
      <c r="J462" s="53">
        <f t="shared" si="461"/>
        <v>4169.79</v>
      </c>
      <c r="K462" s="54">
        <f>_xlfn.XLOOKUP(VALUE(I462), 'Processed closing data'!D$1:D$750, 'Processed closing data'!E$1:E$750, "")</f>
        <v>1.99</v>
      </c>
      <c r="L462" s="55">
        <f>_xlfn.XLOOKUP(VALUE(I462), 'Processed closing data'!O$1:O$750, 'Processed closing data'!P$1:P$750, "")</f>
        <v>22.1</v>
      </c>
      <c r="M462" s="41"/>
      <c r="N462" s="41"/>
      <c r="O462" s="42">
        <v>45239</v>
      </c>
      <c r="P462" s="56">
        <v>21.58</v>
      </c>
      <c r="Q462" s="41"/>
      <c r="R462" s="41"/>
      <c r="S462" s="41"/>
      <c r="T462" s="41"/>
      <c r="U462" s="41"/>
      <c r="V462" s="41"/>
      <c r="W462" s="41"/>
      <c r="X462" s="41"/>
      <c r="Y462" s="41"/>
      <c r="Z462" s="41"/>
    </row>
    <row r="463" spans="1:26" ht="15.75" customHeight="1">
      <c r="A463" s="39">
        <v>45210</v>
      </c>
      <c r="B463" s="40">
        <v>4163.07</v>
      </c>
      <c r="C463" s="41"/>
      <c r="D463" s="42">
        <v>45240</v>
      </c>
      <c r="E463" s="43">
        <v>1.98</v>
      </c>
      <c r="F463" s="44"/>
      <c r="G463" s="44"/>
      <c r="H463" s="41"/>
      <c r="I463" s="52">
        <f t="shared" ref="I463:J463" si="462">A463</f>
        <v>45210</v>
      </c>
      <c r="J463" s="53">
        <f t="shared" si="462"/>
        <v>4163.07</v>
      </c>
      <c r="K463" s="54">
        <f>_xlfn.XLOOKUP(VALUE(I463), 'Processed closing data'!D$1:D$750, 'Processed closing data'!E$1:E$750, "")</f>
        <v>2.04</v>
      </c>
      <c r="L463" s="55">
        <f>_xlfn.XLOOKUP(VALUE(I463), 'Processed closing data'!O$1:O$750, 'Processed closing data'!P$1:P$750, "")</f>
        <v>21.98</v>
      </c>
      <c r="M463" s="41"/>
      <c r="N463" s="41"/>
      <c r="O463" s="59">
        <v>45240</v>
      </c>
      <c r="P463" s="56">
        <v>20.94</v>
      </c>
      <c r="Q463" s="41"/>
      <c r="R463" s="41"/>
      <c r="S463" s="41"/>
      <c r="T463" s="41"/>
      <c r="U463" s="41"/>
      <c r="V463" s="41"/>
      <c r="W463" s="41"/>
      <c r="X463" s="41"/>
      <c r="Y463" s="41"/>
      <c r="Z463" s="41"/>
    </row>
    <row r="464" spans="1:26" ht="15.75" customHeight="1">
      <c r="A464" s="39">
        <v>45211</v>
      </c>
      <c r="B464" s="40">
        <v>4173.51</v>
      </c>
      <c r="C464" s="41"/>
      <c r="D464" s="42">
        <v>45243</v>
      </c>
      <c r="E464" s="43">
        <v>1.98</v>
      </c>
      <c r="F464" s="44"/>
      <c r="G464" s="44"/>
      <c r="H464" s="41"/>
      <c r="I464" s="52">
        <f t="shared" ref="I464:J464" si="463">A464</f>
        <v>45211</v>
      </c>
      <c r="J464" s="53">
        <f t="shared" si="463"/>
        <v>4173.51</v>
      </c>
      <c r="K464" s="54">
        <f>_xlfn.XLOOKUP(VALUE(I464), 'Processed closing data'!D$1:D$750, 'Processed closing data'!E$1:E$750, "")</f>
        <v>2.0499999999999998</v>
      </c>
      <c r="L464" s="55">
        <f>_xlfn.XLOOKUP(VALUE(I464), 'Processed closing data'!O$1:O$750, 'Processed closing data'!P$1:P$750, "")</f>
        <v>22.22</v>
      </c>
      <c r="M464" s="41"/>
      <c r="N464" s="41"/>
      <c r="O464" s="59">
        <v>45243</v>
      </c>
      <c r="P464" s="56">
        <v>20.48</v>
      </c>
      <c r="Q464" s="41"/>
      <c r="R464" s="41"/>
      <c r="S464" s="41"/>
      <c r="T464" s="41"/>
      <c r="U464" s="41"/>
      <c r="V464" s="41"/>
      <c r="W464" s="41"/>
      <c r="X464" s="41"/>
      <c r="Y464" s="41"/>
      <c r="Z464" s="41"/>
    </row>
    <row r="465" spans="1:26" ht="15.75" customHeight="1">
      <c r="A465" s="39">
        <v>45212</v>
      </c>
      <c r="B465" s="40">
        <v>4140.2299999999996</v>
      </c>
      <c r="C465" s="41"/>
      <c r="D465" s="42">
        <v>45244</v>
      </c>
      <c r="E465" s="43">
        <v>2.0099999999999998</v>
      </c>
      <c r="F465" s="57"/>
      <c r="G465" s="44"/>
      <c r="H465" s="41"/>
      <c r="I465" s="52">
        <f t="shared" ref="I465:J465" si="464">A465</f>
        <v>45212</v>
      </c>
      <c r="J465" s="53">
        <f t="shared" si="464"/>
        <v>4140.2299999999996</v>
      </c>
      <c r="K465" s="54">
        <f>_xlfn.XLOOKUP(VALUE(I465), 'Processed closing data'!D$1:D$750, 'Processed closing data'!E$1:E$750, "")</f>
        <v>1.98</v>
      </c>
      <c r="L465" s="55">
        <f>_xlfn.XLOOKUP(VALUE(I465), 'Processed closing data'!O$1:O$750, 'Processed closing data'!P$1:P$750, "")</f>
        <v>21.7</v>
      </c>
      <c r="M465" s="41"/>
      <c r="N465" s="41"/>
      <c r="O465" s="59">
        <v>45244</v>
      </c>
      <c r="P465" s="56">
        <v>22.04</v>
      </c>
      <c r="Q465" s="41"/>
      <c r="R465" s="41"/>
      <c r="S465" s="41"/>
      <c r="T465" s="41"/>
      <c r="U465" s="41"/>
      <c r="V465" s="41"/>
      <c r="W465" s="41"/>
      <c r="X465" s="41"/>
      <c r="Y465" s="41"/>
      <c r="Z465" s="41"/>
    </row>
    <row r="466" spans="1:26" ht="15.75" customHeight="1">
      <c r="A466" s="39">
        <v>45215</v>
      </c>
      <c r="B466" s="40">
        <v>4156.95</v>
      </c>
      <c r="C466" s="41"/>
      <c r="D466" s="42">
        <v>45245</v>
      </c>
      <c r="E466" s="43">
        <v>2.02</v>
      </c>
      <c r="F466" s="57"/>
      <c r="G466" s="44"/>
      <c r="H466" s="41"/>
      <c r="I466" s="52">
        <f t="shared" ref="I466:J466" si="465">A466</f>
        <v>45215</v>
      </c>
      <c r="J466" s="53">
        <f t="shared" si="465"/>
        <v>4156.95</v>
      </c>
      <c r="K466" s="54">
        <f>_xlfn.XLOOKUP(VALUE(I466), 'Processed closing data'!D$1:D$750, 'Processed closing data'!E$1:E$750, "")</f>
        <v>1.93</v>
      </c>
      <c r="L466" s="55">
        <f>_xlfn.XLOOKUP(VALUE(I466), 'Processed closing data'!O$1:O$750, 'Processed closing data'!P$1:P$750, "")</f>
        <v>21.9</v>
      </c>
      <c r="M466" s="41"/>
      <c r="N466" s="41"/>
      <c r="O466" s="59">
        <v>45245</v>
      </c>
      <c r="P466" s="56">
        <v>22.56</v>
      </c>
      <c r="Q466" s="41"/>
      <c r="R466" s="41"/>
      <c r="S466" s="41"/>
      <c r="T466" s="41"/>
      <c r="U466" s="41"/>
      <c r="V466" s="41"/>
      <c r="W466" s="41"/>
      <c r="X466" s="41"/>
      <c r="Y466" s="41"/>
      <c r="Z466" s="41"/>
    </row>
    <row r="467" spans="1:26" ht="15.75" customHeight="1">
      <c r="A467" s="39">
        <v>45216</v>
      </c>
      <c r="B467" s="40">
        <v>4183.3500000000004</v>
      </c>
      <c r="C467" s="41"/>
      <c r="D467" s="42">
        <v>45246</v>
      </c>
      <c r="E467" s="43">
        <v>1.99</v>
      </c>
      <c r="F467" s="44"/>
      <c r="G467" s="44"/>
      <c r="H467" s="41"/>
      <c r="I467" s="52">
        <f t="shared" ref="I467:J467" si="466">A467</f>
        <v>45216</v>
      </c>
      <c r="J467" s="53">
        <f t="shared" si="466"/>
        <v>4183.3500000000004</v>
      </c>
      <c r="K467" s="54">
        <f>_xlfn.XLOOKUP(VALUE(I467), 'Processed closing data'!D$1:D$750, 'Processed closing data'!E$1:E$750, "")</f>
        <v>1.95</v>
      </c>
      <c r="L467" s="55">
        <f>_xlfn.XLOOKUP(VALUE(I467), 'Processed closing data'!O$1:O$750, 'Processed closing data'!P$1:P$750, "")</f>
        <v>22.3</v>
      </c>
      <c r="M467" s="41"/>
      <c r="N467" s="41"/>
      <c r="O467" s="59">
        <v>45246</v>
      </c>
      <c r="P467" s="56">
        <v>22.06</v>
      </c>
      <c r="Q467" s="41"/>
      <c r="R467" s="41"/>
      <c r="S467" s="41"/>
      <c r="T467" s="41"/>
      <c r="U467" s="41"/>
      <c r="V467" s="41"/>
      <c r="W467" s="41"/>
      <c r="X467" s="41"/>
      <c r="Y467" s="41"/>
      <c r="Z467" s="41"/>
    </row>
    <row r="468" spans="1:26" ht="15.75" customHeight="1">
      <c r="A468" s="39">
        <v>45217</v>
      </c>
      <c r="B468" s="40">
        <v>4133.16</v>
      </c>
      <c r="C468" s="41"/>
      <c r="D468" s="42">
        <v>45247</v>
      </c>
      <c r="E468" s="43">
        <v>1.99</v>
      </c>
      <c r="F468" s="44"/>
      <c r="G468" s="44"/>
      <c r="H468" s="41"/>
      <c r="I468" s="52">
        <f t="shared" ref="I468:J468" si="467">A468</f>
        <v>45217</v>
      </c>
      <c r="J468" s="53">
        <f t="shared" si="467"/>
        <v>4133.16</v>
      </c>
      <c r="K468" s="54">
        <f>_xlfn.XLOOKUP(VALUE(I468), 'Processed closing data'!D$1:D$750, 'Processed closing data'!E$1:E$750, "")</f>
        <v>1.88</v>
      </c>
      <c r="L468" s="55">
        <f>_xlfn.XLOOKUP(VALUE(I468), 'Processed closing data'!O$1:O$750, 'Processed closing data'!P$1:P$750, "")</f>
        <v>22.28</v>
      </c>
      <c r="M468" s="41"/>
      <c r="N468" s="41"/>
      <c r="O468" s="59">
        <v>45247</v>
      </c>
      <c r="P468" s="56">
        <v>22.24</v>
      </c>
      <c r="Q468" s="41"/>
      <c r="R468" s="41"/>
      <c r="S468" s="41"/>
      <c r="T468" s="41"/>
      <c r="U468" s="41"/>
      <c r="V468" s="41"/>
      <c r="W468" s="41"/>
      <c r="X468" s="41"/>
      <c r="Y468" s="41"/>
      <c r="Z468" s="41"/>
    </row>
    <row r="469" spans="1:26" ht="15.75" customHeight="1">
      <c r="A469" s="39">
        <v>45218</v>
      </c>
      <c r="B469" s="40">
        <v>4085.36</v>
      </c>
      <c r="C469" s="41"/>
      <c r="D469" s="42">
        <v>45250</v>
      </c>
      <c r="E469" s="43">
        <v>1.99</v>
      </c>
      <c r="F469" s="44"/>
      <c r="G469" s="44"/>
      <c r="H469" s="41"/>
      <c r="I469" s="52">
        <f t="shared" ref="I469:J469" si="468">A469</f>
        <v>45218</v>
      </c>
      <c r="J469" s="53">
        <f t="shared" si="468"/>
        <v>4085.36</v>
      </c>
      <c r="K469" s="54">
        <f>_xlfn.XLOOKUP(VALUE(I469), 'Processed closing data'!D$1:D$750, 'Processed closing data'!E$1:E$750, "")</f>
        <v>2.15</v>
      </c>
      <c r="L469" s="55">
        <f>_xlfn.XLOOKUP(VALUE(I469), 'Processed closing data'!O$1:O$750, 'Processed closing data'!P$1:P$750, "")</f>
        <v>22</v>
      </c>
      <c r="M469" s="41"/>
      <c r="N469" s="41"/>
      <c r="O469" s="59">
        <v>45250</v>
      </c>
      <c r="P469" s="56">
        <v>22.18</v>
      </c>
      <c r="Q469" s="41"/>
      <c r="R469" s="41"/>
      <c r="S469" s="41"/>
      <c r="T469" s="41"/>
      <c r="U469" s="41"/>
      <c r="V469" s="41"/>
      <c r="W469" s="41"/>
      <c r="X469" s="41"/>
      <c r="Y469" s="41"/>
      <c r="Z469" s="41"/>
    </row>
    <row r="470" spans="1:26" ht="15.75" customHeight="1">
      <c r="A470" s="39">
        <v>45219</v>
      </c>
      <c r="B470" s="40">
        <v>4033.65</v>
      </c>
      <c r="C470" s="41"/>
      <c r="D470" s="42">
        <v>45251</v>
      </c>
      <c r="E470" s="43">
        <v>1.92</v>
      </c>
      <c r="F470" s="44"/>
      <c r="G470" s="44"/>
      <c r="H470" s="41"/>
      <c r="I470" s="52">
        <f t="shared" ref="I470:J470" si="469">A470</f>
        <v>45219</v>
      </c>
      <c r="J470" s="53">
        <f t="shared" si="469"/>
        <v>4033.65</v>
      </c>
      <c r="K470" s="54">
        <f>_xlfn.XLOOKUP(VALUE(I470), 'Processed closing data'!D$1:D$750, 'Processed closing data'!E$1:E$750, "")</f>
        <v>2.16</v>
      </c>
      <c r="L470" s="55">
        <f>_xlfn.XLOOKUP(VALUE(I470), 'Processed closing data'!O$1:O$750, 'Processed closing data'!P$1:P$750, "")</f>
        <v>22.4</v>
      </c>
      <c r="M470" s="41"/>
      <c r="N470" s="41"/>
      <c r="O470" s="59">
        <v>45251</v>
      </c>
      <c r="P470" s="56">
        <v>21.12</v>
      </c>
      <c r="Q470" s="41"/>
      <c r="R470" s="41"/>
      <c r="S470" s="41"/>
      <c r="T470" s="41"/>
      <c r="U470" s="41"/>
      <c r="V470" s="41"/>
      <c r="W470" s="41"/>
      <c r="X470" s="41"/>
      <c r="Y470" s="41"/>
      <c r="Z470" s="41"/>
    </row>
    <row r="471" spans="1:26" ht="15.75" customHeight="1">
      <c r="A471" s="39">
        <v>45222</v>
      </c>
      <c r="B471" s="40">
        <v>4021.55</v>
      </c>
      <c r="C471" s="41"/>
      <c r="D471" s="42">
        <v>45252</v>
      </c>
      <c r="E471" s="43">
        <v>1.89</v>
      </c>
      <c r="F471" s="44"/>
      <c r="G471" s="44"/>
      <c r="H471" s="41"/>
      <c r="I471" s="52">
        <f t="shared" ref="I471:J471" si="470">A471</f>
        <v>45222</v>
      </c>
      <c r="J471" s="53">
        <f t="shared" si="470"/>
        <v>4021.55</v>
      </c>
      <c r="K471" s="54">
        <f>_xlfn.XLOOKUP(VALUE(I471), 'Processed closing data'!D$1:D$750, 'Processed closing data'!E$1:E$750, "")</f>
        <v>2.2400000000000002</v>
      </c>
      <c r="L471" s="55">
        <f>_xlfn.XLOOKUP(VALUE(I471), 'Processed closing data'!O$1:O$750, 'Processed closing data'!P$1:P$750, "")</f>
        <v>22.24</v>
      </c>
      <c r="M471" s="41"/>
      <c r="N471" s="41"/>
      <c r="O471" s="59">
        <v>45252</v>
      </c>
      <c r="P471" s="56">
        <v>20.6</v>
      </c>
      <c r="Q471" s="41"/>
      <c r="R471" s="41"/>
      <c r="S471" s="41"/>
      <c r="T471" s="41"/>
      <c r="U471" s="41"/>
      <c r="V471" s="41"/>
      <c r="W471" s="41"/>
      <c r="X471" s="41"/>
      <c r="Y471" s="41"/>
      <c r="Z471" s="41"/>
    </row>
    <row r="472" spans="1:26" ht="15.75" customHeight="1">
      <c r="A472" s="39">
        <v>45223</v>
      </c>
      <c r="B472" s="40">
        <v>4026.56</v>
      </c>
      <c r="C472" s="41"/>
      <c r="D472" s="42">
        <v>45253</v>
      </c>
      <c r="E472" s="43">
        <v>1.86</v>
      </c>
      <c r="F472" s="44"/>
      <c r="G472" s="44"/>
      <c r="H472" s="41"/>
      <c r="I472" s="52">
        <f t="shared" ref="I472:J472" si="471">A472</f>
        <v>45223</v>
      </c>
      <c r="J472" s="53">
        <f t="shared" si="471"/>
        <v>4026.56</v>
      </c>
      <c r="K472" s="54">
        <f>_xlfn.XLOOKUP(VALUE(I472), 'Processed closing data'!D$1:D$750, 'Processed closing data'!E$1:E$750, "")</f>
        <v>2.1800000000000002</v>
      </c>
      <c r="L472" s="55">
        <f>_xlfn.XLOOKUP(VALUE(I472), 'Processed closing data'!O$1:O$750, 'Processed closing data'!P$1:P$750, "")</f>
        <v>22.34</v>
      </c>
      <c r="M472" s="41"/>
      <c r="N472" s="41"/>
      <c r="O472" s="59">
        <v>45253</v>
      </c>
      <c r="P472" s="56">
        <v>21</v>
      </c>
      <c r="Q472" s="41"/>
      <c r="R472" s="41"/>
      <c r="S472" s="41"/>
      <c r="T472" s="41"/>
      <c r="U472" s="41"/>
      <c r="V472" s="41"/>
      <c r="W472" s="41"/>
      <c r="X472" s="41"/>
      <c r="Y472" s="41"/>
      <c r="Z472" s="41"/>
    </row>
    <row r="473" spans="1:26" ht="15.75" customHeight="1">
      <c r="A473" s="39">
        <v>45224</v>
      </c>
      <c r="B473" s="40">
        <v>4034.37</v>
      </c>
      <c r="C473" s="41"/>
      <c r="D473" s="42">
        <v>45254</v>
      </c>
      <c r="E473" s="43">
        <v>1.89</v>
      </c>
      <c r="F473" s="44"/>
      <c r="G473" s="44"/>
      <c r="H473" s="41"/>
      <c r="I473" s="52">
        <f t="shared" ref="I473:J473" si="472">A473</f>
        <v>45224</v>
      </c>
      <c r="J473" s="53">
        <f t="shared" si="472"/>
        <v>4034.37</v>
      </c>
      <c r="K473" s="54">
        <f>_xlfn.XLOOKUP(VALUE(I473), 'Processed closing data'!D$1:D$750, 'Processed closing data'!E$1:E$750, "")</f>
        <v>2.02</v>
      </c>
      <c r="L473" s="55">
        <f>_xlfn.XLOOKUP(VALUE(I473), 'Processed closing data'!O$1:O$750, 'Processed closing data'!P$1:P$750, "")</f>
        <v>21.8</v>
      </c>
      <c r="M473" s="41"/>
      <c r="N473" s="41"/>
      <c r="O473" s="59">
        <v>45254</v>
      </c>
      <c r="P473" s="56">
        <v>20.92</v>
      </c>
      <c r="Q473" s="41"/>
      <c r="R473" s="41"/>
      <c r="S473" s="41"/>
      <c r="T473" s="41"/>
      <c r="U473" s="41"/>
      <c r="V473" s="41"/>
      <c r="W473" s="41"/>
      <c r="X473" s="41"/>
      <c r="Y473" s="41"/>
      <c r="Z473" s="41"/>
    </row>
    <row r="474" spans="1:26" ht="15.75" customHeight="1">
      <c r="A474" s="39">
        <v>45225</v>
      </c>
      <c r="B474" s="40">
        <v>4003.35</v>
      </c>
      <c r="C474" s="41"/>
      <c r="D474" s="42">
        <v>45257</v>
      </c>
      <c r="E474" s="43">
        <v>1.92</v>
      </c>
      <c r="F474" s="44"/>
      <c r="G474" s="44"/>
      <c r="H474" s="41"/>
      <c r="I474" s="52">
        <f t="shared" ref="I474:J474" si="473">A474</f>
        <v>45225</v>
      </c>
      <c r="J474" s="53">
        <f t="shared" si="473"/>
        <v>4003.35</v>
      </c>
      <c r="K474" s="54">
        <f>_xlfn.XLOOKUP(VALUE(I474), 'Processed closing data'!D$1:D$750, 'Processed closing data'!E$1:E$750, "")</f>
        <v>1.99</v>
      </c>
      <c r="L474" s="55">
        <f>_xlfn.XLOOKUP(VALUE(I474), 'Processed closing data'!O$1:O$750, 'Processed closing data'!P$1:P$750, "")</f>
        <v>20.68</v>
      </c>
      <c r="M474" s="41"/>
      <c r="N474" s="41"/>
      <c r="O474" s="59">
        <v>45257</v>
      </c>
      <c r="P474" s="56">
        <v>20.52</v>
      </c>
      <c r="Q474" s="41"/>
      <c r="R474" s="41"/>
      <c r="S474" s="41"/>
      <c r="T474" s="41"/>
      <c r="U474" s="41"/>
      <c r="V474" s="41"/>
      <c r="W474" s="41"/>
      <c r="X474" s="41"/>
      <c r="Y474" s="41"/>
      <c r="Z474" s="41"/>
    </row>
    <row r="475" spans="1:26" ht="15.75" customHeight="1">
      <c r="A475" s="39">
        <v>45226</v>
      </c>
      <c r="B475" s="40">
        <v>3976.01</v>
      </c>
      <c r="C475" s="41"/>
      <c r="D475" s="42">
        <v>45258</v>
      </c>
      <c r="E475" s="43">
        <v>1.91</v>
      </c>
      <c r="F475" s="44"/>
      <c r="G475" s="44"/>
      <c r="H475" s="41"/>
      <c r="I475" s="52">
        <f t="shared" ref="I475:J475" si="474">A475</f>
        <v>45226</v>
      </c>
      <c r="J475" s="53">
        <f t="shared" si="474"/>
        <v>3976.01</v>
      </c>
      <c r="K475" s="54">
        <f>_xlfn.XLOOKUP(VALUE(I475), 'Processed closing data'!D$1:D$750, 'Processed closing data'!E$1:E$750, "")</f>
        <v>2.08</v>
      </c>
      <c r="L475" s="55">
        <f>_xlfn.XLOOKUP(VALUE(I475), 'Processed closing data'!O$1:O$750, 'Processed closing data'!P$1:P$750, "")</f>
        <v>21.06</v>
      </c>
      <c r="M475" s="41"/>
      <c r="N475" s="41"/>
      <c r="O475" s="59">
        <v>45258</v>
      </c>
      <c r="P475" s="56">
        <v>20.12</v>
      </c>
      <c r="Q475" s="41"/>
      <c r="R475" s="41"/>
      <c r="S475" s="41"/>
      <c r="T475" s="41"/>
      <c r="U475" s="41"/>
      <c r="V475" s="41"/>
      <c r="W475" s="41"/>
      <c r="X475" s="41"/>
      <c r="Y475" s="41"/>
      <c r="Z475" s="41"/>
    </row>
    <row r="476" spans="1:26" ht="15.75" customHeight="1">
      <c r="A476" s="39">
        <v>45229</v>
      </c>
      <c r="B476" s="40">
        <v>3997.82</v>
      </c>
      <c r="C476" s="41"/>
      <c r="D476" s="42">
        <v>45259</v>
      </c>
      <c r="E476" s="43">
        <v>1.93</v>
      </c>
      <c r="F476" s="44"/>
      <c r="G476" s="44"/>
      <c r="H476" s="41"/>
      <c r="I476" s="52">
        <f t="shared" ref="I476:J476" si="475">A476</f>
        <v>45229</v>
      </c>
      <c r="J476" s="53">
        <f t="shared" si="475"/>
        <v>3997.82</v>
      </c>
      <c r="K476" s="54">
        <f>_xlfn.XLOOKUP(VALUE(I476), 'Processed closing data'!D$1:D$750, 'Processed closing data'!E$1:E$750, "")</f>
        <v>2.06</v>
      </c>
      <c r="L476" s="55">
        <f>_xlfn.XLOOKUP(VALUE(I476), 'Processed closing data'!O$1:O$750, 'Processed closing data'!P$1:P$750, "")</f>
        <v>20.98</v>
      </c>
      <c r="M476" s="41"/>
      <c r="N476" s="41"/>
      <c r="O476" s="59">
        <v>45259</v>
      </c>
      <c r="P476" s="56">
        <v>19.88</v>
      </c>
      <c r="Q476" s="41"/>
      <c r="R476" s="41"/>
      <c r="S476" s="41"/>
      <c r="T476" s="41"/>
      <c r="U476" s="41"/>
      <c r="V476" s="41"/>
      <c r="W476" s="41"/>
      <c r="X476" s="41"/>
      <c r="Y476" s="41"/>
      <c r="Z476" s="41"/>
    </row>
    <row r="477" spans="1:26" ht="15.75" customHeight="1">
      <c r="A477" s="39">
        <v>45230</v>
      </c>
      <c r="B477" s="40">
        <v>3997.18</v>
      </c>
      <c r="C477" s="41"/>
      <c r="D477" s="42">
        <v>45260</v>
      </c>
      <c r="E477" s="43">
        <v>1.94</v>
      </c>
      <c r="F477" s="44"/>
      <c r="G477" s="44"/>
      <c r="H477" s="41"/>
      <c r="I477" s="52">
        <f t="shared" ref="I477:J477" si="476">A477</f>
        <v>45230</v>
      </c>
      <c r="J477" s="53">
        <f t="shared" si="476"/>
        <v>3997.18</v>
      </c>
      <c r="K477" s="54">
        <f>_xlfn.XLOOKUP(VALUE(I477), 'Processed closing data'!D$1:D$750, 'Processed closing data'!E$1:E$750, "")</f>
        <v>2.04</v>
      </c>
      <c r="L477" s="55">
        <f>_xlfn.XLOOKUP(VALUE(I477), 'Processed closing data'!O$1:O$750, 'Processed closing data'!P$1:P$750, "")</f>
        <v>21.38</v>
      </c>
      <c r="M477" s="41"/>
      <c r="N477" s="41"/>
      <c r="O477" s="59">
        <v>45260</v>
      </c>
      <c r="P477" s="56">
        <v>19.760000000000002</v>
      </c>
      <c r="Q477" s="41"/>
      <c r="R477" s="41"/>
      <c r="S477" s="41"/>
      <c r="T477" s="41"/>
      <c r="U477" s="41"/>
      <c r="V477" s="41"/>
      <c r="W477" s="41"/>
      <c r="X477" s="41"/>
      <c r="Y477" s="41"/>
      <c r="Z477" s="41"/>
    </row>
    <row r="478" spans="1:26" ht="15.75" customHeight="1">
      <c r="A478" s="39">
        <v>45231</v>
      </c>
      <c r="B478" s="40">
        <v>4010.19</v>
      </c>
      <c r="C478" s="41"/>
      <c r="D478" s="42">
        <v>45261</v>
      </c>
      <c r="E478" s="43">
        <v>1.93</v>
      </c>
      <c r="F478" s="44"/>
      <c r="G478" s="44"/>
      <c r="H478" s="41"/>
      <c r="I478" s="52">
        <f t="shared" ref="I478:J478" si="477">A478</f>
        <v>45231</v>
      </c>
      <c r="J478" s="53">
        <f t="shared" si="477"/>
        <v>4010.19</v>
      </c>
      <c r="K478" s="54">
        <f>_xlfn.XLOOKUP(VALUE(I478), 'Processed closing data'!D$1:D$750, 'Processed closing data'!E$1:E$750, "")</f>
        <v>2</v>
      </c>
      <c r="L478" s="55">
        <f>_xlfn.XLOOKUP(VALUE(I478), 'Processed closing data'!O$1:O$750, 'Processed closing data'!P$1:P$750, "")</f>
        <v>21.82</v>
      </c>
      <c r="M478" s="41"/>
      <c r="N478" s="41"/>
      <c r="O478" s="42">
        <v>45261</v>
      </c>
      <c r="P478" s="56">
        <v>19.09</v>
      </c>
      <c r="Q478" s="41"/>
      <c r="R478" s="41"/>
      <c r="S478" s="41"/>
      <c r="T478" s="41"/>
      <c r="U478" s="41"/>
      <c r="V478" s="41"/>
      <c r="W478" s="41"/>
      <c r="X478" s="41"/>
      <c r="Y478" s="41"/>
      <c r="Z478" s="41"/>
    </row>
    <row r="479" spans="1:26" ht="15.75" customHeight="1">
      <c r="A479" s="39">
        <v>45232</v>
      </c>
      <c r="B479" s="40">
        <v>4077.59</v>
      </c>
      <c r="C479" s="41"/>
      <c r="D479" s="42">
        <v>45264</v>
      </c>
      <c r="E479" s="43">
        <v>1.92</v>
      </c>
      <c r="F479" s="44"/>
      <c r="G479" s="44"/>
      <c r="H479" s="41"/>
      <c r="I479" s="52">
        <f t="shared" ref="I479:J479" si="478">A479</f>
        <v>45232</v>
      </c>
      <c r="J479" s="53">
        <f t="shared" si="478"/>
        <v>4077.59</v>
      </c>
      <c r="K479" s="54">
        <f>_xlfn.XLOOKUP(VALUE(I479), 'Processed closing data'!D$1:D$750, 'Processed closing data'!E$1:E$750, "")</f>
        <v>2.06</v>
      </c>
      <c r="L479" s="55">
        <f>_xlfn.XLOOKUP(VALUE(I479), 'Processed closing data'!O$1:O$750, 'Processed closing data'!P$1:P$750, "")</f>
        <v>23.32</v>
      </c>
      <c r="M479" s="41"/>
      <c r="N479" s="41"/>
      <c r="O479" s="42">
        <v>45264</v>
      </c>
      <c r="P479" s="56">
        <v>19.3</v>
      </c>
      <c r="Q479" s="41"/>
      <c r="R479" s="41"/>
      <c r="S479" s="41"/>
      <c r="T479" s="41"/>
      <c r="U479" s="41"/>
      <c r="V479" s="41"/>
      <c r="W479" s="41"/>
      <c r="X479" s="41"/>
      <c r="Y479" s="41"/>
      <c r="Z479" s="41"/>
    </row>
    <row r="480" spans="1:26" ht="15.75" customHeight="1">
      <c r="A480" s="39">
        <v>45233</v>
      </c>
      <c r="B480" s="40">
        <v>4070.73</v>
      </c>
      <c r="C480" s="41"/>
      <c r="D480" s="42">
        <v>45265</v>
      </c>
      <c r="E480" s="43">
        <v>1.88</v>
      </c>
      <c r="F480" s="44"/>
      <c r="G480" s="44"/>
      <c r="H480" s="41"/>
      <c r="I480" s="52">
        <f t="shared" ref="I480:J480" si="479">A480</f>
        <v>45233</v>
      </c>
      <c r="J480" s="53">
        <f t="shared" si="479"/>
        <v>4070.73</v>
      </c>
      <c r="K480" s="54">
        <f>_xlfn.XLOOKUP(VALUE(I480), 'Processed closing data'!D$1:D$750, 'Processed closing data'!E$1:E$750, "")</f>
        <v>2.21</v>
      </c>
      <c r="L480" s="55">
        <f>_xlfn.XLOOKUP(VALUE(I480), 'Processed closing data'!O$1:O$750, 'Processed closing data'!P$1:P$750, "")</f>
        <v>22.84</v>
      </c>
      <c r="M480" s="41"/>
      <c r="N480" s="41"/>
      <c r="O480" s="42">
        <v>45265</v>
      </c>
      <c r="P480" s="56">
        <v>19.600000000000001</v>
      </c>
      <c r="Q480" s="41"/>
      <c r="R480" s="41"/>
      <c r="S480" s="41"/>
      <c r="T480" s="41"/>
      <c r="U480" s="41"/>
      <c r="V480" s="41"/>
      <c r="W480" s="41"/>
      <c r="X480" s="41"/>
      <c r="Y480" s="41"/>
      <c r="Z480" s="41"/>
    </row>
    <row r="481" spans="1:26" ht="15.75" customHeight="1">
      <c r="A481" s="39">
        <v>45236</v>
      </c>
      <c r="B481" s="40">
        <v>4063.36</v>
      </c>
      <c r="C481" s="41"/>
      <c r="D481" s="42">
        <v>45266</v>
      </c>
      <c r="E481" s="43">
        <v>1.89</v>
      </c>
      <c r="F481" s="44"/>
      <c r="G481" s="44"/>
      <c r="H481" s="41"/>
      <c r="I481" s="52">
        <f t="shared" ref="I481:J481" si="480">A481</f>
        <v>45236</v>
      </c>
      <c r="J481" s="53">
        <f t="shared" si="480"/>
        <v>4063.36</v>
      </c>
      <c r="K481" s="54">
        <f>_xlfn.XLOOKUP(VALUE(I481), 'Processed closing data'!D$1:D$750, 'Processed closing data'!E$1:E$750, "")</f>
        <v>2.1800000000000002</v>
      </c>
      <c r="L481" s="55">
        <f>_xlfn.XLOOKUP(VALUE(I481), 'Processed closing data'!O$1:O$750, 'Processed closing data'!P$1:P$750, "")</f>
        <v>22.04</v>
      </c>
      <c r="M481" s="41"/>
      <c r="N481" s="41"/>
      <c r="O481" s="42">
        <v>45266</v>
      </c>
      <c r="P481" s="56">
        <v>20.14</v>
      </c>
      <c r="Q481" s="41"/>
      <c r="R481" s="41"/>
      <c r="S481" s="41"/>
      <c r="T481" s="41"/>
      <c r="U481" s="41"/>
      <c r="V481" s="41"/>
      <c r="W481" s="41"/>
      <c r="X481" s="41"/>
      <c r="Y481" s="41"/>
      <c r="Z481" s="41"/>
    </row>
    <row r="482" spans="1:26" ht="15.75" customHeight="1">
      <c r="A482" s="39">
        <v>45237</v>
      </c>
      <c r="B482" s="40">
        <v>4060.15</v>
      </c>
      <c r="C482" s="41"/>
      <c r="D482" s="42">
        <v>45267</v>
      </c>
      <c r="E482" s="43">
        <v>1.83</v>
      </c>
      <c r="F482" s="44"/>
      <c r="G482" s="44"/>
      <c r="H482" s="41"/>
      <c r="I482" s="52">
        <f t="shared" ref="I482:J482" si="481">A482</f>
        <v>45237</v>
      </c>
      <c r="J482" s="53">
        <f t="shared" si="481"/>
        <v>4060.15</v>
      </c>
      <c r="K482" s="54">
        <f>_xlfn.XLOOKUP(VALUE(I482), 'Processed closing data'!D$1:D$750, 'Processed closing data'!E$1:E$750, "")</f>
        <v>2.14</v>
      </c>
      <c r="L482" s="55">
        <f>_xlfn.XLOOKUP(VALUE(I482), 'Processed closing data'!O$1:O$750, 'Processed closing data'!P$1:P$750, "")</f>
        <v>21.5</v>
      </c>
      <c r="M482" s="41"/>
      <c r="N482" s="41"/>
      <c r="O482" s="42">
        <v>45267</v>
      </c>
      <c r="P482" s="56">
        <v>20.48</v>
      </c>
      <c r="Q482" s="41"/>
      <c r="R482" s="41"/>
      <c r="S482" s="41"/>
      <c r="T482" s="41"/>
      <c r="U482" s="41"/>
      <c r="V482" s="41"/>
      <c r="W482" s="41"/>
      <c r="X482" s="41"/>
      <c r="Y482" s="41"/>
      <c r="Z482" s="41"/>
    </row>
    <row r="483" spans="1:26" ht="15.75" customHeight="1">
      <c r="A483" s="39">
        <v>45238</v>
      </c>
      <c r="B483" s="40">
        <v>4058.85</v>
      </c>
      <c r="C483" s="41"/>
      <c r="D483" s="42">
        <v>45268</v>
      </c>
      <c r="E483" s="43">
        <v>1.79</v>
      </c>
      <c r="F483" s="44"/>
      <c r="G483" s="44"/>
      <c r="H483" s="41"/>
      <c r="I483" s="52">
        <f t="shared" ref="I483:J483" si="482">A483</f>
        <v>45238</v>
      </c>
      <c r="J483" s="53">
        <f t="shared" si="482"/>
        <v>4058.85</v>
      </c>
      <c r="K483" s="54">
        <f>_xlfn.XLOOKUP(VALUE(I483), 'Processed closing data'!D$1:D$750, 'Processed closing data'!E$1:E$750, "")</f>
        <v>2.1</v>
      </c>
      <c r="L483" s="55">
        <f>_xlfn.XLOOKUP(VALUE(I483), 'Processed closing data'!O$1:O$750, 'Processed closing data'!P$1:P$750, "")</f>
        <v>21.5</v>
      </c>
      <c r="M483" s="41"/>
      <c r="N483" s="41"/>
      <c r="O483" s="42">
        <v>45268</v>
      </c>
      <c r="P483" s="56">
        <v>20.32</v>
      </c>
      <c r="Q483" s="41"/>
      <c r="R483" s="41"/>
      <c r="S483" s="41"/>
      <c r="T483" s="41"/>
      <c r="U483" s="41"/>
      <c r="V483" s="41"/>
      <c r="W483" s="41"/>
      <c r="X483" s="41"/>
      <c r="Y483" s="41"/>
      <c r="Z483" s="41"/>
    </row>
    <row r="484" spans="1:26" ht="15.75" customHeight="1">
      <c r="A484" s="39">
        <v>45239</v>
      </c>
      <c r="B484" s="40">
        <v>4090.36</v>
      </c>
      <c r="C484" s="41"/>
      <c r="D484" s="42">
        <v>45271</v>
      </c>
      <c r="E484" s="43">
        <v>1.81</v>
      </c>
      <c r="F484" s="44"/>
      <c r="G484" s="44"/>
      <c r="H484" s="41"/>
      <c r="I484" s="52">
        <f t="shared" ref="I484:J484" si="483">A484</f>
        <v>45239</v>
      </c>
      <c r="J484" s="53">
        <f t="shared" si="483"/>
        <v>4090.36</v>
      </c>
      <c r="K484" s="54">
        <f>_xlfn.XLOOKUP(VALUE(I484), 'Processed closing data'!D$1:D$750, 'Processed closing data'!E$1:E$750, "")</f>
        <v>2.0299999999999998</v>
      </c>
      <c r="L484" s="55">
        <f>_xlfn.XLOOKUP(VALUE(I484), 'Processed closing data'!O$1:O$750, 'Processed closing data'!P$1:P$750, "")</f>
        <v>21.58</v>
      </c>
      <c r="M484" s="41"/>
      <c r="N484" s="41"/>
      <c r="O484" s="59">
        <v>45271</v>
      </c>
      <c r="P484" s="56">
        <v>19.79</v>
      </c>
      <c r="Q484" s="41"/>
      <c r="R484" s="41"/>
      <c r="S484" s="41"/>
      <c r="T484" s="41"/>
      <c r="U484" s="41"/>
      <c r="V484" s="41"/>
      <c r="W484" s="41"/>
      <c r="X484" s="41"/>
      <c r="Y484" s="41"/>
      <c r="Z484" s="41"/>
    </row>
    <row r="485" spans="1:26" ht="15.75" customHeight="1">
      <c r="A485" s="39">
        <v>45240</v>
      </c>
      <c r="B485" s="40">
        <v>4039.59</v>
      </c>
      <c r="C485" s="41"/>
      <c r="D485" s="42">
        <v>45272</v>
      </c>
      <c r="E485" s="43">
        <v>1.74</v>
      </c>
      <c r="F485" s="44"/>
      <c r="G485" s="44"/>
      <c r="H485" s="41"/>
      <c r="I485" s="52">
        <f t="shared" ref="I485:J485" si="484">A485</f>
        <v>45240</v>
      </c>
      <c r="J485" s="53">
        <f t="shared" si="484"/>
        <v>4039.59</v>
      </c>
      <c r="K485" s="54">
        <f>_xlfn.XLOOKUP(VALUE(I485), 'Processed closing data'!D$1:D$750, 'Processed closing data'!E$1:E$750, "")</f>
        <v>1.98</v>
      </c>
      <c r="L485" s="55">
        <f>_xlfn.XLOOKUP(VALUE(I485), 'Processed closing data'!O$1:O$750, 'Processed closing data'!P$1:P$750, "")</f>
        <v>20.94</v>
      </c>
      <c r="M485" s="41"/>
      <c r="N485" s="41"/>
      <c r="O485" s="59">
        <v>45272</v>
      </c>
      <c r="P485" s="56">
        <v>20</v>
      </c>
      <c r="Q485" s="41"/>
      <c r="R485" s="41"/>
      <c r="S485" s="41"/>
      <c r="T485" s="41"/>
      <c r="U485" s="41"/>
      <c r="V485" s="41"/>
      <c r="W485" s="41"/>
      <c r="X485" s="41"/>
      <c r="Y485" s="41"/>
      <c r="Z485" s="41"/>
    </row>
    <row r="486" spans="1:26" ht="15.75" customHeight="1">
      <c r="A486" s="39">
        <v>45243</v>
      </c>
      <c r="B486" s="40">
        <v>4072.37</v>
      </c>
      <c r="C486" s="41"/>
      <c r="D486" s="42">
        <v>45273</v>
      </c>
      <c r="E486" s="43">
        <v>1.73</v>
      </c>
      <c r="F486" s="44"/>
      <c r="G486" s="44"/>
      <c r="H486" s="41"/>
      <c r="I486" s="52">
        <f t="shared" ref="I486:J486" si="485">A486</f>
        <v>45243</v>
      </c>
      <c r="J486" s="53">
        <f t="shared" si="485"/>
        <v>4072.37</v>
      </c>
      <c r="K486" s="54">
        <f>_xlfn.XLOOKUP(VALUE(I486), 'Processed closing data'!D$1:D$750, 'Processed closing data'!E$1:E$750, "")</f>
        <v>1.98</v>
      </c>
      <c r="L486" s="55">
        <f>_xlfn.XLOOKUP(VALUE(I486), 'Processed closing data'!O$1:O$750, 'Processed closing data'!P$1:P$750, "")</f>
        <v>20.48</v>
      </c>
      <c r="M486" s="41"/>
      <c r="N486" s="41"/>
      <c r="O486" s="59">
        <v>45273</v>
      </c>
      <c r="P486" s="56">
        <v>19.600000000000001</v>
      </c>
      <c r="Q486" s="41"/>
      <c r="R486" s="41"/>
      <c r="S486" s="41"/>
      <c r="T486" s="41"/>
      <c r="U486" s="41"/>
      <c r="V486" s="41"/>
      <c r="W486" s="41"/>
      <c r="X486" s="41"/>
      <c r="Y486" s="41"/>
      <c r="Z486" s="41"/>
    </row>
    <row r="487" spans="1:26" ht="15.75" customHeight="1">
      <c r="A487" s="39">
        <v>45244</v>
      </c>
      <c r="B487" s="40">
        <v>4098.7299999999996</v>
      </c>
      <c r="C487" s="41"/>
      <c r="D487" s="42">
        <v>45274</v>
      </c>
      <c r="E487" s="43">
        <v>1.91</v>
      </c>
      <c r="F487" s="44"/>
      <c r="G487" s="44"/>
      <c r="H487" s="41"/>
      <c r="I487" s="52">
        <f t="shared" ref="I487:J487" si="486">A487</f>
        <v>45244</v>
      </c>
      <c r="J487" s="53">
        <f t="shared" si="486"/>
        <v>4098.7299999999996</v>
      </c>
      <c r="K487" s="54">
        <f>_xlfn.XLOOKUP(VALUE(I487), 'Processed closing data'!D$1:D$750, 'Processed closing data'!E$1:E$750, "")</f>
        <v>2.0099999999999998</v>
      </c>
      <c r="L487" s="55">
        <f>_xlfn.XLOOKUP(VALUE(I487), 'Processed closing data'!O$1:O$750, 'Processed closing data'!P$1:P$750, "")</f>
        <v>22.04</v>
      </c>
      <c r="M487" s="41"/>
      <c r="N487" s="41"/>
      <c r="O487" s="59">
        <v>45274</v>
      </c>
      <c r="P487" s="56">
        <v>20.399999999999999</v>
      </c>
      <c r="Q487" s="41"/>
      <c r="R487" s="41"/>
      <c r="S487" s="41"/>
      <c r="T487" s="41"/>
      <c r="U487" s="41"/>
      <c r="V487" s="41"/>
      <c r="W487" s="41"/>
      <c r="X487" s="41"/>
      <c r="Y487" s="41"/>
      <c r="Z487" s="41"/>
    </row>
    <row r="488" spans="1:26" ht="15.75" customHeight="1">
      <c r="A488" s="39">
        <v>45245</v>
      </c>
      <c r="B488" s="40">
        <v>4125.08</v>
      </c>
      <c r="C488" s="41"/>
      <c r="D488" s="42">
        <v>45275</v>
      </c>
      <c r="E488" s="43">
        <v>1.92</v>
      </c>
      <c r="F488" s="44"/>
      <c r="G488" s="44"/>
      <c r="H488" s="41"/>
      <c r="I488" s="52">
        <f t="shared" ref="I488:J488" si="487">A488</f>
        <v>45245</v>
      </c>
      <c r="J488" s="53">
        <f t="shared" si="487"/>
        <v>4125.08</v>
      </c>
      <c r="K488" s="54">
        <f>_xlfn.XLOOKUP(VALUE(I488), 'Processed closing data'!D$1:D$750, 'Processed closing data'!E$1:E$750, "")</f>
        <v>2.02</v>
      </c>
      <c r="L488" s="55">
        <f>_xlfn.XLOOKUP(VALUE(I488), 'Processed closing data'!O$1:O$750, 'Processed closing data'!P$1:P$750, "")</f>
        <v>22.56</v>
      </c>
      <c r="M488" s="41"/>
      <c r="N488" s="41"/>
      <c r="O488" s="59">
        <v>45275</v>
      </c>
      <c r="P488" s="56">
        <v>20.440000000000001</v>
      </c>
      <c r="Q488" s="41"/>
      <c r="R488" s="41"/>
      <c r="S488" s="41"/>
      <c r="T488" s="41"/>
      <c r="U488" s="41"/>
      <c r="V488" s="41"/>
      <c r="W488" s="41"/>
      <c r="X488" s="41"/>
      <c r="Y488" s="41"/>
      <c r="Z488" s="41"/>
    </row>
    <row r="489" spans="1:26" ht="15.75" customHeight="1">
      <c r="A489" s="39">
        <v>45246</v>
      </c>
      <c r="B489" s="40">
        <v>4079</v>
      </c>
      <c r="C489" s="41"/>
      <c r="D489" s="42">
        <v>45278</v>
      </c>
      <c r="E489" s="43">
        <v>1.94</v>
      </c>
      <c r="F489" s="44"/>
      <c r="G489" s="44"/>
      <c r="H489" s="41"/>
      <c r="I489" s="52">
        <f t="shared" ref="I489:J489" si="488">A489</f>
        <v>45246</v>
      </c>
      <c r="J489" s="53">
        <f t="shared" si="488"/>
        <v>4079</v>
      </c>
      <c r="K489" s="54">
        <f>_xlfn.XLOOKUP(VALUE(I489), 'Processed closing data'!D$1:D$750, 'Processed closing data'!E$1:E$750, "")</f>
        <v>1.99</v>
      </c>
      <c r="L489" s="55">
        <f>_xlfn.XLOOKUP(VALUE(I489), 'Processed closing data'!O$1:O$750, 'Processed closing data'!P$1:P$750, "")</f>
        <v>22.06</v>
      </c>
      <c r="M489" s="41"/>
      <c r="N489" s="41"/>
      <c r="O489" s="59">
        <v>45278</v>
      </c>
      <c r="P489" s="56">
        <v>20.48</v>
      </c>
      <c r="Q489" s="41"/>
      <c r="R489" s="41"/>
      <c r="S489" s="41"/>
      <c r="T489" s="41"/>
      <c r="U489" s="41"/>
      <c r="V489" s="41"/>
      <c r="W489" s="41"/>
      <c r="X489" s="41"/>
      <c r="Y489" s="41"/>
      <c r="Z489" s="41"/>
    </row>
    <row r="490" spans="1:26" ht="15.75" customHeight="1">
      <c r="A490" s="39">
        <v>45247</v>
      </c>
      <c r="B490" s="40">
        <v>4129.8900000000003</v>
      </c>
      <c r="C490" s="41"/>
      <c r="D490" s="42">
        <v>45279</v>
      </c>
      <c r="E490" s="43">
        <v>2</v>
      </c>
      <c r="F490" s="44"/>
      <c r="G490" s="44"/>
      <c r="H490" s="41"/>
      <c r="I490" s="52">
        <f t="shared" ref="I490:J490" si="489">A490</f>
        <v>45247</v>
      </c>
      <c r="J490" s="53">
        <f t="shared" si="489"/>
        <v>4129.8900000000003</v>
      </c>
      <c r="K490" s="54">
        <f>_xlfn.XLOOKUP(VALUE(I490), 'Processed closing data'!D$1:D$750, 'Processed closing data'!E$1:E$750, "")</f>
        <v>1.99</v>
      </c>
      <c r="L490" s="55">
        <f>_xlfn.XLOOKUP(VALUE(I490), 'Processed closing data'!O$1:O$750, 'Processed closing data'!P$1:P$750, "")</f>
        <v>22.24</v>
      </c>
      <c r="M490" s="41"/>
      <c r="N490" s="41"/>
      <c r="O490" s="59">
        <v>45279</v>
      </c>
      <c r="P490" s="56">
        <v>21.18</v>
      </c>
      <c r="Q490" s="41"/>
      <c r="R490" s="41"/>
      <c r="S490" s="41"/>
      <c r="T490" s="41"/>
      <c r="U490" s="41"/>
      <c r="V490" s="41"/>
      <c r="W490" s="41"/>
      <c r="X490" s="41"/>
      <c r="Y490" s="41"/>
      <c r="Z490" s="41"/>
    </row>
    <row r="491" spans="1:26" ht="15.75" customHeight="1">
      <c r="A491" s="39">
        <v>45250</v>
      </c>
      <c r="B491" s="40">
        <v>4127.13</v>
      </c>
      <c r="C491" s="41"/>
      <c r="D491" s="42">
        <v>45280</v>
      </c>
      <c r="E491" s="43">
        <v>2.06</v>
      </c>
      <c r="F491" s="57"/>
      <c r="G491" s="44"/>
      <c r="H491" s="41"/>
      <c r="I491" s="52">
        <f t="shared" ref="I491:J491" si="490">A491</f>
        <v>45250</v>
      </c>
      <c r="J491" s="53">
        <f t="shared" si="490"/>
        <v>4127.13</v>
      </c>
      <c r="K491" s="54">
        <f>_xlfn.XLOOKUP(VALUE(I491), 'Processed closing data'!D$1:D$750, 'Processed closing data'!E$1:E$750, "")</f>
        <v>1.99</v>
      </c>
      <c r="L491" s="55">
        <f>_xlfn.XLOOKUP(VALUE(I491), 'Processed closing data'!O$1:O$750, 'Processed closing data'!P$1:P$750, "")</f>
        <v>22.18</v>
      </c>
      <c r="M491" s="41"/>
      <c r="N491" s="41"/>
      <c r="O491" s="59">
        <v>45280</v>
      </c>
      <c r="P491" s="56">
        <v>21.7</v>
      </c>
      <c r="Q491" s="41"/>
      <c r="R491" s="41"/>
      <c r="S491" s="41"/>
      <c r="T491" s="41"/>
      <c r="U491" s="41"/>
      <c r="V491" s="41"/>
      <c r="W491" s="41"/>
      <c r="X491" s="41"/>
      <c r="Y491" s="41"/>
      <c r="Z491" s="41"/>
    </row>
    <row r="492" spans="1:26" ht="15.75" customHeight="1">
      <c r="A492" s="39">
        <v>45251</v>
      </c>
      <c r="B492" s="40">
        <v>4112.4799999999996</v>
      </c>
      <c r="C492" s="41"/>
      <c r="D492" s="42">
        <v>45281</v>
      </c>
      <c r="E492" s="43">
        <v>2.06</v>
      </c>
      <c r="F492" s="57"/>
      <c r="G492" s="44"/>
      <c r="H492" s="41"/>
      <c r="I492" s="52">
        <f t="shared" ref="I492:J492" si="491">A492</f>
        <v>45251</v>
      </c>
      <c r="J492" s="53">
        <f t="shared" si="491"/>
        <v>4112.4799999999996</v>
      </c>
      <c r="K492" s="54">
        <f>_xlfn.XLOOKUP(VALUE(I492), 'Processed closing data'!D$1:D$750, 'Processed closing data'!E$1:E$750, "")</f>
        <v>1.92</v>
      </c>
      <c r="L492" s="55">
        <f>_xlfn.XLOOKUP(VALUE(I492), 'Processed closing data'!O$1:O$750, 'Processed closing data'!P$1:P$750, "")</f>
        <v>21.12</v>
      </c>
      <c r="M492" s="41"/>
      <c r="N492" s="41"/>
      <c r="O492" s="59">
        <v>45281</v>
      </c>
      <c r="P492" s="56">
        <v>21.8</v>
      </c>
      <c r="Q492" s="41"/>
      <c r="R492" s="41"/>
      <c r="S492" s="41"/>
      <c r="T492" s="41"/>
      <c r="U492" s="41"/>
      <c r="V492" s="41"/>
      <c r="W492" s="41"/>
      <c r="X492" s="41"/>
      <c r="Y492" s="41"/>
      <c r="Z492" s="41"/>
    </row>
    <row r="493" spans="1:26" ht="15.75" customHeight="1">
      <c r="A493" s="39">
        <v>45252</v>
      </c>
      <c r="B493" s="40">
        <v>4110.72</v>
      </c>
      <c r="C493" s="41"/>
      <c r="D493" s="42">
        <v>45282</v>
      </c>
      <c r="E493" s="43">
        <v>2.0099999999999998</v>
      </c>
      <c r="F493" s="57"/>
      <c r="G493" s="44"/>
      <c r="H493" s="41"/>
      <c r="I493" s="52">
        <f t="shared" ref="I493:J493" si="492">A493</f>
        <v>45252</v>
      </c>
      <c r="J493" s="53">
        <f t="shared" si="492"/>
        <v>4110.72</v>
      </c>
      <c r="K493" s="54">
        <f>_xlfn.XLOOKUP(VALUE(I493), 'Processed closing data'!D$1:D$750, 'Processed closing data'!E$1:E$750, "")</f>
        <v>1.89</v>
      </c>
      <c r="L493" s="55">
        <f>_xlfn.XLOOKUP(VALUE(I493), 'Processed closing data'!O$1:O$750, 'Processed closing data'!P$1:P$750, "")</f>
        <v>20.6</v>
      </c>
      <c r="M493" s="41"/>
      <c r="N493" s="41"/>
      <c r="O493" s="59">
        <v>45282</v>
      </c>
      <c r="P493" s="56">
        <v>21.72</v>
      </c>
      <c r="Q493" s="41"/>
      <c r="R493" s="41"/>
      <c r="S493" s="41"/>
      <c r="T493" s="41"/>
      <c r="U493" s="41"/>
      <c r="V493" s="41"/>
      <c r="W493" s="41"/>
      <c r="X493" s="41"/>
      <c r="Y493" s="41"/>
      <c r="Z493" s="41"/>
    </row>
    <row r="494" spans="1:26" ht="15.75" customHeight="1">
      <c r="A494" s="39">
        <v>45253</v>
      </c>
      <c r="B494" s="40">
        <v>4117.3999999999996</v>
      </c>
      <c r="C494" s="41"/>
      <c r="D494" s="42">
        <v>45287</v>
      </c>
      <c r="E494" s="43">
        <v>2.06</v>
      </c>
      <c r="F494" s="57"/>
      <c r="G494" s="44"/>
      <c r="H494" s="41"/>
      <c r="I494" s="52">
        <f t="shared" ref="I494:J494" si="493">A494</f>
        <v>45253</v>
      </c>
      <c r="J494" s="53">
        <f t="shared" si="493"/>
        <v>4117.3999999999996</v>
      </c>
      <c r="K494" s="54">
        <f>_xlfn.XLOOKUP(VALUE(I494), 'Processed closing data'!D$1:D$750, 'Processed closing data'!E$1:E$750, "")</f>
        <v>1.86</v>
      </c>
      <c r="L494" s="55">
        <f>_xlfn.XLOOKUP(VALUE(I494), 'Processed closing data'!O$1:O$750, 'Processed closing data'!P$1:P$750, "")</f>
        <v>21</v>
      </c>
      <c r="M494" s="41"/>
      <c r="N494" s="41"/>
      <c r="O494" s="59">
        <v>45287</v>
      </c>
      <c r="P494" s="56">
        <v>22.06</v>
      </c>
      <c r="Q494" s="41"/>
      <c r="R494" s="41"/>
      <c r="S494" s="41"/>
      <c r="T494" s="41"/>
      <c r="U494" s="41"/>
      <c r="V494" s="41"/>
      <c r="W494" s="41"/>
      <c r="X494" s="41"/>
      <c r="Y494" s="41"/>
      <c r="Z494" s="41"/>
    </row>
    <row r="495" spans="1:26" ht="15.75" customHeight="1">
      <c r="A495" s="39">
        <v>45254</v>
      </c>
      <c r="B495" s="40">
        <v>4118.87</v>
      </c>
      <c r="C495" s="41"/>
      <c r="D495" s="42">
        <v>45288</v>
      </c>
      <c r="E495" s="43">
        <v>2.06</v>
      </c>
      <c r="F495" s="57"/>
      <c r="G495" s="44"/>
      <c r="H495" s="41"/>
      <c r="I495" s="52">
        <f t="shared" ref="I495:J495" si="494">A495</f>
        <v>45254</v>
      </c>
      <c r="J495" s="53">
        <f t="shared" si="494"/>
        <v>4118.87</v>
      </c>
      <c r="K495" s="54">
        <f>_xlfn.XLOOKUP(VALUE(I495), 'Processed closing data'!D$1:D$750, 'Processed closing data'!E$1:E$750, "")</f>
        <v>1.89</v>
      </c>
      <c r="L495" s="55">
        <f>_xlfn.XLOOKUP(VALUE(I495), 'Processed closing data'!O$1:O$750, 'Processed closing data'!P$1:P$750, "")</f>
        <v>20.92</v>
      </c>
      <c r="M495" s="41"/>
      <c r="N495" s="41"/>
      <c r="O495" s="59">
        <v>45288</v>
      </c>
      <c r="P495" s="56">
        <v>21.92</v>
      </c>
      <c r="Q495" s="41"/>
      <c r="R495" s="41"/>
      <c r="S495" s="41"/>
      <c r="T495" s="41"/>
      <c r="U495" s="41"/>
      <c r="V495" s="41"/>
      <c r="W495" s="41"/>
      <c r="X495" s="41"/>
      <c r="Y495" s="41"/>
      <c r="Z495" s="41"/>
    </row>
    <row r="496" spans="1:26" ht="15.75" customHeight="1">
      <c r="A496" s="39">
        <v>45257</v>
      </c>
      <c r="B496" s="40">
        <v>4105.25</v>
      </c>
      <c r="C496" s="41"/>
      <c r="D496" s="42">
        <v>45289</v>
      </c>
      <c r="E496" s="43">
        <v>2.08</v>
      </c>
      <c r="F496" s="57"/>
      <c r="G496" s="44"/>
      <c r="H496" s="41"/>
      <c r="I496" s="52">
        <f t="shared" ref="I496:J496" si="495">A496</f>
        <v>45257</v>
      </c>
      <c r="J496" s="53">
        <f t="shared" si="495"/>
        <v>4105.25</v>
      </c>
      <c r="K496" s="54">
        <f>_xlfn.XLOOKUP(VALUE(I496), 'Processed closing data'!D$1:D$750, 'Processed closing data'!E$1:E$750, "")</f>
        <v>1.92</v>
      </c>
      <c r="L496" s="55">
        <f>_xlfn.XLOOKUP(VALUE(I496), 'Processed closing data'!O$1:O$750, 'Processed closing data'!P$1:P$750, "")</f>
        <v>20.52</v>
      </c>
      <c r="M496" s="41"/>
      <c r="N496" s="41"/>
      <c r="O496" s="59">
        <v>45289</v>
      </c>
      <c r="P496" s="56">
        <v>21.7</v>
      </c>
      <c r="Q496" s="41"/>
      <c r="R496" s="41"/>
      <c r="S496" s="41"/>
      <c r="T496" s="41"/>
      <c r="U496" s="41"/>
      <c r="V496" s="41"/>
      <c r="W496" s="41"/>
      <c r="X496" s="41"/>
      <c r="Y496" s="41"/>
      <c r="Z496" s="41"/>
    </row>
    <row r="497" spans="1:26" ht="15.75" customHeight="1">
      <c r="A497" s="39">
        <v>45258</v>
      </c>
      <c r="B497" s="40">
        <v>4101.0600000000004</v>
      </c>
      <c r="C497" s="41"/>
      <c r="D497" s="42">
        <v>45293</v>
      </c>
      <c r="E497" s="43">
        <v>2</v>
      </c>
      <c r="F497" s="44"/>
      <c r="G497" s="44"/>
      <c r="H497" s="41"/>
      <c r="I497" s="52">
        <f t="shared" ref="I497:J497" si="496">A497</f>
        <v>45258</v>
      </c>
      <c r="J497" s="53">
        <f t="shared" si="496"/>
        <v>4101.0600000000004</v>
      </c>
      <c r="K497" s="54">
        <f>_xlfn.XLOOKUP(VALUE(I497), 'Processed closing data'!D$1:D$750, 'Processed closing data'!E$1:E$750, "")</f>
        <v>1.91</v>
      </c>
      <c r="L497" s="55">
        <f>_xlfn.XLOOKUP(VALUE(I497), 'Processed closing data'!O$1:O$750, 'Processed closing data'!P$1:P$750, "")</f>
        <v>20.12</v>
      </c>
      <c r="M497" s="41"/>
      <c r="N497" s="41"/>
      <c r="O497" s="42">
        <v>45293</v>
      </c>
      <c r="P497" s="56">
        <v>21.66</v>
      </c>
      <c r="Q497" s="41"/>
      <c r="R497" s="41"/>
      <c r="S497" s="41"/>
      <c r="T497" s="41"/>
      <c r="U497" s="41"/>
      <c r="V497" s="41"/>
      <c r="W497" s="41"/>
      <c r="X497" s="41"/>
      <c r="Y497" s="41"/>
      <c r="Z497" s="41"/>
    </row>
    <row r="498" spans="1:26" ht="15.75" customHeight="1">
      <c r="A498" s="39">
        <v>45259</v>
      </c>
      <c r="B498" s="40">
        <v>4088.54</v>
      </c>
      <c r="C498" s="41"/>
      <c r="D498" s="42">
        <v>45294</v>
      </c>
      <c r="E498" s="43">
        <v>1.92</v>
      </c>
      <c r="F498" s="44"/>
      <c r="G498" s="44"/>
      <c r="H498" s="41"/>
      <c r="I498" s="52">
        <f t="shared" ref="I498:J498" si="497">A498</f>
        <v>45259</v>
      </c>
      <c r="J498" s="53">
        <f t="shared" si="497"/>
        <v>4088.54</v>
      </c>
      <c r="K498" s="54">
        <f>_xlfn.XLOOKUP(VALUE(I498), 'Processed closing data'!D$1:D$750, 'Processed closing data'!E$1:E$750, "")</f>
        <v>1.93</v>
      </c>
      <c r="L498" s="55">
        <f>_xlfn.XLOOKUP(VALUE(I498), 'Processed closing data'!O$1:O$750, 'Processed closing data'!P$1:P$750, "")</f>
        <v>19.88</v>
      </c>
      <c r="M498" s="41"/>
      <c r="N498" s="41"/>
      <c r="O498" s="42">
        <v>45294</v>
      </c>
      <c r="P498" s="56">
        <v>21.24</v>
      </c>
      <c r="Q498" s="41"/>
      <c r="R498" s="41"/>
      <c r="S498" s="41"/>
      <c r="T498" s="41"/>
      <c r="U498" s="41"/>
      <c r="V498" s="41"/>
      <c r="W498" s="41"/>
      <c r="X498" s="41"/>
      <c r="Y498" s="41"/>
      <c r="Z498" s="41"/>
    </row>
    <row r="499" spans="1:26" ht="15.75" customHeight="1">
      <c r="A499" s="39">
        <v>45260</v>
      </c>
      <c r="B499" s="40">
        <v>4095.56</v>
      </c>
      <c r="C499" s="41"/>
      <c r="D499" s="42">
        <v>45295</v>
      </c>
      <c r="E499" s="43">
        <v>1.95</v>
      </c>
      <c r="F499" s="44"/>
      <c r="G499" s="44"/>
      <c r="H499" s="41"/>
      <c r="I499" s="52">
        <f t="shared" ref="I499:J499" si="498">A499</f>
        <v>45260</v>
      </c>
      <c r="J499" s="53">
        <f t="shared" si="498"/>
        <v>4095.56</v>
      </c>
      <c r="K499" s="54">
        <f>_xlfn.XLOOKUP(VALUE(I499), 'Processed closing data'!D$1:D$750, 'Processed closing data'!E$1:E$750, "")</f>
        <v>1.94</v>
      </c>
      <c r="L499" s="55">
        <f>_xlfn.XLOOKUP(VALUE(I499), 'Processed closing data'!O$1:O$750, 'Processed closing data'!P$1:P$750, "")</f>
        <v>19.760000000000002</v>
      </c>
      <c r="M499" s="41"/>
      <c r="N499" s="41"/>
      <c r="O499" s="42">
        <v>45295</v>
      </c>
      <c r="P499" s="56">
        <v>21.46</v>
      </c>
      <c r="Q499" s="41"/>
      <c r="R499" s="41"/>
      <c r="S499" s="41"/>
      <c r="T499" s="41"/>
      <c r="U499" s="41"/>
      <c r="V499" s="41"/>
      <c r="W499" s="41"/>
      <c r="X499" s="41"/>
      <c r="Y499" s="41"/>
      <c r="Z499" s="41"/>
    </row>
    <row r="500" spans="1:26" ht="15.75" customHeight="1">
      <c r="A500" s="39">
        <v>45261</v>
      </c>
      <c r="B500" s="40">
        <v>4136.8</v>
      </c>
      <c r="C500" s="41"/>
      <c r="D500" s="42">
        <v>45296</v>
      </c>
      <c r="E500" s="43">
        <v>1.95</v>
      </c>
      <c r="F500" s="44"/>
      <c r="G500" s="44"/>
      <c r="H500" s="41"/>
      <c r="I500" s="52">
        <f t="shared" ref="I500:J500" si="499">A500</f>
        <v>45261</v>
      </c>
      <c r="J500" s="53">
        <f t="shared" si="499"/>
        <v>4136.8</v>
      </c>
      <c r="K500" s="54">
        <f>_xlfn.XLOOKUP(VALUE(I500), 'Processed closing data'!D$1:D$750, 'Processed closing data'!E$1:E$750, "")</f>
        <v>1.93</v>
      </c>
      <c r="L500" s="55">
        <f>_xlfn.XLOOKUP(VALUE(I500), 'Processed closing data'!O$1:O$750, 'Processed closing data'!P$1:P$750, "")</f>
        <v>19.09</v>
      </c>
      <c r="M500" s="41"/>
      <c r="N500" s="41"/>
      <c r="O500" s="42">
        <v>45296</v>
      </c>
      <c r="P500" s="56">
        <v>21.36</v>
      </c>
      <c r="Q500" s="41"/>
      <c r="R500" s="41"/>
      <c r="S500" s="41"/>
      <c r="T500" s="41"/>
      <c r="U500" s="41"/>
      <c r="V500" s="41"/>
      <c r="W500" s="41"/>
      <c r="X500" s="41"/>
      <c r="Y500" s="41"/>
      <c r="Z500" s="41"/>
    </row>
    <row r="501" spans="1:26" ht="15.75" customHeight="1">
      <c r="A501" s="39">
        <v>45264</v>
      </c>
      <c r="B501" s="40">
        <v>4127.5600000000004</v>
      </c>
      <c r="C501" s="41"/>
      <c r="D501" s="42">
        <v>45299</v>
      </c>
      <c r="E501" s="43">
        <v>2.02</v>
      </c>
      <c r="F501" s="57"/>
      <c r="G501" s="44"/>
      <c r="H501" s="41"/>
      <c r="I501" s="52">
        <f t="shared" ref="I501:J501" si="500">A501</f>
        <v>45264</v>
      </c>
      <c r="J501" s="53">
        <f t="shared" si="500"/>
        <v>4127.5600000000004</v>
      </c>
      <c r="K501" s="54">
        <f>_xlfn.XLOOKUP(VALUE(I501), 'Processed closing data'!D$1:D$750, 'Processed closing data'!E$1:E$750, "")</f>
        <v>1.92</v>
      </c>
      <c r="L501" s="55">
        <f>_xlfn.XLOOKUP(VALUE(I501), 'Processed closing data'!O$1:O$750, 'Processed closing data'!P$1:P$750, "")</f>
        <v>19.3</v>
      </c>
      <c r="M501" s="41"/>
      <c r="N501" s="41"/>
      <c r="O501" s="42">
        <v>45299</v>
      </c>
      <c r="P501" s="56">
        <v>21.38</v>
      </c>
      <c r="Q501" s="41"/>
      <c r="R501" s="41"/>
      <c r="S501" s="41"/>
      <c r="T501" s="41"/>
      <c r="U501" s="41"/>
      <c r="V501" s="41"/>
      <c r="W501" s="41"/>
      <c r="X501" s="41"/>
      <c r="Y501" s="41"/>
      <c r="Z501" s="41"/>
    </row>
    <row r="502" spans="1:26" ht="15.75" customHeight="1">
      <c r="A502" s="39">
        <v>45265</v>
      </c>
      <c r="B502" s="40">
        <v>4120.5600000000004</v>
      </c>
      <c r="C502" s="41"/>
      <c r="D502" s="42">
        <v>45300</v>
      </c>
      <c r="E502" s="43">
        <v>1.75</v>
      </c>
      <c r="F502" s="44"/>
      <c r="G502" s="44"/>
      <c r="H502" s="41"/>
      <c r="I502" s="52">
        <f t="shared" ref="I502:J502" si="501">A502</f>
        <v>45265</v>
      </c>
      <c r="J502" s="53">
        <f t="shared" si="501"/>
        <v>4120.5600000000004</v>
      </c>
      <c r="K502" s="54">
        <f>_xlfn.XLOOKUP(VALUE(I502), 'Processed closing data'!D$1:D$750, 'Processed closing data'!E$1:E$750, "")</f>
        <v>1.88</v>
      </c>
      <c r="L502" s="55">
        <f>_xlfn.XLOOKUP(VALUE(I502), 'Processed closing data'!O$1:O$750, 'Processed closing data'!P$1:P$750, "")</f>
        <v>19.600000000000001</v>
      </c>
      <c r="M502" s="41"/>
      <c r="N502" s="41"/>
      <c r="O502" s="42">
        <v>45300</v>
      </c>
      <c r="P502" s="56">
        <v>21.64</v>
      </c>
      <c r="Q502" s="41"/>
      <c r="R502" s="41"/>
      <c r="S502" s="41"/>
      <c r="T502" s="41"/>
      <c r="U502" s="41"/>
      <c r="V502" s="41"/>
      <c r="W502" s="41"/>
      <c r="X502" s="41"/>
      <c r="Y502" s="41"/>
      <c r="Z502" s="41"/>
    </row>
    <row r="503" spans="1:26" ht="15.75" customHeight="1">
      <c r="A503" s="39">
        <v>45266</v>
      </c>
      <c r="B503" s="40">
        <v>4138.24</v>
      </c>
      <c r="C503" s="41"/>
      <c r="D503" s="42">
        <v>45301</v>
      </c>
      <c r="E503" s="43">
        <v>1.74</v>
      </c>
      <c r="F503" s="44"/>
      <c r="G503" s="44"/>
      <c r="H503" s="41"/>
      <c r="I503" s="52">
        <f t="shared" ref="I503:J503" si="502">A503</f>
        <v>45266</v>
      </c>
      <c r="J503" s="53">
        <f t="shared" si="502"/>
        <v>4138.24</v>
      </c>
      <c r="K503" s="54">
        <f>_xlfn.XLOOKUP(VALUE(I503), 'Processed closing data'!D$1:D$750, 'Processed closing data'!E$1:E$750, "")</f>
        <v>1.89</v>
      </c>
      <c r="L503" s="55">
        <f>_xlfn.XLOOKUP(VALUE(I503), 'Processed closing data'!O$1:O$750, 'Processed closing data'!P$1:P$750, "")</f>
        <v>20.14</v>
      </c>
      <c r="M503" s="41"/>
      <c r="N503" s="41"/>
      <c r="O503" s="42">
        <v>45301</v>
      </c>
      <c r="P503" s="56">
        <v>21.62</v>
      </c>
      <c r="Q503" s="41"/>
      <c r="R503" s="41"/>
      <c r="S503" s="41"/>
      <c r="T503" s="41"/>
      <c r="U503" s="41"/>
      <c r="V503" s="41"/>
      <c r="W503" s="41"/>
      <c r="X503" s="41"/>
      <c r="Y503" s="41"/>
      <c r="Z503" s="41"/>
    </row>
    <row r="504" spans="1:26" ht="15.75" customHeight="1">
      <c r="A504" s="39">
        <v>45267</v>
      </c>
      <c r="B504" s="40">
        <v>4135.96</v>
      </c>
      <c r="C504" s="41"/>
      <c r="D504" s="42">
        <v>45302</v>
      </c>
      <c r="E504" s="43">
        <v>1.63</v>
      </c>
      <c r="F504" s="44"/>
      <c r="G504" s="44"/>
      <c r="H504" s="41"/>
      <c r="I504" s="52">
        <f t="shared" ref="I504:J504" si="503">A504</f>
        <v>45267</v>
      </c>
      <c r="J504" s="53">
        <f t="shared" si="503"/>
        <v>4135.96</v>
      </c>
      <c r="K504" s="54">
        <f>_xlfn.XLOOKUP(VALUE(I504), 'Processed closing data'!D$1:D$750, 'Processed closing data'!E$1:E$750, "")</f>
        <v>1.83</v>
      </c>
      <c r="L504" s="55">
        <f>_xlfn.XLOOKUP(VALUE(I504), 'Processed closing data'!O$1:O$750, 'Processed closing data'!P$1:P$750, "")</f>
        <v>20.48</v>
      </c>
      <c r="M504" s="41"/>
      <c r="N504" s="41"/>
      <c r="O504" s="42">
        <v>45302</v>
      </c>
      <c r="P504" s="56">
        <v>21.16</v>
      </c>
      <c r="Q504" s="41"/>
      <c r="R504" s="41"/>
      <c r="S504" s="41"/>
      <c r="T504" s="41"/>
      <c r="U504" s="41"/>
      <c r="V504" s="41"/>
      <c r="W504" s="41"/>
      <c r="X504" s="41"/>
      <c r="Y504" s="41"/>
      <c r="Z504" s="41"/>
    </row>
    <row r="505" spans="1:26" ht="15.75" customHeight="1">
      <c r="A505" s="39">
        <v>45268</v>
      </c>
      <c r="B505" s="40">
        <v>4157.84</v>
      </c>
      <c r="C505" s="41"/>
      <c r="D505" s="42">
        <v>45303</v>
      </c>
      <c r="E505" s="43">
        <v>1.63</v>
      </c>
      <c r="F505" s="44"/>
      <c r="G505" s="44"/>
      <c r="H505" s="41"/>
      <c r="I505" s="52">
        <f t="shared" ref="I505:J505" si="504">A505</f>
        <v>45268</v>
      </c>
      <c r="J505" s="53">
        <f t="shared" si="504"/>
        <v>4157.84</v>
      </c>
      <c r="K505" s="54">
        <f>_xlfn.XLOOKUP(VALUE(I505), 'Processed closing data'!D$1:D$750, 'Processed closing data'!E$1:E$750, "")</f>
        <v>1.79</v>
      </c>
      <c r="L505" s="55">
        <f>_xlfn.XLOOKUP(VALUE(I505), 'Processed closing data'!O$1:O$750, 'Processed closing data'!P$1:P$750, "")</f>
        <v>20.32</v>
      </c>
      <c r="M505" s="41"/>
      <c r="N505" s="41"/>
      <c r="O505" s="42">
        <v>45303</v>
      </c>
      <c r="P505" s="56">
        <v>21.62</v>
      </c>
      <c r="Q505" s="41"/>
      <c r="R505" s="41"/>
      <c r="S505" s="41"/>
      <c r="T505" s="41"/>
      <c r="U505" s="41"/>
      <c r="V505" s="41"/>
      <c r="W505" s="41"/>
      <c r="X505" s="41"/>
      <c r="Y505" s="41"/>
      <c r="Z505" s="41"/>
    </row>
    <row r="506" spans="1:26" ht="15.75" customHeight="1">
      <c r="A506" s="39">
        <v>45271</v>
      </c>
      <c r="B506" s="40">
        <v>4154.82</v>
      </c>
      <c r="C506" s="41"/>
      <c r="D506" s="42">
        <v>45306</v>
      </c>
      <c r="E506" s="43">
        <v>1.53</v>
      </c>
      <c r="F506" s="44"/>
      <c r="G506" s="44"/>
      <c r="H506" s="41"/>
      <c r="I506" s="52">
        <f t="shared" ref="I506:J506" si="505">A506</f>
        <v>45271</v>
      </c>
      <c r="J506" s="53">
        <f t="shared" si="505"/>
        <v>4154.82</v>
      </c>
      <c r="K506" s="54">
        <f>_xlfn.XLOOKUP(VALUE(I506), 'Processed closing data'!D$1:D$750, 'Processed closing data'!E$1:E$750, "")</f>
        <v>1.81</v>
      </c>
      <c r="L506" s="55">
        <f>_xlfn.XLOOKUP(VALUE(I506), 'Processed closing data'!O$1:O$750, 'Processed closing data'!P$1:P$750, "")</f>
        <v>19.79</v>
      </c>
      <c r="M506" s="41"/>
      <c r="N506" s="41"/>
      <c r="O506" s="42">
        <v>45306</v>
      </c>
      <c r="P506" s="56">
        <v>21.7</v>
      </c>
      <c r="Q506" s="41"/>
      <c r="R506" s="41"/>
      <c r="S506" s="41"/>
      <c r="T506" s="41"/>
      <c r="U506" s="41"/>
      <c r="V506" s="41"/>
      <c r="W506" s="41"/>
      <c r="X506" s="41"/>
      <c r="Y506" s="41"/>
      <c r="Z506" s="41"/>
    </row>
    <row r="507" spans="1:26" ht="15.75" customHeight="1">
      <c r="A507" s="39">
        <v>45272</v>
      </c>
      <c r="B507" s="40">
        <v>4151.0600000000004</v>
      </c>
      <c r="C507" s="41"/>
      <c r="D507" s="42">
        <v>45307</v>
      </c>
      <c r="E507" s="43">
        <v>1.59</v>
      </c>
      <c r="F507" s="44"/>
      <c r="G507" s="44"/>
      <c r="H507" s="41"/>
      <c r="I507" s="52">
        <f t="shared" ref="I507:J507" si="506">A507</f>
        <v>45272</v>
      </c>
      <c r="J507" s="53">
        <f t="shared" si="506"/>
        <v>4151.0600000000004</v>
      </c>
      <c r="K507" s="54">
        <f>_xlfn.XLOOKUP(VALUE(I507), 'Processed closing data'!D$1:D$750, 'Processed closing data'!E$1:E$750, "")</f>
        <v>1.74</v>
      </c>
      <c r="L507" s="55">
        <f>_xlfn.XLOOKUP(VALUE(I507), 'Processed closing data'!O$1:O$750, 'Processed closing data'!P$1:P$750, "")</f>
        <v>20</v>
      </c>
      <c r="M507" s="41"/>
      <c r="N507" s="41"/>
      <c r="O507" s="42">
        <v>45307</v>
      </c>
      <c r="P507" s="56">
        <v>22.34</v>
      </c>
      <c r="Q507" s="41"/>
      <c r="R507" s="41"/>
      <c r="S507" s="41"/>
      <c r="T507" s="41"/>
      <c r="U507" s="41"/>
      <c r="V507" s="41"/>
      <c r="W507" s="41"/>
      <c r="X507" s="41"/>
      <c r="Y507" s="41"/>
      <c r="Z507" s="41"/>
    </row>
    <row r="508" spans="1:26" ht="15.75" customHeight="1">
      <c r="A508" s="39">
        <v>45273</v>
      </c>
      <c r="B508" s="40">
        <v>4154.79</v>
      </c>
      <c r="C508" s="41"/>
      <c r="D508" s="42">
        <v>45308</v>
      </c>
      <c r="E508" s="43">
        <v>1.6</v>
      </c>
      <c r="F508" s="44"/>
      <c r="G508" s="44"/>
      <c r="H508" s="41"/>
      <c r="I508" s="52">
        <f t="shared" ref="I508:J508" si="507">A508</f>
        <v>45273</v>
      </c>
      <c r="J508" s="53">
        <f t="shared" si="507"/>
        <v>4154.79</v>
      </c>
      <c r="K508" s="54">
        <f>_xlfn.XLOOKUP(VALUE(I508), 'Processed closing data'!D$1:D$750, 'Processed closing data'!E$1:E$750, "")</f>
        <v>1.73</v>
      </c>
      <c r="L508" s="55">
        <f>_xlfn.XLOOKUP(VALUE(I508), 'Processed closing data'!O$1:O$750, 'Processed closing data'!P$1:P$750, "")</f>
        <v>19.600000000000001</v>
      </c>
      <c r="M508" s="41"/>
      <c r="N508" s="41"/>
      <c r="O508" s="42">
        <v>45308</v>
      </c>
      <c r="P508" s="56">
        <v>21.92</v>
      </c>
      <c r="Q508" s="41"/>
      <c r="R508" s="41"/>
      <c r="S508" s="41"/>
      <c r="T508" s="41"/>
      <c r="U508" s="41"/>
      <c r="V508" s="41"/>
      <c r="W508" s="41"/>
      <c r="X508" s="41"/>
      <c r="Y508" s="41"/>
      <c r="Z508" s="41"/>
    </row>
    <row r="509" spans="1:26" ht="15.75" customHeight="1">
      <c r="A509" s="39">
        <v>45274</v>
      </c>
      <c r="B509" s="40">
        <v>4219.87</v>
      </c>
      <c r="C509" s="41"/>
      <c r="D509" s="42">
        <v>45309</v>
      </c>
      <c r="E509" s="43">
        <v>1.64</v>
      </c>
      <c r="F509" s="44"/>
      <c r="G509" s="44"/>
      <c r="H509" s="41"/>
      <c r="I509" s="52">
        <f t="shared" ref="I509:J509" si="508">A509</f>
        <v>45274</v>
      </c>
      <c r="J509" s="53">
        <f t="shared" si="508"/>
        <v>4219.87</v>
      </c>
      <c r="K509" s="54">
        <f>_xlfn.XLOOKUP(VALUE(I509), 'Processed closing data'!D$1:D$750, 'Processed closing data'!E$1:E$750, "")</f>
        <v>1.91</v>
      </c>
      <c r="L509" s="55">
        <f>_xlfn.XLOOKUP(VALUE(I509), 'Processed closing data'!O$1:O$750, 'Processed closing data'!P$1:P$750, "")</f>
        <v>20.399999999999999</v>
      </c>
      <c r="M509" s="41"/>
      <c r="N509" s="41"/>
      <c r="O509" s="42">
        <v>45309</v>
      </c>
      <c r="P509" s="56">
        <v>22.08</v>
      </c>
      <c r="Q509" s="41"/>
      <c r="R509" s="41"/>
      <c r="S509" s="41"/>
      <c r="T509" s="41"/>
      <c r="U509" s="41"/>
      <c r="V509" s="41"/>
      <c r="W509" s="41"/>
      <c r="X509" s="41"/>
      <c r="Y509" s="41"/>
      <c r="Z509" s="41"/>
    </row>
    <row r="510" spans="1:26" ht="15.75" customHeight="1">
      <c r="A510" s="39">
        <v>45275</v>
      </c>
      <c r="B510" s="40">
        <v>4184.0200000000004</v>
      </c>
      <c r="C510" s="41"/>
      <c r="D510" s="42">
        <v>45310</v>
      </c>
      <c r="E510" s="43">
        <v>1.61</v>
      </c>
      <c r="F510" s="44"/>
      <c r="G510" s="44"/>
      <c r="H510" s="41"/>
      <c r="I510" s="52">
        <f t="shared" ref="I510:J510" si="509">A510</f>
        <v>45275</v>
      </c>
      <c r="J510" s="53">
        <f t="shared" si="509"/>
        <v>4184.0200000000004</v>
      </c>
      <c r="K510" s="54">
        <f>_xlfn.XLOOKUP(VALUE(I510), 'Processed closing data'!D$1:D$750, 'Processed closing data'!E$1:E$750, "")</f>
        <v>1.92</v>
      </c>
      <c r="L510" s="55">
        <f>_xlfn.XLOOKUP(VALUE(I510), 'Processed closing data'!O$1:O$750, 'Processed closing data'!P$1:P$750, "")</f>
        <v>20.440000000000001</v>
      </c>
      <c r="M510" s="41"/>
      <c r="N510" s="41"/>
      <c r="O510" s="42">
        <v>45310</v>
      </c>
      <c r="P510" s="56">
        <v>22.28</v>
      </c>
      <c r="Q510" s="41"/>
      <c r="R510" s="41"/>
      <c r="S510" s="41"/>
      <c r="T510" s="41"/>
      <c r="U510" s="41"/>
      <c r="V510" s="41"/>
      <c r="W510" s="41"/>
      <c r="X510" s="41"/>
      <c r="Y510" s="41"/>
      <c r="Z510" s="41"/>
    </row>
    <row r="511" spans="1:26" ht="15.75" customHeight="1">
      <c r="A511" s="39">
        <v>45278</v>
      </c>
      <c r="B511" s="40">
        <v>4202.42</v>
      </c>
      <c r="C511" s="41"/>
      <c r="D511" s="42">
        <v>45313</v>
      </c>
      <c r="E511" s="43">
        <v>1.62</v>
      </c>
      <c r="F511" s="44"/>
      <c r="G511" s="44"/>
      <c r="H511" s="41"/>
      <c r="I511" s="52">
        <f t="shared" ref="I511:J511" si="510">A511</f>
        <v>45278</v>
      </c>
      <c r="J511" s="53">
        <f t="shared" si="510"/>
        <v>4202.42</v>
      </c>
      <c r="K511" s="54">
        <f>_xlfn.XLOOKUP(VALUE(I511), 'Processed closing data'!D$1:D$750, 'Processed closing data'!E$1:E$750, "")</f>
        <v>1.94</v>
      </c>
      <c r="L511" s="55">
        <f>_xlfn.XLOOKUP(VALUE(I511), 'Processed closing data'!O$1:O$750, 'Processed closing data'!P$1:P$750, "")</f>
        <v>20.48</v>
      </c>
      <c r="M511" s="41"/>
      <c r="N511" s="41"/>
      <c r="O511" s="42">
        <v>45313</v>
      </c>
      <c r="P511" s="56">
        <v>22.34</v>
      </c>
      <c r="Q511" s="41"/>
      <c r="R511" s="41"/>
      <c r="S511" s="41"/>
      <c r="T511" s="41"/>
      <c r="U511" s="41"/>
      <c r="V511" s="41"/>
      <c r="W511" s="41"/>
      <c r="X511" s="41"/>
      <c r="Y511" s="41"/>
      <c r="Z511" s="41"/>
    </row>
    <row r="512" spans="1:26" ht="15.75" customHeight="1">
      <c r="A512" s="39">
        <v>45279</v>
      </c>
      <c r="B512" s="40">
        <v>4216.54</v>
      </c>
      <c r="C512" s="41"/>
      <c r="D512" s="42">
        <v>45314</v>
      </c>
      <c r="E512" s="43">
        <v>1.53</v>
      </c>
      <c r="F512" s="44"/>
      <c r="G512" s="44"/>
      <c r="H512" s="41"/>
      <c r="I512" s="52">
        <f t="shared" ref="I512:J512" si="511">A512</f>
        <v>45279</v>
      </c>
      <c r="J512" s="53">
        <f t="shared" si="511"/>
        <v>4216.54</v>
      </c>
      <c r="K512" s="54">
        <f>_xlfn.XLOOKUP(VALUE(I512), 'Processed closing data'!D$1:D$750, 'Processed closing data'!E$1:E$750, "")</f>
        <v>2</v>
      </c>
      <c r="L512" s="55">
        <f>_xlfn.XLOOKUP(VALUE(I512), 'Processed closing data'!O$1:O$750, 'Processed closing data'!P$1:P$750, "")</f>
        <v>21.18</v>
      </c>
      <c r="M512" s="41"/>
      <c r="N512" s="41"/>
      <c r="O512" s="42">
        <v>45314</v>
      </c>
      <c r="P512" s="56">
        <v>22.44</v>
      </c>
      <c r="Q512" s="41"/>
      <c r="R512" s="41"/>
      <c r="S512" s="41"/>
      <c r="T512" s="41"/>
      <c r="U512" s="41"/>
      <c r="V512" s="41"/>
      <c r="W512" s="41"/>
      <c r="X512" s="41"/>
      <c r="Y512" s="41"/>
      <c r="Z512" s="41"/>
    </row>
    <row r="513" spans="1:26" ht="15.75" customHeight="1">
      <c r="A513" s="39">
        <v>45280</v>
      </c>
      <c r="B513" s="40">
        <v>4263.04</v>
      </c>
      <c r="C513" s="41"/>
      <c r="D513" s="42">
        <v>45315</v>
      </c>
      <c r="E513" s="43">
        <v>1.52</v>
      </c>
      <c r="F513" s="44"/>
      <c r="G513" s="44"/>
      <c r="H513" s="41"/>
      <c r="I513" s="52">
        <f t="shared" ref="I513:J513" si="512">A513</f>
        <v>45280</v>
      </c>
      <c r="J513" s="53">
        <f t="shared" si="512"/>
        <v>4263.04</v>
      </c>
      <c r="K513" s="54">
        <f>_xlfn.XLOOKUP(VALUE(I513), 'Processed closing data'!D$1:D$750, 'Processed closing data'!E$1:E$750, "")</f>
        <v>2.06</v>
      </c>
      <c r="L513" s="55">
        <f>_xlfn.XLOOKUP(VALUE(I513), 'Processed closing data'!O$1:O$750, 'Processed closing data'!P$1:P$750, "")</f>
        <v>21.7</v>
      </c>
      <c r="M513" s="41"/>
      <c r="N513" s="41"/>
      <c r="O513" s="42">
        <v>45315</v>
      </c>
      <c r="P513" s="56">
        <v>23.4</v>
      </c>
      <c r="Q513" s="41"/>
      <c r="R513" s="41"/>
      <c r="S513" s="41"/>
      <c r="T513" s="41"/>
      <c r="U513" s="41"/>
      <c r="V513" s="41"/>
      <c r="W513" s="41"/>
      <c r="X513" s="41"/>
      <c r="Y513" s="41"/>
      <c r="Z513" s="41"/>
    </row>
    <row r="514" spans="1:26" ht="15.75" customHeight="1">
      <c r="A514" s="39">
        <v>45281</v>
      </c>
      <c r="B514" s="40">
        <v>4251.32</v>
      </c>
      <c r="C514" s="41"/>
      <c r="D514" s="42">
        <v>45316</v>
      </c>
      <c r="E514" s="43">
        <v>1.45</v>
      </c>
      <c r="F514" s="44"/>
      <c r="G514" s="44"/>
      <c r="H514" s="41"/>
      <c r="I514" s="52">
        <f t="shared" ref="I514:J514" si="513">A514</f>
        <v>45281</v>
      </c>
      <c r="J514" s="53">
        <f t="shared" si="513"/>
        <v>4251.32</v>
      </c>
      <c r="K514" s="54">
        <f>_xlfn.XLOOKUP(VALUE(I514), 'Processed closing data'!D$1:D$750, 'Processed closing data'!E$1:E$750, "")</f>
        <v>2.06</v>
      </c>
      <c r="L514" s="55">
        <f>_xlfn.XLOOKUP(VALUE(I514), 'Processed closing data'!O$1:O$750, 'Processed closing data'!P$1:P$750, "")</f>
        <v>21.8</v>
      </c>
      <c r="M514" s="41"/>
      <c r="N514" s="41"/>
      <c r="O514" s="42">
        <v>45316</v>
      </c>
      <c r="P514" s="56">
        <v>23.54</v>
      </c>
      <c r="Q514" s="41"/>
      <c r="R514" s="41"/>
      <c r="S514" s="41"/>
      <c r="T514" s="41"/>
      <c r="U514" s="41"/>
      <c r="V514" s="41"/>
      <c r="W514" s="41"/>
      <c r="X514" s="41"/>
      <c r="Y514" s="41"/>
      <c r="Z514" s="41"/>
    </row>
    <row r="515" spans="1:26" ht="15.75" customHeight="1">
      <c r="A515" s="39">
        <v>45282</v>
      </c>
      <c r="B515" s="40">
        <v>4254.5</v>
      </c>
      <c r="C515" s="41"/>
      <c r="D515" s="42">
        <v>45317</v>
      </c>
      <c r="E515" s="43">
        <v>1.45</v>
      </c>
      <c r="F515" s="44"/>
      <c r="G515" s="44"/>
      <c r="H515" s="41"/>
      <c r="I515" s="52">
        <f t="shared" ref="I515:J515" si="514">A515</f>
        <v>45282</v>
      </c>
      <c r="J515" s="53">
        <f t="shared" si="514"/>
        <v>4254.5</v>
      </c>
      <c r="K515" s="54">
        <f>_xlfn.XLOOKUP(VALUE(I515), 'Processed closing data'!D$1:D$750, 'Processed closing data'!E$1:E$750, "")</f>
        <v>2.0099999999999998</v>
      </c>
      <c r="L515" s="55">
        <f>_xlfn.XLOOKUP(VALUE(I515), 'Processed closing data'!O$1:O$750, 'Processed closing data'!P$1:P$750, "")</f>
        <v>21.72</v>
      </c>
      <c r="M515" s="41"/>
      <c r="N515" s="41"/>
      <c r="O515" s="42">
        <v>45317</v>
      </c>
      <c r="P515" s="56">
        <v>23.42</v>
      </c>
      <c r="Q515" s="41"/>
      <c r="R515" s="41"/>
      <c r="S515" s="41"/>
      <c r="T515" s="41"/>
      <c r="U515" s="41"/>
      <c r="V515" s="41"/>
      <c r="W515" s="41"/>
      <c r="X515" s="41"/>
      <c r="Y515" s="41"/>
      <c r="Z515" s="41"/>
    </row>
    <row r="516" spans="1:26" ht="15.75" customHeight="1">
      <c r="A516" s="39">
        <v>45285</v>
      </c>
      <c r="B516" s="40">
        <v>4254.5</v>
      </c>
      <c r="C516" s="41"/>
      <c r="D516" s="42">
        <v>45320</v>
      </c>
      <c r="E516" s="43">
        <v>1.42</v>
      </c>
      <c r="F516" s="44"/>
      <c r="G516" s="44"/>
      <c r="H516" s="41"/>
      <c r="I516" s="52">
        <f t="shared" ref="I516:J516" si="515">A516</f>
        <v>45285</v>
      </c>
      <c r="J516" s="53">
        <f t="shared" si="515"/>
        <v>4254.5</v>
      </c>
      <c r="K516" s="54">
        <v>2.0099999999999998</v>
      </c>
      <c r="L516" s="55">
        <v>21.72</v>
      </c>
      <c r="M516" s="41"/>
      <c r="N516" s="41"/>
      <c r="O516" s="42">
        <v>45320</v>
      </c>
      <c r="P516" s="56">
        <v>22.9</v>
      </c>
      <c r="Q516" s="41"/>
      <c r="R516" s="41"/>
      <c r="S516" s="41"/>
      <c r="T516" s="41"/>
      <c r="U516" s="41"/>
      <c r="V516" s="41"/>
      <c r="W516" s="41"/>
      <c r="X516" s="41"/>
      <c r="Y516" s="41"/>
      <c r="Z516" s="41"/>
    </row>
    <row r="517" spans="1:26" ht="15.75" customHeight="1">
      <c r="A517" s="39">
        <v>45286</v>
      </c>
      <c r="B517" s="40">
        <v>4254.5</v>
      </c>
      <c r="C517" s="41"/>
      <c r="D517" s="42">
        <v>45321</v>
      </c>
      <c r="E517" s="43">
        <v>1.52</v>
      </c>
      <c r="F517" s="44"/>
      <c r="G517" s="44"/>
      <c r="H517" s="41"/>
      <c r="I517" s="52">
        <f t="shared" ref="I517:J517" si="516">A517</f>
        <v>45286</v>
      </c>
      <c r="J517" s="53">
        <f t="shared" si="516"/>
        <v>4254.5</v>
      </c>
      <c r="K517" s="54">
        <v>2.0099999999999998</v>
      </c>
      <c r="L517" s="55">
        <v>21.72</v>
      </c>
      <c r="M517" s="41"/>
      <c r="N517" s="41"/>
      <c r="O517" s="42">
        <v>45321</v>
      </c>
      <c r="P517" s="56">
        <v>22.76</v>
      </c>
      <c r="Q517" s="41"/>
      <c r="R517" s="41"/>
      <c r="S517" s="41"/>
      <c r="T517" s="41"/>
      <c r="U517" s="41"/>
      <c r="V517" s="41"/>
      <c r="W517" s="41"/>
      <c r="X517" s="41"/>
      <c r="Y517" s="41"/>
      <c r="Z517" s="41"/>
    </row>
    <row r="518" spans="1:26" ht="15.75" customHeight="1">
      <c r="A518" s="39">
        <v>45287</v>
      </c>
      <c r="B518" s="40">
        <v>4270.28</v>
      </c>
      <c r="C518" s="41"/>
      <c r="D518" s="42">
        <v>45322</v>
      </c>
      <c r="E518" s="43">
        <v>1.6</v>
      </c>
      <c r="F518" s="44"/>
      <c r="G518" s="44"/>
      <c r="H518" s="41"/>
      <c r="I518" s="52">
        <f t="shared" ref="I518:J518" si="517">A518</f>
        <v>45287</v>
      </c>
      <c r="J518" s="53">
        <f t="shared" si="517"/>
        <v>4270.28</v>
      </c>
      <c r="K518" s="54">
        <f>_xlfn.XLOOKUP(VALUE(I518), 'Processed closing data'!D$1:D$750, 'Processed closing data'!E$1:E$750, "")</f>
        <v>2.06</v>
      </c>
      <c r="L518" s="55">
        <f>_xlfn.XLOOKUP(VALUE(I518), 'Processed closing data'!O$1:O$750, 'Processed closing data'!P$1:P$750, "")</f>
        <v>22.06</v>
      </c>
      <c r="M518" s="41"/>
      <c r="N518" s="41"/>
      <c r="O518" s="42">
        <v>45322</v>
      </c>
      <c r="P518" s="56">
        <v>22.94</v>
      </c>
      <c r="Q518" s="41"/>
      <c r="R518" s="41"/>
      <c r="S518" s="41"/>
      <c r="T518" s="41"/>
      <c r="U518" s="41"/>
      <c r="V518" s="41"/>
      <c r="W518" s="41"/>
      <c r="X518" s="41"/>
      <c r="Y518" s="41"/>
      <c r="Z518" s="41"/>
    </row>
    <row r="519" spans="1:26" ht="15.75" customHeight="1">
      <c r="A519" s="39">
        <v>45288</v>
      </c>
      <c r="B519" s="40">
        <v>4269.1899999999996</v>
      </c>
      <c r="C519" s="41"/>
      <c r="D519" s="42">
        <v>45323</v>
      </c>
      <c r="E519" s="43">
        <v>1.57</v>
      </c>
      <c r="F519" s="44"/>
      <c r="G519" s="44"/>
      <c r="H519" s="41"/>
      <c r="I519" s="52">
        <f t="shared" ref="I519:J519" si="518">A519</f>
        <v>45288</v>
      </c>
      <c r="J519" s="53">
        <f t="shared" si="518"/>
        <v>4269.1899999999996</v>
      </c>
      <c r="K519" s="54">
        <f>_xlfn.XLOOKUP(VALUE(I519), 'Processed closing data'!D$1:D$750, 'Processed closing data'!E$1:E$750, "")</f>
        <v>2.06</v>
      </c>
      <c r="L519" s="55">
        <f>_xlfn.XLOOKUP(VALUE(I519), 'Processed closing data'!O$1:O$750, 'Processed closing data'!P$1:P$750, "")</f>
        <v>21.92</v>
      </c>
      <c r="M519" s="41"/>
      <c r="N519" s="41"/>
      <c r="O519" s="42">
        <v>45323</v>
      </c>
      <c r="P519" s="56">
        <v>22.24</v>
      </c>
      <c r="Q519" s="41"/>
      <c r="R519" s="41"/>
      <c r="S519" s="41"/>
      <c r="T519" s="41"/>
      <c r="U519" s="41"/>
      <c r="V519" s="41"/>
      <c r="W519" s="41"/>
      <c r="X519" s="41"/>
      <c r="Y519" s="41"/>
      <c r="Z519" s="41"/>
    </row>
    <row r="520" spans="1:26" ht="15.75" customHeight="1">
      <c r="A520" s="39">
        <v>45289</v>
      </c>
      <c r="B520" s="40">
        <v>4273.24</v>
      </c>
      <c r="C520" s="41"/>
      <c r="D520" s="42">
        <v>45324</v>
      </c>
      <c r="E520" s="43">
        <v>1.57</v>
      </c>
      <c r="F520" s="44"/>
      <c r="G520" s="44"/>
      <c r="H520" s="41"/>
      <c r="I520" s="52">
        <f t="shared" ref="I520:J520" si="519">A520</f>
        <v>45289</v>
      </c>
      <c r="J520" s="53">
        <f t="shared" si="519"/>
        <v>4273.24</v>
      </c>
      <c r="K520" s="54">
        <f>_xlfn.XLOOKUP(VALUE(I520), 'Processed closing data'!D$1:D$750, 'Processed closing data'!E$1:E$750, "")</f>
        <v>2.08</v>
      </c>
      <c r="L520" s="55">
        <f>_xlfn.XLOOKUP(VALUE(I520), 'Processed closing data'!O$1:O$750, 'Processed closing data'!P$1:P$750, "")</f>
        <v>21.7</v>
      </c>
      <c r="M520" s="41"/>
      <c r="N520" s="41"/>
      <c r="O520" s="42">
        <v>45324</v>
      </c>
      <c r="P520" s="56">
        <v>22.18</v>
      </c>
      <c r="Q520" s="41"/>
      <c r="R520" s="41"/>
      <c r="S520" s="41"/>
      <c r="T520" s="41"/>
      <c r="U520" s="41"/>
      <c r="V520" s="41"/>
      <c r="W520" s="41"/>
      <c r="X520" s="41"/>
      <c r="Y520" s="41"/>
      <c r="Z520" s="41"/>
    </row>
    <row r="521" spans="1:26" ht="15.75" customHeight="1">
      <c r="A521" s="39">
        <v>45292</v>
      </c>
      <c r="B521" s="40">
        <v>4273.24</v>
      </c>
      <c r="C521" s="41"/>
      <c r="D521" s="42">
        <v>45327</v>
      </c>
      <c r="E521" s="43">
        <v>1.57</v>
      </c>
      <c r="F521" s="44"/>
      <c r="G521" s="44"/>
      <c r="H521" s="41"/>
      <c r="I521" s="52">
        <f t="shared" ref="I521:J521" si="520">A521</f>
        <v>45292</v>
      </c>
      <c r="J521" s="53">
        <f t="shared" si="520"/>
        <v>4273.24</v>
      </c>
      <c r="K521" s="54">
        <v>2.08</v>
      </c>
      <c r="L521" s="55">
        <v>21.7</v>
      </c>
      <c r="M521" s="41"/>
      <c r="N521" s="41"/>
      <c r="O521" s="42">
        <v>45327</v>
      </c>
      <c r="P521" s="56">
        <v>21.92</v>
      </c>
      <c r="Q521" s="41"/>
      <c r="R521" s="41"/>
      <c r="S521" s="41"/>
      <c r="T521" s="41"/>
      <c r="U521" s="41"/>
      <c r="V521" s="41"/>
      <c r="W521" s="41"/>
      <c r="X521" s="41"/>
      <c r="Y521" s="41"/>
      <c r="Z521" s="41"/>
    </row>
    <row r="522" spans="1:26" ht="15.75" customHeight="1">
      <c r="A522" s="39">
        <v>45293</v>
      </c>
      <c r="B522" s="40">
        <v>4262.1499999999996</v>
      </c>
      <c r="C522" s="41"/>
      <c r="D522" s="42">
        <v>45328</v>
      </c>
      <c r="E522" s="43">
        <v>1.58</v>
      </c>
      <c r="F522" s="44"/>
      <c r="G522" s="44"/>
      <c r="H522" s="41"/>
      <c r="I522" s="52">
        <f t="shared" ref="I522:J522" si="521">A522</f>
        <v>45293</v>
      </c>
      <c r="J522" s="53">
        <f t="shared" si="521"/>
        <v>4262.1499999999996</v>
      </c>
      <c r="K522" s="54">
        <f>_xlfn.XLOOKUP(VALUE(I522), 'Processed closing data'!D$1:D$750, 'Processed closing data'!E$1:E$750, "")</f>
        <v>2</v>
      </c>
      <c r="L522" s="55">
        <f>_xlfn.XLOOKUP(VALUE(I522), 'Processed closing data'!O$1:O$750, 'Processed closing data'!P$1:P$750, "")</f>
        <v>21.66</v>
      </c>
      <c r="M522" s="41"/>
      <c r="N522" s="41"/>
      <c r="O522" s="42">
        <v>45328</v>
      </c>
      <c r="P522" s="56">
        <v>21.42</v>
      </c>
      <c r="Q522" s="41"/>
      <c r="R522" s="41"/>
      <c r="S522" s="41"/>
      <c r="T522" s="41"/>
      <c r="U522" s="41"/>
      <c r="V522" s="41"/>
      <c r="W522" s="41"/>
      <c r="X522" s="41"/>
      <c r="Y522" s="41"/>
      <c r="Z522" s="41"/>
    </row>
    <row r="523" spans="1:26" ht="15.75" customHeight="1">
      <c r="A523" s="39">
        <v>45294</v>
      </c>
      <c r="B523" s="40">
        <v>4237.83</v>
      </c>
      <c r="C523" s="41"/>
      <c r="D523" s="42">
        <v>45329</v>
      </c>
      <c r="E523" s="43">
        <v>1.53</v>
      </c>
      <c r="F523" s="44"/>
      <c r="G523" s="44"/>
      <c r="H523" s="41"/>
      <c r="I523" s="52">
        <f t="shared" ref="I523:J523" si="522">A523</f>
        <v>45294</v>
      </c>
      <c r="J523" s="53">
        <f t="shared" si="522"/>
        <v>4237.83</v>
      </c>
      <c r="K523" s="54">
        <f>_xlfn.XLOOKUP(VALUE(I523), 'Processed closing data'!D$1:D$750, 'Processed closing data'!E$1:E$750, "")</f>
        <v>1.92</v>
      </c>
      <c r="L523" s="55">
        <f>_xlfn.XLOOKUP(VALUE(I523), 'Processed closing data'!O$1:O$750, 'Processed closing data'!P$1:P$750, "")</f>
        <v>21.24</v>
      </c>
      <c r="M523" s="41"/>
      <c r="N523" s="41"/>
      <c r="O523" s="42">
        <v>45329</v>
      </c>
      <c r="P523" s="56">
        <v>21.54</v>
      </c>
      <c r="Q523" s="41"/>
      <c r="R523" s="41"/>
      <c r="S523" s="41"/>
      <c r="T523" s="41"/>
      <c r="U523" s="41"/>
      <c r="V523" s="41"/>
      <c r="W523" s="41"/>
      <c r="X523" s="41"/>
      <c r="Y523" s="41"/>
      <c r="Z523" s="41"/>
    </row>
    <row r="524" spans="1:26" ht="15.75" customHeight="1">
      <c r="A524" s="39">
        <v>45295</v>
      </c>
      <c r="B524" s="40">
        <v>4258.54</v>
      </c>
      <c r="C524" s="41"/>
      <c r="D524" s="42">
        <v>45330</v>
      </c>
      <c r="E524" s="43">
        <v>1.53</v>
      </c>
      <c r="F524" s="44"/>
      <c r="G524" s="44"/>
      <c r="H524" s="41"/>
      <c r="I524" s="52">
        <f t="shared" ref="I524:J524" si="523">A524</f>
        <v>45295</v>
      </c>
      <c r="J524" s="53">
        <f t="shared" si="523"/>
        <v>4258.54</v>
      </c>
      <c r="K524" s="54">
        <f>_xlfn.XLOOKUP(VALUE(I524), 'Processed closing data'!D$1:D$750, 'Processed closing data'!E$1:E$750, "")</f>
        <v>1.95</v>
      </c>
      <c r="L524" s="55">
        <f>_xlfn.XLOOKUP(VALUE(I524), 'Processed closing data'!O$1:O$750, 'Processed closing data'!P$1:P$750, "")</f>
        <v>21.46</v>
      </c>
      <c r="M524" s="41"/>
      <c r="N524" s="41"/>
      <c r="O524" s="42">
        <v>45330</v>
      </c>
      <c r="P524" s="56">
        <v>21.86</v>
      </c>
      <c r="Q524" s="41"/>
      <c r="R524" s="41"/>
      <c r="S524" s="41"/>
      <c r="T524" s="41"/>
      <c r="U524" s="41"/>
      <c r="V524" s="41"/>
      <c r="W524" s="41"/>
      <c r="X524" s="41"/>
      <c r="Y524" s="41"/>
      <c r="Z524" s="41"/>
    </row>
    <row r="525" spans="1:26" ht="15.75" customHeight="1">
      <c r="A525" s="39">
        <v>45296</v>
      </c>
      <c r="B525" s="40">
        <v>4237.67</v>
      </c>
      <c r="C525" s="41"/>
      <c r="D525" s="42">
        <v>45331</v>
      </c>
      <c r="E525" s="43">
        <v>1.53</v>
      </c>
      <c r="F525" s="44"/>
      <c r="G525" s="44"/>
      <c r="H525" s="41"/>
      <c r="I525" s="52">
        <f t="shared" ref="I525:J525" si="524">A525</f>
        <v>45296</v>
      </c>
      <c r="J525" s="53">
        <f t="shared" si="524"/>
        <v>4237.67</v>
      </c>
      <c r="K525" s="54">
        <f>_xlfn.XLOOKUP(VALUE(I525), 'Processed closing data'!D$1:D$750, 'Processed closing data'!E$1:E$750, "")</f>
        <v>1.95</v>
      </c>
      <c r="L525" s="55">
        <f>_xlfn.XLOOKUP(VALUE(I525), 'Processed closing data'!O$1:O$750, 'Processed closing data'!P$1:P$750, "")</f>
        <v>21.36</v>
      </c>
      <c r="M525" s="41"/>
      <c r="N525" s="41"/>
      <c r="O525" s="42">
        <v>45331</v>
      </c>
      <c r="P525" s="56">
        <v>21.62</v>
      </c>
      <c r="Q525" s="41"/>
      <c r="R525" s="41"/>
      <c r="S525" s="41"/>
      <c r="T525" s="41"/>
      <c r="U525" s="41"/>
      <c r="V525" s="41"/>
      <c r="W525" s="41"/>
      <c r="X525" s="41"/>
      <c r="Y525" s="41"/>
      <c r="Z525" s="41"/>
    </row>
    <row r="526" spans="1:26" ht="15.75" customHeight="1">
      <c r="A526" s="39">
        <v>45299</v>
      </c>
      <c r="B526" s="40">
        <v>4245.55</v>
      </c>
      <c r="C526" s="41"/>
      <c r="D526" s="42">
        <v>45334</v>
      </c>
      <c r="E526" s="43">
        <v>1.59</v>
      </c>
      <c r="F526" s="44"/>
      <c r="G526" s="44"/>
      <c r="H526" s="41"/>
      <c r="I526" s="52">
        <f t="shared" ref="I526:J526" si="525">A526</f>
        <v>45299</v>
      </c>
      <c r="J526" s="53">
        <f t="shared" si="525"/>
        <v>4245.55</v>
      </c>
      <c r="K526" s="54">
        <f>_xlfn.XLOOKUP(VALUE(I526), 'Processed closing data'!D$1:D$750, 'Processed closing data'!E$1:E$750, "")</f>
        <v>2.02</v>
      </c>
      <c r="L526" s="55">
        <f>_xlfn.XLOOKUP(VALUE(I526), 'Processed closing data'!O$1:O$750, 'Processed closing data'!P$1:P$750, "")</f>
        <v>21.38</v>
      </c>
      <c r="M526" s="41"/>
      <c r="N526" s="41"/>
      <c r="O526" s="42">
        <v>45334</v>
      </c>
      <c r="P526" s="56">
        <v>22</v>
      </c>
      <c r="Q526" s="41"/>
      <c r="R526" s="41"/>
      <c r="S526" s="41"/>
      <c r="T526" s="41"/>
      <c r="U526" s="41"/>
      <c r="V526" s="41"/>
      <c r="W526" s="41"/>
      <c r="X526" s="41"/>
      <c r="Y526" s="41"/>
      <c r="Z526" s="41"/>
    </row>
    <row r="527" spans="1:26" ht="15.75" customHeight="1">
      <c r="A527" s="39">
        <v>45300</v>
      </c>
      <c r="B527" s="40">
        <v>4237.6000000000004</v>
      </c>
      <c r="C527" s="41"/>
      <c r="D527" s="42">
        <v>45335</v>
      </c>
      <c r="E527" s="43">
        <v>1.56</v>
      </c>
      <c r="F527" s="44"/>
      <c r="G527" s="44"/>
      <c r="H527" s="41"/>
      <c r="I527" s="52">
        <f t="shared" ref="I527:J527" si="526">A527</f>
        <v>45300</v>
      </c>
      <c r="J527" s="53">
        <f t="shared" si="526"/>
        <v>4237.6000000000004</v>
      </c>
      <c r="K527" s="54">
        <f>_xlfn.XLOOKUP(VALUE(I527), 'Processed closing data'!D$1:D$750, 'Processed closing data'!E$1:E$750, "")</f>
        <v>1.75</v>
      </c>
      <c r="L527" s="55">
        <f>_xlfn.XLOOKUP(VALUE(I527), 'Processed closing data'!O$1:O$750, 'Processed closing data'!P$1:P$750, "")</f>
        <v>21.64</v>
      </c>
      <c r="M527" s="41"/>
      <c r="N527" s="41"/>
      <c r="O527" s="42">
        <v>45335</v>
      </c>
      <c r="P527" s="56">
        <v>21.2</v>
      </c>
      <c r="Q527" s="41"/>
      <c r="R527" s="41"/>
      <c r="S527" s="41"/>
      <c r="T527" s="41"/>
      <c r="U527" s="41"/>
      <c r="V527" s="41"/>
      <c r="W527" s="41"/>
      <c r="X527" s="41"/>
      <c r="Y527" s="41"/>
      <c r="Z527" s="41"/>
    </row>
    <row r="528" spans="1:26" ht="15.75" customHeight="1">
      <c r="A528" s="39">
        <v>45301</v>
      </c>
      <c r="B528" s="40">
        <v>4221.92</v>
      </c>
      <c r="C528" s="41"/>
      <c r="D528" s="42">
        <v>45336</v>
      </c>
      <c r="E528" s="43">
        <v>1.59</v>
      </c>
      <c r="F528" s="44"/>
      <c r="G528" s="44"/>
      <c r="H528" s="41"/>
      <c r="I528" s="52">
        <f t="shared" ref="I528:J528" si="527">A528</f>
        <v>45301</v>
      </c>
      <c r="J528" s="53">
        <f t="shared" si="527"/>
        <v>4221.92</v>
      </c>
      <c r="K528" s="54">
        <f>_xlfn.XLOOKUP(VALUE(I528), 'Processed closing data'!D$1:D$750, 'Processed closing data'!E$1:E$750, "")</f>
        <v>1.74</v>
      </c>
      <c r="L528" s="55">
        <f>_xlfn.XLOOKUP(VALUE(I528), 'Processed closing data'!O$1:O$750, 'Processed closing data'!P$1:P$750, "")</f>
        <v>21.62</v>
      </c>
      <c r="M528" s="41"/>
      <c r="N528" s="41"/>
      <c r="O528" s="42">
        <v>45336</v>
      </c>
      <c r="P528" s="56">
        <v>21.24</v>
      </c>
      <c r="Q528" s="41"/>
      <c r="R528" s="41"/>
      <c r="S528" s="41"/>
      <c r="T528" s="41"/>
      <c r="U528" s="41"/>
      <c r="V528" s="41"/>
      <c r="W528" s="41"/>
      <c r="X528" s="41"/>
      <c r="Y528" s="41"/>
      <c r="Z528" s="41"/>
    </row>
    <row r="529" spans="1:26" ht="15.75" customHeight="1">
      <c r="A529" s="39">
        <v>45302</v>
      </c>
      <c r="B529" s="40">
        <v>4180.9799999999996</v>
      </c>
      <c r="C529" s="41"/>
      <c r="D529" s="42">
        <v>45337</v>
      </c>
      <c r="E529" s="43">
        <v>1.53</v>
      </c>
      <c r="F529" s="44"/>
      <c r="G529" s="44"/>
      <c r="H529" s="41"/>
      <c r="I529" s="52">
        <f t="shared" ref="I529:J529" si="528">A529</f>
        <v>45302</v>
      </c>
      <c r="J529" s="53">
        <f t="shared" si="528"/>
        <v>4180.9799999999996</v>
      </c>
      <c r="K529" s="54">
        <f>_xlfn.XLOOKUP(VALUE(I529), 'Processed closing data'!D$1:D$750, 'Processed closing data'!E$1:E$750, "")</f>
        <v>1.63</v>
      </c>
      <c r="L529" s="55">
        <f>_xlfn.XLOOKUP(VALUE(I529), 'Processed closing data'!O$1:O$750, 'Processed closing data'!P$1:P$750, "")</f>
        <v>21.16</v>
      </c>
      <c r="M529" s="41"/>
      <c r="N529" s="41"/>
      <c r="O529" s="42">
        <v>45337</v>
      </c>
      <c r="P529" s="56">
        <v>17.8</v>
      </c>
      <c r="Q529" s="41"/>
      <c r="R529" s="41"/>
      <c r="S529" s="41"/>
      <c r="T529" s="41"/>
      <c r="U529" s="41"/>
      <c r="V529" s="41"/>
      <c r="W529" s="41"/>
      <c r="X529" s="41"/>
      <c r="Y529" s="41"/>
      <c r="Z529" s="41"/>
    </row>
    <row r="530" spans="1:26" ht="15.75" customHeight="1">
      <c r="A530" s="39">
        <v>45303</v>
      </c>
      <c r="B530" s="40">
        <v>4206.6499999999996</v>
      </c>
      <c r="C530" s="41"/>
      <c r="D530" s="42">
        <v>45338</v>
      </c>
      <c r="E530" s="43">
        <v>1.57</v>
      </c>
      <c r="F530" s="44"/>
      <c r="G530" s="44"/>
      <c r="H530" s="41"/>
      <c r="I530" s="52">
        <f t="shared" ref="I530:J530" si="529">A530</f>
        <v>45303</v>
      </c>
      <c r="J530" s="53">
        <f t="shared" si="529"/>
        <v>4206.6499999999996</v>
      </c>
      <c r="K530" s="54">
        <f>_xlfn.XLOOKUP(VALUE(I530), 'Processed closing data'!D$1:D$750, 'Processed closing data'!E$1:E$750, "")</f>
        <v>1.63</v>
      </c>
      <c r="L530" s="55">
        <f>_xlfn.XLOOKUP(VALUE(I530), 'Processed closing data'!O$1:O$750, 'Processed closing data'!P$1:P$750, "")</f>
        <v>21.62</v>
      </c>
      <c r="M530" s="41"/>
      <c r="N530" s="41"/>
      <c r="O530" s="42">
        <v>45338</v>
      </c>
      <c r="P530" s="56">
        <v>17.86</v>
      </c>
      <c r="Q530" s="41"/>
      <c r="R530" s="41"/>
      <c r="S530" s="41"/>
      <c r="T530" s="41"/>
      <c r="U530" s="41"/>
      <c r="V530" s="41"/>
      <c r="W530" s="41"/>
      <c r="X530" s="41"/>
      <c r="Y530" s="41"/>
      <c r="Z530" s="41"/>
    </row>
    <row r="531" spans="1:26" ht="15.75" customHeight="1">
      <c r="A531" s="39">
        <v>45306</v>
      </c>
      <c r="B531" s="40">
        <v>4192.55</v>
      </c>
      <c r="C531" s="41"/>
      <c r="D531" s="42">
        <v>45341</v>
      </c>
      <c r="E531" s="43">
        <v>1.51</v>
      </c>
      <c r="F531" s="44"/>
      <c r="G531" s="44"/>
      <c r="H531" s="41"/>
      <c r="I531" s="52">
        <f t="shared" ref="I531:J531" si="530">A531</f>
        <v>45306</v>
      </c>
      <c r="J531" s="53">
        <f t="shared" si="530"/>
        <v>4192.55</v>
      </c>
      <c r="K531" s="54">
        <f>_xlfn.XLOOKUP(VALUE(I531), 'Processed closing data'!D$1:D$750, 'Processed closing data'!E$1:E$750, "")</f>
        <v>1.53</v>
      </c>
      <c r="L531" s="55">
        <f>_xlfn.XLOOKUP(VALUE(I531), 'Processed closing data'!O$1:O$750, 'Processed closing data'!P$1:P$750, "")</f>
        <v>21.7</v>
      </c>
      <c r="M531" s="41"/>
      <c r="N531" s="41"/>
      <c r="O531" s="42">
        <v>45341</v>
      </c>
      <c r="P531" s="56">
        <v>18.239999999999998</v>
      </c>
      <c r="Q531" s="41"/>
      <c r="R531" s="41"/>
      <c r="S531" s="41"/>
      <c r="T531" s="41"/>
      <c r="U531" s="41"/>
      <c r="V531" s="41"/>
      <c r="W531" s="41"/>
      <c r="X531" s="41"/>
      <c r="Y531" s="41"/>
      <c r="Z531" s="41"/>
    </row>
    <row r="532" spans="1:26" ht="15.75" customHeight="1">
      <c r="A532" s="39">
        <v>45307</v>
      </c>
      <c r="B532" s="40">
        <v>4174.9799999999996</v>
      </c>
      <c r="C532" s="41"/>
      <c r="D532" s="42">
        <v>45342</v>
      </c>
      <c r="E532" s="43">
        <v>1.4</v>
      </c>
      <c r="F532" s="44"/>
      <c r="G532" s="44"/>
      <c r="H532" s="41"/>
      <c r="I532" s="52">
        <f t="shared" ref="I532:J532" si="531">A532</f>
        <v>45307</v>
      </c>
      <c r="J532" s="53">
        <f t="shared" si="531"/>
        <v>4174.9799999999996</v>
      </c>
      <c r="K532" s="54">
        <f>_xlfn.XLOOKUP(VALUE(I532), 'Processed closing data'!D$1:D$750, 'Processed closing data'!E$1:E$750, "")</f>
        <v>1.59</v>
      </c>
      <c r="L532" s="55">
        <f>_xlfn.XLOOKUP(VALUE(I532), 'Processed closing data'!O$1:O$750, 'Processed closing data'!P$1:P$750, "")</f>
        <v>22.34</v>
      </c>
      <c r="M532" s="41"/>
      <c r="N532" s="41"/>
      <c r="O532" s="42">
        <v>45342</v>
      </c>
      <c r="P532" s="56">
        <v>18.5</v>
      </c>
      <c r="Q532" s="41"/>
      <c r="R532" s="41"/>
      <c r="S532" s="41"/>
      <c r="T532" s="41"/>
      <c r="U532" s="41"/>
      <c r="V532" s="41"/>
      <c r="W532" s="41"/>
      <c r="X532" s="41"/>
      <c r="Y532" s="41"/>
      <c r="Z532" s="41"/>
    </row>
    <row r="533" spans="1:26" ht="15.75" customHeight="1">
      <c r="A533" s="39">
        <v>45308</v>
      </c>
      <c r="B533" s="40">
        <v>4111.71</v>
      </c>
      <c r="C533" s="41"/>
      <c r="D533" s="42">
        <v>45343</v>
      </c>
      <c r="E533" s="43">
        <v>1.37</v>
      </c>
      <c r="F533" s="44"/>
      <c r="G533" s="44"/>
      <c r="H533" s="41"/>
      <c r="I533" s="52">
        <f t="shared" ref="I533:J533" si="532">A533</f>
        <v>45308</v>
      </c>
      <c r="J533" s="53">
        <f t="shared" si="532"/>
        <v>4111.71</v>
      </c>
      <c r="K533" s="54">
        <f>_xlfn.XLOOKUP(VALUE(I533), 'Processed closing data'!D$1:D$750, 'Processed closing data'!E$1:E$750, "")</f>
        <v>1.6</v>
      </c>
      <c r="L533" s="55">
        <f>_xlfn.XLOOKUP(VALUE(I533), 'Processed closing data'!O$1:O$750, 'Processed closing data'!P$1:P$750, "")</f>
        <v>21.92</v>
      </c>
      <c r="M533" s="41"/>
      <c r="N533" s="41"/>
      <c r="O533" s="42">
        <v>45343</v>
      </c>
      <c r="P533" s="56">
        <v>19.12</v>
      </c>
      <c r="Q533" s="41"/>
      <c r="R533" s="41"/>
      <c r="S533" s="41"/>
      <c r="T533" s="41"/>
      <c r="U533" s="41"/>
      <c r="V533" s="41"/>
      <c r="W533" s="41"/>
      <c r="X533" s="41"/>
      <c r="Y533" s="41"/>
      <c r="Z533" s="41"/>
    </row>
    <row r="534" spans="1:26" ht="15.75" customHeight="1">
      <c r="A534" s="39">
        <v>45309</v>
      </c>
      <c r="B534" s="40">
        <v>4120.3599999999997</v>
      </c>
      <c r="C534" s="41"/>
      <c r="D534" s="42">
        <v>45344</v>
      </c>
      <c r="E534" s="43">
        <v>1.47</v>
      </c>
      <c r="F534" s="44"/>
      <c r="G534" s="44"/>
      <c r="H534" s="41"/>
      <c r="I534" s="52">
        <f t="shared" ref="I534:J534" si="533">A534</f>
        <v>45309</v>
      </c>
      <c r="J534" s="53">
        <f t="shared" si="533"/>
        <v>4120.3599999999997</v>
      </c>
      <c r="K534" s="54">
        <f>_xlfn.XLOOKUP(VALUE(I534), 'Processed closing data'!D$1:D$750, 'Processed closing data'!E$1:E$750, "")</f>
        <v>1.64</v>
      </c>
      <c r="L534" s="55">
        <f>_xlfn.XLOOKUP(VALUE(I534), 'Processed closing data'!O$1:O$750, 'Processed closing data'!P$1:P$750, "")</f>
        <v>22.08</v>
      </c>
      <c r="M534" s="41"/>
      <c r="N534" s="41"/>
      <c r="O534" s="42">
        <v>45344</v>
      </c>
      <c r="P534" s="56">
        <v>19.66</v>
      </c>
      <c r="Q534" s="41"/>
      <c r="R534" s="41"/>
      <c r="S534" s="41"/>
      <c r="T534" s="41"/>
      <c r="U534" s="41"/>
      <c r="V534" s="41"/>
      <c r="W534" s="41"/>
      <c r="X534" s="41"/>
      <c r="Y534" s="41"/>
      <c r="Z534" s="41"/>
    </row>
    <row r="535" spans="1:26" ht="15.75" customHeight="1">
      <c r="A535" s="39">
        <v>45310</v>
      </c>
      <c r="B535" s="40">
        <v>4119.3500000000004</v>
      </c>
      <c r="C535" s="41"/>
      <c r="D535" s="42">
        <v>45345</v>
      </c>
      <c r="E535" s="43">
        <v>1.43</v>
      </c>
      <c r="F535" s="44"/>
      <c r="G535" s="44"/>
      <c r="H535" s="41"/>
      <c r="I535" s="52">
        <f t="shared" ref="I535:J535" si="534">A535</f>
        <v>45310</v>
      </c>
      <c r="J535" s="53">
        <f t="shared" si="534"/>
        <v>4119.3500000000004</v>
      </c>
      <c r="K535" s="54">
        <f>_xlfn.XLOOKUP(VALUE(I535), 'Processed closing data'!D$1:D$750, 'Processed closing data'!E$1:E$750, "")</f>
        <v>1.61</v>
      </c>
      <c r="L535" s="55">
        <f>_xlfn.XLOOKUP(VALUE(I535), 'Processed closing data'!O$1:O$750, 'Processed closing data'!P$1:P$750, "")</f>
        <v>22.28</v>
      </c>
      <c r="M535" s="41"/>
      <c r="N535" s="41"/>
      <c r="O535" s="42">
        <v>45345</v>
      </c>
      <c r="P535" s="56">
        <v>19.59</v>
      </c>
      <c r="Q535" s="41"/>
      <c r="R535" s="41"/>
      <c r="S535" s="41"/>
      <c r="T535" s="41"/>
      <c r="U535" s="41"/>
      <c r="V535" s="41"/>
      <c r="W535" s="41"/>
      <c r="X535" s="41"/>
      <c r="Y535" s="41"/>
      <c r="Z535" s="41"/>
    </row>
    <row r="536" spans="1:26" ht="15.75" customHeight="1">
      <c r="A536" s="39">
        <v>45313</v>
      </c>
      <c r="B536" s="40">
        <v>4137.8599999999997</v>
      </c>
      <c r="C536" s="41"/>
      <c r="D536" s="42">
        <v>45348</v>
      </c>
      <c r="E536" s="43">
        <v>1.41</v>
      </c>
      <c r="F536" s="44"/>
      <c r="G536" s="44"/>
      <c r="H536" s="41"/>
      <c r="I536" s="52">
        <f t="shared" ref="I536:J536" si="535">A536</f>
        <v>45313</v>
      </c>
      <c r="J536" s="53">
        <f t="shared" si="535"/>
        <v>4137.8599999999997</v>
      </c>
      <c r="K536" s="54">
        <f>_xlfn.XLOOKUP(VALUE(I536), 'Processed closing data'!D$1:D$750, 'Processed closing data'!E$1:E$750, "")</f>
        <v>1.62</v>
      </c>
      <c r="L536" s="55">
        <f>_xlfn.XLOOKUP(VALUE(I536), 'Processed closing data'!O$1:O$750, 'Processed closing data'!P$1:P$750, "")</f>
        <v>22.34</v>
      </c>
      <c r="M536" s="41"/>
      <c r="N536" s="41"/>
      <c r="O536" s="42">
        <v>45348</v>
      </c>
      <c r="P536" s="56">
        <v>19.28</v>
      </c>
      <c r="Q536" s="41"/>
      <c r="R536" s="41"/>
      <c r="S536" s="41"/>
      <c r="T536" s="41"/>
      <c r="U536" s="41"/>
      <c r="V536" s="41"/>
      <c r="W536" s="41"/>
      <c r="X536" s="41"/>
      <c r="Y536" s="41"/>
      <c r="Z536" s="41"/>
    </row>
    <row r="537" spans="1:26" ht="15.75" customHeight="1">
      <c r="A537" s="39">
        <v>45314</v>
      </c>
      <c r="B537" s="40">
        <v>4134.3599999999997</v>
      </c>
      <c r="C537" s="41"/>
      <c r="D537" s="42">
        <v>45349</v>
      </c>
      <c r="E537" s="43">
        <v>1.45</v>
      </c>
      <c r="F537" s="44"/>
      <c r="G537" s="44"/>
      <c r="H537" s="41"/>
      <c r="I537" s="52">
        <f t="shared" ref="I537:J537" si="536">A537</f>
        <v>45314</v>
      </c>
      <c r="J537" s="53">
        <f t="shared" si="536"/>
        <v>4134.3599999999997</v>
      </c>
      <c r="K537" s="54">
        <f>_xlfn.XLOOKUP(VALUE(I537), 'Processed closing data'!D$1:D$750, 'Processed closing data'!E$1:E$750, "")</f>
        <v>1.53</v>
      </c>
      <c r="L537" s="55">
        <f>_xlfn.XLOOKUP(VALUE(I537), 'Processed closing data'!O$1:O$750, 'Processed closing data'!P$1:P$750, "")</f>
        <v>22.44</v>
      </c>
      <c r="M537" s="41"/>
      <c r="N537" s="41"/>
      <c r="O537" s="42">
        <v>45349</v>
      </c>
      <c r="P537" s="56">
        <v>19.2</v>
      </c>
      <c r="Q537" s="41"/>
      <c r="R537" s="41"/>
      <c r="S537" s="41"/>
      <c r="T537" s="41"/>
      <c r="U537" s="41"/>
      <c r="V537" s="41"/>
      <c r="W537" s="41"/>
      <c r="X537" s="41"/>
      <c r="Y537" s="41"/>
      <c r="Z537" s="41"/>
    </row>
    <row r="538" spans="1:26" ht="15.75" customHeight="1">
      <c r="A538" s="39">
        <v>45315</v>
      </c>
      <c r="B538" s="40">
        <v>4159.76</v>
      </c>
      <c r="C538" s="41"/>
      <c r="D538" s="42">
        <v>45350</v>
      </c>
      <c r="E538" s="43">
        <v>1.35</v>
      </c>
      <c r="F538" s="44"/>
      <c r="G538" s="44"/>
      <c r="H538" s="41"/>
      <c r="I538" s="52">
        <f t="shared" ref="I538:J538" si="537">A538</f>
        <v>45315</v>
      </c>
      <c r="J538" s="53">
        <f t="shared" si="537"/>
        <v>4159.76</v>
      </c>
      <c r="K538" s="54">
        <f>_xlfn.XLOOKUP(VALUE(I538), 'Processed closing data'!D$1:D$750, 'Processed closing data'!E$1:E$750, "")</f>
        <v>1.52</v>
      </c>
      <c r="L538" s="55">
        <f>_xlfn.XLOOKUP(VALUE(I538), 'Processed closing data'!O$1:O$750, 'Processed closing data'!P$1:P$750, "")</f>
        <v>23.4</v>
      </c>
      <c r="M538" s="41"/>
      <c r="N538" s="41"/>
      <c r="O538" s="42">
        <v>45350</v>
      </c>
      <c r="P538" s="56">
        <v>18.3</v>
      </c>
      <c r="Q538" s="41"/>
      <c r="R538" s="41"/>
      <c r="S538" s="41"/>
      <c r="T538" s="41"/>
      <c r="U538" s="41"/>
      <c r="V538" s="41"/>
      <c r="W538" s="41"/>
      <c r="X538" s="41"/>
      <c r="Y538" s="41"/>
      <c r="Z538" s="41"/>
    </row>
    <row r="539" spans="1:26" ht="15.75" customHeight="1">
      <c r="A539" s="39">
        <v>45316</v>
      </c>
      <c r="B539" s="40">
        <v>4162.32</v>
      </c>
      <c r="C539" s="41"/>
      <c r="D539" s="42">
        <v>45351</v>
      </c>
      <c r="E539" s="43">
        <v>1.33</v>
      </c>
      <c r="F539" s="44"/>
      <c r="G539" s="44"/>
      <c r="H539" s="41"/>
      <c r="I539" s="52">
        <f t="shared" ref="I539:J539" si="538">A539</f>
        <v>45316</v>
      </c>
      <c r="J539" s="53">
        <f t="shared" si="538"/>
        <v>4162.32</v>
      </c>
      <c r="K539" s="54">
        <f>_xlfn.XLOOKUP(VALUE(I539), 'Processed closing data'!D$1:D$750, 'Processed closing data'!E$1:E$750, "")</f>
        <v>1.45</v>
      </c>
      <c r="L539" s="55">
        <f>_xlfn.XLOOKUP(VALUE(I539), 'Processed closing data'!O$1:O$750, 'Processed closing data'!P$1:P$750, "")</f>
        <v>23.54</v>
      </c>
      <c r="M539" s="41"/>
      <c r="N539" s="41"/>
      <c r="O539" s="42">
        <v>45351</v>
      </c>
      <c r="P539" s="56">
        <v>17.920000000000002</v>
      </c>
      <c r="Q539" s="41"/>
      <c r="R539" s="41"/>
      <c r="S539" s="41"/>
      <c r="T539" s="41"/>
      <c r="U539" s="41"/>
      <c r="V539" s="41"/>
      <c r="W539" s="41"/>
      <c r="X539" s="41"/>
      <c r="Y539" s="41"/>
      <c r="Z539" s="41"/>
    </row>
    <row r="540" spans="1:26" ht="15.75" customHeight="1">
      <c r="A540" s="39">
        <v>45317</v>
      </c>
      <c r="B540" s="40">
        <v>4215.82</v>
      </c>
      <c r="C540" s="41"/>
      <c r="D540" s="42">
        <v>45352</v>
      </c>
      <c r="E540" s="43">
        <v>1.3</v>
      </c>
      <c r="F540" s="44"/>
      <c r="G540" s="44"/>
      <c r="H540" s="41"/>
      <c r="I540" s="52">
        <f t="shared" ref="I540:J540" si="539">A540</f>
        <v>45317</v>
      </c>
      <c r="J540" s="53">
        <f t="shared" si="539"/>
        <v>4215.82</v>
      </c>
      <c r="K540" s="54">
        <f>_xlfn.XLOOKUP(VALUE(I540), 'Processed closing data'!D$1:D$750, 'Processed closing data'!E$1:E$750, "")</f>
        <v>1.45</v>
      </c>
      <c r="L540" s="55">
        <f>_xlfn.XLOOKUP(VALUE(I540), 'Processed closing data'!O$1:O$750, 'Processed closing data'!P$1:P$750, "")</f>
        <v>23.42</v>
      </c>
      <c r="M540" s="41"/>
      <c r="N540" s="41"/>
      <c r="O540" s="42">
        <v>45352</v>
      </c>
      <c r="P540" s="56">
        <v>17.399999999999999</v>
      </c>
      <c r="Q540" s="41"/>
      <c r="R540" s="41"/>
      <c r="S540" s="41"/>
      <c r="T540" s="41"/>
      <c r="U540" s="41"/>
      <c r="V540" s="41"/>
      <c r="W540" s="41"/>
      <c r="X540" s="41"/>
      <c r="Y540" s="41"/>
      <c r="Z540" s="41"/>
    </row>
    <row r="541" spans="1:26" ht="15.75" customHeight="1">
      <c r="A541" s="39">
        <v>45320</v>
      </c>
      <c r="B541" s="40">
        <v>4213.88</v>
      </c>
      <c r="C541" s="41"/>
      <c r="D541" s="42">
        <v>45355</v>
      </c>
      <c r="E541" s="43">
        <v>1.26</v>
      </c>
      <c r="F541" s="44"/>
      <c r="G541" s="44"/>
      <c r="H541" s="41"/>
      <c r="I541" s="52">
        <f t="shared" ref="I541:J541" si="540">A541</f>
        <v>45320</v>
      </c>
      <c r="J541" s="53">
        <f t="shared" si="540"/>
        <v>4213.88</v>
      </c>
      <c r="K541" s="54">
        <f>_xlfn.XLOOKUP(VALUE(I541), 'Processed closing data'!D$1:D$750, 'Processed closing data'!E$1:E$750, "")</f>
        <v>1.42</v>
      </c>
      <c r="L541" s="55">
        <f>_xlfn.XLOOKUP(VALUE(I541), 'Processed closing data'!O$1:O$750, 'Processed closing data'!P$1:P$750, "")</f>
        <v>22.9</v>
      </c>
      <c r="M541" s="41"/>
      <c r="N541" s="41"/>
      <c r="O541" s="42">
        <v>45355</v>
      </c>
      <c r="P541" s="56">
        <v>16.37</v>
      </c>
      <c r="Q541" s="41"/>
      <c r="R541" s="41"/>
      <c r="S541" s="41"/>
      <c r="T541" s="41"/>
      <c r="U541" s="41"/>
      <c r="V541" s="41"/>
      <c r="W541" s="41"/>
      <c r="X541" s="41"/>
      <c r="Y541" s="41"/>
      <c r="Z541" s="41"/>
    </row>
    <row r="542" spans="1:26" ht="15.75" customHeight="1">
      <c r="A542" s="39">
        <v>45321</v>
      </c>
      <c r="B542" s="40">
        <v>4230.9799999999996</v>
      </c>
      <c r="C542" s="41"/>
      <c r="D542" s="42">
        <v>45356</v>
      </c>
      <c r="E542" s="43">
        <v>1.29</v>
      </c>
      <c r="F542" s="44"/>
      <c r="G542" s="44"/>
      <c r="H542" s="41"/>
      <c r="I542" s="52">
        <f t="shared" ref="I542:J542" si="541">A542</f>
        <v>45321</v>
      </c>
      <c r="J542" s="53">
        <f t="shared" si="541"/>
        <v>4230.9799999999996</v>
      </c>
      <c r="K542" s="54">
        <f>_xlfn.XLOOKUP(VALUE(I542), 'Processed closing data'!D$1:D$750, 'Processed closing data'!E$1:E$750, "")</f>
        <v>1.52</v>
      </c>
      <c r="L542" s="55">
        <f>_xlfn.XLOOKUP(VALUE(I542), 'Processed closing data'!O$1:O$750, 'Processed closing data'!P$1:P$750, "")</f>
        <v>22.76</v>
      </c>
      <c r="M542" s="41"/>
      <c r="N542" s="41"/>
      <c r="O542" s="42">
        <v>45356</v>
      </c>
      <c r="P542" s="56">
        <v>16.86</v>
      </c>
      <c r="Q542" s="41"/>
      <c r="R542" s="41"/>
      <c r="S542" s="41"/>
      <c r="T542" s="41"/>
      <c r="U542" s="41"/>
      <c r="V542" s="41"/>
      <c r="W542" s="41"/>
      <c r="X542" s="41"/>
      <c r="Y542" s="41"/>
      <c r="Z542" s="41"/>
    </row>
    <row r="543" spans="1:26" ht="15.75" customHeight="1">
      <c r="A543" s="39">
        <v>45322</v>
      </c>
      <c r="B543" s="40">
        <v>4214.29</v>
      </c>
      <c r="C543" s="41"/>
      <c r="D543" s="42">
        <v>45357</v>
      </c>
      <c r="E543" s="43">
        <v>1.32</v>
      </c>
      <c r="F543" s="44"/>
      <c r="G543" s="44"/>
      <c r="H543" s="41"/>
      <c r="I543" s="52">
        <f t="shared" ref="I543:J543" si="542">A543</f>
        <v>45322</v>
      </c>
      <c r="J543" s="53">
        <f t="shared" si="542"/>
        <v>4214.29</v>
      </c>
      <c r="K543" s="54">
        <f>_xlfn.XLOOKUP(VALUE(I543), 'Processed closing data'!D$1:D$750, 'Processed closing data'!E$1:E$750, "")</f>
        <v>1.6</v>
      </c>
      <c r="L543" s="55">
        <f>_xlfn.XLOOKUP(VALUE(I543), 'Processed closing data'!O$1:O$750, 'Processed closing data'!P$1:P$750, "")</f>
        <v>22.94</v>
      </c>
      <c r="M543" s="41"/>
      <c r="N543" s="41"/>
      <c r="O543" s="42">
        <v>45357</v>
      </c>
      <c r="P543" s="56">
        <v>18.14</v>
      </c>
      <c r="Q543" s="41"/>
      <c r="R543" s="41"/>
      <c r="S543" s="41"/>
      <c r="T543" s="41"/>
      <c r="U543" s="41"/>
      <c r="V543" s="41"/>
      <c r="W543" s="41"/>
      <c r="X543" s="41"/>
      <c r="Y543" s="41"/>
      <c r="Z543" s="41"/>
    </row>
    <row r="544" spans="1:26" ht="15.75" customHeight="1">
      <c r="A544" s="39">
        <v>45323</v>
      </c>
      <c r="B544" s="40">
        <v>4203.32</v>
      </c>
      <c r="C544" s="41"/>
      <c r="D544" s="42">
        <v>45358</v>
      </c>
      <c r="E544" s="43">
        <v>1.4</v>
      </c>
      <c r="F544" s="44"/>
      <c r="G544" s="44"/>
      <c r="H544" s="41"/>
      <c r="I544" s="52">
        <f t="shared" ref="I544:J544" si="543">A544</f>
        <v>45323</v>
      </c>
      <c r="J544" s="53">
        <f t="shared" si="543"/>
        <v>4203.32</v>
      </c>
      <c r="K544" s="54">
        <f>_xlfn.XLOOKUP(VALUE(I544), 'Processed closing data'!D$1:D$750, 'Processed closing data'!E$1:E$750, "")</f>
        <v>1.57</v>
      </c>
      <c r="L544" s="55">
        <f>_xlfn.XLOOKUP(VALUE(I544), 'Processed closing data'!O$1:O$750, 'Processed closing data'!P$1:P$750, "")</f>
        <v>22.24</v>
      </c>
      <c r="M544" s="41"/>
      <c r="N544" s="41"/>
      <c r="O544" s="42">
        <v>45358</v>
      </c>
      <c r="P544" s="56">
        <v>18.39</v>
      </c>
      <c r="Q544" s="41"/>
      <c r="R544" s="41"/>
      <c r="S544" s="41"/>
      <c r="T544" s="41"/>
      <c r="U544" s="41"/>
      <c r="V544" s="41"/>
      <c r="W544" s="41"/>
      <c r="X544" s="41"/>
      <c r="Y544" s="41"/>
      <c r="Z544" s="41"/>
    </row>
    <row r="545" spans="1:26" ht="15.75" customHeight="1">
      <c r="A545" s="39">
        <v>45324</v>
      </c>
      <c r="B545" s="40">
        <v>4201.46</v>
      </c>
      <c r="C545" s="41"/>
      <c r="D545" s="42">
        <v>45359</v>
      </c>
      <c r="E545" s="43">
        <v>1.44</v>
      </c>
      <c r="F545" s="44"/>
      <c r="G545" s="44"/>
      <c r="H545" s="41"/>
      <c r="I545" s="52">
        <f t="shared" ref="I545:J545" si="544">A545</f>
        <v>45324</v>
      </c>
      <c r="J545" s="53">
        <f t="shared" si="544"/>
        <v>4201.46</v>
      </c>
      <c r="K545" s="54">
        <f>_xlfn.XLOOKUP(VALUE(I545), 'Processed closing data'!D$1:D$750, 'Processed closing data'!E$1:E$750, "")</f>
        <v>1.57</v>
      </c>
      <c r="L545" s="55">
        <f>_xlfn.XLOOKUP(VALUE(I545), 'Processed closing data'!O$1:O$750, 'Processed closing data'!P$1:P$750, "")</f>
        <v>22.18</v>
      </c>
      <c r="M545" s="41"/>
      <c r="N545" s="41"/>
      <c r="O545" s="42">
        <v>45359</v>
      </c>
      <c r="P545" s="56">
        <v>18.16</v>
      </c>
      <c r="Q545" s="41"/>
      <c r="R545" s="41"/>
      <c r="S545" s="41"/>
      <c r="T545" s="41"/>
      <c r="U545" s="41"/>
      <c r="V545" s="41"/>
      <c r="W545" s="41"/>
      <c r="X545" s="41"/>
      <c r="Y545" s="41"/>
      <c r="Z545" s="41"/>
    </row>
    <row r="546" spans="1:26" ht="15.75" customHeight="1">
      <c r="A546" s="39">
        <v>45327</v>
      </c>
      <c r="B546" s="40">
        <v>4195.45</v>
      </c>
      <c r="C546" s="41"/>
      <c r="D546" s="42">
        <v>45362</v>
      </c>
      <c r="E546" s="43">
        <v>1.48</v>
      </c>
      <c r="F546" s="44"/>
      <c r="G546" s="44"/>
      <c r="H546" s="41"/>
      <c r="I546" s="52">
        <f t="shared" ref="I546:J546" si="545">A546</f>
        <v>45327</v>
      </c>
      <c r="J546" s="53">
        <f t="shared" si="545"/>
        <v>4195.45</v>
      </c>
      <c r="K546" s="54">
        <f>_xlfn.XLOOKUP(VALUE(I546), 'Processed closing data'!D$1:D$750, 'Processed closing data'!E$1:E$750, "")</f>
        <v>1.57</v>
      </c>
      <c r="L546" s="55">
        <f>_xlfn.XLOOKUP(VALUE(I546), 'Processed closing data'!O$1:O$750, 'Processed closing data'!P$1:P$750, "")</f>
        <v>21.92</v>
      </c>
      <c r="M546" s="41"/>
      <c r="N546" s="41"/>
      <c r="O546" s="42">
        <v>45362</v>
      </c>
      <c r="P546" s="56">
        <v>18.11</v>
      </c>
      <c r="Q546" s="41"/>
      <c r="R546" s="41"/>
      <c r="S546" s="41"/>
      <c r="T546" s="41"/>
      <c r="U546" s="41"/>
      <c r="V546" s="41"/>
      <c r="W546" s="41"/>
      <c r="X546" s="41"/>
      <c r="Y546" s="41"/>
      <c r="Z546" s="41"/>
    </row>
    <row r="547" spans="1:26" ht="15.75" customHeight="1">
      <c r="A547" s="39">
        <v>45328</v>
      </c>
      <c r="B547" s="40">
        <v>4232.47</v>
      </c>
      <c r="C547" s="41"/>
      <c r="D547" s="42">
        <v>45363</v>
      </c>
      <c r="E547" s="43">
        <v>1.42</v>
      </c>
      <c r="F547" s="44"/>
      <c r="G547" s="44"/>
      <c r="H547" s="41"/>
      <c r="I547" s="52">
        <f t="shared" ref="I547:J547" si="546">A547</f>
        <v>45328</v>
      </c>
      <c r="J547" s="53">
        <f t="shared" si="546"/>
        <v>4232.47</v>
      </c>
      <c r="K547" s="54">
        <f>_xlfn.XLOOKUP(VALUE(I547), 'Processed closing data'!D$1:D$750, 'Processed closing data'!E$1:E$750, "")</f>
        <v>1.58</v>
      </c>
      <c r="L547" s="55">
        <f>_xlfn.XLOOKUP(VALUE(I547), 'Processed closing data'!O$1:O$750, 'Processed closing data'!P$1:P$750, "")</f>
        <v>21.42</v>
      </c>
      <c r="M547" s="41"/>
      <c r="N547" s="41"/>
      <c r="O547" s="42">
        <v>45363</v>
      </c>
      <c r="P547" s="56">
        <v>18</v>
      </c>
      <c r="Q547" s="41"/>
      <c r="R547" s="41"/>
      <c r="S547" s="41"/>
      <c r="T547" s="41"/>
      <c r="U547" s="41"/>
      <c r="V547" s="41"/>
      <c r="W547" s="41"/>
      <c r="X547" s="41"/>
      <c r="Y547" s="41"/>
      <c r="Z547" s="41"/>
    </row>
    <row r="548" spans="1:26" ht="15.75" customHeight="1">
      <c r="A548" s="39">
        <v>45329</v>
      </c>
      <c r="B548" s="40">
        <v>4205.63</v>
      </c>
      <c r="C548" s="41"/>
      <c r="D548" s="42">
        <v>45364</v>
      </c>
      <c r="E548" s="43">
        <v>1.39</v>
      </c>
      <c r="F548" s="44"/>
      <c r="G548" s="44"/>
      <c r="H548" s="41"/>
      <c r="I548" s="52">
        <f t="shared" ref="I548:J548" si="547">A548</f>
        <v>45329</v>
      </c>
      <c r="J548" s="53">
        <f t="shared" si="547"/>
        <v>4205.63</v>
      </c>
      <c r="K548" s="54">
        <f>_xlfn.XLOOKUP(VALUE(I548), 'Processed closing data'!D$1:D$750, 'Processed closing data'!E$1:E$750, "")</f>
        <v>1.53</v>
      </c>
      <c r="L548" s="55">
        <f>_xlfn.XLOOKUP(VALUE(I548), 'Processed closing data'!O$1:O$750, 'Processed closing data'!P$1:P$750, "")</f>
        <v>21.54</v>
      </c>
      <c r="M548" s="41"/>
      <c r="N548" s="41"/>
      <c r="O548" s="42">
        <v>45364</v>
      </c>
      <c r="P548" s="56">
        <v>17.97</v>
      </c>
      <c r="Q548" s="41"/>
      <c r="R548" s="41"/>
      <c r="S548" s="41"/>
      <c r="T548" s="41"/>
      <c r="U548" s="41"/>
      <c r="V548" s="41"/>
      <c r="W548" s="41"/>
      <c r="X548" s="41"/>
      <c r="Y548" s="41"/>
      <c r="Z548" s="41"/>
    </row>
    <row r="549" spans="1:26" ht="15.75" customHeight="1">
      <c r="A549" s="39">
        <v>45330</v>
      </c>
      <c r="B549" s="40">
        <v>4189.79</v>
      </c>
      <c r="C549" s="41"/>
      <c r="D549" s="42">
        <v>45365</v>
      </c>
      <c r="E549" s="43">
        <v>1.38</v>
      </c>
      <c r="F549" s="44"/>
      <c r="G549" s="44"/>
      <c r="H549" s="41"/>
      <c r="I549" s="52">
        <f t="shared" ref="I549:J549" si="548">A549</f>
        <v>45330</v>
      </c>
      <c r="J549" s="53">
        <f t="shared" si="548"/>
        <v>4189.79</v>
      </c>
      <c r="K549" s="54">
        <f>_xlfn.XLOOKUP(VALUE(I549), 'Processed closing data'!D$1:D$750, 'Processed closing data'!E$1:E$750, "")</f>
        <v>1.53</v>
      </c>
      <c r="L549" s="55">
        <f>_xlfn.XLOOKUP(VALUE(I549), 'Processed closing data'!O$1:O$750, 'Processed closing data'!P$1:P$750, "")</f>
        <v>21.86</v>
      </c>
      <c r="M549" s="41"/>
      <c r="N549" s="41"/>
      <c r="O549" s="42">
        <v>45365</v>
      </c>
      <c r="P549" s="56">
        <v>17.8</v>
      </c>
      <c r="Q549" s="41"/>
      <c r="R549" s="41"/>
      <c r="S549" s="41"/>
      <c r="T549" s="41"/>
      <c r="U549" s="41"/>
      <c r="V549" s="41"/>
      <c r="W549" s="41"/>
      <c r="X549" s="41"/>
      <c r="Y549" s="41"/>
      <c r="Z549" s="41"/>
    </row>
    <row r="550" spans="1:26" ht="15.75" customHeight="1">
      <c r="A550" s="39">
        <v>45331</v>
      </c>
      <c r="B550" s="40">
        <v>4177.6899999999996</v>
      </c>
      <c r="C550" s="41"/>
      <c r="D550" s="42">
        <v>45366</v>
      </c>
      <c r="E550" s="43">
        <v>1.38</v>
      </c>
      <c r="F550" s="44"/>
      <c r="G550" s="44"/>
      <c r="H550" s="41"/>
      <c r="I550" s="52">
        <f t="shared" ref="I550:J550" si="549">A550</f>
        <v>45331</v>
      </c>
      <c r="J550" s="53">
        <f t="shared" si="549"/>
        <v>4177.6899999999996</v>
      </c>
      <c r="K550" s="54">
        <f>_xlfn.XLOOKUP(VALUE(I550), 'Processed closing data'!D$1:D$750, 'Processed closing data'!E$1:E$750, "")</f>
        <v>1.53</v>
      </c>
      <c r="L550" s="55">
        <f>_xlfn.XLOOKUP(VALUE(I550), 'Processed closing data'!O$1:O$750, 'Processed closing data'!P$1:P$750, "")</f>
        <v>21.62</v>
      </c>
      <c r="M550" s="41"/>
      <c r="N550" s="41"/>
      <c r="O550" s="42">
        <v>45366</v>
      </c>
      <c r="P550" s="56">
        <v>17.95</v>
      </c>
      <c r="Q550" s="41"/>
      <c r="R550" s="41"/>
      <c r="S550" s="41"/>
      <c r="T550" s="41"/>
      <c r="U550" s="41"/>
      <c r="V550" s="41"/>
      <c r="W550" s="41"/>
      <c r="X550" s="41"/>
      <c r="Y550" s="41"/>
      <c r="Z550" s="41"/>
    </row>
    <row r="551" spans="1:26" ht="15.75" customHeight="1">
      <c r="A551" s="39">
        <v>45334</v>
      </c>
      <c r="B551" s="40">
        <v>4182.58</v>
      </c>
      <c r="C551" s="41"/>
      <c r="D551" s="42">
        <v>45369</v>
      </c>
      <c r="E551" s="43">
        <v>1.37</v>
      </c>
      <c r="F551" s="44"/>
      <c r="G551" s="44"/>
      <c r="H551" s="41"/>
      <c r="I551" s="52">
        <f t="shared" ref="I551:J551" si="550">A551</f>
        <v>45334</v>
      </c>
      <c r="J551" s="53">
        <f t="shared" si="550"/>
        <v>4182.58</v>
      </c>
      <c r="K551" s="54">
        <f>_xlfn.XLOOKUP(VALUE(I551), 'Processed closing data'!D$1:D$750, 'Processed closing data'!E$1:E$750, "")</f>
        <v>1.59</v>
      </c>
      <c r="L551" s="55">
        <f>_xlfn.XLOOKUP(VALUE(I551), 'Processed closing data'!O$1:O$750, 'Processed closing data'!P$1:P$750, "")</f>
        <v>22</v>
      </c>
      <c r="M551" s="41"/>
      <c r="N551" s="41"/>
      <c r="O551" s="42">
        <v>45369</v>
      </c>
      <c r="P551" s="56">
        <v>17.43</v>
      </c>
      <c r="Q551" s="41"/>
      <c r="R551" s="41"/>
      <c r="S551" s="41"/>
      <c r="T551" s="41"/>
      <c r="U551" s="41"/>
      <c r="V551" s="41"/>
      <c r="W551" s="41"/>
      <c r="X551" s="41"/>
      <c r="Y551" s="41"/>
      <c r="Z551" s="41"/>
    </row>
    <row r="552" spans="1:26" ht="15.75" customHeight="1">
      <c r="A552" s="39">
        <v>45335</v>
      </c>
      <c r="B552" s="40">
        <v>4144.84</v>
      </c>
      <c r="C552" s="41"/>
      <c r="D552" s="42">
        <v>45370</v>
      </c>
      <c r="E552" s="43">
        <v>1.36</v>
      </c>
      <c r="F552" s="44"/>
      <c r="G552" s="44"/>
      <c r="H552" s="41"/>
      <c r="I552" s="52">
        <f t="shared" ref="I552:J552" si="551">A552</f>
        <v>45335</v>
      </c>
      <c r="J552" s="53">
        <f t="shared" si="551"/>
        <v>4144.84</v>
      </c>
      <c r="K552" s="54">
        <f>_xlfn.XLOOKUP(VALUE(I552), 'Processed closing data'!D$1:D$750, 'Processed closing data'!E$1:E$750, "")</f>
        <v>1.56</v>
      </c>
      <c r="L552" s="55">
        <f>_xlfn.XLOOKUP(VALUE(I552), 'Processed closing data'!O$1:O$750, 'Processed closing data'!P$1:P$750, "")</f>
        <v>21.2</v>
      </c>
      <c r="M552" s="41"/>
      <c r="N552" s="41"/>
      <c r="O552" s="42">
        <v>45370</v>
      </c>
      <c r="P552" s="56">
        <v>17.149999999999999</v>
      </c>
      <c r="Q552" s="41"/>
      <c r="R552" s="41"/>
      <c r="S552" s="41"/>
      <c r="T552" s="41"/>
      <c r="U552" s="41"/>
      <c r="V552" s="41"/>
      <c r="W552" s="41"/>
      <c r="X552" s="41"/>
      <c r="Y552" s="41"/>
      <c r="Z552" s="41"/>
    </row>
    <row r="553" spans="1:26" ht="15.75" customHeight="1">
      <c r="A553" s="39">
        <v>45336</v>
      </c>
      <c r="B553" s="40">
        <v>4173.91</v>
      </c>
      <c r="C553" s="41"/>
      <c r="D553" s="42">
        <v>45371</v>
      </c>
      <c r="E553" s="43">
        <v>1.37</v>
      </c>
      <c r="F553" s="44"/>
      <c r="G553" s="44"/>
      <c r="H553" s="41"/>
      <c r="I553" s="52">
        <f t="shared" ref="I553:J553" si="552">A553</f>
        <v>45336</v>
      </c>
      <c r="J553" s="53">
        <f t="shared" si="552"/>
        <v>4173.91</v>
      </c>
      <c r="K553" s="54">
        <f>_xlfn.XLOOKUP(VALUE(I553), 'Processed closing data'!D$1:D$750, 'Processed closing data'!E$1:E$750, "")</f>
        <v>1.59</v>
      </c>
      <c r="L553" s="55">
        <f>_xlfn.XLOOKUP(VALUE(I553), 'Processed closing data'!O$1:O$750, 'Processed closing data'!P$1:P$750, "")</f>
        <v>21.24</v>
      </c>
      <c r="M553" s="41"/>
      <c r="N553" s="41"/>
      <c r="O553" s="42">
        <v>45371</v>
      </c>
      <c r="P553" s="56">
        <v>17.43</v>
      </c>
      <c r="Q553" s="41"/>
      <c r="R553" s="41"/>
      <c r="S553" s="41"/>
      <c r="T553" s="41"/>
      <c r="U553" s="41"/>
      <c r="V553" s="41"/>
      <c r="W553" s="41"/>
      <c r="X553" s="41"/>
      <c r="Y553" s="41"/>
      <c r="Z553" s="41"/>
    </row>
    <row r="554" spans="1:26" ht="15.75" customHeight="1">
      <c r="A554" s="39">
        <v>45337</v>
      </c>
      <c r="B554" s="40">
        <v>4190.67</v>
      </c>
      <c r="C554" s="41"/>
      <c r="D554" s="42">
        <v>45372</v>
      </c>
      <c r="E554" s="43">
        <v>1.33</v>
      </c>
      <c r="F554" s="44"/>
      <c r="G554" s="44"/>
      <c r="H554" s="41"/>
      <c r="I554" s="52">
        <f t="shared" ref="I554:J554" si="553">A554</f>
        <v>45337</v>
      </c>
      <c r="J554" s="53">
        <f t="shared" si="553"/>
        <v>4190.67</v>
      </c>
      <c r="K554" s="54">
        <f>_xlfn.XLOOKUP(VALUE(I554), 'Processed closing data'!D$1:D$750, 'Processed closing data'!E$1:E$750, "")</f>
        <v>1.53</v>
      </c>
      <c r="L554" s="55">
        <f>_xlfn.XLOOKUP(VALUE(I554), 'Processed closing data'!O$1:O$750, 'Processed closing data'!P$1:P$750, "")</f>
        <v>17.8</v>
      </c>
      <c r="M554" s="41"/>
      <c r="N554" s="41"/>
      <c r="O554" s="42">
        <v>45372</v>
      </c>
      <c r="P554" s="56">
        <v>18.29</v>
      </c>
      <c r="Q554" s="41"/>
      <c r="R554" s="41"/>
      <c r="S554" s="41"/>
      <c r="T554" s="41"/>
      <c r="U554" s="41"/>
      <c r="V554" s="41"/>
      <c r="W554" s="41"/>
      <c r="X554" s="41"/>
      <c r="Y554" s="41"/>
      <c r="Z554" s="41"/>
    </row>
    <row r="555" spans="1:26" ht="15.75" customHeight="1">
      <c r="A555" s="39">
        <v>45338</v>
      </c>
      <c r="B555" s="40">
        <v>4247.66</v>
      </c>
      <c r="C555" s="41"/>
      <c r="D555" s="42">
        <v>45373</v>
      </c>
      <c r="E555" s="43">
        <v>1.29</v>
      </c>
      <c r="F555" s="44"/>
      <c r="G555" s="44"/>
      <c r="H555" s="41"/>
      <c r="I555" s="52">
        <f t="shared" ref="I555:J555" si="554">A555</f>
        <v>45338</v>
      </c>
      <c r="J555" s="53">
        <f t="shared" si="554"/>
        <v>4247.66</v>
      </c>
      <c r="K555" s="54">
        <f>_xlfn.XLOOKUP(VALUE(I555), 'Processed closing data'!D$1:D$750, 'Processed closing data'!E$1:E$750, "")</f>
        <v>1.57</v>
      </c>
      <c r="L555" s="55">
        <f>_xlfn.XLOOKUP(VALUE(I555), 'Processed closing data'!O$1:O$750, 'Processed closing data'!P$1:P$750, "")</f>
        <v>17.86</v>
      </c>
      <c r="M555" s="41"/>
      <c r="N555" s="41"/>
      <c r="O555" s="42">
        <v>45373</v>
      </c>
      <c r="P555" s="56">
        <v>18.309999999999999</v>
      </c>
      <c r="Q555" s="41"/>
      <c r="R555" s="41"/>
      <c r="S555" s="41"/>
      <c r="T555" s="41"/>
      <c r="U555" s="41"/>
      <c r="V555" s="41"/>
      <c r="W555" s="41"/>
      <c r="X555" s="41"/>
      <c r="Y555" s="41"/>
      <c r="Z555" s="41"/>
    </row>
    <row r="556" spans="1:26" ht="15.75" customHeight="1">
      <c r="A556" s="39">
        <v>45341</v>
      </c>
      <c r="B556" s="40">
        <v>4256.3900000000003</v>
      </c>
      <c r="C556" s="41"/>
      <c r="D556" s="42">
        <v>45376</v>
      </c>
      <c r="E556" s="43">
        <v>1.23</v>
      </c>
      <c r="F556" s="44"/>
      <c r="G556" s="44"/>
      <c r="H556" s="41"/>
      <c r="I556" s="52">
        <f t="shared" ref="I556:J556" si="555">A556</f>
        <v>45341</v>
      </c>
      <c r="J556" s="53">
        <f t="shared" si="555"/>
        <v>4256.3900000000003</v>
      </c>
      <c r="K556" s="54">
        <f>_xlfn.XLOOKUP(VALUE(I556), 'Processed closing data'!D$1:D$750, 'Processed closing data'!E$1:E$750, "")</f>
        <v>1.51</v>
      </c>
      <c r="L556" s="55">
        <f>_xlfn.XLOOKUP(VALUE(I556), 'Processed closing data'!O$1:O$750, 'Processed closing data'!P$1:P$750, "")</f>
        <v>18.239999999999998</v>
      </c>
      <c r="M556" s="41"/>
      <c r="N556" s="41"/>
      <c r="O556" s="42">
        <v>45376</v>
      </c>
      <c r="P556" s="56">
        <v>17.66</v>
      </c>
      <c r="Q556" s="41"/>
      <c r="R556" s="41"/>
      <c r="S556" s="41"/>
      <c r="T556" s="41"/>
      <c r="U556" s="41"/>
      <c r="V556" s="41"/>
      <c r="W556" s="41"/>
      <c r="X556" s="41"/>
      <c r="Y556" s="41"/>
      <c r="Z556" s="41"/>
    </row>
    <row r="557" spans="1:26" ht="15.75" customHeight="1">
      <c r="A557" s="39">
        <v>45342</v>
      </c>
      <c r="B557" s="40">
        <v>4248.6899999999996</v>
      </c>
      <c r="C557" s="41"/>
      <c r="D557" s="42">
        <v>45377</v>
      </c>
      <c r="E557" s="43">
        <v>1.24</v>
      </c>
      <c r="F557" s="44"/>
      <c r="G557" s="44"/>
      <c r="H557" s="41"/>
      <c r="I557" s="52">
        <f t="shared" ref="I557:J557" si="556">A557</f>
        <v>45342</v>
      </c>
      <c r="J557" s="53">
        <f t="shared" si="556"/>
        <v>4248.6899999999996</v>
      </c>
      <c r="K557" s="54">
        <f>_xlfn.XLOOKUP(VALUE(I557), 'Processed closing data'!D$1:D$750, 'Processed closing data'!E$1:E$750, "")</f>
        <v>1.4</v>
      </c>
      <c r="L557" s="55">
        <f>_xlfn.XLOOKUP(VALUE(I557), 'Processed closing data'!O$1:O$750, 'Processed closing data'!P$1:P$750, "")</f>
        <v>18.5</v>
      </c>
      <c r="M557" s="41"/>
      <c r="N557" s="41"/>
      <c r="O557" s="42">
        <v>45377</v>
      </c>
      <c r="P557" s="56">
        <v>18.170000000000002</v>
      </c>
      <c r="Q557" s="41"/>
      <c r="R557" s="41"/>
      <c r="S557" s="41"/>
      <c r="T557" s="41"/>
      <c r="U557" s="41"/>
      <c r="V557" s="41"/>
      <c r="W557" s="41"/>
      <c r="X557" s="41"/>
      <c r="Y557" s="41"/>
      <c r="Z557" s="41"/>
    </row>
    <row r="558" spans="1:26" ht="15.75" customHeight="1">
      <c r="A558" s="39">
        <v>45343</v>
      </c>
      <c r="B558" s="40">
        <v>4222.09</v>
      </c>
      <c r="C558" s="41"/>
      <c r="D558" s="42">
        <v>45378</v>
      </c>
      <c r="E558" s="43">
        <v>1.27</v>
      </c>
      <c r="F558" s="44"/>
      <c r="G558" s="44"/>
      <c r="H558" s="41"/>
      <c r="I558" s="52">
        <f t="shared" ref="I558:J558" si="557">A558</f>
        <v>45343</v>
      </c>
      <c r="J558" s="53">
        <f t="shared" si="557"/>
        <v>4222.09</v>
      </c>
      <c r="K558" s="54">
        <f>_xlfn.XLOOKUP(VALUE(I558), 'Processed closing data'!D$1:D$750, 'Processed closing data'!E$1:E$750, "")</f>
        <v>1.37</v>
      </c>
      <c r="L558" s="55">
        <f>_xlfn.XLOOKUP(VALUE(I558), 'Processed closing data'!O$1:O$750, 'Processed closing data'!P$1:P$750, "")</f>
        <v>19.12</v>
      </c>
      <c r="M558" s="41"/>
      <c r="N558" s="41"/>
      <c r="O558" s="42">
        <v>45378</v>
      </c>
      <c r="P558" s="56">
        <v>17.87</v>
      </c>
      <c r="Q558" s="41"/>
      <c r="R558" s="41"/>
      <c r="S558" s="41"/>
      <c r="T558" s="41"/>
      <c r="U558" s="41"/>
      <c r="V558" s="41"/>
      <c r="W558" s="41"/>
      <c r="X558" s="41"/>
      <c r="Y558" s="41"/>
      <c r="Z558" s="41"/>
    </row>
    <row r="559" spans="1:26" ht="15.75" customHeight="1">
      <c r="A559" s="39">
        <v>45344</v>
      </c>
      <c r="B559" s="40">
        <v>4236.95</v>
      </c>
      <c r="C559" s="41"/>
      <c r="D559" s="42">
        <v>45379</v>
      </c>
      <c r="E559" s="43">
        <v>1.22</v>
      </c>
      <c r="F559" s="44"/>
      <c r="G559" s="44"/>
      <c r="H559" s="41"/>
      <c r="I559" s="52">
        <f t="shared" ref="I559:J559" si="558">A559</f>
        <v>45344</v>
      </c>
      <c r="J559" s="53">
        <f t="shared" si="558"/>
        <v>4236.95</v>
      </c>
      <c r="K559" s="54">
        <f>_xlfn.XLOOKUP(VALUE(I559), 'Processed closing data'!D$1:D$750, 'Processed closing data'!E$1:E$750, "")</f>
        <v>1.47</v>
      </c>
      <c r="L559" s="55">
        <f>_xlfn.XLOOKUP(VALUE(I559), 'Processed closing data'!O$1:O$750, 'Processed closing data'!P$1:P$750, "")</f>
        <v>19.66</v>
      </c>
      <c r="M559" s="41"/>
      <c r="N559" s="41"/>
      <c r="O559" s="42">
        <v>45379</v>
      </c>
      <c r="P559" s="56">
        <v>17.649999999999999</v>
      </c>
      <c r="Q559" s="41"/>
      <c r="R559" s="41"/>
      <c r="S559" s="41"/>
      <c r="T559" s="41"/>
      <c r="U559" s="41"/>
      <c r="V559" s="41"/>
      <c r="W559" s="41"/>
      <c r="X559" s="41"/>
      <c r="Y559" s="41"/>
      <c r="Z559" s="41"/>
    </row>
    <row r="560" spans="1:26" ht="15.75" customHeight="1">
      <c r="A560" s="39">
        <v>45345</v>
      </c>
      <c r="B560" s="40">
        <v>4244.71</v>
      </c>
      <c r="C560" s="41"/>
      <c r="D560" s="42">
        <v>45384</v>
      </c>
      <c r="E560" s="43">
        <v>1.17</v>
      </c>
      <c r="F560" s="44"/>
      <c r="G560" s="44"/>
      <c r="H560" s="41"/>
      <c r="I560" s="52">
        <f t="shared" ref="I560:J560" si="559">A560</f>
        <v>45345</v>
      </c>
      <c r="J560" s="53">
        <f t="shared" si="559"/>
        <v>4244.71</v>
      </c>
      <c r="K560" s="54">
        <f>_xlfn.XLOOKUP(VALUE(I560), 'Processed closing data'!D$1:D$750, 'Processed closing data'!E$1:E$750, "")</f>
        <v>1.43</v>
      </c>
      <c r="L560" s="55">
        <f>_xlfn.XLOOKUP(VALUE(I560), 'Processed closing data'!O$1:O$750, 'Processed closing data'!P$1:P$750, "")</f>
        <v>19.59</v>
      </c>
      <c r="M560" s="41"/>
      <c r="N560" s="41"/>
      <c r="O560" s="42">
        <v>45384</v>
      </c>
      <c r="P560" s="56">
        <v>17.420000000000002</v>
      </c>
      <c r="Q560" s="41"/>
      <c r="R560" s="41"/>
      <c r="S560" s="41"/>
      <c r="T560" s="41"/>
      <c r="U560" s="41"/>
      <c r="V560" s="41"/>
      <c r="W560" s="41"/>
      <c r="X560" s="41"/>
      <c r="Y560" s="41"/>
      <c r="Z560" s="41"/>
    </row>
    <row r="561" spans="1:26" ht="15.75" customHeight="1">
      <c r="A561" s="39">
        <v>45348</v>
      </c>
      <c r="B561" s="40">
        <v>4232.66</v>
      </c>
      <c r="C561" s="41"/>
      <c r="D561" s="42">
        <v>45385</v>
      </c>
      <c r="E561" s="43">
        <v>1.1599999999999999</v>
      </c>
      <c r="F561" s="44"/>
      <c r="G561" s="44"/>
      <c r="H561" s="41"/>
      <c r="I561" s="52">
        <f t="shared" ref="I561:J561" si="560">A561</f>
        <v>45348</v>
      </c>
      <c r="J561" s="53">
        <f t="shared" si="560"/>
        <v>4232.66</v>
      </c>
      <c r="K561" s="54">
        <f>_xlfn.XLOOKUP(VALUE(I561), 'Processed closing data'!D$1:D$750, 'Processed closing data'!E$1:E$750, "")</f>
        <v>1.41</v>
      </c>
      <c r="L561" s="55">
        <f>_xlfn.XLOOKUP(VALUE(I561), 'Processed closing data'!O$1:O$750, 'Processed closing data'!P$1:P$750, "")</f>
        <v>19.28</v>
      </c>
      <c r="M561" s="41"/>
      <c r="N561" s="41"/>
      <c r="O561" s="42">
        <v>45385</v>
      </c>
      <c r="P561" s="56">
        <v>17.52</v>
      </c>
      <c r="Q561" s="41"/>
      <c r="R561" s="41"/>
      <c r="S561" s="41"/>
      <c r="T561" s="41"/>
      <c r="U561" s="41"/>
      <c r="V561" s="41"/>
      <c r="W561" s="41"/>
      <c r="X561" s="41"/>
      <c r="Y561" s="41"/>
      <c r="Z561" s="41"/>
    </row>
    <row r="562" spans="1:26" ht="15.75" customHeight="1">
      <c r="A562" s="39">
        <v>45349</v>
      </c>
      <c r="B562" s="40">
        <v>4233.18</v>
      </c>
      <c r="C562" s="41"/>
      <c r="D562" s="42">
        <v>45386</v>
      </c>
      <c r="E562" s="43">
        <v>1.17</v>
      </c>
      <c r="F562" s="44"/>
      <c r="G562" s="44"/>
      <c r="H562" s="41"/>
      <c r="I562" s="52">
        <f t="shared" ref="I562:J562" si="561">A562</f>
        <v>45349</v>
      </c>
      <c r="J562" s="53">
        <f t="shared" si="561"/>
        <v>4233.18</v>
      </c>
      <c r="K562" s="54">
        <f>_xlfn.XLOOKUP(VALUE(I562), 'Processed closing data'!D$1:D$750, 'Processed closing data'!E$1:E$750, "")</f>
        <v>1.45</v>
      </c>
      <c r="L562" s="55">
        <f>_xlfn.XLOOKUP(VALUE(I562), 'Processed closing data'!O$1:O$750, 'Processed closing data'!P$1:P$750, "")</f>
        <v>19.2</v>
      </c>
      <c r="M562" s="41"/>
      <c r="N562" s="41"/>
      <c r="O562" s="42">
        <v>45386</v>
      </c>
      <c r="P562" s="56">
        <v>17.64</v>
      </c>
      <c r="Q562" s="41"/>
      <c r="R562" s="41"/>
      <c r="S562" s="41"/>
      <c r="T562" s="41"/>
      <c r="U562" s="41"/>
      <c r="V562" s="41"/>
      <c r="W562" s="41"/>
      <c r="X562" s="41"/>
      <c r="Y562" s="41"/>
      <c r="Z562" s="41"/>
    </row>
    <row r="563" spans="1:26" ht="15.75" customHeight="1">
      <c r="A563" s="39">
        <v>45350</v>
      </c>
      <c r="B563" s="40">
        <v>4201.04</v>
      </c>
      <c r="C563" s="41"/>
      <c r="D563" s="42">
        <v>45387</v>
      </c>
      <c r="E563" s="43">
        <v>1.1299999999999999</v>
      </c>
      <c r="F563" s="44"/>
      <c r="G563" s="44"/>
      <c r="H563" s="41"/>
      <c r="I563" s="52">
        <f t="shared" ref="I563:J563" si="562">A563</f>
        <v>45350</v>
      </c>
      <c r="J563" s="53">
        <f t="shared" si="562"/>
        <v>4201.04</v>
      </c>
      <c r="K563" s="54">
        <f>_xlfn.XLOOKUP(VALUE(I563), 'Processed closing data'!D$1:D$750, 'Processed closing data'!E$1:E$750, "")</f>
        <v>1.35</v>
      </c>
      <c r="L563" s="55">
        <f>_xlfn.XLOOKUP(VALUE(I563), 'Processed closing data'!O$1:O$750, 'Processed closing data'!P$1:P$750, "")</f>
        <v>18.3</v>
      </c>
      <c r="M563" s="41"/>
      <c r="N563" s="41"/>
      <c r="O563" s="42">
        <v>45387</v>
      </c>
      <c r="P563" s="56">
        <v>17.440000000000001</v>
      </c>
      <c r="Q563" s="41"/>
      <c r="R563" s="41"/>
      <c r="S563" s="41"/>
      <c r="T563" s="41"/>
      <c r="U563" s="41"/>
      <c r="V563" s="41"/>
      <c r="W563" s="41"/>
      <c r="X563" s="41"/>
      <c r="Y563" s="41"/>
      <c r="Z563" s="41"/>
    </row>
    <row r="564" spans="1:26" ht="15.75" customHeight="1">
      <c r="A564" s="39">
        <v>45351</v>
      </c>
      <c r="B564" s="40">
        <v>4204.7</v>
      </c>
      <c r="C564" s="41"/>
      <c r="D564" s="42">
        <v>45390</v>
      </c>
      <c r="E564" s="43">
        <v>1.1200000000000001</v>
      </c>
      <c r="F564" s="58"/>
      <c r="G564" s="44"/>
      <c r="H564" s="41"/>
      <c r="I564" s="52">
        <f t="shared" ref="I564:J564" si="563">A564</f>
        <v>45351</v>
      </c>
      <c r="J564" s="53">
        <f t="shared" si="563"/>
        <v>4204.7</v>
      </c>
      <c r="K564" s="54">
        <f>_xlfn.XLOOKUP(VALUE(I564), 'Processed closing data'!D$1:D$750, 'Processed closing data'!E$1:E$750, "")</f>
        <v>1.33</v>
      </c>
      <c r="L564" s="55">
        <f>_xlfn.XLOOKUP(VALUE(I564), 'Processed closing data'!O$1:O$750, 'Processed closing data'!P$1:P$750, "")</f>
        <v>17.920000000000002</v>
      </c>
      <c r="M564" s="41"/>
      <c r="N564" s="41"/>
      <c r="O564" s="42">
        <v>45390</v>
      </c>
      <c r="P564" s="56">
        <v>17.399999999999999</v>
      </c>
      <c r="Q564" s="41"/>
      <c r="R564" s="41"/>
      <c r="S564" s="41"/>
      <c r="T564" s="41"/>
      <c r="U564" s="41"/>
      <c r="V564" s="41"/>
      <c r="W564" s="41"/>
      <c r="X564" s="41"/>
      <c r="Y564" s="41"/>
      <c r="Z564" s="41"/>
    </row>
    <row r="565" spans="1:26" ht="15.75" customHeight="1">
      <c r="A565" s="39">
        <v>45352</v>
      </c>
      <c r="B565" s="40">
        <v>4238.8100000000004</v>
      </c>
      <c r="C565" s="41"/>
      <c r="D565" s="42">
        <v>45391</v>
      </c>
      <c r="E565" s="43">
        <v>1.1499999999999999</v>
      </c>
      <c r="F565" s="44"/>
      <c r="G565" s="44"/>
      <c r="H565" s="41"/>
      <c r="I565" s="52">
        <f t="shared" ref="I565:J565" si="564">A565</f>
        <v>45352</v>
      </c>
      <c r="J565" s="53">
        <f t="shared" si="564"/>
        <v>4238.8100000000004</v>
      </c>
      <c r="K565" s="54">
        <f>_xlfn.XLOOKUP(VALUE(I565), 'Processed closing data'!D$1:D$750, 'Processed closing data'!E$1:E$750, "")</f>
        <v>1.3</v>
      </c>
      <c r="L565" s="55">
        <f>_xlfn.XLOOKUP(VALUE(I565), 'Processed closing data'!O$1:O$750, 'Processed closing data'!P$1:P$750, "")</f>
        <v>17.399999999999999</v>
      </c>
      <c r="M565" s="41"/>
      <c r="N565" s="41"/>
      <c r="O565" s="42">
        <v>45391</v>
      </c>
      <c r="P565" s="56">
        <v>17.399999999999999</v>
      </c>
      <c r="Q565" s="41"/>
      <c r="R565" s="41"/>
      <c r="S565" s="41"/>
      <c r="T565" s="41"/>
      <c r="U565" s="41"/>
      <c r="V565" s="41"/>
      <c r="W565" s="41"/>
      <c r="X565" s="41"/>
      <c r="Y565" s="41"/>
      <c r="Z565" s="41"/>
    </row>
    <row r="566" spans="1:26" ht="15.75" customHeight="1">
      <c r="A566" s="39">
        <v>45355</v>
      </c>
      <c r="B566" s="40">
        <v>4215.57</v>
      </c>
      <c r="C566" s="41"/>
      <c r="D566" s="42">
        <v>45392</v>
      </c>
      <c r="E566" s="43">
        <v>1.1200000000000001</v>
      </c>
      <c r="F566" s="58"/>
      <c r="G566" s="44"/>
      <c r="H566" s="41"/>
      <c r="I566" s="52">
        <f t="shared" ref="I566:J566" si="565">A566</f>
        <v>45355</v>
      </c>
      <c r="J566" s="53">
        <f t="shared" si="565"/>
        <v>4215.57</v>
      </c>
      <c r="K566" s="54">
        <f>_xlfn.XLOOKUP(VALUE(I566), 'Processed closing data'!D$1:D$750, 'Processed closing data'!E$1:E$750, "")</f>
        <v>1.26</v>
      </c>
      <c r="L566" s="55">
        <f>_xlfn.XLOOKUP(VALUE(I566), 'Processed closing data'!O$1:O$750, 'Processed closing data'!P$1:P$750, "")</f>
        <v>16.37</v>
      </c>
      <c r="M566" s="41"/>
      <c r="N566" s="41"/>
      <c r="O566" s="42">
        <v>45392</v>
      </c>
      <c r="P566" s="56">
        <v>17.64</v>
      </c>
      <c r="Q566" s="41"/>
      <c r="R566" s="41"/>
      <c r="S566" s="41"/>
      <c r="T566" s="41"/>
      <c r="U566" s="41"/>
      <c r="V566" s="41"/>
      <c r="W566" s="41"/>
      <c r="X566" s="41"/>
      <c r="Y566" s="41"/>
      <c r="Z566" s="41"/>
    </row>
    <row r="567" spans="1:26" ht="15.75" customHeight="1">
      <c r="A567" s="39">
        <v>45356</v>
      </c>
      <c r="B567" s="40">
        <v>4219.01</v>
      </c>
      <c r="C567" s="41"/>
      <c r="D567" s="42">
        <v>45393</v>
      </c>
      <c r="E567" s="43">
        <v>1.0900000000000001</v>
      </c>
      <c r="F567" s="57"/>
      <c r="G567" s="44"/>
      <c r="H567" s="41"/>
      <c r="I567" s="52">
        <f t="shared" ref="I567:J567" si="566">A567</f>
        <v>45356</v>
      </c>
      <c r="J567" s="53">
        <f t="shared" si="566"/>
        <v>4219.01</v>
      </c>
      <c r="K567" s="54">
        <f>_xlfn.XLOOKUP(VALUE(I567), 'Processed closing data'!D$1:D$750, 'Processed closing data'!E$1:E$750, "")</f>
        <v>1.29</v>
      </c>
      <c r="L567" s="55">
        <f>_xlfn.XLOOKUP(VALUE(I567), 'Processed closing data'!O$1:O$750, 'Processed closing data'!P$1:P$750, "")</f>
        <v>16.86</v>
      </c>
      <c r="M567" s="41"/>
      <c r="N567" s="41"/>
      <c r="O567" s="42">
        <v>45393</v>
      </c>
      <c r="P567" s="56">
        <v>17.920000000000002</v>
      </c>
      <c r="Q567" s="41"/>
      <c r="R567" s="41"/>
      <c r="S567" s="41"/>
      <c r="T567" s="41"/>
      <c r="U567" s="41"/>
      <c r="V567" s="41"/>
      <c r="W567" s="41"/>
      <c r="X567" s="41"/>
      <c r="Y567" s="41"/>
      <c r="Z567" s="41"/>
    </row>
    <row r="568" spans="1:26" ht="15.75" customHeight="1">
      <c r="A568" s="39">
        <v>45357</v>
      </c>
      <c r="B568" s="40">
        <v>4240.95</v>
      </c>
      <c r="C568" s="41"/>
      <c r="D568" s="42">
        <v>45394</v>
      </c>
      <c r="E568" s="43">
        <v>1.07</v>
      </c>
      <c r="F568" s="57"/>
      <c r="G568" s="44"/>
      <c r="H568" s="41"/>
      <c r="I568" s="52">
        <f t="shared" ref="I568:J568" si="567">A568</f>
        <v>45357</v>
      </c>
      <c r="J568" s="53">
        <f t="shared" si="567"/>
        <v>4240.95</v>
      </c>
      <c r="K568" s="54">
        <f>_xlfn.XLOOKUP(VALUE(I568), 'Processed closing data'!D$1:D$750, 'Processed closing data'!E$1:E$750, "")</f>
        <v>1.32</v>
      </c>
      <c r="L568" s="55">
        <f>_xlfn.XLOOKUP(VALUE(I568), 'Processed closing data'!O$1:O$750, 'Processed closing data'!P$1:P$750, "")</f>
        <v>18.14</v>
      </c>
      <c r="M568" s="41"/>
      <c r="N568" s="41"/>
      <c r="O568" s="42">
        <v>45394</v>
      </c>
      <c r="P568" s="56">
        <v>17.8</v>
      </c>
      <c r="Q568" s="41"/>
      <c r="R568" s="41"/>
      <c r="S568" s="41"/>
      <c r="T568" s="41"/>
      <c r="U568" s="41"/>
      <c r="V568" s="41"/>
      <c r="W568" s="41"/>
      <c r="X568" s="41"/>
      <c r="Y568" s="41"/>
      <c r="Z568" s="41"/>
    </row>
    <row r="569" spans="1:26" ht="15.75" customHeight="1">
      <c r="A569" s="39">
        <v>45358</v>
      </c>
      <c r="B569" s="40">
        <v>4250.6000000000004</v>
      </c>
      <c r="C569" s="41"/>
      <c r="D569" s="42">
        <v>45397</v>
      </c>
      <c r="E569" s="43">
        <v>1.07</v>
      </c>
      <c r="F569" s="57"/>
      <c r="G569" s="44"/>
      <c r="H569" s="41"/>
      <c r="I569" s="52">
        <f t="shared" ref="I569:J569" si="568">A569</f>
        <v>45358</v>
      </c>
      <c r="J569" s="53">
        <f t="shared" si="568"/>
        <v>4250.6000000000004</v>
      </c>
      <c r="K569" s="54">
        <f>_xlfn.XLOOKUP(VALUE(I569), 'Processed closing data'!D$1:D$750, 'Processed closing data'!E$1:E$750, "")</f>
        <v>1.4</v>
      </c>
      <c r="L569" s="55">
        <f>_xlfn.XLOOKUP(VALUE(I569), 'Processed closing data'!O$1:O$750, 'Processed closing data'!P$1:P$750, "")</f>
        <v>18.39</v>
      </c>
      <c r="M569" s="41"/>
      <c r="N569" s="41"/>
      <c r="O569" s="42">
        <v>45397</v>
      </c>
      <c r="P569" s="56">
        <v>17.62</v>
      </c>
      <c r="Q569" s="41"/>
      <c r="R569" s="41"/>
      <c r="S569" s="41"/>
      <c r="T569" s="41"/>
      <c r="U569" s="41"/>
      <c r="V569" s="41"/>
      <c r="W569" s="41"/>
      <c r="X569" s="41"/>
      <c r="Y569" s="41"/>
      <c r="Z569" s="41"/>
    </row>
    <row r="570" spans="1:26" ht="15.75" customHeight="1">
      <c r="A570" s="39">
        <v>45359</v>
      </c>
      <c r="B570" s="40">
        <v>4235.63</v>
      </c>
      <c r="C570" s="41"/>
      <c r="D570" s="42">
        <v>45398</v>
      </c>
      <c r="E570" s="43">
        <v>1</v>
      </c>
      <c r="F570" s="44"/>
      <c r="G570" s="44"/>
      <c r="H570" s="41"/>
      <c r="I570" s="52">
        <f t="shared" ref="I570:J570" si="569">A570</f>
        <v>45359</v>
      </c>
      <c r="J570" s="53">
        <f t="shared" si="569"/>
        <v>4235.63</v>
      </c>
      <c r="K570" s="54">
        <f>_xlfn.XLOOKUP(VALUE(I570), 'Processed closing data'!D$1:D$750, 'Processed closing data'!E$1:E$750, "")</f>
        <v>1.44</v>
      </c>
      <c r="L570" s="55">
        <f>_xlfn.XLOOKUP(VALUE(I570), 'Processed closing data'!O$1:O$750, 'Processed closing data'!P$1:P$750, "")</f>
        <v>18.16</v>
      </c>
      <c r="M570" s="41"/>
      <c r="N570" s="41"/>
      <c r="O570" s="42">
        <v>45398</v>
      </c>
      <c r="P570" s="56">
        <v>17.239999999999998</v>
      </c>
      <c r="Q570" s="41"/>
      <c r="R570" s="41"/>
      <c r="S570" s="41"/>
      <c r="T570" s="41"/>
      <c r="U570" s="41"/>
      <c r="V570" s="41"/>
      <c r="W570" s="41"/>
      <c r="X570" s="41"/>
      <c r="Y570" s="41"/>
      <c r="Z570" s="41"/>
    </row>
    <row r="571" spans="1:26" ht="15.75" customHeight="1">
      <c r="A571" s="39">
        <v>45362</v>
      </c>
      <c r="B571" s="40">
        <v>4237.93</v>
      </c>
      <c r="C571" s="41"/>
      <c r="D571" s="42">
        <v>45399</v>
      </c>
      <c r="E571" s="43">
        <v>0.99</v>
      </c>
      <c r="F571" s="44"/>
      <c r="G571" s="44"/>
      <c r="H571" s="41"/>
      <c r="I571" s="52">
        <f t="shared" ref="I571:J571" si="570">A571</f>
        <v>45362</v>
      </c>
      <c r="J571" s="53">
        <f t="shared" si="570"/>
        <v>4237.93</v>
      </c>
      <c r="K571" s="54">
        <f>_xlfn.XLOOKUP(VALUE(I571), 'Processed closing data'!D$1:D$750, 'Processed closing data'!E$1:E$750, "")</f>
        <v>1.48</v>
      </c>
      <c r="L571" s="55">
        <f>_xlfn.XLOOKUP(VALUE(I571), 'Processed closing data'!O$1:O$750, 'Processed closing data'!P$1:P$750, "")</f>
        <v>18.11</v>
      </c>
      <c r="M571" s="41"/>
      <c r="N571" s="41"/>
      <c r="O571" s="42">
        <v>45399</v>
      </c>
      <c r="P571" s="56">
        <v>17.52</v>
      </c>
      <c r="Q571" s="41"/>
      <c r="R571" s="41"/>
      <c r="S571" s="41"/>
      <c r="T571" s="41"/>
      <c r="U571" s="41"/>
      <c r="V571" s="41"/>
      <c r="W571" s="41"/>
      <c r="X571" s="41"/>
      <c r="Y571" s="41"/>
      <c r="Z571" s="41"/>
    </row>
    <row r="572" spans="1:26" ht="15.75" customHeight="1">
      <c r="A572" s="39">
        <v>45363</v>
      </c>
      <c r="B572" s="40">
        <v>4276.2700000000004</v>
      </c>
      <c r="C572" s="41"/>
      <c r="D572" s="42">
        <v>45400</v>
      </c>
      <c r="E572" s="43">
        <v>0.95</v>
      </c>
      <c r="F572" s="44"/>
      <c r="G572" s="44"/>
      <c r="H572" s="41"/>
      <c r="I572" s="52">
        <f t="shared" ref="I572:J572" si="571">A572</f>
        <v>45363</v>
      </c>
      <c r="J572" s="53">
        <f t="shared" si="571"/>
        <v>4276.2700000000004</v>
      </c>
      <c r="K572" s="54">
        <f>_xlfn.XLOOKUP(VALUE(I572), 'Processed closing data'!D$1:D$750, 'Processed closing data'!E$1:E$750, "")</f>
        <v>1.42</v>
      </c>
      <c r="L572" s="55">
        <f>_xlfn.XLOOKUP(VALUE(I572), 'Processed closing data'!O$1:O$750, 'Processed closing data'!P$1:P$750, "")</f>
        <v>18</v>
      </c>
      <c r="M572" s="41"/>
      <c r="N572" s="41"/>
      <c r="O572" s="42">
        <v>45400</v>
      </c>
      <c r="P572" s="56">
        <v>17.559999999999999</v>
      </c>
      <c r="Q572" s="41"/>
      <c r="R572" s="41"/>
      <c r="S572" s="41"/>
      <c r="T572" s="41"/>
      <c r="U572" s="41"/>
      <c r="V572" s="41"/>
      <c r="W572" s="41"/>
      <c r="X572" s="41"/>
      <c r="Y572" s="41"/>
      <c r="Z572" s="41"/>
    </row>
    <row r="573" spans="1:26" ht="15.75" customHeight="1">
      <c r="A573" s="39">
        <v>45364</v>
      </c>
      <c r="B573" s="40">
        <v>4287.78</v>
      </c>
      <c r="C573" s="41"/>
      <c r="D573" s="42">
        <v>45401</v>
      </c>
      <c r="E573" s="43">
        <v>0.93</v>
      </c>
      <c r="F573" s="44"/>
      <c r="G573" s="44"/>
      <c r="H573" s="41"/>
      <c r="I573" s="52">
        <f t="shared" ref="I573:J573" si="572">A573</f>
        <v>45364</v>
      </c>
      <c r="J573" s="53">
        <f t="shared" si="572"/>
        <v>4287.78</v>
      </c>
      <c r="K573" s="54">
        <f>_xlfn.XLOOKUP(VALUE(I573), 'Processed closing data'!D$1:D$750, 'Processed closing data'!E$1:E$750, "")</f>
        <v>1.39</v>
      </c>
      <c r="L573" s="55">
        <f>_xlfn.XLOOKUP(VALUE(I573), 'Processed closing data'!O$1:O$750, 'Processed closing data'!P$1:P$750, "")</f>
        <v>17.97</v>
      </c>
      <c r="M573" s="41"/>
      <c r="N573" s="41"/>
      <c r="O573" s="42">
        <v>45401</v>
      </c>
      <c r="P573" s="56">
        <v>17.18</v>
      </c>
      <c r="Q573" s="41"/>
      <c r="R573" s="41"/>
      <c r="S573" s="41"/>
      <c r="T573" s="41"/>
      <c r="U573" s="41"/>
      <c r="V573" s="41"/>
      <c r="W573" s="41"/>
      <c r="X573" s="41"/>
      <c r="Y573" s="41"/>
      <c r="Z573" s="41"/>
    </row>
    <row r="574" spans="1:26" ht="15.75" customHeight="1">
      <c r="A574" s="39">
        <v>45365</v>
      </c>
      <c r="B574" s="40">
        <v>4271.62</v>
      </c>
      <c r="C574" s="41"/>
      <c r="D574" s="42">
        <v>45404</v>
      </c>
      <c r="E574" s="43">
        <v>0.96</v>
      </c>
      <c r="F574" s="44"/>
      <c r="G574" s="44"/>
      <c r="H574" s="41"/>
      <c r="I574" s="52">
        <f t="shared" ref="I574:J574" si="573">A574</f>
        <v>45365</v>
      </c>
      <c r="J574" s="53">
        <f t="shared" si="573"/>
        <v>4271.62</v>
      </c>
      <c r="K574" s="54">
        <f>_xlfn.XLOOKUP(VALUE(I574), 'Processed closing data'!D$1:D$750, 'Processed closing data'!E$1:E$750, "")</f>
        <v>1.38</v>
      </c>
      <c r="L574" s="55">
        <f>_xlfn.XLOOKUP(VALUE(I574), 'Processed closing data'!O$1:O$750, 'Processed closing data'!P$1:P$750, "")</f>
        <v>17.8</v>
      </c>
      <c r="M574" s="41"/>
      <c r="N574" s="41"/>
      <c r="O574" s="42">
        <v>45404</v>
      </c>
      <c r="P574" s="56">
        <v>17.260000000000002</v>
      </c>
      <c r="Q574" s="41"/>
      <c r="R574" s="41"/>
      <c r="S574" s="41"/>
      <c r="T574" s="41"/>
      <c r="U574" s="41"/>
      <c r="V574" s="41"/>
      <c r="W574" s="41"/>
      <c r="X574" s="41"/>
      <c r="Y574" s="41"/>
      <c r="Z574" s="41"/>
    </row>
    <row r="575" spans="1:26" ht="15.75" customHeight="1">
      <c r="A575" s="39">
        <v>45366</v>
      </c>
      <c r="B575" s="40">
        <v>4264.99</v>
      </c>
      <c r="C575" s="41"/>
      <c r="D575" s="42">
        <v>45405</v>
      </c>
      <c r="E575" s="43">
        <v>1.03</v>
      </c>
      <c r="F575" s="57"/>
      <c r="G575" s="44"/>
      <c r="H575" s="41"/>
      <c r="I575" s="52">
        <f t="shared" ref="I575:J575" si="574">A575</f>
        <v>45366</v>
      </c>
      <c r="J575" s="53">
        <f t="shared" si="574"/>
        <v>4264.99</v>
      </c>
      <c r="K575" s="54">
        <f>_xlfn.XLOOKUP(VALUE(I575), 'Processed closing data'!D$1:D$750, 'Processed closing data'!E$1:E$750, "")</f>
        <v>1.38</v>
      </c>
      <c r="L575" s="55">
        <f>_xlfn.XLOOKUP(VALUE(I575), 'Processed closing data'!O$1:O$750, 'Processed closing data'!P$1:P$750, "")</f>
        <v>17.95</v>
      </c>
      <c r="M575" s="41"/>
      <c r="N575" s="41"/>
      <c r="O575" s="42">
        <v>45405</v>
      </c>
      <c r="P575" s="56">
        <v>17.5</v>
      </c>
      <c r="Q575" s="41"/>
      <c r="R575" s="41"/>
      <c r="S575" s="41"/>
      <c r="T575" s="41"/>
      <c r="U575" s="41"/>
      <c r="V575" s="41"/>
      <c r="W575" s="41"/>
      <c r="X575" s="41"/>
      <c r="Y575" s="41"/>
      <c r="Z575" s="41"/>
    </row>
    <row r="576" spans="1:26" ht="15.75" customHeight="1">
      <c r="A576" s="39">
        <v>45369</v>
      </c>
      <c r="B576" s="40">
        <v>4261.87</v>
      </c>
      <c r="C576" s="41"/>
      <c r="D576" s="42">
        <v>45406</v>
      </c>
      <c r="E576" s="43">
        <v>1.03</v>
      </c>
      <c r="F576" s="57"/>
      <c r="G576" s="44"/>
      <c r="H576" s="41"/>
      <c r="I576" s="52">
        <f t="shared" ref="I576:J576" si="575">A576</f>
        <v>45369</v>
      </c>
      <c r="J576" s="53">
        <f t="shared" si="575"/>
        <v>4261.87</v>
      </c>
      <c r="K576" s="54">
        <f>_xlfn.XLOOKUP(VALUE(I576), 'Processed closing data'!D$1:D$750, 'Processed closing data'!E$1:E$750, "")</f>
        <v>1.37</v>
      </c>
      <c r="L576" s="55">
        <f>_xlfn.XLOOKUP(VALUE(I576), 'Processed closing data'!O$1:O$750, 'Processed closing data'!P$1:P$750, "")</f>
        <v>17.43</v>
      </c>
      <c r="M576" s="41"/>
      <c r="N576" s="41"/>
      <c r="O576" s="42">
        <v>45406</v>
      </c>
      <c r="P576" s="56">
        <v>17</v>
      </c>
      <c r="Q576" s="41"/>
      <c r="R576" s="41"/>
      <c r="S576" s="41"/>
      <c r="T576" s="41"/>
      <c r="U576" s="41"/>
      <c r="V576" s="41"/>
      <c r="W576" s="41"/>
      <c r="X576" s="41"/>
      <c r="Y576" s="41"/>
      <c r="Z576" s="41"/>
    </row>
    <row r="577" spans="1:26" ht="15.75" customHeight="1">
      <c r="A577" s="39">
        <v>45370</v>
      </c>
      <c r="B577" s="40">
        <v>4267.68</v>
      </c>
      <c r="C577" s="41"/>
      <c r="D577" s="42">
        <v>45407</v>
      </c>
      <c r="E577" s="43">
        <v>0.93</v>
      </c>
      <c r="F577" s="44"/>
      <c r="G577" s="44"/>
      <c r="H577" s="41"/>
      <c r="I577" s="52">
        <f t="shared" ref="I577:J577" si="576">A577</f>
        <v>45370</v>
      </c>
      <c r="J577" s="53">
        <f t="shared" si="576"/>
        <v>4267.68</v>
      </c>
      <c r="K577" s="54">
        <f>_xlfn.XLOOKUP(VALUE(I577), 'Processed closing data'!D$1:D$750, 'Processed closing data'!E$1:E$750, "")</f>
        <v>1.36</v>
      </c>
      <c r="L577" s="55">
        <f>_xlfn.XLOOKUP(VALUE(I577), 'Processed closing data'!O$1:O$750, 'Processed closing data'!P$1:P$750, "")</f>
        <v>17.149999999999999</v>
      </c>
      <c r="M577" s="41"/>
      <c r="N577" s="41"/>
      <c r="O577" s="42">
        <v>45407</v>
      </c>
      <c r="P577" s="56">
        <v>17.04</v>
      </c>
      <c r="Q577" s="41"/>
      <c r="R577" s="41"/>
      <c r="S577" s="41"/>
      <c r="T577" s="41"/>
      <c r="U577" s="41"/>
      <c r="V577" s="41"/>
      <c r="W577" s="41"/>
      <c r="X577" s="41"/>
      <c r="Y577" s="41"/>
      <c r="Z577" s="41"/>
    </row>
    <row r="578" spans="1:26" ht="15.75" customHeight="1">
      <c r="A578" s="39">
        <v>45371</v>
      </c>
      <c r="B578" s="40">
        <v>4268.83</v>
      </c>
      <c r="C578" s="41"/>
      <c r="D578" s="42">
        <v>45408</v>
      </c>
      <c r="E578" s="43">
        <v>0.97</v>
      </c>
      <c r="F578" s="44"/>
      <c r="G578" s="44"/>
      <c r="H578" s="41"/>
      <c r="I578" s="52">
        <f t="shared" ref="I578:J578" si="577">A578</f>
        <v>45371</v>
      </c>
      <c r="J578" s="53">
        <f t="shared" si="577"/>
        <v>4268.83</v>
      </c>
      <c r="K578" s="54">
        <f>_xlfn.XLOOKUP(VALUE(I578), 'Processed closing data'!D$1:D$750, 'Processed closing data'!E$1:E$750, "")</f>
        <v>1.37</v>
      </c>
      <c r="L578" s="55">
        <f>_xlfn.XLOOKUP(VALUE(I578), 'Processed closing data'!O$1:O$750, 'Processed closing data'!P$1:P$750, "")</f>
        <v>17.43</v>
      </c>
      <c r="M578" s="41"/>
      <c r="N578" s="41"/>
      <c r="O578" s="42">
        <v>45408</v>
      </c>
      <c r="P578" s="56">
        <v>17.36</v>
      </c>
      <c r="Q578" s="41"/>
      <c r="R578" s="41"/>
      <c r="S578" s="41"/>
      <c r="T578" s="41"/>
      <c r="U578" s="41"/>
      <c r="V578" s="41"/>
      <c r="W578" s="41"/>
      <c r="X578" s="41"/>
      <c r="Y578" s="41"/>
      <c r="Z578" s="41"/>
    </row>
    <row r="579" spans="1:26" ht="15.75" customHeight="1">
      <c r="A579" s="39">
        <v>45372</v>
      </c>
      <c r="B579" s="40">
        <v>4345.58</v>
      </c>
      <c r="C579" s="41"/>
      <c r="D579" s="42">
        <v>45411</v>
      </c>
      <c r="E579" s="43">
        <v>1.04</v>
      </c>
      <c r="F579" s="57"/>
      <c r="G579" s="44"/>
      <c r="H579" s="41"/>
      <c r="I579" s="52">
        <f t="shared" ref="I579:J579" si="578">A579</f>
        <v>45372</v>
      </c>
      <c r="J579" s="53">
        <f t="shared" si="578"/>
        <v>4345.58</v>
      </c>
      <c r="K579" s="54">
        <f>_xlfn.XLOOKUP(VALUE(I579), 'Processed closing data'!D$1:D$750, 'Processed closing data'!E$1:E$750, "")</f>
        <v>1.33</v>
      </c>
      <c r="L579" s="55">
        <f>_xlfn.XLOOKUP(VALUE(I579), 'Processed closing data'!O$1:O$750, 'Processed closing data'!P$1:P$750, "")</f>
        <v>18.29</v>
      </c>
      <c r="M579" s="41"/>
      <c r="N579" s="41"/>
      <c r="O579" s="42">
        <v>45411</v>
      </c>
      <c r="P579" s="56">
        <v>17.82</v>
      </c>
      <c r="Q579" s="41"/>
      <c r="R579" s="41"/>
      <c r="S579" s="41"/>
      <c r="T579" s="41"/>
      <c r="U579" s="41"/>
      <c r="V579" s="41"/>
      <c r="W579" s="41"/>
      <c r="X579" s="41"/>
      <c r="Y579" s="41"/>
      <c r="Z579" s="41"/>
    </row>
    <row r="580" spans="1:26" ht="15.75" customHeight="1">
      <c r="A580" s="39">
        <v>45373</v>
      </c>
      <c r="B580" s="40">
        <v>4367.9799999999996</v>
      </c>
      <c r="C580" s="41"/>
      <c r="D580" s="42">
        <v>45412</v>
      </c>
      <c r="E580" s="43">
        <v>0.98</v>
      </c>
      <c r="F580" s="44"/>
      <c r="G580" s="44"/>
      <c r="H580" s="41"/>
      <c r="I580" s="52">
        <f t="shared" ref="I580:J580" si="579">A580</f>
        <v>45373</v>
      </c>
      <c r="J580" s="53">
        <f t="shared" si="579"/>
        <v>4367.9799999999996</v>
      </c>
      <c r="K580" s="54">
        <f>_xlfn.XLOOKUP(VALUE(I580), 'Processed closing data'!D$1:D$750, 'Processed closing data'!E$1:E$750, "")</f>
        <v>1.29</v>
      </c>
      <c r="L580" s="55">
        <f>_xlfn.XLOOKUP(VALUE(I580), 'Processed closing data'!O$1:O$750, 'Processed closing data'!P$1:P$750, "")</f>
        <v>18.309999999999999</v>
      </c>
      <c r="M580" s="41"/>
      <c r="N580" s="41"/>
      <c r="O580" s="42">
        <v>45412</v>
      </c>
      <c r="P580" s="56">
        <v>18.04</v>
      </c>
      <c r="Q580" s="41"/>
      <c r="R580" s="41"/>
      <c r="S580" s="41"/>
      <c r="T580" s="41"/>
      <c r="U580" s="41"/>
      <c r="V580" s="41"/>
      <c r="W580" s="41"/>
      <c r="X580" s="41"/>
      <c r="Y580" s="41"/>
      <c r="Z580" s="41"/>
    </row>
    <row r="581" spans="1:26" ht="15.75" customHeight="1">
      <c r="A581" s="39">
        <v>45376</v>
      </c>
      <c r="B581" s="40">
        <v>4358.2299999999996</v>
      </c>
      <c r="C581" s="41"/>
      <c r="D581" s="42">
        <v>45413</v>
      </c>
      <c r="E581" s="43">
        <v>1.01</v>
      </c>
      <c r="F581" s="57"/>
      <c r="G581" s="44"/>
      <c r="H581" s="41"/>
      <c r="I581" s="52">
        <f t="shared" ref="I581:J581" si="580">A581</f>
        <v>45376</v>
      </c>
      <c r="J581" s="53">
        <f t="shared" si="580"/>
        <v>4358.2299999999996</v>
      </c>
      <c r="K581" s="54">
        <f>_xlfn.XLOOKUP(VALUE(I581), 'Processed closing data'!D$1:D$750, 'Processed closing data'!E$1:E$750, "")</f>
        <v>1.23</v>
      </c>
      <c r="L581" s="55">
        <f>_xlfn.XLOOKUP(VALUE(I581), 'Processed closing data'!O$1:O$750, 'Processed closing data'!P$1:P$750, "")</f>
        <v>17.66</v>
      </c>
      <c r="M581" s="41"/>
      <c r="N581" s="41"/>
      <c r="O581" s="42">
        <v>45413</v>
      </c>
      <c r="P581" s="56">
        <v>17.36</v>
      </c>
      <c r="Q581" s="41"/>
      <c r="R581" s="41"/>
      <c r="S581" s="41"/>
      <c r="T581" s="41"/>
      <c r="U581" s="41"/>
      <c r="V581" s="41"/>
      <c r="W581" s="41"/>
      <c r="X581" s="41"/>
      <c r="Y581" s="41"/>
      <c r="Z581" s="41"/>
    </row>
    <row r="582" spans="1:26" ht="15.75" customHeight="1">
      <c r="A582" s="39">
        <v>45377</v>
      </c>
      <c r="B582" s="40">
        <v>4369.6400000000003</v>
      </c>
      <c r="C582" s="41"/>
      <c r="D582" s="42">
        <v>45414</v>
      </c>
      <c r="E582" s="43">
        <v>1.06</v>
      </c>
      <c r="F582" s="57"/>
      <c r="G582" s="44"/>
      <c r="H582" s="41"/>
      <c r="I582" s="52">
        <f t="shared" ref="I582:J582" si="581">A582</f>
        <v>45377</v>
      </c>
      <c r="J582" s="53">
        <f t="shared" si="581"/>
        <v>4369.6400000000003</v>
      </c>
      <c r="K582" s="54">
        <f>_xlfn.XLOOKUP(VALUE(I582), 'Processed closing data'!D$1:D$750, 'Processed closing data'!E$1:E$750, "")</f>
        <v>1.24</v>
      </c>
      <c r="L582" s="55">
        <f>_xlfn.XLOOKUP(VALUE(I582), 'Processed closing data'!O$1:O$750, 'Processed closing data'!P$1:P$750, "")</f>
        <v>18.170000000000002</v>
      </c>
      <c r="M582" s="41"/>
      <c r="N582" s="41"/>
      <c r="O582" s="42">
        <v>45414</v>
      </c>
      <c r="P582" s="56">
        <v>17.84</v>
      </c>
      <c r="Q582" s="41"/>
      <c r="R582" s="41"/>
      <c r="S582" s="41"/>
      <c r="T582" s="41"/>
      <c r="U582" s="41"/>
      <c r="V582" s="41"/>
      <c r="W582" s="41"/>
      <c r="X582" s="41"/>
      <c r="Y582" s="41"/>
      <c r="Z582" s="41"/>
    </row>
    <row r="583" spans="1:26" ht="15.75" customHeight="1">
      <c r="A583" s="39">
        <v>45378</v>
      </c>
      <c r="B583" s="40">
        <v>4371.1400000000003</v>
      </c>
      <c r="C583" s="41"/>
      <c r="D583" s="42">
        <v>45415</v>
      </c>
      <c r="E583" s="43">
        <v>1.1000000000000001</v>
      </c>
      <c r="F583" s="58"/>
      <c r="G583" s="44"/>
      <c r="H583" s="41"/>
      <c r="I583" s="52">
        <f t="shared" ref="I583:J583" si="582">A583</f>
        <v>45378</v>
      </c>
      <c r="J583" s="53">
        <f t="shared" si="582"/>
        <v>4371.1400000000003</v>
      </c>
      <c r="K583" s="54">
        <f>_xlfn.XLOOKUP(VALUE(I583), 'Processed closing data'!D$1:D$750, 'Processed closing data'!E$1:E$750, "")</f>
        <v>1.27</v>
      </c>
      <c r="L583" s="55">
        <f>_xlfn.XLOOKUP(VALUE(I583), 'Processed closing data'!O$1:O$750, 'Processed closing data'!P$1:P$750, "")</f>
        <v>17.87</v>
      </c>
      <c r="M583" s="41"/>
      <c r="N583" s="41"/>
      <c r="O583" s="42">
        <v>45415</v>
      </c>
      <c r="P583" s="56">
        <v>18.68</v>
      </c>
      <c r="Q583" s="41"/>
      <c r="R583" s="41"/>
      <c r="S583" s="41"/>
      <c r="T583" s="41"/>
      <c r="U583" s="41"/>
      <c r="V583" s="41"/>
      <c r="W583" s="41"/>
      <c r="X583" s="41"/>
      <c r="Y583" s="41"/>
      <c r="Z583" s="41"/>
    </row>
    <row r="584" spans="1:26" ht="15.75" customHeight="1">
      <c r="A584" s="39">
        <v>45379</v>
      </c>
      <c r="B584" s="40">
        <v>4383.21</v>
      </c>
      <c r="C584" s="41"/>
      <c r="D584" s="42">
        <v>45419</v>
      </c>
      <c r="E584" s="43">
        <v>1.1100000000000001</v>
      </c>
      <c r="F584" s="58"/>
      <c r="G584" s="44"/>
      <c r="H584" s="41"/>
      <c r="I584" s="52">
        <f t="shared" ref="I584:J584" si="583">A584</f>
        <v>45379</v>
      </c>
      <c r="J584" s="53">
        <f t="shared" si="583"/>
        <v>4383.21</v>
      </c>
      <c r="K584" s="54">
        <f>_xlfn.XLOOKUP(VALUE(I584), 'Processed closing data'!D$1:D$750, 'Processed closing data'!E$1:E$750, "")</f>
        <v>1.22</v>
      </c>
      <c r="L584" s="55">
        <f>_xlfn.XLOOKUP(VALUE(I584), 'Processed closing data'!O$1:O$750, 'Processed closing data'!P$1:P$750, "")</f>
        <v>17.649999999999999</v>
      </c>
      <c r="M584" s="41"/>
      <c r="N584" s="41"/>
      <c r="O584" s="42">
        <v>45419</v>
      </c>
      <c r="P584" s="56">
        <v>18.86</v>
      </c>
      <c r="Q584" s="41"/>
      <c r="R584" s="41"/>
      <c r="S584" s="41"/>
      <c r="T584" s="41"/>
      <c r="U584" s="41"/>
      <c r="V584" s="41"/>
      <c r="W584" s="41"/>
      <c r="X584" s="41"/>
      <c r="Y584" s="41"/>
      <c r="Z584" s="41"/>
    </row>
    <row r="585" spans="1:26" ht="15.75" customHeight="1">
      <c r="A585" s="39">
        <v>45380</v>
      </c>
      <c r="B585" s="40">
        <v>4383.21</v>
      </c>
      <c r="C585" s="41"/>
      <c r="D585" s="42">
        <v>45420</v>
      </c>
      <c r="E585" s="43">
        <v>1.1499999999999999</v>
      </c>
      <c r="F585" s="44"/>
      <c r="G585" s="44"/>
      <c r="H585" s="41"/>
      <c r="I585" s="52">
        <f t="shared" ref="I585:J585" si="584">A585</f>
        <v>45380</v>
      </c>
      <c r="J585" s="53">
        <f t="shared" si="584"/>
        <v>4383.21</v>
      </c>
      <c r="K585" s="54">
        <v>1.22</v>
      </c>
      <c r="L585" s="55">
        <v>17.649999999999999</v>
      </c>
      <c r="M585" s="41"/>
      <c r="N585" s="41"/>
      <c r="O585" s="42">
        <v>45420</v>
      </c>
      <c r="P585" s="56">
        <v>18.8</v>
      </c>
      <c r="Q585" s="41"/>
      <c r="R585" s="41"/>
      <c r="S585" s="41"/>
      <c r="T585" s="41"/>
      <c r="U585" s="41"/>
      <c r="V585" s="41"/>
      <c r="W585" s="41"/>
      <c r="X585" s="41"/>
      <c r="Y585" s="41"/>
      <c r="Z585" s="41"/>
    </row>
    <row r="586" spans="1:26" ht="15.75" customHeight="1">
      <c r="A586" s="39">
        <v>45383</v>
      </c>
      <c r="B586" s="40">
        <v>4383.21</v>
      </c>
      <c r="C586" s="41"/>
      <c r="D586" s="42">
        <v>45421</v>
      </c>
      <c r="E586" s="43">
        <v>1.1299999999999999</v>
      </c>
      <c r="F586" s="44"/>
      <c r="G586" s="44"/>
      <c r="H586" s="41"/>
      <c r="I586" s="52">
        <f t="shared" ref="I586:J586" si="585">A586</f>
        <v>45383</v>
      </c>
      <c r="J586" s="53">
        <f t="shared" si="585"/>
        <v>4383.21</v>
      </c>
      <c r="K586" s="54">
        <v>1.22</v>
      </c>
      <c r="L586" s="55">
        <v>17.649999999999999</v>
      </c>
      <c r="M586" s="41"/>
      <c r="N586" s="41"/>
      <c r="O586" s="42">
        <v>45421</v>
      </c>
      <c r="P586" s="56">
        <v>18.920000000000002</v>
      </c>
      <c r="Q586" s="41"/>
      <c r="R586" s="41"/>
      <c r="S586" s="41"/>
      <c r="T586" s="41"/>
      <c r="U586" s="41"/>
      <c r="V586" s="41"/>
      <c r="W586" s="41"/>
      <c r="X586" s="41"/>
      <c r="Y586" s="41"/>
      <c r="Z586" s="41"/>
    </row>
    <row r="587" spans="1:26" ht="15.75" customHeight="1">
      <c r="A587" s="39">
        <v>45384</v>
      </c>
      <c r="B587" s="40">
        <v>4369.63</v>
      </c>
      <c r="C587" s="41"/>
      <c r="D587" s="42">
        <v>45422</v>
      </c>
      <c r="E587" s="43">
        <v>1.1399999999999999</v>
      </c>
      <c r="F587" s="44"/>
      <c r="G587" s="44"/>
      <c r="H587" s="41"/>
      <c r="I587" s="52">
        <f t="shared" ref="I587:J587" si="586">A587</f>
        <v>45384</v>
      </c>
      <c r="J587" s="53">
        <f t="shared" si="586"/>
        <v>4369.63</v>
      </c>
      <c r="K587" s="54">
        <f>_xlfn.XLOOKUP(VALUE(I587), 'Processed closing data'!D$1:D$750, 'Processed closing data'!E$1:E$750, "")</f>
        <v>1.17</v>
      </c>
      <c r="L587" s="55">
        <f>_xlfn.XLOOKUP(VALUE(I587), 'Processed closing data'!O$1:O$750, 'Processed closing data'!P$1:P$750, "")</f>
        <v>17.420000000000002</v>
      </c>
      <c r="M587" s="41"/>
      <c r="N587" s="41"/>
      <c r="O587" s="42">
        <v>45422</v>
      </c>
      <c r="P587" s="56">
        <v>18.98</v>
      </c>
      <c r="Q587" s="41"/>
      <c r="R587" s="41"/>
      <c r="S587" s="41"/>
      <c r="T587" s="41"/>
      <c r="U587" s="41"/>
      <c r="V587" s="41"/>
      <c r="W587" s="41"/>
      <c r="X587" s="41"/>
      <c r="Y587" s="41"/>
      <c r="Z587" s="41"/>
    </row>
    <row r="588" spans="1:26" ht="15.75" customHeight="1">
      <c r="A588" s="39">
        <v>45385</v>
      </c>
      <c r="B588" s="40">
        <v>4371.97</v>
      </c>
      <c r="C588" s="41"/>
      <c r="D588" s="42">
        <v>45425</v>
      </c>
      <c r="E588" s="43">
        <v>1.1000000000000001</v>
      </c>
      <c r="F588" s="58"/>
      <c r="G588" s="44"/>
      <c r="H588" s="41"/>
      <c r="I588" s="52">
        <f t="shared" ref="I588:J588" si="587">A588</f>
        <v>45385</v>
      </c>
      <c r="J588" s="53">
        <f t="shared" si="587"/>
        <v>4371.97</v>
      </c>
      <c r="K588" s="54">
        <f>_xlfn.XLOOKUP(VALUE(I588), 'Processed closing data'!D$1:D$750, 'Processed closing data'!E$1:E$750, "")</f>
        <v>1.1599999999999999</v>
      </c>
      <c r="L588" s="55">
        <f>_xlfn.XLOOKUP(VALUE(I588), 'Processed closing data'!O$1:O$750, 'Processed closing data'!P$1:P$750, "")</f>
        <v>17.52</v>
      </c>
      <c r="M588" s="41"/>
      <c r="N588" s="41"/>
      <c r="O588" s="42">
        <v>45425</v>
      </c>
      <c r="P588" s="56">
        <v>18.68</v>
      </c>
      <c r="Q588" s="41"/>
      <c r="R588" s="41"/>
      <c r="S588" s="41"/>
      <c r="T588" s="41"/>
      <c r="U588" s="41"/>
      <c r="V588" s="41"/>
      <c r="W588" s="41"/>
      <c r="X588" s="41"/>
      <c r="Y588" s="41"/>
      <c r="Z588" s="41"/>
    </row>
    <row r="589" spans="1:26" ht="15.75" customHeight="1">
      <c r="A589" s="39">
        <v>45386</v>
      </c>
      <c r="B589" s="40">
        <v>4393.88</v>
      </c>
      <c r="C589" s="41"/>
      <c r="D589" s="42">
        <v>45426</v>
      </c>
      <c r="E589" s="43">
        <v>1.1100000000000001</v>
      </c>
      <c r="F589" s="58"/>
      <c r="G589" s="44"/>
      <c r="H589" s="41"/>
      <c r="I589" s="52">
        <f t="shared" ref="I589:J589" si="588">A589</f>
        <v>45386</v>
      </c>
      <c r="J589" s="53">
        <f t="shared" si="588"/>
        <v>4393.88</v>
      </c>
      <c r="K589" s="54">
        <f>_xlfn.XLOOKUP(VALUE(I589), 'Processed closing data'!D$1:D$750, 'Processed closing data'!E$1:E$750, "")</f>
        <v>1.17</v>
      </c>
      <c r="L589" s="55">
        <f>_xlfn.XLOOKUP(VALUE(I589), 'Processed closing data'!O$1:O$750, 'Processed closing data'!P$1:P$750, "")</f>
        <v>17.64</v>
      </c>
      <c r="M589" s="41"/>
      <c r="N589" s="41"/>
      <c r="O589" s="42">
        <v>45426</v>
      </c>
      <c r="P589" s="56">
        <v>18.600000000000001</v>
      </c>
      <c r="Q589" s="41"/>
      <c r="R589" s="41"/>
      <c r="S589" s="41"/>
      <c r="T589" s="41"/>
      <c r="U589" s="41"/>
      <c r="V589" s="41"/>
      <c r="W589" s="41"/>
      <c r="X589" s="41"/>
      <c r="Y589" s="41"/>
      <c r="Z589" s="41"/>
    </row>
    <row r="590" spans="1:26" ht="15.75" customHeight="1">
      <c r="A590" s="39">
        <v>45387</v>
      </c>
      <c r="B590" s="40">
        <v>4358.6499999999996</v>
      </c>
      <c r="C590" s="41"/>
      <c r="D590" s="42">
        <v>45427</v>
      </c>
      <c r="E590" s="43">
        <v>1.1399999999999999</v>
      </c>
      <c r="F590" s="44"/>
      <c r="G590" s="44"/>
      <c r="H590" s="41"/>
      <c r="I590" s="52">
        <f t="shared" ref="I590:J590" si="589">A590</f>
        <v>45387</v>
      </c>
      <c r="J590" s="53">
        <f t="shared" si="589"/>
        <v>4358.6499999999996</v>
      </c>
      <c r="K590" s="54">
        <f>_xlfn.XLOOKUP(VALUE(I590), 'Processed closing data'!D$1:D$750, 'Processed closing data'!E$1:E$750, "")</f>
        <v>1.1299999999999999</v>
      </c>
      <c r="L590" s="55">
        <f>_xlfn.XLOOKUP(VALUE(I590), 'Processed closing data'!O$1:O$750, 'Processed closing data'!P$1:P$750, "")</f>
        <v>17.440000000000001</v>
      </c>
      <c r="M590" s="41"/>
      <c r="N590" s="41"/>
      <c r="O590" s="42">
        <v>45427</v>
      </c>
      <c r="P590" s="56">
        <v>18.940000000000001</v>
      </c>
      <c r="Q590" s="41"/>
      <c r="R590" s="41"/>
      <c r="S590" s="41"/>
      <c r="T590" s="41"/>
      <c r="U590" s="41"/>
      <c r="V590" s="41"/>
      <c r="W590" s="41"/>
      <c r="X590" s="41"/>
      <c r="Y590" s="41"/>
      <c r="Z590" s="41"/>
    </row>
    <row r="591" spans="1:26" ht="15.75" customHeight="1">
      <c r="A591" s="39">
        <v>45390</v>
      </c>
      <c r="B591" s="40">
        <v>4377.9399999999996</v>
      </c>
      <c r="C591" s="41"/>
      <c r="D591" s="42">
        <v>45428</v>
      </c>
      <c r="E591" s="43">
        <v>1.1200000000000001</v>
      </c>
      <c r="F591" s="58"/>
      <c r="G591" s="44"/>
      <c r="H591" s="41"/>
      <c r="I591" s="52">
        <f t="shared" ref="I591:J591" si="590">A591</f>
        <v>45390</v>
      </c>
      <c r="J591" s="53">
        <f t="shared" si="590"/>
        <v>4377.9399999999996</v>
      </c>
      <c r="K591" s="54">
        <f>_xlfn.XLOOKUP(VALUE(I591), 'Processed closing data'!D$1:D$750, 'Processed closing data'!E$1:E$750, "")</f>
        <v>1.1200000000000001</v>
      </c>
      <c r="L591" s="55">
        <f>_xlfn.XLOOKUP(VALUE(I591), 'Processed closing data'!O$1:O$750, 'Processed closing data'!P$1:P$750, "")</f>
        <v>17.399999999999999</v>
      </c>
      <c r="M591" s="41"/>
      <c r="N591" s="41"/>
      <c r="O591" s="42">
        <v>45428</v>
      </c>
      <c r="P591" s="56">
        <v>18.8</v>
      </c>
      <c r="Q591" s="41"/>
      <c r="R591" s="41"/>
      <c r="S591" s="41"/>
      <c r="T591" s="41"/>
      <c r="U591" s="41"/>
      <c r="V591" s="41"/>
      <c r="W591" s="41"/>
      <c r="X591" s="41"/>
      <c r="Y591" s="41"/>
      <c r="Z591" s="41"/>
    </row>
    <row r="592" spans="1:26" ht="15.75" customHeight="1">
      <c r="A592" s="39">
        <v>45391</v>
      </c>
      <c r="B592" s="40">
        <v>4371.01</v>
      </c>
      <c r="C592" s="41"/>
      <c r="D592" s="42">
        <v>45429</v>
      </c>
      <c r="E592" s="43">
        <v>1.08</v>
      </c>
      <c r="F592" s="57"/>
      <c r="G592" s="44"/>
      <c r="H592" s="41"/>
      <c r="I592" s="52">
        <f t="shared" ref="I592:J592" si="591">A592</f>
        <v>45391</v>
      </c>
      <c r="J592" s="53">
        <f t="shared" si="591"/>
        <v>4371.01</v>
      </c>
      <c r="K592" s="54">
        <f>_xlfn.XLOOKUP(VALUE(I592), 'Processed closing data'!D$1:D$750, 'Processed closing data'!E$1:E$750, "")</f>
        <v>1.1499999999999999</v>
      </c>
      <c r="L592" s="55">
        <f>_xlfn.XLOOKUP(VALUE(I592), 'Processed closing data'!O$1:O$750, 'Processed closing data'!P$1:P$750, "")</f>
        <v>17.399999999999999</v>
      </c>
      <c r="M592" s="41"/>
      <c r="N592" s="41"/>
      <c r="O592" s="42">
        <v>45429</v>
      </c>
      <c r="P592" s="56">
        <v>18.5</v>
      </c>
      <c r="Q592" s="41"/>
      <c r="R592" s="41"/>
      <c r="S592" s="41"/>
      <c r="T592" s="41"/>
      <c r="U592" s="41"/>
      <c r="V592" s="41"/>
      <c r="W592" s="41"/>
      <c r="X592" s="41"/>
      <c r="Y592" s="41"/>
      <c r="Z592" s="41"/>
    </row>
    <row r="593" spans="1:26" ht="15.75" customHeight="1">
      <c r="A593" s="39">
        <v>45392</v>
      </c>
      <c r="B593" s="40">
        <v>4384.72</v>
      </c>
      <c r="C593" s="41"/>
      <c r="D593" s="42">
        <v>45432</v>
      </c>
      <c r="E593" s="43">
        <v>1.06</v>
      </c>
      <c r="F593" s="57"/>
      <c r="G593" s="44"/>
      <c r="H593" s="41"/>
      <c r="I593" s="52">
        <f t="shared" ref="I593:J593" si="592">A593</f>
        <v>45392</v>
      </c>
      <c r="J593" s="53">
        <f t="shared" si="592"/>
        <v>4384.72</v>
      </c>
      <c r="K593" s="54">
        <f>_xlfn.XLOOKUP(VALUE(I593), 'Processed closing data'!D$1:D$750, 'Processed closing data'!E$1:E$750, "")</f>
        <v>1.1200000000000001</v>
      </c>
      <c r="L593" s="55">
        <f>_xlfn.XLOOKUP(VALUE(I593), 'Processed closing data'!O$1:O$750, 'Processed closing data'!P$1:P$750, "")</f>
        <v>17.64</v>
      </c>
      <c r="M593" s="41"/>
      <c r="N593" s="41"/>
      <c r="O593" s="42">
        <v>45432</v>
      </c>
      <c r="P593" s="56">
        <v>18.8</v>
      </c>
      <c r="Q593" s="41"/>
      <c r="R593" s="41"/>
      <c r="S593" s="41"/>
      <c r="T593" s="41"/>
      <c r="U593" s="41"/>
      <c r="V593" s="41"/>
      <c r="W593" s="41"/>
      <c r="X593" s="41"/>
      <c r="Y593" s="41"/>
      <c r="Z593" s="41"/>
    </row>
    <row r="594" spans="1:26" ht="15.75" customHeight="1">
      <c r="A594" s="39">
        <v>45393</v>
      </c>
      <c r="B594" s="40">
        <v>4366.53</v>
      </c>
      <c r="C594" s="41"/>
      <c r="D594" s="42">
        <v>45433</v>
      </c>
      <c r="E594" s="43">
        <v>1.03</v>
      </c>
      <c r="F594" s="57"/>
      <c r="G594" s="44"/>
      <c r="H594" s="41"/>
      <c r="I594" s="52">
        <f t="shared" ref="I594:J594" si="593">A594</f>
        <v>45393</v>
      </c>
      <c r="J594" s="53">
        <f t="shared" si="593"/>
        <v>4366.53</v>
      </c>
      <c r="K594" s="54">
        <f>_xlfn.XLOOKUP(VALUE(I594), 'Processed closing data'!D$1:D$750, 'Processed closing data'!E$1:E$750, "")</f>
        <v>1.0900000000000001</v>
      </c>
      <c r="L594" s="55">
        <f>_xlfn.XLOOKUP(VALUE(I594), 'Processed closing data'!O$1:O$750, 'Processed closing data'!P$1:P$750, "")</f>
        <v>17.920000000000002</v>
      </c>
      <c r="M594" s="41"/>
      <c r="N594" s="41"/>
      <c r="O594" s="42">
        <v>45433</v>
      </c>
      <c r="P594" s="56">
        <v>18.72</v>
      </c>
      <c r="Q594" s="41"/>
      <c r="R594" s="41"/>
      <c r="S594" s="41"/>
      <c r="T594" s="41"/>
      <c r="U594" s="41"/>
      <c r="V594" s="41"/>
      <c r="W594" s="41"/>
      <c r="X594" s="41"/>
      <c r="Y594" s="41"/>
      <c r="Z594" s="41"/>
    </row>
    <row r="595" spans="1:26" ht="15.75" customHeight="1">
      <c r="A595" s="39">
        <v>45394</v>
      </c>
      <c r="B595" s="40">
        <v>4398.53</v>
      </c>
      <c r="C595" s="41"/>
      <c r="D595" s="42">
        <v>45434</v>
      </c>
      <c r="E595" s="43">
        <v>1.0900000000000001</v>
      </c>
      <c r="F595" s="57"/>
      <c r="G595" s="44"/>
      <c r="H595" s="41"/>
      <c r="I595" s="52">
        <f t="shared" ref="I595:J595" si="594">A595</f>
        <v>45394</v>
      </c>
      <c r="J595" s="53">
        <f t="shared" si="594"/>
        <v>4398.53</v>
      </c>
      <c r="K595" s="54">
        <f>_xlfn.XLOOKUP(VALUE(I595), 'Processed closing data'!D$1:D$750, 'Processed closing data'!E$1:E$750, "")</f>
        <v>1.07</v>
      </c>
      <c r="L595" s="55">
        <f>_xlfn.XLOOKUP(VALUE(I595), 'Processed closing data'!O$1:O$750, 'Processed closing data'!P$1:P$750, "")</f>
        <v>17.8</v>
      </c>
      <c r="M595" s="41"/>
      <c r="N595" s="41"/>
      <c r="O595" s="42">
        <v>45434</v>
      </c>
      <c r="P595" s="56">
        <v>18.68</v>
      </c>
      <c r="Q595" s="41"/>
      <c r="R595" s="41"/>
      <c r="S595" s="41"/>
      <c r="T595" s="41"/>
      <c r="U595" s="41"/>
      <c r="V595" s="41"/>
      <c r="W595" s="41"/>
      <c r="X595" s="41"/>
      <c r="Y595" s="41"/>
      <c r="Z595" s="41"/>
    </row>
    <row r="596" spans="1:26" ht="15.75" customHeight="1">
      <c r="A596" s="39">
        <v>45397</v>
      </c>
      <c r="B596" s="40">
        <v>4383.6000000000004</v>
      </c>
      <c r="C596" s="41"/>
      <c r="D596" s="42">
        <v>45435</v>
      </c>
      <c r="E596" s="43">
        <v>1.1100000000000001</v>
      </c>
      <c r="F596" s="58"/>
      <c r="G596" s="44"/>
      <c r="H596" s="41"/>
      <c r="I596" s="52">
        <f t="shared" ref="I596:J596" si="595">A596</f>
        <v>45397</v>
      </c>
      <c r="J596" s="53">
        <f t="shared" si="595"/>
        <v>4383.6000000000004</v>
      </c>
      <c r="K596" s="54">
        <f>_xlfn.XLOOKUP(VALUE(I596), 'Processed closing data'!D$1:D$750, 'Processed closing data'!E$1:E$750, "")</f>
        <v>1.07</v>
      </c>
      <c r="L596" s="55">
        <f>_xlfn.XLOOKUP(VALUE(I596), 'Processed closing data'!O$1:O$750, 'Processed closing data'!P$1:P$750, "")</f>
        <v>17.62</v>
      </c>
      <c r="M596" s="41"/>
      <c r="N596" s="41"/>
      <c r="O596" s="42">
        <v>45435</v>
      </c>
      <c r="P596" s="56">
        <v>18.3</v>
      </c>
      <c r="Q596" s="41"/>
      <c r="R596" s="41"/>
      <c r="S596" s="41"/>
      <c r="T596" s="41"/>
      <c r="U596" s="41"/>
      <c r="V596" s="41"/>
      <c r="W596" s="41"/>
      <c r="X596" s="41"/>
      <c r="Y596" s="41"/>
      <c r="Z596" s="41"/>
    </row>
    <row r="597" spans="1:26" ht="15.75" customHeight="1">
      <c r="A597" s="39">
        <v>45398</v>
      </c>
      <c r="B597" s="40">
        <v>4303.8500000000004</v>
      </c>
      <c r="C597" s="41"/>
      <c r="D597" s="42">
        <v>45436</v>
      </c>
      <c r="E597" s="43">
        <v>1.1000000000000001</v>
      </c>
      <c r="F597" s="58"/>
      <c r="G597" s="44"/>
      <c r="H597" s="41"/>
      <c r="I597" s="52">
        <f t="shared" ref="I597:J597" si="596">A597</f>
        <v>45398</v>
      </c>
      <c r="J597" s="53">
        <f t="shared" si="596"/>
        <v>4303.8500000000004</v>
      </c>
      <c r="K597" s="54">
        <f>_xlfn.XLOOKUP(VALUE(I597), 'Processed closing data'!D$1:D$750, 'Processed closing data'!E$1:E$750, "")</f>
        <v>1</v>
      </c>
      <c r="L597" s="55">
        <f>_xlfn.XLOOKUP(VALUE(I597), 'Processed closing data'!O$1:O$750, 'Processed closing data'!P$1:P$750, "")</f>
        <v>17.239999999999998</v>
      </c>
      <c r="M597" s="41"/>
      <c r="N597" s="41"/>
      <c r="O597" s="42">
        <v>45436</v>
      </c>
      <c r="P597" s="56">
        <v>18.46</v>
      </c>
      <c r="Q597" s="41"/>
      <c r="R597" s="41"/>
      <c r="S597" s="41"/>
      <c r="T597" s="41"/>
      <c r="U597" s="41"/>
      <c r="V597" s="41"/>
      <c r="W597" s="41"/>
      <c r="X597" s="41"/>
      <c r="Y597" s="41"/>
      <c r="Z597" s="41"/>
    </row>
    <row r="598" spans="1:26" ht="15.75" customHeight="1">
      <c r="A598" s="39">
        <v>45399</v>
      </c>
      <c r="B598" s="40">
        <v>4316.8100000000004</v>
      </c>
      <c r="C598" s="41"/>
      <c r="D598" s="42">
        <v>45440</v>
      </c>
      <c r="E598" s="43">
        <v>1.1000000000000001</v>
      </c>
      <c r="F598" s="58"/>
      <c r="G598" s="44"/>
      <c r="H598" s="41"/>
      <c r="I598" s="52">
        <f t="shared" ref="I598:J598" si="597">A598</f>
        <v>45399</v>
      </c>
      <c r="J598" s="53">
        <f t="shared" si="597"/>
        <v>4316.8100000000004</v>
      </c>
      <c r="K598" s="54">
        <f>_xlfn.XLOOKUP(VALUE(I598), 'Processed closing data'!D$1:D$750, 'Processed closing data'!E$1:E$750, "")</f>
        <v>0.99</v>
      </c>
      <c r="L598" s="55">
        <f>_xlfn.XLOOKUP(VALUE(I598), 'Processed closing data'!O$1:O$750, 'Processed closing data'!P$1:P$750, "")</f>
        <v>17.52</v>
      </c>
      <c r="M598" s="41"/>
      <c r="N598" s="41"/>
      <c r="O598" s="42">
        <v>45440</v>
      </c>
      <c r="P598" s="56">
        <v>17.96</v>
      </c>
      <c r="Q598" s="41"/>
      <c r="R598" s="41"/>
      <c r="S598" s="41"/>
      <c r="T598" s="41"/>
      <c r="U598" s="41"/>
      <c r="V598" s="41"/>
      <c r="W598" s="41"/>
      <c r="X598" s="41"/>
      <c r="Y598" s="41"/>
      <c r="Z598" s="41"/>
    </row>
    <row r="599" spans="1:26" ht="15.75" customHeight="1">
      <c r="A599" s="39">
        <v>45400</v>
      </c>
      <c r="B599" s="40">
        <v>4334</v>
      </c>
      <c r="C599" s="41"/>
      <c r="D599" s="42">
        <v>45441</v>
      </c>
      <c r="E599" s="43">
        <v>1.05</v>
      </c>
      <c r="F599" s="57"/>
      <c r="G599" s="44"/>
      <c r="H599" s="41"/>
      <c r="I599" s="52">
        <f t="shared" ref="I599:J599" si="598">A599</f>
        <v>45400</v>
      </c>
      <c r="J599" s="53">
        <f t="shared" si="598"/>
        <v>4334</v>
      </c>
      <c r="K599" s="54">
        <f>_xlfn.XLOOKUP(VALUE(I599), 'Processed closing data'!D$1:D$750, 'Processed closing data'!E$1:E$750, "")</f>
        <v>0.95</v>
      </c>
      <c r="L599" s="55">
        <f>_xlfn.XLOOKUP(VALUE(I599), 'Processed closing data'!O$1:O$750, 'Processed closing data'!P$1:P$750, "")</f>
        <v>17.559999999999999</v>
      </c>
      <c r="M599" s="41"/>
      <c r="N599" s="41"/>
      <c r="O599" s="42">
        <v>45441</v>
      </c>
      <c r="P599" s="56">
        <v>17.54</v>
      </c>
      <c r="Q599" s="41"/>
      <c r="R599" s="41"/>
      <c r="S599" s="41"/>
      <c r="T599" s="41"/>
      <c r="U599" s="41"/>
      <c r="V599" s="41"/>
      <c r="W599" s="41"/>
      <c r="X599" s="41"/>
      <c r="Y599" s="41"/>
      <c r="Z599" s="41"/>
    </row>
    <row r="600" spans="1:26" ht="15.75" customHeight="1">
      <c r="A600" s="39">
        <v>45401</v>
      </c>
      <c r="B600" s="40">
        <v>4341.08</v>
      </c>
      <c r="C600" s="41"/>
      <c r="D600" s="42">
        <v>45442</v>
      </c>
      <c r="E600" s="43">
        <v>1.05</v>
      </c>
      <c r="F600" s="57"/>
      <c r="G600" s="44"/>
      <c r="H600" s="41"/>
      <c r="I600" s="52">
        <f t="shared" ref="I600:J600" si="599">A600</f>
        <v>45401</v>
      </c>
      <c r="J600" s="53">
        <f t="shared" si="599"/>
        <v>4341.08</v>
      </c>
      <c r="K600" s="54">
        <f>_xlfn.XLOOKUP(VALUE(I600), 'Processed closing data'!D$1:D$750, 'Processed closing data'!E$1:E$750, "")</f>
        <v>0.93</v>
      </c>
      <c r="L600" s="55">
        <f>_xlfn.XLOOKUP(VALUE(I600), 'Processed closing data'!O$1:O$750, 'Processed closing data'!P$1:P$750, "")</f>
        <v>17.18</v>
      </c>
      <c r="M600" s="41"/>
      <c r="N600" s="41"/>
      <c r="O600" s="42">
        <v>45442</v>
      </c>
      <c r="P600" s="56">
        <v>18.02</v>
      </c>
      <c r="Q600" s="41"/>
      <c r="R600" s="41"/>
      <c r="S600" s="41"/>
      <c r="T600" s="41"/>
      <c r="U600" s="41"/>
      <c r="V600" s="41"/>
      <c r="W600" s="41"/>
      <c r="X600" s="41"/>
      <c r="Y600" s="41"/>
      <c r="Z600" s="41"/>
    </row>
    <row r="601" spans="1:26" ht="15.75" customHeight="1">
      <c r="A601" s="39">
        <v>45404</v>
      </c>
      <c r="B601" s="40">
        <v>4408.1899999999996</v>
      </c>
      <c r="C601" s="41"/>
      <c r="D601" s="42">
        <v>45443</v>
      </c>
      <c r="E601" s="43">
        <v>1.07</v>
      </c>
      <c r="F601" s="57"/>
      <c r="G601" s="44"/>
      <c r="H601" s="41"/>
      <c r="I601" s="52">
        <f t="shared" ref="I601:J601" si="600">A601</f>
        <v>45404</v>
      </c>
      <c r="J601" s="53">
        <f t="shared" si="600"/>
        <v>4408.1899999999996</v>
      </c>
      <c r="K601" s="54">
        <f>_xlfn.XLOOKUP(VALUE(I601), 'Processed closing data'!D$1:D$750, 'Processed closing data'!E$1:E$750, "")</f>
        <v>0.96</v>
      </c>
      <c r="L601" s="55">
        <f>_xlfn.XLOOKUP(VALUE(I601), 'Processed closing data'!O$1:O$750, 'Processed closing data'!P$1:P$750, "")</f>
        <v>17.260000000000002</v>
      </c>
      <c r="M601" s="41"/>
      <c r="N601" s="41"/>
      <c r="O601" s="42">
        <v>45443</v>
      </c>
      <c r="P601" s="56">
        <v>18.02</v>
      </c>
      <c r="Q601" s="41"/>
      <c r="R601" s="41"/>
      <c r="S601" s="41"/>
      <c r="T601" s="41"/>
      <c r="U601" s="41"/>
      <c r="V601" s="41"/>
      <c r="W601" s="41"/>
      <c r="X601" s="41"/>
      <c r="Y601" s="41"/>
      <c r="Z601" s="41"/>
    </row>
    <row r="602" spans="1:26" ht="15.75" customHeight="1">
      <c r="A602" s="39">
        <v>45405</v>
      </c>
      <c r="B602" s="40">
        <v>4424.29</v>
      </c>
      <c r="C602" s="41"/>
      <c r="D602" s="42">
        <v>45446</v>
      </c>
      <c r="E602" s="43">
        <v>1.06</v>
      </c>
      <c r="F602" s="57"/>
      <c r="G602" s="44"/>
      <c r="H602" s="41"/>
      <c r="I602" s="52">
        <f t="shared" ref="I602:J602" si="601">A602</f>
        <v>45405</v>
      </c>
      <c r="J602" s="53">
        <f t="shared" si="601"/>
        <v>4424.29</v>
      </c>
      <c r="K602" s="54">
        <f>_xlfn.XLOOKUP(VALUE(I602), 'Processed closing data'!D$1:D$750, 'Processed closing data'!E$1:E$750, "")</f>
        <v>1.03</v>
      </c>
      <c r="L602" s="55">
        <f>_xlfn.XLOOKUP(VALUE(I602), 'Processed closing data'!O$1:O$750, 'Processed closing data'!P$1:P$750, "")</f>
        <v>17.5</v>
      </c>
      <c r="M602" s="41"/>
      <c r="N602" s="41"/>
      <c r="O602" s="42">
        <v>45446</v>
      </c>
      <c r="P602" s="56">
        <v>18.68</v>
      </c>
      <c r="Q602" s="41"/>
      <c r="R602" s="41"/>
      <c r="S602" s="41"/>
      <c r="T602" s="41"/>
      <c r="U602" s="41"/>
      <c r="V602" s="41"/>
      <c r="W602" s="41"/>
      <c r="X602" s="41"/>
      <c r="Y602" s="41"/>
      <c r="Z602" s="41"/>
    </row>
    <row r="603" spans="1:26" ht="15.75" customHeight="1">
      <c r="A603" s="39">
        <v>45406</v>
      </c>
      <c r="B603" s="40">
        <v>4419.71</v>
      </c>
      <c r="C603" s="41"/>
      <c r="D603" s="42">
        <v>45447</v>
      </c>
      <c r="E603" s="43">
        <v>1.04</v>
      </c>
      <c r="F603" s="57"/>
      <c r="G603" s="44"/>
      <c r="H603" s="41"/>
      <c r="I603" s="52">
        <f t="shared" ref="I603:J603" si="602">A603</f>
        <v>45406</v>
      </c>
      <c r="J603" s="53">
        <f t="shared" si="602"/>
        <v>4419.71</v>
      </c>
      <c r="K603" s="54">
        <f>_xlfn.XLOOKUP(VALUE(I603), 'Processed closing data'!D$1:D$750, 'Processed closing data'!E$1:E$750, "")</f>
        <v>1.03</v>
      </c>
      <c r="L603" s="55">
        <f>_xlfn.XLOOKUP(VALUE(I603), 'Processed closing data'!O$1:O$750, 'Processed closing data'!P$1:P$750, "")</f>
        <v>17</v>
      </c>
      <c r="M603" s="41"/>
      <c r="N603" s="41"/>
      <c r="O603" s="42">
        <v>45447</v>
      </c>
      <c r="P603" s="56">
        <v>18.32</v>
      </c>
      <c r="Q603" s="41"/>
      <c r="R603" s="41"/>
      <c r="S603" s="41"/>
      <c r="T603" s="41"/>
      <c r="U603" s="41"/>
      <c r="V603" s="41"/>
      <c r="W603" s="41"/>
      <c r="X603" s="41"/>
      <c r="Y603" s="41"/>
      <c r="Z603" s="41"/>
    </row>
    <row r="604" spans="1:26" ht="15.75" customHeight="1">
      <c r="A604" s="39">
        <v>45407</v>
      </c>
      <c r="B604" s="40">
        <v>4434.34</v>
      </c>
      <c r="C604" s="41"/>
      <c r="D604" s="42">
        <v>45448</v>
      </c>
      <c r="E604" s="43">
        <v>1.03</v>
      </c>
      <c r="F604" s="57"/>
      <c r="G604" s="44"/>
      <c r="H604" s="41"/>
      <c r="I604" s="52">
        <f t="shared" ref="I604:J604" si="603">A604</f>
        <v>45407</v>
      </c>
      <c r="J604" s="53">
        <f t="shared" si="603"/>
        <v>4434.34</v>
      </c>
      <c r="K604" s="54">
        <f>_xlfn.XLOOKUP(VALUE(I604), 'Processed closing data'!D$1:D$750, 'Processed closing data'!E$1:E$750, "")</f>
        <v>0.93</v>
      </c>
      <c r="L604" s="55">
        <f>_xlfn.XLOOKUP(VALUE(I604), 'Processed closing data'!O$1:O$750, 'Processed closing data'!P$1:P$750, "")</f>
        <v>17.04</v>
      </c>
      <c r="M604" s="41"/>
      <c r="N604" s="41"/>
      <c r="O604" s="42">
        <v>45448</v>
      </c>
      <c r="P604" s="56">
        <v>18.399999999999999</v>
      </c>
      <c r="Q604" s="41"/>
      <c r="R604" s="41"/>
      <c r="S604" s="41"/>
      <c r="T604" s="41"/>
      <c r="U604" s="41"/>
      <c r="V604" s="41"/>
      <c r="W604" s="41"/>
      <c r="X604" s="41"/>
      <c r="Y604" s="41"/>
      <c r="Z604" s="41"/>
    </row>
    <row r="605" spans="1:26" ht="15.75" customHeight="1">
      <c r="A605" s="39">
        <v>45408</v>
      </c>
      <c r="B605" s="40">
        <v>4470.09</v>
      </c>
      <c r="C605" s="41"/>
      <c r="D605" s="42">
        <v>45449</v>
      </c>
      <c r="E605" s="43">
        <v>1.03</v>
      </c>
      <c r="F605" s="57"/>
      <c r="G605" s="44"/>
      <c r="H605" s="41"/>
      <c r="I605" s="52">
        <f t="shared" ref="I605:J605" si="604">A605</f>
        <v>45408</v>
      </c>
      <c r="J605" s="53">
        <f t="shared" si="604"/>
        <v>4470.09</v>
      </c>
      <c r="K605" s="54">
        <f>_xlfn.XLOOKUP(VALUE(I605), 'Processed closing data'!D$1:D$750, 'Processed closing data'!E$1:E$750, "")</f>
        <v>0.97</v>
      </c>
      <c r="L605" s="55">
        <f>_xlfn.XLOOKUP(VALUE(I605), 'Processed closing data'!O$1:O$750, 'Processed closing data'!P$1:P$750, "")</f>
        <v>17.36</v>
      </c>
      <c r="M605" s="41"/>
      <c r="N605" s="41"/>
      <c r="O605" s="42">
        <v>45449</v>
      </c>
      <c r="P605" s="56">
        <v>18.239999999999998</v>
      </c>
      <c r="Q605" s="41"/>
      <c r="R605" s="41"/>
      <c r="S605" s="41"/>
      <c r="T605" s="41"/>
      <c r="U605" s="41"/>
      <c r="V605" s="41"/>
      <c r="W605" s="41"/>
      <c r="X605" s="41"/>
      <c r="Y605" s="41"/>
      <c r="Z605" s="41"/>
    </row>
    <row r="606" spans="1:26" ht="15.75" customHeight="1">
      <c r="A606" s="39">
        <v>45411</v>
      </c>
      <c r="B606" s="40">
        <v>4481.53</v>
      </c>
      <c r="C606" s="41"/>
      <c r="D606" s="42">
        <v>45450</v>
      </c>
      <c r="E606" s="43">
        <v>1.02</v>
      </c>
      <c r="F606" s="57"/>
      <c r="G606" s="44"/>
      <c r="H606" s="41"/>
      <c r="I606" s="52">
        <f t="shared" ref="I606:J606" si="605">A606</f>
        <v>45411</v>
      </c>
      <c r="J606" s="53">
        <f t="shared" si="605"/>
        <v>4481.53</v>
      </c>
      <c r="K606" s="54">
        <f>_xlfn.XLOOKUP(VALUE(I606), 'Processed closing data'!D$1:D$750, 'Processed closing data'!E$1:E$750, "")</f>
        <v>1.04</v>
      </c>
      <c r="L606" s="55">
        <f>_xlfn.XLOOKUP(VALUE(I606), 'Processed closing data'!O$1:O$750, 'Processed closing data'!P$1:P$750, "")</f>
        <v>17.82</v>
      </c>
      <c r="M606" s="41"/>
      <c r="N606" s="41"/>
      <c r="O606" s="42">
        <v>45450</v>
      </c>
      <c r="P606" s="56">
        <v>18.2</v>
      </c>
      <c r="Q606" s="41"/>
      <c r="R606" s="41"/>
      <c r="S606" s="41"/>
      <c r="T606" s="41"/>
      <c r="U606" s="41"/>
      <c r="V606" s="41"/>
      <c r="W606" s="41"/>
      <c r="X606" s="41"/>
      <c r="Y606" s="41"/>
      <c r="Z606" s="41"/>
    </row>
    <row r="607" spans="1:26" ht="15.75" customHeight="1">
      <c r="A607" s="39">
        <v>45412</v>
      </c>
      <c r="B607" s="40">
        <v>4476.4799999999996</v>
      </c>
      <c r="C607" s="41"/>
      <c r="D607" s="42">
        <v>45453</v>
      </c>
      <c r="E607" s="43">
        <v>1.02</v>
      </c>
      <c r="F607" s="57"/>
      <c r="G607" s="44"/>
      <c r="H607" s="41"/>
      <c r="I607" s="52">
        <f t="shared" ref="I607:J607" si="606">A607</f>
        <v>45412</v>
      </c>
      <c r="J607" s="53">
        <f t="shared" si="606"/>
        <v>4476.4799999999996</v>
      </c>
      <c r="K607" s="54">
        <f>_xlfn.XLOOKUP(VALUE(I607), 'Processed closing data'!D$1:D$750, 'Processed closing data'!E$1:E$750, "")</f>
        <v>0.98</v>
      </c>
      <c r="L607" s="55">
        <f>_xlfn.XLOOKUP(VALUE(I607), 'Processed closing data'!O$1:O$750, 'Processed closing data'!P$1:P$750, "")</f>
        <v>18.04</v>
      </c>
      <c r="M607" s="41"/>
      <c r="N607" s="41"/>
      <c r="O607" s="42">
        <v>45453</v>
      </c>
      <c r="P607" s="56">
        <v>18.059999999999999</v>
      </c>
      <c r="Q607" s="41"/>
      <c r="R607" s="41"/>
      <c r="S607" s="41"/>
      <c r="T607" s="41"/>
      <c r="U607" s="41"/>
      <c r="V607" s="41"/>
      <c r="W607" s="41"/>
      <c r="X607" s="41"/>
      <c r="Y607" s="41"/>
      <c r="Z607" s="41"/>
    </row>
    <row r="608" spans="1:26" ht="15.75" customHeight="1">
      <c r="A608" s="39">
        <v>45413</v>
      </c>
      <c r="B608" s="40">
        <v>4464.43</v>
      </c>
      <c r="C608" s="41"/>
      <c r="D608" s="42">
        <v>45454</v>
      </c>
      <c r="E608" s="43">
        <v>1.03</v>
      </c>
      <c r="F608" s="57"/>
      <c r="G608" s="44"/>
      <c r="H608" s="41"/>
      <c r="I608" s="52">
        <f t="shared" ref="I608:J608" si="607">A608</f>
        <v>45413</v>
      </c>
      <c r="J608" s="53">
        <f t="shared" si="607"/>
        <v>4464.43</v>
      </c>
      <c r="K608" s="54">
        <f>_xlfn.XLOOKUP(VALUE(I608), 'Processed closing data'!D$1:D$750, 'Processed closing data'!E$1:E$750, "")</f>
        <v>1.01</v>
      </c>
      <c r="L608" s="55">
        <f>_xlfn.XLOOKUP(VALUE(I608), 'Processed closing data'!O$1:O$750, 'Processed closing data'!P$1:P$750, "")</f>
        <v>17.36</v>
      </c>
      <c r="M608" s="41"/>
      <c r="N608" s="41"/>
      <c r="O608" s="42">
        <v>45454</v>
      </c>
      <c r="P608" s="56">
        <v>17.78</v>
      </c>
      <c r="Q608" s="41"/>
      <c r="R608" s="41"/>
      <c r="S608" s="41"/>
      <c r="T608" s="41"/>
      <c r="U608" s="41"/>
      <c r="V608" s="41"/>
      <c r="W608" s="41"/>
      <c r="X608" s="41"/>
      <c r="Y608" s="41"/>
      <c r="Z608" s="41"/>
    </row>
    <row r="609" spans="1:26" ht="15.75" customHeight="1">
      <c r="A609" s="39">
        <v>45414</v>
      </c>
      <c r="B609" s="40">
        <v>4492.4399999999996</v>
      </c>
      <c r="C609" s="41"/>
      <c r="D609" s="42">
        <v>45455</v>
      </c>
      <c r="E609" s="43">
        <v>1.03</v>
      </c>
      <c r="F609" s="57"/>
      <c r="G609" s="44"/>
      <c r="H609" s="41"/>
      <c r="I609" s="52">
        <f t="shared" ref="I609:J609" si="608">A609</f>
        <v>45414</v>
      </c>
      <c r="J609" s="53">
        <f t="shared" si="608"/>
        <v>4492.4399999999996</v>
      </c>
      <c r="K609" s="54">
        <f>_xlfn.XLOOKUP(VALUE(I609), 'Processed closing data'!D$1:D$750, 'Processed closing data'!E$1:E$750, "")</f>
        <v>1.06</v>
      </c>
      <c r="L609" s="55">
        <f>_xlfn.XLOOKUP(VALUE(I609), 'Processed closing data'!O$1:O$750, 'Processed closing data'!P$1:P$750, "")</f>
        <v>17.84</v>
      </c>
      <c r="M609" s="41"/>
      <c r="N609" s="41"/>
      <c r="O609" s="42">
        <v>45455</v>
      </c>
      <c r="P609" s="56">
        <v>17.8</v>
      </c>
      <c r="Q609" s="41"/>
      <c r="R609" s="41"/>
      <c r="S609" s="41"/>
      <c r="T609" s="41"/>
      <c r="U609" s="41"/>
      <c r="V609" s="41"/>
      <c r="W609" s="41"/>
      <c r="X609" s="41"/>
      <c r="Y609" s="41"/>
      <c r="Z609" s="41"/>
    </row>
    <row r="610" spans="1:26" ht="15.75" customHeight="1">
      <c r="A610" s="39">
        <v>45415</v>
      </c>
      <c r="B610" s="40">
        <v>4515.5</v>
      </c>
      <c r="C610" s="41"/>
      <c r="D610" s="42">
        <v>45456</v>
      </c>
      <c r="E610" s="43">
        <v>0.98</v>
      </c>
      <c r="F610" s="44"/>
      <c r="G610" s="44"/>
      <c r="H610" s="41"/>
      <c r="I610" s="52">
        <f t="shared" ref="I610:J610" si="609">A610</f>
        <v>45415</v>
      </c>
      <c r="J610" s="53">
        <f t="shared" si="609"/>
        <v>4515.5</v>
      </c>
      <c r="K610" s="54">
        <f>_xlfn.XLOOKUP(VALUE(I610), 'Processed closing data'!D$1:D$750, 'Processed closing data'!E$1:E$750, "")</f>
        <v>1.1000000000000001</v>
      </c>
      <c r="L610" s="55">
        <f>_xlfn.XLOOKUP(VALUE(I610), 'Processed closing data'!O$1:O$750, 'Processed closing data'!P$1:P$750, "")</f>
        <v>18.68</v>
      </c>
      <c r="M610" s="41"/>
      <c r="N610" s="41"/>
      <c r="O610" s="42">
        <v>45456</v>
      </c>
      <c r="P610" s="56">
        <v>17.7</v>
      </c>
      <c r="Q610" s="41"/>
      <c r="R610" s="41"/>
      <c r="S610" s="41"/>
      <c r="T610" s="41"/>
      <c r="U610" s="41"/>
      <c r="V610" s="41"/>
      <c r="W610" s="41"/>
      <c r="X610" s="41"/>
      <c r="Y610" s="41"/>
      <c r="Z610" s="41"/>
    </row>
    <row r="611" spans="1:26" ht="15.75" customHeight="1">
      <c r="A611" s="39">
        <v>45418</v>
      </c>
      <c r="B611" s="40">
        <v>4515.5</v>
      </c>
      <c r="C611" s="41"/>
      <c r="D611" s="42">
        <v>45457</v>
      </c>
      <c r="E611" s="43">
        <v>0.98</v>
      </c>
      <c r="F611" s="44"/>
      <c r="G611" s="44"/>
      <c r="H611" s="41"/>
      <c r="I611" s="52">
        <f t="shared" ref="I611:J611" si="610">A611</f>
        <v>45418</v>
      </c>
      <c r="J611" s="53">
        <f t="shared" si="610"/>
        <v>4515.5</v>
      </c>
      <c r="K611" s="54">
        <v>1.1000000000000001</v>
      </c>
      <c r="L611" s="55">
        <v>18.68</v>
      </c>
      <c r="M611" s="41"/>
      <c r="N611" s="41"/>
      <c r="O611" s="42">
        <v>45457</v>
      </c>
      <c r="P611" s="56">
        <v>17.100000000000001</v>
      </c>
      <c r="Q611" s="41"/>
      <c r="R611" s="41"/>
      <c r="S611" s="41"/>
      <c r="T611" s="41"/>
      <c r="U611" s="41"/>
      <c r="V611" s="41"/>
      <c r="W611" s="41"/>
      <c r="X611" s="41"/>
      <c r="Y611" s="41"/>
      <c r="Z611" s="41"/>
    </row>
    <row r="612" spans="1:26" ht="15.75" customHeight="1">
      <c r="A612" s="39">
        <v>45419</v>
      </c>
      <c r="B612" s="40">
        <v>4570.66</v>
      </c>
      <c r="C612" s="41"/>
      <c r="D612" s="42">
        <v>45460</v>
      </c>
      <c r="E612" s="43">
        <v>0.97</v>
      </c>
      <c r="F612" s="44"/>
      <c r="G612" s="44"/>
      <c r="H612" s="41"/>
      <c r="I612" s="52">
        <f t="shared" ref="I612:J612" si="611">A612</f>
        <v>45419</v>
      </c>
      <c r="J612" s="53">
        <f t="shared" si="611"/>
        <v>4570.66</v>
      </c>
      <c r="K612" s="54">
        <f>_xlfn.XLOOKUP(VALUE(I612), 'Processed closing data'!D$1:D$750, 'Processed closing data'!E$1:E$750, "")</f>
        <v>1.1100000000000001</v>
      </c>
      <c r="L612" s="55">
        <f>_xlfn.XLOOKUP(VALUE(I612), 'Processed closing data'!O$1:O$750, 'Processed closing data'!P$1:P$750, "")</f>
        <v>18.86</v>
      </c>
      <c r="M612" s="41"/>
      <c r="N612" s="41"/>
      <c r="O612" s="42">
        <v>45460</v>
      </c>
      <c r="P612" s="56">
        <v>17</v>
      </c>
      <c r="Q612" s="41"/>
      <c r="R612" s="41"/>
      <c r="S612" s="41"/>
      <c r="T612" s="41"/>
      <c r="U612" s="41"/>
      <c r="V612" s="41"/>
      <c r="W612" s="41"/>
      <c r="X612" s="41"/>
      <c r="Y612" s="41"/>
      <c r="Z612" s="41"/>
    </row>
    <row r="613" spans="1:26" ht="15.75" customHeight="1">
      <c r="A613" s="39">
        <v>45420</v>
      </c>
      <c r="B613" s="40">
        <v>4592.2299999999996</v>
      </c>
      <c r="C613" s="41"/>
      <c r="D613" s="42">
        <v>45461</v>
      </c>
      <c r="E613" s="43">
        <v>0.97</v>
      </c>
      <c r="F613" s="44"/>
      <c r="G613" s="44"/>
      <c r="H613" s="41"/>
      <c r="I613" s="52">
        <f t="shared" ref="I613:J613" si="612">A613</f>
        <v>45420</v>
      </c>
      <c r="J613" s="53">
        <f t="shared" si="612"/>
        <v>4592.2299999999996</v>
      </c>
      <c r="K613" s="54">
        <f>_xlfn.XLOOKUP(VALUE(I613), 'Processed closing data'!D$1:D$750, 'Processed closing data'!E$1:E$750, "")</f>
        <v>1.1499999999999999</v>
      </c>
      <c r="L613" s="55">
        <f>_xlfn.XLOOKUP(VALUE(I613), 'Processed closing data'!O$1:O$750, 'Processed closing data'!P$1:P$750, "")</f>
        <v>18.8</v>
      </c>
      <c r="M613" s="41"/>
      <c r="N613" s="41"/>
      <c r="O613" s="42">
        <v>45461</v>
      </c>
      <c r="P613" s="56">
        <v>16.739999999999998</v>
      </c>
      <c r="Q613" s="41"/>
      <c r="R613" s="41"/>
      <c r="S613" s="41"/>
      <c r="T613" s="41"/>
      <c r="U613" s="41"/>
      <c r="V613" s="41"/>
      <c r="W613" s="41"/>
      <c r="X613" s="41"/>
      <c r="Y613" s="41"/>
      <c r="Z613" s="41"/>
    </row>
    <row r="614" spans="1:26" ht="15.75" customHeight="1">
      <c r="A614" s="39">
        <v>45421</v>
      </c>
      <c r="B614" s="40">
        <v>4606.3900000000003</v>
      </c>
      <c r="C614" s="41"/>
      <c r="D614" s="42">
        <v>45462</v>
      </c>
      <c r="E614" s="43">
        <v>0.97</v>
      </c>
      <c r="F614" s="44"/>
      <c r="G614" s="44"/>
      <c r="H614" s="41"/>
      <c r="I614" s="52">
        <f t="shared" ref="I614:J614" si="613">A614</f>
        <v>45421</v>
      </c>
      <c r="J614" s="53">
        <f t="shared" si="613"/>
        <v>4606.3900000000003</v>
      </c>
      <c r="K614" s="54">
        <f>_xlfn.XLOOKUP(VALUE(I614), 'Processed closing data'!D$1:D$750, 'Processed closing data'!E$1:E$750, "")</f>
        <v>1.1299999999999999</v>
      </c>
      <c r="L614" s="55">
        <f>_xlfn.XLOOKUP(VALUE(I614), 'Processed closing data'!O$1:O$750, 'Processed closing data'!P$1:P$750, "")</f>
        <v>18.920000000000002</v>
      </c>
      <c r="M614" s="41"/>
      <c r="N614" s="41"/>
      <c r="O614" s="42">
        <v>45462</v>
      </c>
      <c r="P614" s="56">
        <v>16.52</v>
      </c>
      <c r="Q614" s="41"/>
      <c r="R614" s="41"/>
      <c r="S614" s="41"/>
      <c r="T614" s="41"/>
      <c r="U614" s="41"/>
      <c r="V614" s="41"/>
      <c r="W614" s="41"/>
      <c r="X614" s="41"/>
      <c r="Y614" s="41"/>
      <c r="Z614" s="41"/>
    </row>
    <row r="615" spans="1:26" ht="15.75" customHeight="1">
      <c r="A615" s="39">
        <v>45422</v>
      </c>
      <c r="B615" s="40">
        <v>4634.75</v>
      </c>
      <c r="C615" s="41"/>
      <c r="D615" s="42">
        <v>45463</v>
      </c>
      <c r="E615" s="43">
        <v>0.97</v>
      </c>
      <c r="F615" s="44"/>
      <c r="G615" s="44"/>
      <c r="H615" s="41"/>
      <c r="I615" s="52">
        <f t="shared" ref="I615:J615" si="614">A615</f>
        <v>45422</v>
      </c>
      <c r="J615" s="53">
        <f t="shared" si="614"/>
        <v>4634.75</v>
      </c>
      <c r="K615" s="54">
        <f>_xlfn.XLOOKUP(VALUE(I615), 'Processed closing data'!D$1:D$750, 'Processed closing data'!E$1:E$750, "")</f>
        <v>1.1399999999999999</v>
      </c>
      <c r="L615" s="55">
        <f>_xlfn.XLOOKUP(VALUE(I615), 'Processed closing data'!O$1:O$750, 'Processed closing data'!P$1:P$750, "")</f>
        <v>18.98</v>
      </c>
      <c r="M615" s="41"/>
      <c r="N615" s="41"/>
      <c r="O615" s="42">
        <v>45463</v>
      </c>
      <c r="P615" s="56">
        <v>16.66</v>
      </c>
      <c r="Q615" s="41"/>
      <c r="R615" s="41"/>
      <c r="S615" s="41"/>
      <c r="T615" s="41"/>
      <c r="U615" s="41"/>
      <c r="V615" s="41"/>
      <c r="W615" s="41"/>
      <c r="X615" s="41"/>
      <c r="Y615" s="41"/>
      <c r="Z615" s="41"/>
    </row>
    <row r="616" spans="1:26" ht="15.75" customHeight="1">
      <c r="A616" s="39">
        <v>45425</v>
      </c>
      <c r="B616" s="40">
        <v>4623.2299999999996</v>
      </c>
      <c r="C616" s="41"/>
      <c r="D616" s="42">
        <v>45464</v>
      </c>
      <c r="E616" s="43">
        <v>0.92</v>
      </c>
      <c r="F616" s="44"/>
      <c r="G616" s="44"/>
      <c r="H616" s="41"/>
      <c r="I616" s="52">
        <f t="shared" ref="I616:J616" si="615">A616</f>
        <v>45425</v>
      </c>
      <c r="J616" s="53">
        <f t="shared" si="615"/>
        <v>4623.2299999999996</v>
      </c>
      <c r="K616" s="54">
        <f>_xlfn.XLOOKUP(VALUE(I616), 'Processed closing data'!D$1:D$750, 'Processed closing data'!E$1:E$750, "")</f>
        <v>1.1000000000000001</v>
      </c>
      <c r="L616" s="55">
        <f>_xlfn.XLOOKUP(VALUE(I616), 'Processed closing data'!O$1:O$750, 'Processed closing data'!P$1:P$750, "")</f>
        <v>18.68</v>
      </c>
      <c r="M616" s="41"/>
      <c r="N616" s="41"/>
      <c r="O616" s="42">
        <v>45464</v>
      </c>
      <c r="P616" s="56">
        <v>17.02</v>
      </c>
      <c r="Q616" s="41"/>
      <c r="R616" s="41"/>
      <c r="S616" s="41"/>
      <c r="T616" s="41"/>
      <c r="U616" s="41"/>
      <c r="V616" s="41"/>
      <c r="W616" s="41"/>
      <c r="X616" s="41"/>
      <c r="Y616" s="41"/>
      <c r="Z616" s="41"/>
    </row>
    <row r="617" spans="1:26" ht="15.75" customHeight="1">
      <c r="A617" s="39">
        <v>45426</v>
      </c>
      <c r="B617" s="40">
        <v>4631.25</v>
      </c>
      <c r="C617" s="41"/>
      <c r="D617" s="42">
        <v>45467</v>
      </c>
      <c r="E617" s="43">
        <v>0.87</v>
      </c>
      <c r="F617" s="44"/>
      <c r="G617" s="44"/>
      <c r="H617" s="41"/>
      <c r="I617" s="52">
        <f t="shared" ref="I617:J617" si="616">A617</f>
        <v>45426</v>
      </c>
      <c r="J617" s="53">
        <f t="shared" si="616"/>
        <v>4631.25</v>
      </c>
      <c r="K617" s="54">
        <f>_xlfn.XLOOKUP(VALUE(I617), 'Processed closing data'!D$1:D$750, 'Processed closing data'!E$1:E$750, "")</f>
        <v>1.1100000000000001</v>
      </c>
      <c r="L617" s="55">
        <f>_xlfn.XLOOKUP(VALUE(I617), 'Processed closing data'!O$1:O$750, 'Processed closing data'!P$1:P$750, "")</f>
        <v>18.600000000000001</v>
      </c>
      <c r="M617" s="41"/>
      <c r="N617" s="41"/>
      <c r="O617" s="42">
        <v>45467</v>
      </c>
      <c r="P617" s="56">
        <v>17.28</v>
      </c>
      <c r="Q617" s="41"/>
      <c r="R617" s="41"/>
      <c r="S617" s="41"/>
      <c r="T617" s="41"/>
      <c r="U617" s="41"/>
      <c r="V617" s="41"/>
      <c r="W617" s="41"/>
      <c r="X617" s="41"/>
      <c r="Y617" s="41"/>
      <c r="Z617" s="41"/>
    </row>
    <row r="618" spans="1:26" ht="15.75" customHeight="1">
      <c r="A618" s="39">
        <v>45427</v>
      </c>
      <c r="B618" s="40">
        <v>4644.47</v>
      </c>
      <c r="C618" s="41"/>
      <c r="D618" s="42">
        <v>45468</v>
      </c>
      <c r="E618" s="43">
        <v>0.87</v>
      </c>
      <c r="F618" s="44"/>
      <c r="G618" s="44"/>
      <c r="H618" s="41"/>
      <c r="I618" s="52">
        <f t="shared" ref="I618:J618" si="617">A618</f>
        <v>45427</v>
      </c>
      <c r="J618" s="53">
        <f t="shared" si="617"/>
        <v>4644.47</v>
      </c>
      <c r="K618" s="54">
        <f>_xlfn.XLOOKUP(VALUE(I618), 'Processed closing data'!D$1:D$750, 'Processed closing data'!E$1:E$750, "")</f>
        <v>1.1399999999999999</v>
      </c>
      <c r="L618" s="55">
        <f>_xlfn.XLOOKUP(VALUE(I618), 'Processed closing data'!O$1:O$750, 'Processed closing data'!P$1:P$750, "")</f>
        <v>18.940000000000001</v>
      </c>
      <c r="M618" s="41"/>
      <c r="N618" s="41"/>
      <c r="O618" s="42">
        <v>45468</v>
      </c>
      <c r="P618" s="56">
        <v>16.72</v>
      </c>
      <c r="Q618" s="41"/>
      <c r="R618" s="41"/>
      <c r="S618" s="41"/>
      <c r="T618" s="41"/>
      <c r="U618" s="41"/>
      <c r="V618" s="41"/>
      <c r="W618" s="41"/>
      <c r="X618" s="41"/>
      <c r="Y618" s="41"/>
      <c r="Z618" s="41"/>
    </row>
    <row r="619" spans="1:26" ht="15.75" customHeight="1">
      <c r="A619" s="39">
        <v>45428</v>
      </c>
      <c r="B619" s="40">
        <v>4642.54</v>
      </c>
      <c r="C619" s="41"/>
      <c r="D619" s="42">
        <v>45469</v>
      </c>
      <c r="E619" s="43">
        <v>0.9</v>
      </c>
      <c r="F619" s="44"/>
      <c r="G619" s="44"/>
      <c r="H619" s="41"/>
      <c r="I619" s="52">
        <f t="shared" ref="I619:J619" si="618">A619</f>
        <v>45428</v>
      </c>
      <c r="J619" s="53">
        <f t="shared" si="618"/>
        <v>4642.54</v>
      </c>
      <c r="K619" s="54">
        <f>_xlfn.XLOOKUP(VALUE(I619), 'Processed closing data'!D$1:D$750, 'Processed closing data'!E$1:E$750, "")</f>
        <v>1.1200000000000001</v>
      </c>
      <c r="L619" s="55">
        <f>_xlfn.XLOOKUP(VALUE(I619), 'Processed closing data'!O$1:O$750, 'Processed closing data'!P$1:P$750, "")</f>
        <v>18.8</v>
      </c>
      <c r="M619" s="41"/>
      <c r="N619" s="41"/>
      <c r="O619" s="42">
        <v>45469</v>
      </c>
      <c r="P619" s="56">
        <v>16.8</v>
      </c>
      <c r="Q619" s="41"/>
      <c r="R619" s="41"/>
      <c r="S619" s="41"/>
      <c r="T619" s="41"/>
      <c r="U619" s="41"/>
      <c r="V619" s="41"/>
      <c r="W619" s="41"/>
      <c r="X619" s="41"/>
      <c r="Y619" s="41"/>
      <c r="Z619" s="41"/>
    </row>
    <row r="620" spans="1:26" ht="15.75" customHeight="1">
      <c r="A620" s="39">
        <v>45429</v>
      </c>
      <c r="B620" s="40">
        <v>4631.57</v>
      </c>
      <c r="C620" s="41"/>
      <c r="D620" s="42">
        <v>45470</v>
      </c>
      <c r="E620" s="43">
        <v>0.98</v>
      </c>
      <c r="F620" s="44"/>
      <c r="G620" s="44"/>
      <c r="H620" s="41"/>
      <c r="I620" s="52">
        <f t="shared" ref="I620:J620" si="619">A620</f>
        <v>45429</v>
      </c>
      <c r="J620" s="53">
        <f t="shared" si="619"/>
        <v>4631.57</v>
      </c>
      <c r="K620" s="54">
        <f>_xlfn.XLOOKUP(VALUE(I620), 'Processed closing data'!D$1:D$750, 'Processed closing data'!E$1:E$750, "")</f>
        <v>1.08</v>
      </c>
      <c r="L620" s="55">
        <f>_xlfn.XLOOKUP(VALUE(I620), 'Processed closing data'!O$1:O$750, 'Processed closing data'!P$1:P$750, "")</f>
        <v>18.5</v>
      </c>
      <c r="M620" s="41"/>
      <c r="N620" s="41"/>
      <c r="O620" s="42">
        <v>45470</v>
      </c>
      <c r="P620" s="56">
        <v>16.88</v>
      </c>
      <c r="Q620" s="41"/>
      <c r="R620" s="41"/>
      <c r="S620" s="41"/>
      <c r="T620" s="41"/>
      <c r="U620" s="41"/>
      <c r="V620" s="41"/>
      <c r="W620" s="41"/>
      <c r="X620" s="41"/>
      <c r="Y620" s="41"/>
      <c r="Z620" s="41"/>
    </row>
    <row r="621" spans="1:26" ht="15.75" customHeight="1">
      <c r="A621" s="39">
        <v>45432</v>
      </c>
      <c r="B621" s="40">
        <v>4637.24</v>
      </c>
      <c r="C621" s="41"/>
      <c r="D621" s="42">
        <v>45471</v>
      </c>
      <c r="E621" s="43">
        <v>0.94</v>
      </c>
      <c r="F621" s="44"/>
      <c r="G621" s="44"/>
      <c r="H621" s="41"/>
      <c r="I621" s="52">
        <f t="shared" ref="I621:J621" si="620">A621</f>
        <v>45432</v>
      </c>
      <c r="J621" s="53">
        <f t="shared" si="620"/>
        <v>4637.24</v>
      </c>
      <c r="K621" s="54">
        <f>_xlfn.XLOOKUP(VALUE(I621), 'Processed closing data'!D$1:D$750, 'Processed closing data'!E$1:E$750, "")</f>
        <v>1.06</v>
      </c>
      <c r="L621" s="55">
        <f>_xlfn.XLOOKUP(VALUE(I621), 'Processed closing data'!O$1:O$750, 'Processed closing data'!P$1:P$750, "")</f>
        <v>18.8</v>
      </c>
      <c r="M621" s="41"/>
      <c r="N621" s="41"/>
      <c r="O621" s="42">
        <v>45471</v>
      </c>
      <c r="P621" s="56">
        <v>16.5</v>
      </c>
      <c r="Q621" s="41"/>
      <c r="R621" s="41"/>
      <c r="S621" s="41"/>
      <c r="T621" s="41"/>
      <c r="U621" s="41"/>
      <c r="V621" s="41"/>
      <c r="W621" s="41"/>
      <c r="X621" s="41"/>
      <c r="Y621" s="41"/>
      <c r="Z621" s="41"/>
    </row>
    <row r="622" spans="1:26" ht="15.75" customHeight="1">
      <c r="A622" s="39">
        <v>45433</v>
      </c>
      <c r="B622" s="40">
        <v>4630.8</v>
      </c>
      <c r="C622" s="41"/>
      <c r="D622" s="42">
        <v>45474</v>
      </c>
      <c r="E622" s="43">
        <v>0.98</v>
      </c>
      <c r="F622" s="44"/>
      <c r="G622" s="44"/>
      <c r="H622" s="41"/>
      <c r="I622" s="52">
        <f t="shared" ref="I622:J622" si="621">A622</f>
        <v>45433</v>
      </c>
      <c r="J622" s="53">
        <f t="shared" si="621"/>
        <v>4630.8</v>
      </c>
      <c r="K622" s="54">
        <f>_xlfn.XLOOKUP(VALUE(I622), 'Processed closing data'!D$1:D$750, 'Processed closing data'!E$1:E$750, "")</f>
        <v>1.03</v>
      </c>
      <c r="L622" s="55">
        <f>_xlfn.XLOOKUP(VALUE(I622), 'Processed closing data'!O$1:O$750, 'Processed closing data'!P$1:P$750, "")</f>
        <v>18.72</v>
      </c>
      <c r="M622" s="41"/>
      <c r="N622" s="41"/>
      <c r="O622" s="42">
        <v>45474</v>
      </c>
      <c r="P622" s="56">
        <v>16.559999999999999</v>
      </c>
      <c r="Q622" s="41"/>
      <c r="R622" s="41"/>
      <c r="S622" s="41"/>
      <c r="T622" s="41"/>
      <c r="U622" s="41"/>
      <c r="V622" s="41"/>
      <c r="W622" s="41"/>
      <c r="X622" s="41"/>
      <c r="Y622" s="41"/>
      <c r="Z622" s="41"/>
    </row>
    <row r="623" spans="1:26" ht="15.75" customHeight="1">
      <c r="A623" s="39">
        <v>45434</v>
      </c>
      <c r="B623" s="40">
        <v>4606.67</v>
      </c>
      <c r="C623" s="41"/>
      <c r="D623" s="42">
        <v>45475</v>
      </c>
      <c r="E623" s="43">
        <v>0.99</v>
      </c>
      <c r="F623" s="44"/>
      <c r="G623" s="44"/>
      <c r="H623" s="41"/>
      <c r="I623" s="52">
        <f t="shared" ref="I623:J623" si="622">A623</f>
        <v>45434</v>
      </c>
      <c r="J623" s="53">
        <f t="shared" si="622"/>
        <v>4606.67</v>
      </c>
      <c r="K623" s="54">
        <f>_xlfn.XLOOKUP(VALUE(I623), 'Processed closing data'!D$1:D$750, 'Processed closing data'!E$1:E$750, "")</f>
        <v>1.0900000000000001</v>
      </c>
      <c r="L623" s="55">
        <f>_xlfn.XLOOKUP(VALUE(I623), 'Processed closing data'!O$1:O$750, 'Processed closing data'!P$1:P$750, "")</f>
        <v>18.68</v>
      </c>
      <c r="M623" s="41"/>
      <c r="N623" s="41"/>
      <c r="O623" s="42">
        <v>45475</v>
      </c>
      <c r="P623" s="56">
        <v>16.3</v>
      </c>
      <c r="Q623" s="41"/>
      <c r="R623" s="41"/>
      <c r="S623" s="41"/>
      <c r="T623" s="41"/>
      <c r="U623" s="41"/>
      <c r="V623" s="41"/>
      <c r="W623" s="41"/>
      <c r="X623" s="41"/>
      <c r="Y623" s="41"/>
      <c r="Z623" s="41"/>
    </row>
    <row r="624" spans="1:26" ht="15.75" customHeight="1">
      <c r="A624" s="39">
        <v>45435</v>
      </c>
      <c r="B624" s="40">
        <v>4589.5</v>
      </c>
      <c r="C624" s="41"/>
      <c r="D624" s="42">
        <v>45476</v>
      </c>
      <c r="E624" s="43">
        <v>1.02</v>
      </c>
      <c r="F624" s="57"/>
      <c r="G624" s="44"/>
      <c r="H624" s="41"/>
      <c r="I624" s="52">
        <f t="shared" ref="I624:J624" si="623">A624</f>
        <v>45435</v>
      </c>
      <c r="J624" s="53">
        <f t="shared" si="623"/>
        <v>4589.5</v>
      </c>
      <c r="K624" s="54">
        <f>_xlfn.XLOOKUP(VALUE(I624), 'Processed closing data'!D$1:D$750, 'Processed closing data'!E$1:E$750, "")</f>
        <v>1.1100000000000001</v>
      </c>
      <c r="L624" s="55">
        <f>_xlfn.XLOOKUP(VALUE(I624), 'Processed closing data'!O$1:O$750, 'Processed closing data'!P$1:P$750, "")</f>
        <v>18.3</v>
      </c>
      <c r="M624" s="41"/>
      <c r="N624" s="41"/>
      <c r="O624" s="42">
        <v>45476</v>
      </c>
      <c r="P624" s="56">
        <v>17.12</v>
      </c>
      <c r="Q624" s="41"/>
      <c r="R624" s="41"/>
      <c r="S624" s="41"/>
      <c r="T624" s="41"/>
      <c r="U624" s="41"/>
      <c r="V624" s="41"/>
      <c r="W624" s="41"/>
      <c r="X624" s="41"/>
      <c r="Y624" s="41"/>
      <c r="Z624" s="41"/>
    </row>
    <row r="625" spans="1:26" ht="15.75" customHeight="1">
      <c r="A625" s="39">
        <v>45436</v>
      </c>
      <c r="B625" s="40">
        <v>4583.5200000000004</v>
      </c>
      <c r="C625" s="41"/>
      <c r="D625" s="42">
        <v>45477</v>
      </c>
      <c r="E625" s="43">
        <v>1.05</v>
      </c>
      <c r="F625" s="57"/>
      <c r="G625" s="44"/>
      <c r="H625" s="41"/>
      <c r="I625" s="52">
        <f t="shared" ref="I625:J625" si="624">A625</f>
        <v>45436</v>
      </c>
      <c r="J625" s="53">
        <f t="shared" si="624"/>
        <v>4583.5200000000004</v>
      </c>
      <c r="K625" s="54">
        <f>_xlfn.XLOOKUP(VALUE(I625), 'Processed closing data'!D$1:D$750, 'Processed closing data'!E$1:E$750, "")</f>
        <v>1.1000000000000001</v>
      </c>
      <c r="L625" s="55">
        <f>_xlfn.XLOOKUP(VALUE(I625), 'Processed closing data'!O$1:O$750, 'Processed closing data'!P$1:P$750, "")</f>
        <v>18.46</v>
      </c>
      <c r="M625" s="41"/>
      <c r="N625" s="41"/>
      <c r="O625" s="42">
        <v>45477</v>
      </c>
      <c r="P625" s="56">
        <v>17.28</v>
      </c>
      <c r="Q625" s="41"/>
      <c r="R625" s="41"/>
      <c r="S625" s="41"/>
      <c r="T625" s="41"/>
      <c r="U625" s="41"/>
      <c r="V625" s="41"/>
      <c r="W625" s="41"/>
      <c r="X625" s="41"/>
      <c r="Y625" s="41"/>
      <c r="Z625" s="41"/>
    </row>
    <row r="626" spans="1:26" ht="15.75" customHeight="1">
      <c r="A626" s="39">
        <v>45439</v>
      </c>
      <c r="B626" s="40">
        <v>4583.5200000000004</v>
      </c>
      <c r="C626" s="41"/>
      <c r="D626" s="42">
        <v>45478</v>
      </c>
      <c r="E626" s="43">
        <v>1.05</v>
      </c>
      <c r="F626" s="57"/>
      <c r="G626" s="44"/>
      <c r="H626" s="41"/>
      <c r="I626" s="52">
        <f t="shared" ref="I626:J626" si="625">A626</f>
        <v>45439</v>
      </c>
      <c r="J626" s="53">
        <f t="shared" si="625"/>
        <v>4583.5200000000004</v>
      </c>
      <c r="K626" s="54">
        <v>1.1000000000000001</v>
      </c>
      <c r="L626" s="55">
        <v>18.46</v>
      </c>
      <c r="M626" s="41"/>
      <c r="N626" s="41"/>
      <c r="O626" s="42">
        <v>45478</v>
      </c>
      <c r="P626" s="56">
        <v>17.48</v>
      </c>
      <c r="Q626" s="41"/>
      <c r="R626" s="41"/>
      <c r="S626" s="41"/>
      <c r="T626" s="41"/>
      <c r="U626" s="41"/>
      <c r="V626" s="41"/>
      <c r="W626" s="41"/>
      <c r="X626" s="41"/>
      <c r="Y626" s="41"/>
      <c r="Z626" s="41"/>
    </row>
    <row r="627" spans="1:26" ht="15.75" customHeight="1">
      <c r="A627" s="39">
        <v>45440</v>
      </c>
      <c r="B627" s="40">
        <v>4551.43</v>
      </c>
      <c r="C627" s="41"/>
      <c r="D627" s="42">
        <v>45481</v>
      </c>
      <c r="E627" s="43">
        <v>1.04</v>
      </c>
      <c r="F627" s="57"/>
      <c r="G627" s="44"/>
      <c r="H627" s="41"/>
      <c r="I627" s="52">
        <f t="shared" ref="I627:J627" si="626">A627</f>
        <v>45440</v>
      </c>
      <c r="J627" s="53">
        <f t="shared" si="626"/>
        <v>4551.43</v>
      </c>
      <c r="K627" s="54">
        <f>_xlfn.XLOOKUP(VALUE(I627), 'Processed closing data'!D$1:D$750, 'Processed closing data'!E$1:E$750, "")</f>
        <v>1.1000000000000001</v>
      </c>
      <c r="L627" s="55">
        <f>_xlfn.XLOOKUP(VALUE(I627), 'Processed closing data'!O$1:O$750, 'Processed closing data'!P$1:P$750, "")</f>
        <v>17.96</v>
      </c>
      <c r="M627" s="41"/>
      <c r="N627" s="41"/>
      <c r="O627" s="42">
        <v>45481</v>
      </c>
      <c r="P627" s="56">
        <v>17.28</v>
      </c>
      <c r="Q627" s="41"/>
      <c r="R627" s="41"/>
      <c r="S627" s="41"/>
      <c r="T627" s="41"/>
      <c r="U627" s="41"/>
      <c r="V627" s="41"/>
      <c r="W627" s="41"/>
      <c r="X627" s="41"/>
      <c r="Y627" s="41"/>
      <c r="Z627" s="41"/>
    </row>
    <row r="628" spans="1:26" ht="15.75" customHeight="1">
      <c r="A628" s="39">
        <v>45441</v>
      </c>
      <c r="B628" s="40">
        <v>4509.43</v>
      </c>
      <c r="C628" s="41"/>
      <c r="D628" s="42">
        <v>45482</v>
      </c>
      <c r="E628" s="43">
        <v>1.01</v>
      </c>
      <c r="F628" s="57"/>
      <c r="G628" s="44"/>
      <c r="H628" s="41"/>
      <c r="I628" s="52">
        <f t="shared" ref="I628:J628" si="627">A628</f>
        <v>45441</v>
      </c>
      <c r="J628" s="53">
        <f t="shared" si="627"/>
        <v>4509.43</v>
      </c>
      <c r="K628" s="54">
        <f>_xlfn.XLOOKUP(VALUE(I628), 'Processed closing data'!D$1:D$750, 'Processed closing data'!E$1:E$750, "")</f>
        <v>1.05</v>
      </c>
      <c r="L628" s="55">
        <f>_xlfn.XLOOKUP(VALUE(I628), 'Processed closing data'!O$1:O$750, 'Processed closing data'!P$1:P$750, "")</f>
        <v>17.54</v>
      </c>
      <c r="M628" s="41"/>
      <c r="N628" s="41"/>
      <c r="O628" s="42">
        <v>45482</v>
      </c>
      <c r="P628" s="56">
        <v>17</v>
      </c>
      <c r="Q628" s="41"/>
      <c r="R628" s="41"/>
      <c r="S628" s="41"/>
      <c r="T628" s="41"/>
      <c r="U628" s="41"/>
      <c r="V628" s="41"/>
      <c r="W628" s="41"/>
      <c r="X628" s="41"/>
      <c r="Y628" s="41"/>
      <c r="Z628" s="41"/>
    </row>
    <row r="629" spans="1:26" ht="15.75" customHeight="1">
      <c r="A629" s="39">
        <v>45442</v>
      </c>
      <c r="B629" s="40">
        <v>4539.3999999999996</v>
      </c>
      <c r="C629" s="41"/>
      <c r="D629" s="42">
        <v>45483</v>
      </c>
      <c r="E629" s="43">
        <v>1.05</v>
      </c>
      <c r="F629" s="57"/>
      <c r="G629" s="44"/>
      <c r="H629" s="41"/>
      <c r="I629" s="52">
        <f t="shared" ref="I629:J629" si="628">A629</f>
        <v>45442</v>
      </c>
      <c r="J629" s="53">
        <f t="shared" si="628"/>
        <v>4539.3999999999996</v>
      </c>
      <c r="K629" s="54">
        <f>_xlfn.XLOOKUP(VALUE(I629), 'Processed closing data'!D$1:D$750, 'Processed closing data'!E$1:E$750, "")</f>
        <v>1.05</v>
      </c>
      <c r="L629" s="55">
        <f>_xlfn.XLOOKUP(VALUE(I629), 'Processed closing data'!O$1:O$750, 'Processed closing data'!P$1:P$750, "")</f>
        <v>18.02</v>
      </c>
      <c r="M629" s="41"/>
      <c r="N629" s="41"/>
      <c r="O629" s="42">
        <v>45483</v>
      </c>
      <c r="P629" s="56">
        <v>17.059999999999999</v>
      </c>
      <c r="Q629" s="41"/>
      <c r="R629" s="41"/>
      <c r="S629" s="41"/>
      <c r="T629" s="41"/>
      <c r="U629" s="41"/>
      <c r="V629" s="41"/>
      <c r="W629" s="41"/>
      <c r="X629" s="41"/>
      <c r="Y629" s="41"/>
      <c r="Z629" s="41"/>
    </row>
    <row r="630" spans="1:26" ht="15.75" customHeight="1">
      <c r="A630" s="39">
        <v>45443</v>
      </c>
      <c r="B630" s="40">
        <v>4562.25</v>
      </c>
      <c r="C630" s="41"/>
      <c r="D630" s="42">
        <v>45484</v>
      </c>
      <c r="E630" s="43">
        <v>1.06</v>
      </c>
      <c r="F630" s="57"/>
      <c r="G630" s="44"/>
      <c r="H630" s="41"/>
      <c r="I630" s="52">
        <f t="shared" ref="I630:J630" si="629">A630</f>
        <v>45443</v>
      </c>
      <c r="J630" s="53">
        <f t="shared" si="629"/>
        <v>4562.25</v>
      </c>
      <c r="K630" s="54">
        <f>_xlfn.XLOOKUP(VALUE(I630), 'Processed closing data'!D$1:D$750, 'Processed closing data'!E$1:E$750, "")</f>
        <v>1.07</v>
      </c>
      <c r="L630" s="55">
        <f>_xlfn.XLOOKUP(VALUE(I630), 'Processed closing data'!O$1:O$750, 'Processed closing data'!P$1:P$750, "")</f>
        <v>18.02</v>
      </c>
      <c r="M630" s="41"/>
      <c r="N630" s="41"/>
      <c r="O630" s="42">
        <v>45484</v>
      </c>
      <c r="P630" s="56">
        <v>17.68</v>
      </c>
      <c r="Q630" s="41"/>
      <c r="R630" s="41"/>
      <c r="S630" s="41"/>
      <c r="T630" s="41"/>
      <c r="U630" s="41"/>
      <c r="V630" s="41"/>
      <c r="W630" s="41"/>
      <c r="X630" s="41"/>
      <c r="Y630" s="41"/>
      <c r="Z630" s="41"/>
    </row>
    <row r="631" spans="1:26" ht="15.75" customHeight="1">
      <c r="A631" s="39">
        <v>45446</v>
      </c>
      <c r="B631" s="40">
        <v>4561.46</v>
      </c>
      <c r="C631" s="41"/>
      <c r="D631" s="42">
        <v>45485</v>
      </c>
      <c r="E631" s="43">
        <v>1.05</v>
      </c>
      <c r="F631" s="57"/>
      <c r="G631" s="44"/>
      <c r="H631" s="41"/>
      <c r="I631" s="52">
        <f t="shared" ref="I631:J631" si="630">A631</f>
        <v>45446</v>
      </c>
      <c r="J631" s="53">
        <f t="shared" si="630"/>
        <v>4561.46</v>
      </c>
      <c r="K631" s="54">
        <f>_xlfn.XLOOKUP(VALUE(I631), 'Processed closing data'!D$1:D$750, 'Processed closing data'!E$1:E$750, "")</f>
        <v>1.06</v>
      </c>
      <c r="L631" s="55">
        <f>_xlfn.XLOOKUP(VALUE(I631), 'Processed closing data'!O$1:O$750, 'Processed closing data'!P$1:P$750, "")</f>
        <v>18.68</v>
      </c>
      <c r="M631" s="41"/>
      <c r="N631" s="41"/>
      <c r="O631" s="42">
        <v>45485</v>
      </c>
      <c r="P631" s="56">
        <v>18.48</v>
      </c>
      <c r="Q631" s="41"/>
      <c r="R631" s="41"/>
      <c r="S631" s="41"/>
      <c r="T631" s="41"/>
      <c r="U631" s="41"/>
      <c r="V631" s="41"/>
      <c r="W631" s="41"/>
      <c r="X631" s="41"/>
      <c r="Y631" s="41"/>
      <c r="Z631" s="41"/>
    </row>
    <row r="632" spans="1:26" ht="15.75" customHeight="1">
      <c r="A632" s="39">
        <v>45447</v>
      </c>
      <c r="B632" s="40">
        <v>4541.3</v>
      </c>
      <c r="C632" s="41"/>
      <c r="D632" s="42">
        <v>45488</v>
      </c>
      <c r="E632" s="43">
        <v>1.05</v>
      </c>
      <c r="F632" s="57"/>
      <c r="G632" s="44"/>
      <c r="H632" s="41"/>
      <c r="I632" s="52">
        <f t="shared" ref="I632:J632" si="631">A632</f>
        <v>45447</v>
      </c>
      <c r="J632" s="53">
        <f t="shared" si="631"/>
        <v>4541.3</v>
      </c>
      <c r="K632" s="54">
        <f>_xlfn.XLOOKUP(VALUE(I632), 'Processed closing data'!D$1:D$750, 'Processed closing data'!E$1:E$750, "")</f>
        <v>1.04</v>
      </c>
      <c r="L632" s="55">
        <f>_xlfn.XLOOKUP(VALUE(I632), 'Processed closing data'!O$1:O$750, 'Processed closing data'!P$1:P$750, "")</f>
        <v>18.32</v>
      </c>
      <c r="M632" s="41"/>
      <c r="N632" s="41"/>
      <c r="O632" s="42">
        <v>45488</v>
      </c>
      <c r="P632" s="56">
        <v>18.899999999999999</v>
      </c>
      <c r="Q632" s="41"/>
      <c r="R632" s="41"/>
      <c r="S632" s="41"/>
      <c r="T632" s="41"/>
      <c r="U632" s="41"/>
      <c r="V632" s="41"/>
      <c r="W632" s="41"/>
      <c r="X632" s="41"/>
      <c r="Y632" s="41"/>
      <c r="Z632" s="41"/>
    </row>
    <row r="633" spans="1:26" ht="15.75" customHeight="1">
      <c r="A633" s="39">
        <v>45448</v>
      </c>
      <c r="B633" s="40">
        <v>4547.01</v>
      </c>
      <c r="C633" s="41"/>
      <c r="D633" s="42">
        <v>45489</v>
      </c>
      <c r="E633" s="43">
        <v>1.05</v>
      </c>
      <c r="F633" s="57"/>
      <c r="G633" s="44"/>
      <c r="H633" s="41"/>
      <c r="I633" s="52">
        <f t="shared" ref="I633:J633" si="632">A633</f>
        <v>45448</v>
      </c>
      <c r="J633" s="53">
        <f t="shared" si="632"/>
        <v>4547.01</v>
      </c>
      <c r="K633" s="54">
        <f>_xlfn.XLOOKUP(VALUE(I633), 'Processed closing data'!D$1:D$750, 'Processed closing data'!E$1:E$750, "")</f>
        <v>1.03</v>
      </c>
      <c r="L633" s="55">
        <f>_xlfn.XLOOKUP(VALUE(I633), 'Processed closing data'!O$1:O$750, 'Processed closing data'!P$1:P$750, "")</f>
        <v>18.399999999999999</v>
      </c>
      <c r="M633" s="41"/>
      <c r="N633" s="41"/>
      <c r="O633" s="42">
        <v>45489</v>
      </c>
      <c r="P633" s="56">
        <v>19.04</v>
      </c>
      <c r="Q633" s="41"/>
      <c r="R633" s="41"/>
      <c r="S633" s="41"/>
      <c r="T633" s="41"/>
      <c r="U633" s="41"/>
      <c r="V633" s="41"/>
      <c r="W633" s="41"/>
      <c r="X633" s="41"/>
      <c r="Y633" s="41"/>
      <c r="Z633" s="41"/>
    </row>
    <row r="634" spans="1:26" ht="15.75" customHeight="1">
      <c r="A634" s="39">
        <v>45449</v>
      </c>
      <c r="B634" s="40">
        <v>4566.54</v>
      </c>
      <c r="C634" s="41"/>
      <c r="D634" s="42">
        <v>45490</v>
      </c>
      <c r="E634" s="43">
        <v>1.1000000000000001</v>
      </c>
      <c r="F634" s="58"/>
      <c r="G634" s="44"/>
      <c r="H634" s="41"/>
      <c r="I634" s="52">
        <f t="shared" ref="I634:J634" si="633">A634</f>
        <v>45449</v>
      </c>
      <c r="J634" s="53">
        <f t="shared" si="633"/>
        <v>4566.54</v>
      </c>
      <c r="K634" s="54">
        <f>_xlfn.XLOOKUP(VALUE(I634), 'Processed closing data'!D$1:D$750, 'Processed closing data'!E$1:E$750, "")</f>
        <v>1.03</v>
      </c>
      <c r="L634" s="55">
        <f>_xlfn.XLOOKUP(VALUE(I634), 'Processed closing data'!O$1:O$750, 'Processed closing data'!P$1:P$750, "")</f>
        <v>18.239999999999998</v>
      </c>
      <c r="M634" s="41"/>
      <c r="N634" s="41"/>
      <c r="O634" s="42">
        <v>45490</v>
      </c>
      <c r="P634" s="56">
        <v>16.98</v>
      </c>
      <c r="Q634" s="41"/>
      <c r="R634" s="41"/>
      <c r="S634" s="41"/>
      <c r="T634" s="41"/>
      <c r="U634" s="41"/>
      <c r="V634" s="41"/>
      <c r="W634" s="41"/>
      <c r="X634" s="41"/>
      <c r="Y634" s="41"/>
      <c r="Z634" s="41"/>
    </row>
    <row r="635" spans="1:26" ht="15.75" customHeight="1">
      <c r="A635" s="39">
        <v>45450</v>
      </c>
      <c r="B635" s="40">
        <v>4542.66</v>
      </c>
      <c r="C635" s="41"/>
      <c r="D635" s="42">
        <v>45491</v>
      </c>
      <c r="E635" s="43">
        <v>1.1100000000000001</v>
      </c>
      <c r="F635" s="58"/>
      <c r="G635" s="44"/>
      <c r="H635" s="41"/>
      <c r="I635" s="52">
        <f t="shared" ref="I635:J635" si="634">A635</f>
        <v>45450</v>
      </c>
      <c r="J635" s="53">
        <f t="shared" si="634"/>
        <v>4542.66</v>
      </c>
      <c r="K635" s="54">
        <f>_xlfn.XLOOKUP(VALUE(I635), 'Processed closing data'!D$1:D$750, 'Processed closing data'!E$1:E$750, "")</f>
        <v>1.02</v>
      </c>
      <c r="L635" s="55">
        <f>_xlfn.XLOOKUP(VALUE(I635), 'Processed closing data'!O$1:O$750, 'Processed closing data'!P$1:P$750, "")</f>
        <v>18.2</v>
      </c>
      <c r="M635" s="41"/>
      <c r="N635" s="41"/>
      <c r="O635" s="42">
        <v>45491</v>
      </c>
      <c r="P635" s="56">
        <v>17.04</v>
      </c>
      <c r="Q635" s="41"/>
      <c r="R635" s="41"/>
      <c r="S635" s="41"/>
      <c r="T635" s="41"/>
      <c r="U635" s="41"/>
      <c r="V635" s="41"/>
      <c r="W635" s="41"/>
      <c r="X635" s="41"/>
      <c r="Y635" s="41"/>
      <c r="Z635" s="41"/>
    </row>
    <row r="636" spans="1:26" ht="15.75" customHeight="1">
      <c r="A636" s="39">
        <v>45453</v>
      </c>
      <c r="B636" s="40">
        <v>4531.29</v>
      </c>
      <c r="C636" s="41"/>
      <c r="D636" s="42">
        <v>45492</v>
      </c>
      <c r="E636" s="43">
        <v>1.07</v>
      </c>
      <c r="F636" s="57"/>
      <c r="G636" s="44"/>
      <c r="H636" s="41"/>
      <c r="I636" s="52">
        <f t="shared" ref="I636:J636" si="635">A636</f>
        <v>45453</v>
      </c>
      <c r="J636" s="53">
        <f t="shared" si="635"/>
        <v>4531.29</v>
      </c>
      <c r="K636" s="54">
        <f>_xlfn.XLOOKUP(VALUE(I636), 'Processed closing data'!D$1:D$750, 'Processed closing data'!E$1:E$750, "")</f>
        <v>1.02</v>
      </c>
      <c r="L636" s="55">
        <f>_xlfn.XLOOKUP(VALUE(I636), 'Processed closing data'!O$1:O$750, 'Processed closing data'!P$1:P$750, "")</f>
        <v>18.059999999999999</v>
      </c>
      <c r="M636" s="41"/>
      <c r="N636" s="41"/>
      <c r="O636" s="42">
        <v>45492</v>
      </c>
      <c r="P636" s="56">
        <v>16.5</v>
      </c>
      <c r="Q636" s="41"/>
      <c r="R636" s="41"/>
      <c r="S636" s="41"/>
      <c r="T636" s="41"/>
      <c r="U636" s="41"/>
      <c r="V636" s="41"/>
      <c r="W636" s="41"/>
      <c r="X636" s="41"/>
      <c r="Y636" s="41"/>
      <c r="Z636" s="41"/>
    </row>
    <row r="637" spans="1:26" ht="15.75" customHeight="1">
      <c r="A637" s="39">
        <v>45454</v>
      </c>
      <c r="B637" s="40">
        <v>4487.5200000000004</v>
      </c>
      <c r="C637" s="41"/>
      <c r="D637" s="42">
        <v>45495</v>
      </c>
      <c r="E637" s="43">
        <v>1.2</v>
      </c>
      <c r="F637" s="44"/>
      <c r="G637" s="44"/>
      <c r="H637" s="41"/>
      <c r="I637" s="52">
        <f t="shared" ref="I637:J637" si="636">A637</f>
        <v>45454</v>
      </c>
      <c r="J637" s="53">
        <f t="shared" si="636"/>
        <v>4487.5200000000004</v>
      </c>
      <c r="K637" s="54">
        <f>_xlfn.XLOOKUP(VALUE(I637), 'Processed closing data'!D$1:D$750, 'Processed closing data'!E$1:E$750, "")</f>
        <v>1.03</v>
      </c>
      <c r="L637" s="55">
        <f>_xlfn.XLOOKUP(VALUE(I637), 'Processed closing data'!O$1:O$750, 'Processed closing data'!P$1:P$750, "")</f>
        <v>17.78</v>
      </c>
      <c r="M637" s="41"/>
      <c r="N637" s="41"/>
      <c r="O637" s="42">
        <v>45495</v>
      </c>
      <c r="P637" s="56">
        <v>16.440000000000001</v>
      </c>
      <c r="Q637" s="41"/>
      <c r="R637" s="41"/>
      <c r="S637" s="41"/>
      <c r="T637" s="41"/>
      <c r="U637" s="41"/>
      <c r="V637" s="41"/>
      <c r="W637" s="41"/>
      <c r="X637" s="41"/>
      <c r="Y637" s="41"/>
      <c r="Z637" s="41"/>
    </row>
    <row r="638" spans="1:26" ht="15.75" customHeight="1">
      <c r="A638" s="39">
        <v>45455</v>
      </c>
      <c r="B638" s="40">
        <v>4526.6899999999996</v>
      </c>
      <c r="C638" s="41"/>
      <c r="D638" s="42">
        <v>45496</v>
      </c>
      <c r="E638" s="43">
        <v>1.2</v>
      </c>
      <c r="F638" s="44"/>
      <c r="G638" s="44"/>
      <c r="H638" s="41"/>
      <c r="I638" s="52">
        <f t="shared" ref="I638:J638" si="637">A638</f>
        <v>45455</v>
      </c>
      <c r="J638" s="53">
        <f t="shared" si="637"/>
        <v>4526.6899999999996</v>
      </c>
      <c r="K638" s="54">
        <f>_xlfn.XLOOKUP(VALUE(I638), 'Processed closing data'!D$1:D$750, 'Processed closing data'!E$1:E$750, "")</f>
        <v>1.03</v>
      </c>
      <c r="L638" s="55">
        <f>_xlfn.XLOOKUP(VALUE(I638), 'Processed closing data'!O$1:O$750, 'Processed closing data'!P$1:P$750, "")</f>
        <v>17.8</v>
      </c>
      <c r="M638" s="41"/>
      <c r="N638" s="41"/>
      <c r="O638" s="42">
        <v>45496</v>
      </c>
      <c r="P638" s="56">
        <v>16.399999999999999</v>
      </c>
      <c r="Q638" s="41"/>
      <c r="R638" s="41"/>
      <c r="S638" s="41"/>
      <c r="T638" s="41"/>
      <c r="U638" s="41"/>
      <c r="V638" s="41"/>
      <c r="W638" s="41"/>
      <c r="X638" s="41"/>
      <c r="Y638" s="41"/>
      <c r="Z638" s="41"/>
    </row>
    <row r="639" spans="1:26" ht="15.75" customHeight="1">
      <c r="A639" s="39">
        <v>45456</v>
      </c>
      <c r="B639" s="40">
        <v>4492.88</v>
      </c>
      <c r="C639" s="41"/>
      <c r="D639" s="42">
        <v>45497</v>
      </c>
      <c r="E639" s="43">
        <v>1.32</v>
      </c>
      <c r="F639" s="44"/>
      <c r="G639" s="44"/>
      <c r="H639" s="41"/>
      <c r="I639" s="52">
        <f t="shared" ref="I639:J639" si="638">A639</f>
        <v>45456</v>
      </c>
      <c r="J639" s="53">
        <f t="shared" si="638"/>
        <v>4492.88</v>
      </c>
      <c r="K639" s="54">
        <f>_xlfn.XLOOKUP(VALUE(I639), 'Processed closing data'!D$1:D$750, 'Processed closing data'!E$1:E$750, "")</f>
        <v>0.98</v>
      </c>
      <c r="L639" s="55">
        <f>_xlfn.XLOOKUP(VALUE(I639), 'Processed closing data'!O$1:O$750, 'Processed closing data'!P$1:P$750, "")</f>
        <v>17.7</v>
      </c>
      <c r="M639" s="41"/>
      <c r="N639" s="41"/>
      <c r="O639" s="42">
        <v>45497</v>
      </c>
      <c r="P639" s="56">
        <v>16.899999999999999</v>
      </c>
      <c r="Q639" s="41"/>
      <c r="R639" s="41"/>
      <c r="S639" s="41"/>
      <c r="T639" s="41"/>
      <c r="U639" s="41"/>
      <c r="V639" s="41"/>
      <c r="W639" s="41"/>
      <c r="X639" s="41"/>
      <c r="Y639" s="41"/>
      <c r="Z639" s="41"/>
    </row>
    <row r="640" spans="1:26" ht="15.75" customHeight="1">
      <c r="A640" s="39">
        <v>45457</v>
      </c>
      <c r="B640" s="40">
        <v>4482.59</v>
      </c>
      <c r="C640" s="41"/>
      <c r="D640" s="42">
        <v>45498</v>
      </c>
      <c r="E640" s="43">
        <v>1.34</v>
      </c>
      <c r="F640" s="44"/>
      <c r="G640" s="44"/>
      <c r="H640" s="41"/>
      <c r="I640" s="52">
        <f t="shared" ref="I640:J640" si="639">A640</f>
        <v>45457</v>
      </c>
      <c r="J640" s="53">
        <f t="shared" si="639"/>
        <v>4482.59</v>
      </c>
      <c r="K640" s="54">
        <f>_xlfn.XLOOKUP(VALUE(I640), 'Processed closing data'!D$1:D$750, 'Processed closing data'!E$1:E$750, "")</f>
        <v>0.98</v>
      </c>
      <c r="L640" s="55">
        <f>_xlfn.XLOOKUP(VALUE(I640), 'Processed closing data'!O$1:O$750, 'Processed closing data'!P$1:P$750, "")</f>
        <v>17.100000000000001</v>
      </c>
      <c r="M640" s="41"/>
      <c r="N640" s="41"/>
      <c r="O640" s="42">
        <v>45498</v>
      </c>
      <c r="P640" s="56">
        <v>17.440000000000001</v>
      </c>
      <c r="Q640" s="41"/>
      <c r="R640" s="41"/>
      <c r="S640" s="41"/>
      <c r="T640" s="41"/>
      <c r="U640" s="41"/>
      <c r="V640" s="41"/>
      <c r="W640" s="41"/>
      <c r="X640" s="41"/>
      <c r="Y640" s="41"/>
      <c r="Z640" s="41"/>
    </row>
    <row r="641" spans="1:26" ht="15.75" customHeight="1">
      <c r="A641" s="39">
        <v>45460</v>
      </c>
      <c r="B641" s="40">
        <v>4481.5600000000004</v>
      </c>
      <c r="C641" s="41"/>
      <c r="D641" s="42">
        <v>45499</v>
      </c>
      <c r="E641" s="43">
        <v>1.3</v>
      </c>
      <c r="F641" s="44"/>
      <c r="G641" s="44"/>
      <c r="H641" s="41"/>
      <c r="I641" s="52">
        <f t="shared" ref="I641:J641" si="640">A641</f>
        <v>45460</v>
      </c>
      <c r="J641" s="53">
        <f t="shared" si="640"/>
        <v>4481.5600000000004</v>
      </c>
      <c r="K641" s="54">
        <f>_xlfn.XLOOKUP(VALUE(I641), 'Processed closing data'!D$1:D$750, 'Processed closing data'!E$1:E$750, "")</f>
        <v>0.97</v>
      </c>
      <c r="L641" s="55">
        <f>_xlfn.XLOOKUP(VALUE(I641), 'Processed closing data'!O$1:O$750, 'Processed closing data'!P$1:P$750, "")</f>
        <v>17</v>
      </c>
      <c r="M641" s="41"/>
      <c r="N641" s="41"/>
      <c r="O641" s="42">
        <v>45499</v>
      </c>
      <c r="P641" s="56">
        <v>18.46</v>
      </c>
      <c r="Q641" s="41"/>
      <c r="R641" s="41"/>
      <c r="S641" s="41"/>
      <c r="T641" s="41"/>
      <c r="U641" s="41"/>
      <c r="V641" s="41"/>
      <c r="W641" s="41"/>
      <c r="X641" s="41"/>
      <c r="Y641" s="41"/>
      <c r="Z641" s="41"/>
    </row>
    <row r="642" spans="1:26" ht="15.75" customHeight="1">
      <c r="A642" s="39">
        <v>45461</v>
      </c>
      <c r="B642" s="40">
        <v>4512.53</v>
      </c>
      <c r="C642" s="41"/>
      <c r="D642" s="42">
        <v>45502</v>
      </c>
      <c r="E642" s="43">
        <v>1.27</v>
      </c>
      <c r="F642" s="44"/>
      <c r="G642" s="44"/>
      <c r="H642" s="41"/>
      <c r="I642" s="52">
        <f t="shared" ref="I642:J642" si="641">A642</f>
        <v>45461</v>
      </c>
      <c r="J642" s="53">
        <f t="shared" si="641"/>
        <v>4512.53</v>
      </c>
      <c r="K642" s="54">
        <f>_xlfn.XLOOKUP(VALUE(I642), 'Processed closing data'!D$1:D$750, 'Processed closing data'!E$1:E$750, "")</f>
        <v>0.97</v>
      </c>
      <c r="L642" s="55">
        <f>_xlfn.XLOOKUP(VALUE(I642), 'Processed closing data'!O$1:O$750, 'Processed closing data'!P$1:P$750, "")</f>
        <v>16.739999999999998</v>
      </c>
      <c r="M642" s="41"/>
      <c r="N642" s="41"/>
      <c r="O642" s="42">
        <v>45502</v>
      </c>
      <c r="P642" s="56">
        <v>17.739999999999998</v>
      </c>
      <c r="Q642" s="41"/>
      <c r="R642" s="41"/>
      <c r="S642" s="41"/>
      <c r="T642" s="41"/>
      <c r="U642" s="41"/>
      <c r="V642" s="41"/>
      <c r="W642" s="41"/>
      <c r="X642" s="41"/>
      <c r="Y642" s="41"/>
      <c r="Z642" s="41"/>
    </row>
    <row r="643" spans="1:26" ht="15.75" customHeight="1">
      <c r="A643" s="39">
        <v>45462</v>
      </c>
      <c r="B643" s="40">
        <v>4518.21</v>
      </c>
      <c r="C643" s="41"/>
      <c r="D643" s="42">
        <v>45503</v>
      </c>
      <c r="E643" s="43">
        <v>1.19</v>
      </c>
      <c r="F643" s="44"/>
      <c r="G643" s="44"/>
      <c r="H643" s="41"/>
      <c r="I643" s="52">
        <f t="shared" ref="I643:J643" si="642">A643</f>
        <v>45462</v>
      </c>
      <c r="J643" s="53">
        <f t="shared" si="642"/>
        <v>4518.21</v>
      </c>
      <c r="K643" s="54">
        <f>_xlfn.XLOOKUP(VALUE(I643), 'Processed closing data'!D$1:D$750, 'Processed closing data'!E$1:E$750, "")</f>
        <v>0.97</v>
      </c>
      <c r="L643" s="55">
        <f>_xlfn.XLOOKUP(VALUE(I643), 'Processed closing data'!O$1:O$750, 'Processed closing data'!P$1:P$750, "")</f>
        <v>16.52</v>
      </c>
      <c r="M643" s="41"/>
      <c r="N643" s="41"/>
      <c r="O643" s="42">
        <v>45503</v>
      </c>
      <c r="P643" s="56">
        <v>18.059999999999999</v>
      </c>
      <c r="Q643" s="41"/>
      <c r="R643" s="41"/>
      <c r="S643" s="41"/>
      <c r="T643" s="41"/>
      <c r="U643" s="41"/>
      <c r="V643" s="41"/>
      <c r="W643" s="41"/>
      <c r="X643" s="41"/>
      <c r="Y643" s="41"/>
      <c r="Z643" s="41"/>
    </row>
    <row r="644" spans="1:26" ht="15.75" customHeight="1">
      <c r="A644" s="39">
        <v>45463</v>
      </c>
      <c r="B644" s="40">
        <v>4553.78</v>
      </c>
      <c r="C644" s="41"/>
      <c r="D644" s="42">
        <v>45504</v>
      </c>
      <c r="E644" s="43">
        <v>1.21</v>
      </c>
      <c r="F644" s="44"/>
      <c r="G644" s="44"/>
      <c r="H644" s="41"/>
      <c r="I644" s="52">
        <f t="shared" ref="I644:J644" si="643">A644</f>
        <v>45463</v>
      </c>
      <c r="J644" s="53">
        <f t="shared" si="643"/>
        <v>4553.78</v>
      </c>
      <c r="K644" s="54">
        <f>_xlfn.XLOOKUP(VALUE(I644), 'Processed closing data'!D$1:D$750, 'Processed closing data'!E$1:E$750, "")</f>
        <v>0.97</v>
      </c>
      <c r="L644" s="55">
        <f>_xlfn.XLOOKUP(VALUE(I644), 'Processed closing data'!O$1:O$750, 'Processed closing data'!P$1:P$750, "")</f>
        <v>16.66</v>
      </c>
      <c r="M644" s="41"/>
      <c r="N644" s="41"/>
      <c r="O644" s="42">
        <v>45504</v>
      </c>
      <c r="P644" s="56">
        <v>18.260000000000002</v>
      </c>
      <c r="Q644" s="41"/>
      <c r="R644" s="41"/>
      <c r="S644" s="41"/>
      <c r="T644" s="41"/>
      <c r="U644" s="41"/>
      <c r="V644" s="41"/>
      <c r="W644" s="41"/>
      <c r="X644" s="41"/>
      <c r="Y644" s="41"/>
      <c r="Z644" s="41"/>
    </row>
    <row r="645" spans="1:26" ht="15.75" customHeight="1">
      <c r="A645" s="39">
        <v>45464</v>
      </c>
      <c r="B645" s="40">
        <v>4535.57</v>
      </c>
      <c r="C645" s="41"/>
      <c r="D645" s="42">
        <v>45505</v>
      </c>
      <c r="E645" s="43">
        <v>1.3</v>
      </c>
      <c r="F645" s="44"/>
      <c r="G645" s="44"/>
      <c r="H645" s="41"/>
      <c r="I645" s="52">
        <f t="shared" ref="I645:J645" si="644">A645</f>
        <v>45464</v>
      </c>
      <c r="J645" s="53">
        <f t="shared" si="644"/>
        <v>4535.57</v>
      </c>
      <c r="K645" s="54">
        <f>_xlfn.XLOOKUP(VALUE(I645), 'Processed closing data'!D$1:D$750, 'Processed closing data'!E$1:E$750, "")</f>
        <v>0.92</v>
      </c>
      <c r="L645" s="55">
        <f>_xlfn.XLOOKUP(VALUE(I645), 'Processed closing data'!O$1:O$750, 'Processed closing data'!P$1:P$750, "")</f>
        <v>17.02</v>
      </c>
      <c r="M645" s="41"/>
      <c r="N645" s="41"/>
      <c r="O645" s="42">
        <v>45505</v>
      </c>
      <c r="P645" s="56">
        <v>18.239999999999998</v>
      </c>
      <c r="Q645" s="41"/>
      <c r="R645" s="41"/>
      <c r="S645" s="41"/>
      <c r="T645" s="41"/>
      <c r="U645" s="41"/>
      <c r="V645" s="41"/>
      <c r="W645" s="41"/>
      <c r="X645" s="41"/>
      <c r="Y645" s="41"/>
      <c r="Z645" s="41"/>
    </row>
    <row r="646" spans="1:26" ht="15.75" customHeight="1">
      <c r="A646" s="39">
        <v>45467</v>
      </c>
      <c r="B646" s="40">
        <v>4560.05</v>
      </c>
      <c r="C646" s="41"/>
      <c r="D646" s="42">
        <v>45506</v>
      </c>
      <c r="E646" s="43">
        <v>1.2</v>
      </c>
      <c r="F646" s="44"/>
      <c r="G646" s="44"/>
      <c r="H646" s="41"/>
      <c r="I646" s="52">
        <f t="shared" ref="I646:J646" si="645">A646</f>
        <v>45467</v>
      </c>
      <c r="J646" s="53">
        <f t="shared" si="645"/>
        <v>4560.05</v>
      </c>
      <c r="K646" s="54">
        <f>_xlfn.XLOOKUP(VALUE(I646), 'Processed closing data'!D$1:D$750, 'Processed closing data'!E$1:E$750, "")</f>
        <v>0.87</v>
      </c>
      <c r="L646" s="55">
        <f>_xlfn.XLOOKUP(VALUE(I646), 'Processed closing data'!O$1:O$750, 'Processed closing data'!P$1:P$750, "")</f>
        <v>17.28</v>
      </c>
      <c r="M646" s="41"/>
      <c r="N646" s="41"/>
      <c r="O646" s="42">
        <v>45506</v>
      </c>
      <c r="P646" s="56">
        <v>17.36</v>
      </c>
      <c r="Q646" s="41"/>
      <c r="R646" s="41"/>
      <c r="S646" s="41"/>
      <c r="T646" s="41"/>
      <c r="U646" s="41"/>
      <c r="V646" s="41"/>
      <c r="W646" s="41"/>
      <c r="X646" s="41"/>
      <c r="Y646" s="41"/>
      <c r="Z646" s="41"/>
    </row>
    <row r="647" spans="1:26" ht="15.75" customHeight="1">
      <c r="A647" s="39">
        <v>45468</v>
      </c>
      <c r="B647" s="40">
        <v>4537.93</v>
      </c>
      <c r="C647" s="41"/>
      <c r="D647" s="42">
        <v>45509</v>
      </c>
      <c r="E647" s="43">
        <v>1.1599999999999999</v>
      </c>
      <c r="F647" s="44"/>
      <c r="G647" s="44"/>
      <c r="H647" s="41"/>
      <c r="I647" s="52">
        <f t="shared" ref="I647:J647" si="646">A647</f>
        <v>45468</v>
      </c>
      <c r="J647" s="53">
        <f t="shared" si="646"/>
        <v>4537.93</v>
      </c>
      <c r="K647" s="54">
        <f>_xlfn.XLOOKUP(VALUE(I647), 'Processed closing data'!D$1:D$750, 'Processed closing data'!E$1:E$750, "")</f>
        <v>0.87</v>
      </c>
      <c r="L647" s="55">
        <f>_xlfn.XLOOKUP(VALUE(I647), 'Processed closing data'!O$1:O$750, 'Processed closing data'!P$1:P$750, "")</f>
        <v>16.72</v>
      </c>
      <c r="M647" s="41"/>
      <c r="N647" s="41"/>
      <c r="O647" s="42">
        <v>45509</v>
      </c>
      <c r="P647" s="56">
        <v>17.3</v>
      </c>
      <c r="Q647" s="41"/>
      <c r="R647" s="41"/>
      <c r="S647" s="41"/>
      <c r="T647" s="41"/>
      <c r="U647" s="41"/>
      <c r="V647" s="41"/>
      <c r="W647" s="41"/>
      <c r="X647" s="41"/>
      <c r="Y647" s="41"/>
      <c r="Z647" s="41"/>
    </row>
    <row r="648" spans="1:26" ht="15.75" customHeight="1">
      <c r="A648" s="39">
        <v>45469</v>
      </c>
      <c r="B648" s="40">
        <v>4525.26</v>
      </c>
      <c r="C648" s="41"/>
      <c r="D648" s="42">
        <v>45510</v>
      </c>
      <c r="E648" s="43">
        <v>1.23</v>
      </c>
      <c r="F648" s="44"/>
      <c r="G648" s="44"/>
      <c r="H648" s="41"/>
      <c r="I648" s="52">
        <f t="shared" ref="I648:J648" si="647">A648</f>
        <v>45469</v>
      </c>
      <c r="J648" s="53">
        <f t="shared" si="647"/>
        <v>4525.26</v>
      </c>
      <c r="K648" s="54">
        <f>_xlfn.XLOOKUP(VALUE(I648), 'Processed closing data'!D$1:D$750, 'Processed closing data'!E$1:E$750, "")</f>
        <v>0.9</v>
      </c>
      <c r="L648" s="55">
        <f>_xlfn.XLOOKUP(VALUE(I648), 'Processed closing data'!O$1:O$750, 'Processed closing data'!P$1:P$750, "")</f>
        <v>16.8</v>
      </c>
      <c r="M648" s="41"/>
      <c r="N648" s="41"/>
      <c r="O648" s="42">
        <v>45510</v>
      </c>
      <c r="P648" s="56">
        <v>17.48</v>
      </c>
      <c r="Q648" s="41"/>
      <c r="R648" s="41"/>
      <c r="S648" s="41"/>
      <c r="T648" s="41"/>
      <c r="U648" s="41"/>
      <c r="V648" s="41"/>
      <c r="W648" s="41"/>
      <c r="X648" s="41"/>
      <c r="Y648" s="41"/>
      <c r="Z648" s="41"/>
    </row>
    <row r="649" spans="1:26" ht="15.75" customHeight="1">
      <c r="A649" s="39">
        <v>45470</v>
      </c>
      <c r="B649" s="40">
        <v>4504.6400000000003</v>
      </c>
      <c r="C649" s="41"/>
      <c r="D649" s="42">
        <v>45511</v>
      </c>
      <c r="E649" s="43">
        <v>1.24</v>
      </c>
      <c r="F649" s="44"/>
      <c r="G649" s="44"/>
      <c r="H649" s="41"/>
      <c r="I649" s="52">
        <f t="shared" ref="I649:J649" si="648">A649</f>
        <v>45470</v>
      </c>
      <c r="J649" s="53">
        <f t="shared" si="648"/>
        <v>4504.6400000000003</v>
      </c>
      <c r="K649" s="54">
        <f>_xlfn.XLOOKUP(VALUE(I649), 'Processed closing data'!D$1:D$750, 'Processed closing data'!E$1:E$750, "")</f>
        <v>0.98</v>
      </c>
      <c r="L649" s="55">
        <f>_xlfn.XLOOKUP(VALUE(I649), 'Processed closing data'!O$1:O$750, 'Processed closing data'!P$1:P$750, "")</f>
        <v>16.88</v>
      </c>
      <c r="M649" s="41"/>
      <c r="N649" s="41"/>
      <c r="O649" s="42">
        <v>45511</v>
      </c>
      <c r="P649" s="56">
        <v>17.3</v>
      </c>
      <c r="Q649" s="41"/>
      <c r="R649" s="41"/>
      <c r="S649" s="41"/>
      <c r="T649" s="41"/>
      <c r="U649" s="41"/>
      <c r="V649" s="41"/>
      <c r="W649" s="41"/>
      <c r="X649" s="41"/>
      <c r="Y649" s="41"/>
      <c r="Z649" s="41"/>
    </row>
    <row r="650" spans="1:26" ht="15.75" customHeight="1">
      <c r="A650" s="39">
        <v>45471</v>
      </c>
      <c r="B650" s="40">
        <v>4495.8500000000004</v>
      </c>
      <c r="C650" s="41"/>
      <c r="D650" s="42">
        <v>45512</v>
      </c>
      <c r="E650" s="43">
        <v>1.21</v>
      </c>
      <c r="F650" s="44"/>
      <c r="G650" s="44"/>
      <c r="H650" s="41"/>
      <c r="I650" s="52">
        <f t="shared" ref="I650:J650" si="649">A650</f>
        <v>45471</v>
      </c>
      <c r="J650" s="53">
        <f t="shared" si="649"/>
        <v>4495.8500000000004</v>
      </c>
      <c r="K650" s="54">
        <f>_xlfn.XLOOKUP(VALUE(I650), 'Processed closing data'!D$1:D$750, 'Processed closing data'!E$1:E$750, "")</f>
        <v>0.94</v>
      </c>
      <c r="L650" s="55">
        <f>_xlfn.XLOOKUP(VALUE(I650), 'Processed closing data'!O$1:O$750, 'Processed closing data'!P$1:P$750, "")</f>
        <v>16.5</v>
      </c>
      <c r="M650" s="41"/>
      <c r="N650" s="41"/>
      <c r="O650" s="42">
        <v>45512</v>
      </c>
      <c r="P650" s="56">
        <v>17.32</v>
      </c>
      <c r="Q650" s="41"/>
      <c r="R650" s="41"/>
      <c r="S650" s="41"/>
      <c r="T650" s="41"/>
      <c r="U650" s="41"/>
      <c r="V650" s="41"/>
      <c r="W650" s="41"/>
      <c r="X650" s="41"/>
      <c r="Y650" s="41"/>
      <c r="Z650" s="41"/>
    </row>
    <row r="651" spans="1:26" ht="15.75" customHeight="1">
      <c r="A651" s="39">
        <v>45474</v>
      </c>
      <c r="B651" s="40">
        <v>4495.1400000000003</v>
      </c>
      <c r="C651" s="41"/>
      <c r="D651" s="42">
        <v>45513</v>
      </c>
      <c r="E651" s="43">
        <v>1.2</v>
      </c>
      <c r="F651" s="44"/>
      <c r="G651" s="44"/>
      <c r="H651" s="41"/>
      <c r="I651" s="52">
        <f t="shared" ref="I651:J651" si="650">A651</f>
        <v>45474</v>
      </c>
      <c r="J651" s="53">
        <f t="shared" si="650"/>
        <v>4495.1400000000003</v>
      </c>
      <c r="K651" s="54">
        <f>_xlfn.XLOOKUP(VALUE(I651), 'Processed closing data'!D$1:D$750, 'Processed closing data'!E$1:E$750, "")</f>
        <v>0.98</v>
      </c>
      <c r="L651" s="55">
        <f>_xlfn.XLOOKUP(VALUE(I651), 'Processed closing data'!O$1:O$750, 'Processed closing data'!P$1:P$750, "")</f>
        <v>16.559999999999999</v>
      </c>
      <c r="M651" s="41"/>
      <c r="N651" s="41"/>
      <c r="O651" s="42">
        <v>45513</v>
      </c>
      <c r="P651" s="56">
        <v>17.46</v>
      </c>
      <c r="Q651" s="41"/>
      <c r="R651" s="41"/>
      <c r="S651" s="41"/>
      <c r="T651" s="41"/>
      <c r="U651" s="41"/>
      <c r="V651" s="41"/>
      <c r="W651" s="41"/>
      <c r="X651" s="41"/>
      <c r="Y651" s="41"/>
      <c r="Z651" s="41"/>
    </row>
    <row r="652" spans="1:26" ht="15.75" customHeight="1">
      <c r="A652" s="39">
        <v>45475</v>
      </c>
      <c r="B652" s="40">
        <v>4472.68</v>
      </c>
      <c r="C652" s="41"/>
      <c r="D652" s="42">
        <v>45516</v>
      </c>
      <c r="E652" s="43">
        <v>1.22</v>
      </c>
      <c r="F652" s="44"/>
      <c r="G652" s="44"/>
      <c r="H652" s="41"/>
      <c r="I652" s="52">
        <f t="shared" ref="I652:J652" si="651">A652</f>
        <v>45475</v>
      </c>
      <c r="J652" s="53">
        <f t="shared" si="651"/>
        <v>4472.68</v>
      </c>
      <c r="K652" s="54">
        <f>_xlfn.XLOOKUP(VALUE(I652), 'Processed closing data'!D$1:D$750, 'Processed closing data'!E$1:E$750, "")</f>
        <v>0.99</v>
      </c>
      <c r="L652" s="55">
        <f>_xlfn.XLOOKUP(VALUE(I652), 'Processed closing data'!O$1:O$750, 'Processed closing data'!P$1:P$750, "")</f>
        <v>16.3</v>
      </c>
      <c r="M652" s="41"/>
      <c r="N652" s="41"/>
      <c r="O652" s="42">
        <v>45516</v>
      </c>
      <c r="P652" s="56">
        <v>17.5</v>
      </c>
      <c r="Q652" s="41"/>
      <c r="R652" s="41"/>
      <c r="S652" s="41"/>
      <c r="T652" s="41"/>
      <c r="U652" s="41"/>
      <c r="V652" s="41"/>
      <c r="W652" s="41"/>
      <c r="X652" s="41"/>
      <c r="Y652" s="41"/>
      <c r="Z652" s="41"/>
    </row>
    <row r="653" spans="1:26" ht="15.75" customHeight="1">
      <c r="A653" s="39">
        <v>45476</v>
      </c>
      <c r="B653" s="40">
        <v>4506.63</v>
      </c>
      <c r="C653" s="41"/>
      <c r="D653" s="42">
        <v>45517</v>
      </c>
      <c r="E653" s="43">
        <v>1.23</v>
      </c>
      <c r="F653" s="44"/>
      <c r="G653" s="44"/>
      <c r="H653" s="41"/>
      <c r="I653" s="52">
        <f t="shared" ref="I653:J653" si="652">A653</f>
        <v>45476</v>
      </c>
      <c r="J653" s="53">
        <f t="shared" si="652"/>
        <v>4506.63</v>
      </c>
      <c r="K653" s="54">
        <f>_xlfn.XLOOKUP(VALUE(I653), 'Processed closing data'!D$1:D$750, 'Processed closing data'!E$1:E$750, "")</f>
        <v>1.02</v>
      </c>
      <c r="L653" s="55">
        <f>_xlfn.XLOOKUP(VALUE(I653), 'Processed closing data'!O$1:O$750, 'Processed closing data'!P$1:P$750, "")</f>
        <v>17.12</v>
      </c>
      <c r="M653" s="41"/>
      <c r="N653" s="41"/>
      <c r="O653" s="42">
        <v>45517</v>
      </c>
      <c r="P653" s="56">
        <v>17.5</v>
      </c>
      <c r="Q653" s="41"/>
      <c r="R653" s="41"/>
      <c r="S653" s="41"/>
      <c r="T653" s="41"/>
      <c r="U653" s="41"/>
      <c r="V653" s="41"/>
      <c r="W653" s="41"/>
      <c r="X653" s="41"/>
      <c r="Y653" s="41"/>
      <c r="Z653" s="41"/>
    </row>
    <row r="654" spans="1:26" ht="15.75" customHeight="1">
      <c r="A654" s="39">
        <v>45477</v>
      </c>
      <c r="B654" s="40">
        <v>4542.3900000000003</v>
      </c>
      <c r="C654" s="41"/>
      <c r="D654" s="42">
        <v>45518</v>
      </c>
      <c r="E654" s="43">
        <v>1.24</v>
      </c>
      <c r="F654" s="44"/>
      <c r="G654" s="44"/>
      <c r="H654" s="41"/>
      <c r="I654" s="52">
        <f t="shared" ref="I654:J654" si="653">A654</f>
        <v>45477</v>
      </c>
      <c r="J654" s="53">
        <f t="shared" si="653"/>
        <v>4542.3900000000003</v>
      </c>
      <c r="K654" s="54">
        <f>_xlfn.XLOOKUP(VALUE(I654), 'Processed closing data'!D$1:D$750, 'Processed closing data'!E$1:E$750, "")</f>
        <v>1.05</v>
      </c>
      <c r="L654" s="55">
        <f>_xlfn.XLOOKUP(VALUE(I654), 'Processed closing data'!O$1:O$750, 'Processed closing data'!P$1:P$750, "")</f>
        <v>17.28</v>
      </c>
      <c r="M654" s="41"/>
      <c r="N654" s="41"/>
      <c r="O654" s="42">
        <v>45518</v>
      </c>
      <c r="P654" s="56">
        <v>17.38</v>
      </c>
      <c r="Q654" s="41"/>
      <c r="R654" s="41"/>
      <c r="S654" s="41"/>
      <c r="T654" s="41"/>
      <c r="U654" s="41"/>
      <c r="V654" s="41"/>
      <c r="W654" s="41"/>
      <c r="X654" s="41"/>
      <c r="Y654" s="41"/>
      <c r="Z654" s="41"/>
    </row>
    <row r="655" spans="1:26" ht="15.75" customHeight="1">
      <c r="A655" s="39">
        <v>45478</v>
      </c>
      <c r="B655" s="40">
        <v>4530.08</v>
      </c>
      <c r="C655" s="41"/>
      <c r="D655" s="42">
        <v>45519</v>
      </c>
      <c r="E655" s="43">
        <v>1.26</v>
      </c>
      <c r="F655" s="44"/>
      <c r="G655" s="44"/>
      <c r="H655" s="41"/>
      <c r="I655" s="52">
        <f t="shared" ref="I655:J655" si="654">A655</f>
        <v>45478</v>
      </c>
      <c r="J655" s="53">
        <f t="shared" si="654"/>
        <v>4530.08</v>
      </c>
      <c r="K655" s="54">
        <f>_xlfn.XLOOKUP(VALUE(I655), 'Processed closing data'!D$1:D$750, 'Processed closing data'!E$1:E$750, "")</f>
        <v>1.05</v>
      </c>
      <c r="L655" s="55">
        <f>_xlfn.XLOOKUP(VALUE(I655), 'Processed closing data'!O$1:O$750, 'Processed closing data'!P$1:P$750, "")</f>
        <v>17.48</v>
      </c>
      <c r="M655" s="41"/>
      <c r="N655" s="41"/>
      <c r="O655" s="42">
        <v>45519</v>
      </c>
      <c r="P655" s="56">
        <v>17.72</v>
      </c>
      <c r="Q655" s="41"/>
      <c r="R655" s="41"/>
      <c r="S655" s="41"/>
      <c r="T655" s="41"/>
      <c r="U655" s="41"/>
      <c r="V655" s="41"/>
      <c r="W655" s="41"/>
      <c r="X655" s="41"/>
      <c r="Y655" s="41"/>
      <c r="Z655" s="41"/>
    </row>
    <row r="656" spans="1:26" ht="15.75" customHeight="1">
      <c r="A656" s="39">
        <v>45481</v>
      </c>
      <c r="B656" s="40">
        <v>4525.4799999999996</v>
      </c>
      <c r="C656" s="41"/>
      <c r="D656" s="42">
        <v>45520</v>
      </c>
      <c r="E656" s="43">
        <v>1.27</v>
      </c>
      <c r="F656" s="44"/>
      <c r="G656" s="44"/>
      <c r="H656" s="41"/>
      <c r="I656" s="52">
        <f t="shared" ref="I656:J656" si="655">A656</f>
        <v>45481</v>
      </c>
      <c r="J656" s="53">
        <f t="shared" si="655"/>
        <v>4525.4799999999996</v>
      </c>
      <c r="K656" s="54">
        <f>_xlfn.XLOOKUP(VALUE(I656), 'Processed closing data'!D$1:D$750, 'Processed closing data'!E$1:E$750, "")</f>
        <v>1.04</v>
      </c>
      <c r="L656" s="55">
        <f>_xlfn.XLOOKUP(VALUE(I656), 'Processed closing data'!O$1:O$750, 'Processed closing data'!P$1:P$750, "")</f>
        <v>17.28</v>
      </c>
      <c r="M656" s="41"/>
      <c r="N656" s="41"/>
      <c r="O656" s="42">
        <v>45520</v>
      </c>
      <c r="P656" s="56">
        <v>17.38</v>
      </c>
      <c r="Q656" s="41"/>
      <c r="R656" s="41"/>
      <c r="S656" s="41"/>
      <c r="T656" s="41"/>
      <c r="U656" s="41"/>
      <c r="V656" s="41"/>
      <c r="W656" s="41"/>
      <c r="X656" s="41"/>
      <c r="Y656" s="41"/>
      <c r="Z656" s="41"/>
    </row>
    <row r="657" spans="1:26" ht="15.75" customHeight="1">
      <c r="A657" s="39">
        <v>45482</v>
      </c>
      <c r="B657" s="40">
        <v>4495.3100000000004</v>
      </c>
      <c r="C657" s="41"/>
      <c r="D657" s="42">
        <v>45523</v>
      </c>
      <c r="E657" s="43">
        <v>1.28</v>
      </c>
      <c r="F657" s="44"/>
      <c r="G657" s="44"/>
      <c r="H657" s="41"/>
      <c r="I657" s="52">
        <f t="shared" ref="I657:J657" si="656">A657</f>
        <v>45482</v>
      </c>
      <c r="J657" s="53">
        <f t="shared" si="656"/>
        <v>4495.3100000000004</v>
      </c>
      <c r="K657" s="54">
        <f>_xlfn.XLOOKUP(VALUE(I657), 'Processed closing data'!D$1:D$750, 'Processed closing data'!E$1:E$750, "")</f>
        <v>1.01</v>
      </c>
      <c r="L657" s="55">
        <f>_xlfn.XLOOKUP(VALUE(I657), 'Processed closing data'!O$1:O$750, 'Processed closing data'!P$1:P$750, "")</f>
        <v>17</v>
      </c>
      <c r="M657" s="41"/>
      <c r="N657" s="41"/>
      <c r="O657" s="42">
        <v>45523</v>
      </c>
      <c r="P657" s="56">
        <v>17.48</v>
      </c>
      <c r="Q657" s="41"/>
      <c r="R657" s="41"/>
      <c r="S657" s="41"/>
      <c r="T657" s="41"/>
      <c r="U657" s="41"/>
      <c r="V657" s="41"/>
      <c r="W657" s="41"/>
      <c r="X657" s="41"/>
      <c r="Y657" s="41"/>
      <c r="Z657" s="41"/>
    </row>
    <row r="658" spans="1:26" ht="15.75" customHeight="1">
      <c r="A658" s="39">
        <v>45483</v>
      </c>
      <c r="B658" s="40">
        <v>4529.43</v>
      </c>
      <c r="C658" s="41"/>
      <c r="D658" s="42">
        <v>45524</v>
      </c>
      <c r="E658" s="43">
        <v>1.23</v>
      </c>
      <c r="F658" s="44"/>
      <c r="G658" s="44"/>
      <c r="H658" s="41"/>
      <c r="I658" s="52">
        <f t="shared" ref="I658:J658" si="657">A658</f>
        <v>45483</v>
      </c>
      <c r="J658" s="53">
        <f t="shared" si="657"/>
        <v>4529.43</v>
      </c>
      <c r="K658" s="54">
        <f>_xlfn.XLOOKUP(VALUE(I658), 'Processed closing data'!D$1:D$750, 'Processed closing data'!E$1:E$750, "")</f>
        <v>1.05</v>
      </c>
      <c r="L658" s="55">
        <f>_xlfn.XLOOKUP(VALUE(I658), 'Processed closing data'!O$1:O$750, 'Processed closing data'!P$1:P$750, "")</f>
        <v>17.059999999999999</v>
      </c>
      <c r="M658" s="41"/>
      <c r="N658" s="41"/>
      <c r="O658" s="42">
        <v>45524</v>
      </c>
      <c r="P658" s="56">
        <v>17.079999999999998</v>
      </c>
      <c r="Q658" s="41"/>
      <c r="R658" s="41"/>
      <c r="S658" s="41"/>
      <c r="T658" s="41"/>
      <c r="U658" s="41"/>
      <c r="V658" s="41"/>
      <c r="W658" s="41"/>
      <c r="X658" s="41"/>
      <c r="Y658" s="41"/>
      <c r="Z658" s="41"/>
    </row>
    <row r="659" spans="1:26" ht="15.75" customHeight="1">
      <c r="A659" s="39">
        <v>45484</v>
      </c>
      <c r="B659" s="40">
        <v>4551.55</v>
      </c>
      <c r="C659" s="41"/>
      <c r="D659" s="42">
        <v>45525</v>
      </c>
      <c r="E659" s="43">
        <v>1.2</v>
      </c>
      <c r="F659" s="44"/>
      <c r="G659" s="44"/>
      <c r="H659" s="41"/>
      <c r="I659" s="52">
        <f t="shared" ref="I659:J659" si="658">A659</f>
        <v>45484</v>
      </c>
      <c r="J659" s="53">
        <f t="shared" si="658"/>
        <v>4551.55</v>
      </c>
      <c r="K659" s="54">
        <f>_xlfn.XLOOKUP(VALUE(I659), 'Processed closing data'!D$1:D$750, 'Processed closing data'!E$1:E$750, "")</f>
        <v>1.06</v>
      </c>
      <c r="L659" s="55">
        <f>_xlfn.XLOOKUP(VALUE(I659), 'Processed closing data'!O$1:O$750, 'Processed closing data'!P$1:P$750, "")</f>
        <v>17.68</v>
      </c>
      <c r="M659" s="41"/>
      <c r="N659" s="41"/>
      <c r="O659" s="42">
        <v>45525</v>
      </c>
      <c r="P659" s="56">
        <v>17.579999999999998</v>
      </c>
      <c r="Q659" s="41"/>
      <c r="R659" s="41"/>
      <c r="S659" s="41"/>
      <c r="T659" s="41"/>
      <c r="U659" s="41"/>
      <c r="V659" s="41"/>
      <c r="W659" s="41"/>
      <c r="X659" s="41"/>
      <c r="Y659" s="41"/>
      <c r="Z659" s="41"/>
    </row>
    <row r="660" spans="1:26" ht="15.75" customHeight="1">
      <c r="A660" s="39">
        <v>45485</v>
      </c>
      <c r="B660" s="40">
        <v>4566.03</v>
      </c>
      <c r="C660" s="41"/>
      <c r="D660" s="42">
        <v>45526</v>
      </c>
      <c r="E660" s="43">
        <v>1.21</v>
      </c>
      <c r="F660" s="44"/>
      <c r="G660" s="44"/>
      <c r="H660" s="41"/>
      <c r="I660" s="52">
        <f t="shared" ref="I660:J660" si="659">A660</f>
        <v>45485</v>
      </c>
      <c r="J660" s="53">
        <f t="shared" si="659"/>
        <v>4566.03</v>
      </c>
      <c r="K660" s="54">
        <f>_xlfn.XLOOKUP(VALUE(I660), 'Processed closing data'!D$1:D$750, 'Processed closing data'!E$1:E$750, "")</f>
        <v>1.05</v>
      </c>
      <c r="L660" s="55">
        <f>_xlfn.XLOOKUP(VALUE(I660), 'Processed closing data'!O$1:O$750, 'Processed closing data'!P$1:P$750, "")</f>
        <v>18.48</v>
      </c>
      <c r="M660" s="41"/>
      <c r="N660" s="41"/>
      <c r="O660" s="42">
        <v>45526</v>
      </c>
      <c r="P660" s="56">
        <v>17.16</v>
      </c>
      <c r="Q660" s="41"/>
      <c r="R660" s="41"/>
      <c r="S660" s="41"/>
      <c r="T660" s="41"/>
      <c r="U660" s="41"/>
      <c r="V660" s="41"/>
      <c r="W660" s="41"/>
      <c r="X660" s="41"/>
      <c r="Y660" s="41"/>
      <c r="Z660" s="41"/>
    </row>
    <row r="661" spans="1:26" ht="15.75" customHeight="1">
      <c r="A661" s="39">
        <v>45488</v>
      </c>
      <c r="B661" s="40">
        <v>4532.3900000000003</v>
      </c>
      <c r="C661" s="41"/>
      <c r="D661" s="42">
        <v>45527</v>
      </c>
      <c r="E661" s="43">
        <v>1.22</v>
      </c>
      <c r="F661" s="44"/>
      <c r="G661" s="44"/>
      <c r="H661" s="41"/>
      <c r="I661" s="52">
        <f t="shared" ref="I661:J661" si="660">A661</f>
        <v>45488</v>
      </c>
      <c r="J661" s="53">
        <f t="shared" si="660"/>
        <v>4532.3900000000003</v>
      </c>
      <c r="K661" s="54">
        <f>_xlfn.XLOOKUP(VALUE(I661), 'Processed closing data'!D$1:D$750, 'Processed closing data'!E$1:E$750, "")</f>
        <v>1.05</v>
      </c>
      <c r="L661" s="55">
        <f>_xlfn.XLOOKUP(VALUE(I661), 'Processed closing data'!O$1:O$750, 'Processed closing data'!P$1:P$750, "")</f>
        <v>18.899999999999999</v>
      </c>
      <c r="M661" s="41"/>
      <c r="N661" s="41"/>
      <c r="O661" s="42">
        <v>45527</v>
      </c>
      <c r="P661" s="56">
        <v>17.34</v>
      </c>
      <c r="Q661" s="41"/>
      <c r="R661" s="41"/>
      <c r="S661" s="41"/>
      <c r="T661" s="41"/>
      <c r="U661" s="41"/>
      <c r="V661" s="41"/>
      <c r="W661" s="41"/>
      <c r="X661" s="41"/>
      <c r="Y661" s="41"/>
      <c r="Z661" s="41"/>
    </row>
    <row r="662" spans="1:26" ht="15.75" customHeight="1">
      <c r="A662" s="39">
        <v>45489</v>
      </c>
      <c r="B662" s="40">
        <v>4524.5600000000004</v>
      </c>
      <c r="C662" s="41"/>
      <c r="D662" s="42">
        <v>45531</v>
      </c>
      <c r="E662" s="43">
        <v>1.22</v>
      </c>
      <c r="F662" s="44"/>
      <c r="G662" s="44"/>
      <c r="H662" s="41"/>
      <c r="I662" s="52">
        <f t="shared" ref="I662:J662" si="661">A662</f>
        <v>45489</v>
      </c>
      <c r="J662" s="53">
        <f t="shared" si="661"/>
        <v>4524.5600000000004</v>
      </c>
      <c r="K662" s="54">
        <f>_xlfn.XLOOKUP(VALUE(I662), 'Processed closing data'!D$1:D$750, 'Processed closing data'!E$1:E$750, "")</f>
        <v>1.05</v>
      </c>
      <c r="L662" s="55">
        <f>_xlfn.XLOOKUP(VALUE(I662), 'Processed closing data'!O$1:O$750, 'Processed closing data'!P$1:P$750, "")</f>
        <v>19.04</v>
      </c>
      <c r="M662" s="41"/>
      <c r="N662" s="41"/>
      <c r="O662" s="42">
        <v>45531</v>
      </c>
      <c r="P662" s="56">
        <v>17.04</v>
      </c>
      <c r="Q662" s="41"/>
      <c r="R662" s="41"/>
      <c r="S662" s="41"/>
      <c r="T662" s="41"/>
      <c r="U662" s="41"/>
      <c r="V662" s="41"/>
      <c r="W662" s="41"/>
      <c r="X662" s="41"/>
      <c r="Y662" s="41"/>
      <c r="Z662" s="41"/>
    </row>
    <row r="663" spans="1:26" ht="15.75" customHeight="1">
      <c r="A663" s="39">
        <v>45490</v>
      </c>
      <c r="B663" s="40">
        <v>4531.6000000000004</v>
      </c>
      <c r="C663" s="41"/>
      <c r="D663" s="42">
        <v>45532</v>
      </c>
      <c r="E663" s="43">
        <v>1.19</v>
      </c>
      <c r="F663" s="44"/>
      <c r="G663" s="44"/>
      <c r="H663" s="41"/>
      <c r="I663" s="52">
        <f t="shared" ref="I663:J663" si="662">A663</f>
        <v>45490</v>
      </c>
      <c r="J663" s="53">
        <f t="shared" si="662"/>
        <v>4531.6000000000004</v>
      </c>
      <c r="K663" s="54">
        <f>_xlfn.XLOOKUP(VALUE(I663), 'Processed closing data'!D$1:D$750, 'Processed closing data'!E$1:E$750, "")</f>
        <v>1.1000000000000001</v>
      </c>
      <c r="L663" s="55">
        <f>_xlfn.XLOOKUP(VALUE(I663), 'Processed closing data'!O$1:O$750, 'Processed closing data'!P$1:P$750, "")</f>
        <v>16.98</v>
      </c>
      <c r="M663" s="41"/>
      <c r="N663" s="41"/>
      <c r="O663" s="42">
        <v>45532</v>
      </c>
      <c r="P663" s="56">
        <v>17.96</v>
      </c>
      <c r="Q663" s="41"/>
      <c r="R663" s="41"/>
      <c r="S663" s="41"/>
      <c r="T663" s="41"/>
      <c r="U663" s="41"/>
      <c r="V663" s="41"/>
      <c r="W663" s="41"/>
      <c r="X663" s="41"/>
      <c r="Y663" s="41"/>
      <c r="Z663" s="41"/>
    </row>
    <row r="664" spans="1:26" ht="15.75" customHeight="1">
      <c r="A664" s="39">
        <v>45491</v>
      </c>
      <c r="B664" s="40">
        <v>4544.17</v>
      </c>
      <c r="C664" s="41"/>
      <c r="D664" s="42">
        <v>45533</v>
      </c>
      <c r="E664" s="43">
        <v>1.19</v>
      </c>
      <c r="F664" s="44"/>
      <c r="G664" s="44"/>
      <c r="H664" s="41"/>
      <c r="I664" s="52">
        <f t="shared" ref="I664:J664" si="663">A664</f>
        <v>45491</v>
      </c>
      <c r="J664" s="53">
        <f t="shared" si="663"/>
        <v>4544.17</v>
      </c>
      <c r="K664" s="54">
        <f>_xlfn.XLOOKUP(VALUE(I664), 'Processed closing data'!D$1:D$750, 'Processed closing data'!E$1:E$750, "")</f>
        <v>1.1100000000000001</v>
      </c>
      <c r="L664" s="55">
        <f>_xlfn.XLOOKUP(VALUE(I664), 'Processed closing data'!O$1:O$750, 'Processed closing data'!P$1:P$750, "")</f>
        <v>17.04</v>
      </c>
      <c r="M664" s="41"/>
      <c r="N664" s="41"/>
      <c r="O664" s="42">
        <v>45533</v>
      </c>
      <c r="P664" s="56">
        <v>17.52</v>
      </c>
      <c r="Q664" s="41"/>
      <c r="R664" s="41"/>
      <c r="S664" s="41"/>
      <c r="T664" s="41"/>
      <c r="U664" s="41"/>
      <c r="V664" s="41"/>
      <c r="W664" s="41"/>
      <c r="X664" s="41"/>
      <c r="Y664" s="41"/>
      <c r="Z664" s="41"/>
    </row>
    <row r="665" spans="1:26" ht="15.75" customHeight="1">
      <c r="A665" s="39">
        <v>45492</v>
      </c>
      <c r="B665" s="40">
        <v>4515.75</v>
      </c>
      <c r="C665" s="41"/>
      <c r="D665" s="42">
        <v>45534</v>
      </c>
      <c r="E665" s="43">
        <v>1.17</v>
      </c>
      <c r="F665" s="44"/>
      <c r="G665" s="44"/>
      <c r="H665" s="41"/>
      <c r="I665" s="52">
        <f t="shared" ref="I665:J665" si="664">A665</f>
        <v>45492</v>
      </c>
      <c r="J665" s="53">
        <f t="shared" si="664"/>
        <v>4515.75</v>
      </c>
      <c r="K665" s="54">
        <f>_xlfn.XLOOKUP(VALUE(I665), 'Processed closing data'!D$1:D$750, 'Processed closing data'!E$1:E$750, "")</f>
        <v>1.07</v>
      </c>
      <c r="L665" s="55">
        <f>_xlfn.XLOOKUP(VALUE(I665), 'Processed closing data'!O$1:O$750, 'Processed closing data'!P$1:P$750, "")</f>
        <v>16.5</v>
      </c>
      <c r="M665" s="41"/>
      <c r="N665" s="41"/>
      <c r="O665" s="42">
        <v>45534</v>
      </c>
      <c r="P665" s="56">
        <v>17.84</v>
      </c>
      <c r="Q665" s="41"/>
      <c r="R665" s="41"/>
      <c r="S665" s="41"/>
      <c r="T665" s="41"/>
      <c r="U665" s="41"/>
      <c r="V665" s="41"/>
      <c r="W665" s="41"/>
      <c r="X665" s="41"/>
      <c r="Y665" s="41"/>
      <c r="Z665" s="41"/>
    </row>
    <row r="666" spans="1:26" ht="15.75" customHeight="1">
      <c r="A666" s="39">
        <v>45495</v>
      </c>
      <c r="B666" s="40">
        <v>4538.3599999999997</v>
      </c>
      <c r="C666" s="41"/>
      <c r="D666" s="42">
        <v>45537</v>
      </c>
      <c r="E666" s="43">
        <v>1.22</v>
      </c>
      <c r="F666" s="44"/>
      <c r="G666" s="44"/>
      <c r="H666" s="41"/>
      <c r="I666" s="52">
        <f t="shared" ref="I666:J666" si="665">A666</f>
        <v>45495</v>
      </c>
      <c r="J666" s="53">
        <f t="shared" si="665"/>
        <v>4538.3599999999997</v>
      </c>
      <c r="K666" s="54">
        <f>_xlfn.XLOOKUP(VALUE(I666), 'Processed closing data'!D$1:D$750, 'Processed closing data'!E$1:E$750, "")</f>
        <v>1.2</v>
      </c>
      <c r="L666" s="55">
        <f>_xlfn.XLOOKUP(VALUE(I666), 'Processed closing data'!O$1:O$750, 'Processed closing data'!P$1:P$750, "")</f>
        <v>16.440000000000001</v>
      </c>
      <c r="M666" s="41"/>
      <c r="N666" s="41"/>
      <c r="O666" s="42">
        <v>45537</v>
      </c>
      <c r="P666" s="56">
        <v>17.98</v>
      </c>
      <c r="Q666" s="41"/>
      <c r="R666" s="41"/>
      <c r="S666" s="41"/>
      <c r="T666" s="41"/>
      <c r="U666" s="41"/>
      <c r="V666" s="41"/>
      <c r="W666" s="41"/>
      <c r="X666" s="41"/>
      <c r="Y666" s="41"/>
      <c r="Z666" s="41"/>
    </row>
    <row r="667" spans="1:26" ht="15.75" customHeight="1">
      <c r="A667" s="39">
        <v>45496</v>
      </c>
      <c r="B667" s="40">
        <v>4522</v>
      </c>
      <c r="C667" s="41"/>
      <c r="D667" s="42">
        <v>45538</v>
      </c>
      <c r="E667" s="43">
        <v>1.28</v>
      </c>
      <c r="F667" s="44"/>
      <c r="G667" s="44"/>
      <c r="H667" s="41"/>
      <c r="I667" s="52">
        <f t="shared" ref="I667:J667" si="666">A667</f>
        <v>45496</v>
      </c>
      <c r="J667" s="53">
        <f t="shared" si="666"/>
        <v>4522</v>
      </c>
      <c r="K667" s="54">
        <f>_xlfn.XLOOKUP(VALUE(I667), 'Processed closing data'!D$1:D$750, 'Processed closing data'!E$1:E$750, "")</f>
        <v>1.2</v>
      </c>
      <c r="L667" s="55">
        <f>_xlfn.XLOOKUP(VALUE(I667), 'Processed closing data'!O$1:O$750, 'Processed closing data'!P$1:P$750, "")</f>
        <v>16.399999999999999</v>
      </c>
      <c r="M667" s="41"/>
      <c r="N667" s="41"/>
      <c r="O667" s="42">
        <v>45538</v>
      </c>
      <c r="P667" s="56">
        <v>18.100000000000001</v>
      </c>
      <c r="Q667" s="41"/>
      <c r="R667" s="41"/>
      <c r="S667" s="41"/>
      <c r="T667" s="41"/>
      <c r="U667" s="41"/>
      <c r="V667" s="41"/>
      <c r="W667" s="41"/>
      <c r="X667" s="41"/>
      <c r="Y667" s="41"/>
      <c r="Z667" s="41"/>
    </row>
    <row r="668" spans="1:26" ht="15.75" customHeight="1">
      <c r="A668" s="39">
        <v>45497</v>
      </c>
      <c r="B668" s="40">
        <v>4511.22</v>
      </c>
      <c r="C668" s="41"/>
      <c r="D668" s="42">
        <v>45539</v>
      </c>
      <c r="E668" s="43">
        <v>1.41</v>
      </c>
      <c r="F668" s="44"/>
      <c r="G668" s="44"/>
      <c r="H668" s="41"/>
      <c r="I668" s="52">
        <f t="shared" ref="I668:J668" si="667">A668</f>
        <v>45497</v>
      </c>
      <c r="J668" s="53">
        <f t="shared" si="667"/>
        <v>4511.22</v>
      </c>
      <c r="K668" s="54">
        <f>_xlfn.XLOOKUP(VALUE(I668), 'Processed closing data'!D$1:D$750, 'Processed closing data'!E$1:E$750, "")</f>
        <v>1.32</v>
      </c>
      <c r="L668" s="55">
        <f>_xlfn.XLOOKUP(VALUE(I668), 'Processed closing data'!O$1:O$750, 'Processed closing data'!P$1:P$750, "")</f>
        <v>16.899999999999999</v>
      </c>
      <c r="M668" s="41"/>
      <c r="N668" s="41"/>
      <c r="O668" s="42">
        <v>45539</v>
      </c>
      <c r="P668" s="56">
        <v>17.940000000000001</v>
      </c>
      <c r="Q668" s="41"/>
      <c r="R668" s="41"/>
      <c r="S668" s="41"/>
      <c r="T668" s="41"/>
      <c r="U668" s="41"/>
      <c r="V668" s="41"/>
      <c r="W668" s="41"/>
      <c r="X668" s="41"/>
      <c r="Y668" s="41"/>
      <c r="Z668" s="41"/>
    </row>
    <row r="669" spans="1:26" ht="15.75" customHeight="1">
      <c r="A669" s="39">
        <v>45498</v>
      </c>
      <c r="B669" s="40">
        <v>4524.71</v>
      </c>
      <c r="C669" s="41"/>
      <c r="D669" s="42">
        <v>45540</v>
      </c>
      <c r="E669" s="43">
        <v>1.41</v>
      </c>
      <c r="F669" s="44"/>
      <c r="G669" s="44"/>
      <c r="H669" s="41"/>
      <c r="I669" s="52">
        <f t="shared" ref="I669:J669" si="668">A669</f>
        <v>45498</v>
      </c>
      <c r="J669" s="53">
        <f t="shared" si="668"/>
        <v>4524.71</v>
      </c>
      <c r="K669" s="54">
        <f>_xlfn.XLOOKUP(VALUE(I669), 'Processed closing data'!D$1:D$750, 'Processed closing data'!E$1:E$750, "")</f>
        <v>1.34</v>
      </c>
      <c r="L669" s="55">
        <f>_xlfn.XLOOKUP(VALUE(I669), 'Processed closing data'!O$1:O$750, 'Processed closing data'!P$1:P$750, "")</f>
        <v>17.440000000000001</v>
      </c>
      <c r="M669" s="41"/>
      <c r="N669" s="41"/>
      <c r="O669" s="42">
        <v>45540</v>
      </c>
      <c r="P669" s="56">
        <v>17.46</v>
      </c>
      <c r="Q669" s="41"/>
      <c r="R669" s="41"/>
      <c r="S669" s="41"/>
      <c r="T669" s="41"/>
      <c r="U669" s="41"/>
      <c r="V669" s="41"/>
      <c r="W669" s="41"/>
      <c r="X669" s="41"/>
      <c r="Y669" s="41"/>
      <c r="Z669" s="41"/>
    </row>
    <row r="670" spans="1:26" ht="15.75" customHeight="1">
      <c r="A670" s="39">
        <v>45499</v>
      </c>
      <c r="B670" s="40">
        <v>4586.28</v>
      </c>
      <c r="C670" s="41"/>
      <c r="D670" s="42">
        <v>45541</v>
      </c>
      <c r="E670" s="43">
        <v>1.42</v>
      </c>
      <c r="F670" s="44"/>
      <c r="G670" s="44"/>
      <c r="H670" s="41"/>
      <c r="I670" s="52">
        <f t="shared" ref="I670:J670" si="669">A670</f>
        <v>45499</v>
      </c>
      <c r="J670" s="53">
        <f t="shared" si="669"/>
        <v>4586.28</v>
      </c>
      <c r="K670" s="54">
        <f>_xlfn.XLOOKUP(VALUE(I670), 'Processed closing data'!D$1:D$750, 'Processed closing data'!E$1:E$750, "")</f>
        <v>1.3</v>
      </c>
      <c r="L670" s="55">
        <f>_xlfn.XLOOKUP(VALUE(I670), 'Processed closing data'!O$1:O$750, 'Processed closing data'!P$1:P$750, "")</f>
        <v>18.46</v>
      </c>
      <c r="M670" s="41"/>
      <c r="N670" s="41"/>
      <c r="O670" s="42">
        <v>45541</v>
      </c>
      <c r="P670" s="56">
        <v>17.100000000000001</v>
      </c>
      <c r="Q670" s="41"/>
      <c r="R670" s="41"/>
      <c r="S670" s="41"/>
      <c r="T670" s="41"/>
      <c r="U670" s="41"/>
      <c r="V670" s="41"/>
      <c r="W670" s="41"/>
      <c r="X670" s="41"/>
      <c r="Y670" s="41"/>
      <c r="Z670" s="41"/>
    </row>
    <row r="671" spans="1:26" ht="15.75" customHeight="1">
      <c r="A671" s="39">
        <v>45502</v>
      </c>
      <c r="B671" s="40">
        <v>4586.2700000000004</v>
      </c>
      <c r="C671" s="41"/>
      <c r="D671" s="42">
        <v>45544</v>
      </c>
      <c r="E671" s="43">
        <v>1.44</v>
      </c>
      <c r="F671" s="44"/>
      <c r="G671" s="44"/>
      <c r="H671" s="41"/>
      <c r="I671" s="52">
        <f t="shared" ref="I671:J671" si="670">A671</f>
        <v>45502</v>
      </c>
      <c r="J671" s="53">
        <f t="shared" si="670"/>
        <v>4586.2700000000004</v>
      </c>
      <c r="K671" s="54">
        <f>_xlfn.XLOOKUP(VALUE(I671), 'Processed closing data'!D$1:D$750, 'Processed closing data'!E$1:E$750, "")</f>
        <v>1.27</v>
      </c>
      <c r="L671" s="55">
        <f>_xlfn.XLOOKUP(VALUE(I671), 'Processed closing data'!O$1:O$750, 'Processed closing data'!P$1:P$750, "")</f>
        <v>17.739999999999998</v>
      </c>
      <c r="M671" s="41"/>
      <c r="N671" s="41"/>
      <c r="O671" s="42">
        <v>45544</v>
      </c>
      <c r="P671" s="56">
        <v>18.12</v>
      </c>
      <c r="Q671" s="41"/>
      <c r="R671" s="41"/>
      <c r="S671" s="41"/>
      <c r="T671" s="41"/>
      <c r="U671" s="41"/>
      <c r="V671" s="41"/>
      <c r="W671" s="41"/>
      <c r="X671" s="41"/>
      <c r="Y671" s="41"/>
      <c r="Z671" s="41"/>
    </row>
    <row r="672" spans="1:26" ht="15.75" customHeight="1">
      <c r="A672" s="39">
        <v>45503</v>
      </c>
      <c r="B672" s="40">
        <v>4583.2299999999996</v>
      </c>
      <c r="C672" s="41"/>
      <c r="D672" s="42">
        <v>45545</v>
      </c>
      <c r="E672" s="43">
        <v>1.41</v>
      </c>
      <c r="F672" s="44"/>
      <c r="G672" s="44"/>
      <c r="H672" s="41"/>
      <c r="I672" s="52">
        <f t="shared" ref="I672:J672" si="671">A672</f>
        <v>45503</v>
      </c>
      <c r="J672" s="53">
        <f t="shared" si="671"/>
        <v>4583.2299999999996</v>
      </c>
      <c r="K672" s="54">
        <f>_xlfn.XLOOKUP(VALUE(I672), 'Processed closing data'!D$1:D$750, 'Processed closing data'!E$1:E$750, "")</f>
        <v>1.19</v>
      </c>
      <c r="L672" s="55">
        <f>_xlfn.XLOOKUP(VALUE(I672), 'Processed closing data'!O$1:O$750, 'Processed closing data'!P$1:P$750, "")</f>
        <v>18.059999999999999</v>
      </c>
      <c r="M672" s="41"/>
      <c r="N672" s="41"/>
      <c r="O672" s="42">
        <v>45545</v>
      </c>
      <c r="P672" s="56">
        <v>18.5</v>
      </c>
      <c r="Q672" s="41"/>
      <c r="R672" s="41"/>
      <c r="S672" s="41"/>
      <c r="T672" s="41"/>
      <c r="U672" s="41"/>
      <c r="V672" s="41"/>
      <c r="W672" s="41"/>
      <c r="X672" s="41"/>
      <c r="Y672" s="41"/>
      <c r="Z672" s="41"/>
    </row>
    <row r="673" spans="1:26" ht="15.75" customHeight="1">
      <c r="A673" s="39">
        <v>45504</v>
      </c>
      <c r="B673" s="40">
        <v>4632.8</v>
      </c>
      <c r="C673" s="41"/>
      <c r="D673" s="42">
        <v>45546</v>
      </c>
      <c r="E673" s="43">
        <v>1.41</v>
      </c>
      <c r="F673" s="44"/>
      <c r="G673" s="44"/>
      <c r="H673" s="41"/>
      <c r="I673" s="52">
        <f t="shared" ref="I673:J673" si="672">A673</f>
        <v>45504</v>
      </c>
      <c r="J673" s="53">
        <f t="shared" si="672"/>
        <v>4632.8</v>
      </c>
      <c r="K673" s="54">
        <f>_xlfn.XLOOKUP(VALUE(I673), 'Processed closing data'!D$1:D$750, 'Processed closing data'!E$1:E$750, "")</f>
        <v>1.21</v>
      </c>
      <c r="L673" s="55">
        <f>_xlfn.XLOOKUP(VALUE(I673), 'Processed closing data'!O$1:O$750, 'Processed closing data'!P$1:P$750, "")</f>
        <v>18.260000000000002</v>
      </c>
      <c r="M673" s="41"/>
      <c r="N673" s="41"/>
      <c r="O673" s="42">
        <v>45546</v>
      </c>
      <c r="P673" s="56">
        <v>19.3</v>
      </c>
      <c r="Q673" s="41"/>
      <c r="R673" s="41"/>
      <c r="S673" s="41"/>
      <c r="T673" s="41"/>
      <c r="U673" s="41"/>
      <c r="V673" s="41"/>
      <c r="W673" s="41"/>
      <c r="X673" s="41"/>
      <c r="Y673" s="41"/>
      <c r="Z673" s="41"/>
    </row>
    <row r="674" spans="1:26" ht="15.75" customHeight="1">
      <c r="A674" s="39">
        <v>45505</v>
      </c>
      <c r="B674" s="40">
        <v>4588.3</v>
      </c>
      <c r="C674" s="41"/>
      <c r="D674" s="42">
        <v>45547</v>
      </c>
      <c r="E674" s="43">
        <v>1.39</v>
      </c>
      <c r="F674" s="44"/>
      <c r="G674" s="44"/>
      <c r="H674" s="41"/>
      <c r="I674" s="52">
        <f t="shared" ref="I674:J674" si="673">A674</f>
        <v>45505</v>
      </c>
      <c r="J674" s="53">
        <f t="shared" si="673"/>
        <v>4588.3</v>
      </c>
      <c r="K674" s="54">
        <f>_xlfn.XLOOKUP(VALUE(I674), 'Processed closing data'!D$1:D$750, 'Processed closing data'!E$1:E$750, "")</f>
        <v>1.3</v>
      </c>
      <c r="L674" s="55">
        <f>_xlfn.XLOOKUP(VALUE(I674), 'Processed closing data'!O$1:O$750, 'Processed closing data'!P$1:P$750, "")</f>
        <v>18.239999999999998</v>
      </c>
      <c r="M674" s="41"/>
      <c r="N674" s="41"/>
      <c r="O674" s="42">
        <v>45547</v>
      </c>
      <c r="P674" s="56">
        <v>19.2</v>
      </c>
      <c r="Q674" s="41"/>
      <c r="R674" s="41"/>
      <c r="S674" s="41"/>
      <c r="T674" s="41"/>
      <c r="U674" s="41"/>
      <c r="V674" s="41"/>
      <c r="W674" s="41"/>
      <c r="X674" s="41"/>
      <c r="Y674" s="41"/>
      <c r="Z674" s="41"/>
    </row>
    <row r="675" spans="1:26" ht="15.75" customHeight="1">
      <c r="A675" s="39">
        <v>45506</v>
      </c>
      <c r="B675" s="40">
        <v>4517.43</v>
      </c>
      <c r="C675" s="41"/>
      <c r="D675" s="42">
        <v>45548</v>
      </c>
      <c r="E675" s="43">
        <v>1.46</v>
      </c>
      <c r="F675" s="44"/>
      <c r="G675" s="44"/>
      <c r="H675" s="41"/>
      <c r="I675" s="52">
        <f t="shared" ref="I675:J675" si="674">A675</f>
        <v>45506</v>
      </c>
      <c r="J675" s="53">
        <f t="shared" si="674"/>
        <v>4517.43</v>
      </c>
      <c r="K675" s="54">
        <f>_xlfn.XLOOKUP(VALUE(I675), 'Processed closing data'!D$1:D$750, 'Processed closing data'!E$1:E$750, "")</f>
        <v>1.2</v>
      </c>
      <c r="L675" s="55">
        <f>_xlfn.XLOOKUP(VALUE(I675), 'Processed closing data'!O$1:O$750, 'Processed closing data'!P$1:P$750, "")</f>
        <v>17.36</v>
      </c>
      <c r="M675" s="41"/>
      <c r="N675" s="41"/>
      <c r="O675" s="42">
        <v>45548</v>
      </c>
      <c r="P675" s="56">
        <v>19.86</v>
      </c>
      <c r="Q675" s="41"/>
      <c r="R675" s="41"/>
      <c r="S675" s="41"/>
      <c r="T675" s="41"/>
      <c r="U675" s="41"/>
      <c r="V675" s="41"/>
      <c r="W675" s="41"/>
      <c r="X675" s="41"/>
      <c r="Y675" s="41"/>
      <c r="Z675" s="41"/>
    </row>
    <row r="676" spans="1:26" ht="15.75" customHeight="1">
      <c r="A676" s="39">
        <v>45509</v>
      </c>
      <c r="B676" s="40">
        <v>4420.3999999999996</v>
      </c>
      <c r="C676" s="41"/>
      <c r="D676" s="42">
        <v>45551</v>
      </c>
      <c r="E676" s="43">
        <v>1.48</v>
      </c>
      <c r="F676" s="44"/>
      <c r="G676" s="44"/>
      <c r="H676" s="41"/>
      <c r="I676" s="52">
        <f t="shared" ref="I676:J676" si="675">A676</f>
        <v>45509</v>
      </c>
      <c r="J676" s="53">
        <f t="shared" si="675"/>
        <v>4420.3999999999996</v>
      </c>
      <c r="K676" s="54">
        <f>_xlfn.XLOOKUP(VALUE(I676), 'Processed closing data'!D$1:D$750, 'Processed closing data'!E$1:E$750, "")</f>
        <v>1.1599999999999999</v>
      </c>
      <c r="L676" s="55">
        <f>_xlfn.XLOOKUP(VALUE(I676), 'Processed closing data'!O$1:O$750, 'Processed closing data'!P$1:P$750, "")</f>
        <v>17.3</v>
      </c>
      <c r="M676" s="41"/>
      <c r="N676" s="41"/>
      <c r="O676" s="42">
        <v>45551</v>
      </c>
      <c r="P676" s="56">
        <v>19.559999999999999</v>
      </c>
      <c r="Q676" s="41"/>
      <c r="R676" s="41"/>
      <c r="S676" s="41"/>
      <c r="T676" s="41"/>
      <c r="U676" s="41"/>
      <c r="V676" s="41"/>
      <c r="W676" s="41"/>
      <c r="X676" s="41"/>
      <c r="Y676" s="41"/>
      <c r="Z676" s="41"/>
    </row>
    <row r="677" spans="1:26" ht="15.75" customHeight="1">
      <c r="A677" s="39">
        <v>45510</v>
      </c>
      <c r="B677" s="40">
        <v>4433.1499999999996</v>
      </c>
      <c r="C677" s="41"/>
      <c r="D677" s="42">
        <v>45552</v>
      </c>
      <c r="E677" s="43">
        <v>1.62</v>
      </c>
      <c r="F677" s="44"/>
      <c r="G677" s="44"/>
      <c r="H677" s="41"/>
      <c r="I677" s="52">
        <f t="shared" ref="I677:J677" si="676">A677</f>
        <v>45510</v>
      </c>
      <c r="J677" s="53">
        <f t="shared" si="676"/>
        <v>4433.1499999999996</v>
      </c>
      <c r="K677" s="54">
        <f>_xlfn.XLOOKUP(VALUE(I677), 'Processed closing data'!D$1:D$750, 'Processed closing data'!E$1:E$750, "")</f>
        <v>1.23</v>
      </c>
      <c r="L677" s="55">
        <f>_xlfn.XLOOKUP(VALUE(I677), 'Processed closing data'!O$1:O$750, 'Processed closing data'!P$1:P$750, "")</f>
        <v>17.48</v>
      </c>
      <c r="M677" s="41"/>
      <c r="N677" s="41"/>
      <c r="O677" s="42">
        <v>45552</v>
      </c>
      <c r="P677" s="56">
        <v>19</v>
      </c>
      <c r="Q677" s="41"/>
      <c r="R677" s="41"/>
      <c r="S677" s="41"/>
      <c r="T677" s="41"/>
      <c r="U677" s="41"/>
      <c r="V677" s="41"/>
      <c r="W677" s="41"/>
      <c r="X677" s="41"/>
      <c r="Y677" s="41"/>
      <c r="Z677" s="41"/>
    </row>
    <row r="678" spans="1:26" ht="15.75" customHeight="1">
      <c r="A678" s="39">
        <v>45511</v>
      </c>
      <c r="B678" s="40">
        <v>4506.1000000000004</v>
      </c>
      <c r="C678" s="41"/>
      <c r="D678" s="42">
        <v>45553</v>
      </c>
      <c r="E678" s="43">
        <v>1.58</v>
      </c>
      <c r="F678" s="44"/>
      <c r="G678" s="44"/>
      <c r="H678" s="41"/>
      <c r="I678" s="52">
        <f t="shared" ref="I678:J678" si="677">A678</f>
        <v>45511</v>
      </c>
      <c r="J678" s="53">
        <f t="shared" si="677"/>
        <v>4506.1000000000004</v>
      </c>
      <c r="K678" s="54">
        <f>_xlfn.XLOOKUP(VALUE(I678), 'Processed closing data'!D$1:D$750, 'Processed closing data'!E$1:E$750, "")</f>
        <v>1.24</v>
      </c>
      <c r="L678" s="55">
        <f>_xlfn.XLOOKUP(VALUE(I678), 'Processed closing data'!O$1:O$750, 'Processed closing data'!P$1:P$750, "")</f>
        <v>17.3</v>
      </c>
      <c r="M678" s="41"/>
      <c r="N678" s="41"/>
      <c r="O678" s="42">
        <v>45553</v>
      </c>
      <c r="P678" s="56">
        <v>18.62</v>
      </c>
      <c r="Q678" s="41"/>
      <c r="R678" s="41"/>
      <c r="S678" s="41"/>
      <c r="T678" s="41"/>
      <c r="U678" s="41"/>
      <c r="V678" s="41"/>
      <c r="W678" s="41"/>
      <c r="X678" s="41"/>
      <c r="Y678" s="41"/>
      <c r="Z678" s="41"/>
    </row>
    <row r="679" spans="1:26" ht="15.75" customHeight="1">
      <c r="A679" s="39">
        <v>45512</v>
      </c>
      <c r="B679" s="40">
        <v>4493.6400000000003</v>
      </c>
      <c r="C679" s="41"/>
      <c r="D679" s="42">
        <v>45554</v>
      </c>
      <c r="E679" s="43">
        <v>1.64</v>
      </c>
      <c r="F679" s="44"/>
      <c r="G679" s="44"/>
      <c r="H679" s="41"/>
      <c r="I679" s="52">
        <f t="shared" ref="I679:J679" si="678">A679</f>
        <v>45512</v>
      </c>
      <c r="J679" s="53">
        <f t="shared" si="678"/>
        <v>4493.6400000000003</v>
      </c>
      <c r="K679" s="54">
        <f>_xlfn.XLOOKUP(VALUE(I679), 'Processed closing data'!D$1:D$750, 'Processed closing data'!E$1:E$750, "")</f>
        <v>1.21</v>
      </c>
      <c r="L679" s="55">
        <f>_xlfn.XLOOKUP(VALUE(I679), 'Processed closing data'!O$1:O$750, 'Processed closing data'!P$1:P$750, "")</f>
        <v>17.32</v>
      </c>
      <c r="M679" s="41"/>
      <c r="N679" s="41"/>
      <c r="O679" s="42">
        <v>45554</v>
      </c>
      <c r="P679" s="56">
        <v>19.079999999999998</v>
      </c>
      <c r="Q679" s="41"/>
      <c r="R679" s="41"/>
      <c r="S679" s="41"/>
      <c r="T679" s="41"/>
      <c r="U679" s="41"/>
      <c r="V679" s="41"/>
      <c r="W679" s="41"/>
      <c r="X679" s="41"/>
      <c r="Y679" s="41"/>
      <c r="Z679" s="41"/>
    </row>
    <row r="680" spans="1:26" ht="15.75" customHeight="1">
      <c r="A680" s="39">
        <v>45513</v>
      </c>
      <c r="B680" s="40">
        <v>4508.17</v>
      </c>
      <c r="C680" s="41"/>
      <c r="D680" s="42">
        <v>45555</v>
      </c>
      <c r="E680" s="43">
        <v>1.63</v>
      </c>
      <c r="F680" s="44"/>
      <c r="G680" s="44"/>
      <c r="H680" s="41"/>
      <c r="I680" s="52">
        <f t="shared" ref="I680:J680" si="679">A680</f>
        <v>45513</v>
      </c>
      <c r="J680" s="53">
        <f t="shared" si="679"/>
        <v>4508.17</v>
      </c>
      <c r="K680" s="54">
        <f>_xlfn.XLOOKUP(VALUE(I680), 'Processed closing data'!D$1:D$750, 'Processed closing data'!E$1:E$750, "")</f>
        <v>1.2</v>
      </c>
      <c r="L680" s="55">
        <f>_xlfn.XLOOKUP(VALUE(I680), 'Processed closing data'!O$1:O$750, 'Processed closing data'!P$1:P$750, "")</f>
        <v>17.46</v>
      </c>
      <c r="M680" s="41"/>
      <c r="N680" s="41"/>
      <c r="O680" s="42">
        <v>45555</v>
      </c>
      <c r="P680" s="56">
        <v>18.46</v>
      </c>
      <c r="Q680" s="41"/>
      <c r="R680" s="41"/>
      <c r="S680" s="41"/>
      <c r="T680" s="41"/>
      <c r="U680" s="41"/>
      <c r="V680" s="41"/>
      <c r="W680" s="41"/>
      <c r="X680" s="41"/>
      <c r="Y680" s="41"/>
      <c r="Z680" s="41"/>
    </row>
    <row r="681" spans="1:26" ht="15.75" customHeight="1">
      <c r="A681" s="39">
        <v>45516</v>
      </c>
      <c r="B681" s="40">
        <v>4529.78</v>
      </c>
      <c r="C681" s="41"/>
      <c r="D681" s="42">
        <v>45558</v>
      </c>
      <c r="E681" s="43">
        <v>1.59</v>
      </c>
      <c r="F681" s="44"/>
      <c r="G681" s="44"/>
      <c r="H681" s="41"/>
      <c r="I681" s="52">
        <f t="shared" ref="I681:J681" si="680">A681</f>
        <v>45516</v>
      </c>
      <c r="J681" s="53">
        <f t="shared" si="680"/>
        <v>4529.78</v>
      </c>
      <c r="K681" s="54">
        <f>_xlfn.XLOOKUP(VALUE(I681), 'Processed closing data'!D$1:D$750, 'Processed closing data'!E$1:E$750, "")</f>
        <v>1.22</v>
      </c>
      <c r="L681" s="55">
        <f>_xlfn.XLOOKUP(VALUE(I681), 'Processed closing data'!O$1:O$750, 'Processed closing data'!P$1:P$750, "")</f>
        <v>17.5</v>
      </c>
      <c r="M681" s="41"/>
      <c r="N681" s="41"/>
      <c r="O681" s="42">
        <v>45558</v>
      </c>
      <c r="P681" s="56">
        <v>18.64</v>
      </c>
      <c r="Q681" s="41"/>
      <c r="R681" s="41"/>
      <c r="S681" s="41"/>
      <c r="T681" s="41"/>
      <c r="U681" s="41"/>
      <c r="V681" s="41"/>
      <c r="W681" s="41"/>
      <c r="X681" s="41"/>
      <c r="Y681" s="41"/>
      <c r="Z681" s="41"/>
    </row>
    <row r="682" spans="1:26" ht="15.75" customHeight="1">
      <c r="A682" s="39">
        <v>45517</v>
      </c>
      <c r="B682" s="40">
        <v>4543.68</v>
      </c>
      <c r="C682" s="41"/>
      <c r="D682" s="42">
        <v>45559</v>
      </c>
      <c r="E682" s="43">
        <v>1.54</v>
      </c>
      <c r="F682" s="44"/>
      <c r="G682" s="44"/>
      <c r="H682" s="41"/>
      <c r="I682" s="52">
        <f t="shared" ref="I682:J682" si="681">A682</f>
        <v>45517</v>
      </c>
      <c r="J682" s="53">
        <f t="shared" si="681"/>
        <v>4543.68</v>
      </c>
      <c r="K682" s="54">
        <f>_xlfn.XLOOKUP(VALUE(I682), 'Processed closing data'!D$1:D$750, 'Processed closing data'!E$1:E$750, "")</f>
        <v>1.23</v>
      </c>
      <c r="L682" s="55">
        <f>_xlfn.XLOOKUP(VALUE(I682), 'Processed closing data'!O$1:O$750, 'Processed closing data'!P$1:P$750, "")</f>
        <v>17.5</v>
      </c>
      <c r="M682" s="41"/>
      <c r="N682" s="41"/>
      <c r="O682" s="42">
        <v>45559</v>
      </c>
      <c r="P682" s="56">
        <v>18.5</v>
      </c>
      <c r="Q682" s="41"/>
      <c r="R682" s="41"/>
      <c r="S682" s="41"/>
      <c r="T682" s="41"/>
      <c r="U682" s="41"/>
      <c r="V682" s="41"/>
      <c r="W682" s="41"/>
      <c r="X682" s="41"/>
      <c r="Y682" s="41"/>
      <c r="Z682" s="41"/>
    </row>
    <row r="683" spans="1:26" ht="15.75" customHeight="1">
      <c r="A683" s="39">
        <v>45518</v>
      </c>
      <c r="B683" s="40">
        <v>4571.78</v>
      </c>
      <c r="C683" s="41"/>
      <c r="D683" s="42">
        <v>45560</v>
      </c>
      <c r="E683" s="43">
        <v>1.57</v>
      </c>
      <c r="F683" s="44"/>
      <c r="G683" s="44"/>
      <c r="H683" s="41"/>
      <c r="I683" s="52">
        <f t="shared" ref="I683:J683" si="682">A683</f>
        <v>45518</v>
      </c>
      <c r="J683" s="53">
        <f t="shared" si="682"/>
        <v>4571.78</v>
      </c>
      <c r="K683" s="54">
        <f>_xlfn.XLOOKUP(VALUE(I683), 'Processed closing data'!D$1:D$750, 'Processed closing data'!E$1:E$750, "")</f>
        <v>1.24</v>
      </c>
      <c r="L683" s="55">
        <f>_xlfn.XLOOKUP(VALUE(I683), 'Processed closing data'!O$1:O$750, 'Processed closing data'!P$1:P$750, "")</f>
        <v>17.38</v>
      </c>
      <c r="M683" s="41"/>
      <c r="N683" s="41"/>
      <c r="O683" s="42">
        <v>45560</v>
      </c>
      <c r="P683" s="56">
        <v>19.04</v>
      </c>
      <c r="Q683" s="41"/>
      <c r="R683" s="41"/>
      <c r="S683" s="41"/>
      <c r="T683" s="41"/>
      <c r="U683" s="41"/>
      <c r="V683" s="41"/>
      <c r="W683" s="41"/>
      <c r="X683" s="41"/>
      <c r="Y683" s="41"/>
      <c r="Z683" s="41"/>
    </row>
    <row r="684" spans="1:26" ht="15.75" customHeight="1">
      <c r="A684" s="39">
        <v>45519</v>
      </c>
      <c r="B684" s="40">
        <v>4607.6000000000004</v>
      </c>
      <c r="C684" s="41"/>
      <c r="D684" s="42">
        <v>45561</v>
      </c>
      <c r="E684" s="43">
        <v>1.57</v>
      </c>
      <c r="F684" s="44"/>
      <c r="G684" s="44"/>
      <c r="H684" s="41"/>
      <c r="I684" s="52">
        <f t="shared" ref="I684:J684" si="683">A684</f>
        <v>45519</v>
      </c>
      <c r="J684" s="53">
        <f t="shared" si="683"/>
        <v>4607.6000000000004</v>
      </c>
      <c r="K684" s="54">
        <f>_xlfn.XLOOKUP(VALUE(I684), 'Processed closing data'!D$1:D$750, 'Processed closing data'!E$1:E$750, "")</f>
        <v>1.26</v>
      </c>
      <c r="L684" s="55">
        <f>_xlfn.XLOOKUP(VALUE(I684), 'Processed closing data'!O$1:O$750, 'Processed closing data'!P$1:P$750, "")</f>
        <v>17.72</v>
      </c>
      <c r="M684" s="41"/>
      <c r="N684" s="41"/>
      <c r="O684" s="42">
        <v>45561</v>
      </c>
      <c r="P684" s="56">
        <v>19.8</v>
      </c>
      <c r="Q684" s="41"/>
      <c r="R684" s="41"/>
      <c r="S684" s="41"/>
      <c r="T684" s="41"/>
      <c r="U684" s="41"/>
      <c r="V684" s="41"/>
      <c r="W684" s="41"/>
      <c r="X684" s="41"/>
      <c r="Y684" s="41"/>
      <c r="Z684" s="41"/>
    </row>
    <row r="685" spans="1:26" ht="15.75" customHeight="1">
      <c r="A685" s="39">
        <v>45520</v>
      </c>
      <c r="B685" s="40">
        <v>4589.1499999999996</v>
      </c>
      <c r="C685" s="41"/>
      <c r="D685" s="42">
        <v>45562</v>
      </c>
      <c r="E685" s="43">
        <v>1.64</v>
      </c>
      <c r="F685" s="44"/>
      <c r="G685" s="44"/>
      <c r="H685" s="41"/>
      <c r="I685" s="52">
        <f t="shared" ref="I685:J685" si="684">A685</f>
        <v>45520</v>
      </c>
      <c r="J685" s="53">
        <f t="shared" si="684"/>
        <v>4589.1499999999996</v>
      </c>
      <c r="K685" s="54">
        <f>_xlfn.XLOOKUP(VALUE(I685), 'Processed closing data'!D$1:D$750, 'Processed closing data'!E$1:E$750, "")</f>
        <v>1.27</v>
      </c>
      <c r="L685" s="55">
        <f>_xlfn.XLOOKUP(VALUE(I685), 'Processed closing data'!O$1:O$750, 'Processed closing data'!P$1:P$750, "")</f>
        <v>17.38</v>
      </c>
      <c r="M685" s="41"/>
      <c r="N685" s="41"/>
      <c r="O685" s="42">
        <v>45562</v>
      </c>
      <c r="P685" s="56">
        <v>20.149999999999999</v>
      </c>
      <c r="Q685" s="41"/>
      <c r="R685" s="41"/>
      <c r="S685" s="41"/>
      <c r="T685" s="41"/>
      <c r="U685" s="41"/>
      <c r="V685" s="41"/>
      <c r="W685" s="41"/>
      <c r="X685" s="41"/>
      <c r="Y685" s="41"/>
      <c r="Z685" s="41"/>
    </row>
    <row r="686" spans="1:26" ht="15.75" customHeight="1">
      <c r="A686" s="39">
        <v>45523</v>
      </c>
      <c r="B686" s="40">
        <v>4614.08</v>
      </c>
      <c r="C686" s="41"/>
      <c r="D686" s="42">
        <v>45565</v>
      </c>
      <c r="E686" s="43">
        <v>1.59</v>
      </c>
      <c r="F686" s="44"/>
      <c r="G686" s="44"/>
      <c r="H686" s="41"/>
      <c r="I686" s="52">
        <f t="shared" ref="I686:J686" si="685">A686</f>
        <v>45523</v>
      </c>
      <c r="J686" s="53">
        <f t="shared" si="685"/>
        <v>4614.08</v>
      </c>
      <c r="K686" s="54">
        <f>_xlfn.XLOOKUP(VALUE(I686), 'Processed closing data'!D$1:D$750, 'Processed closing data'!E$1:E$750, "")</f>
        <v>1.28</v>
      </c>
      <c r="L686" s="55">
        <f>_xlfn.XLOOKUP(VALUE(I686), 'Processed closing data'!O$1:O$750, 'Processed closing data'!P$1:P$750, "")</f>
        <v>17.48</v>
      </c>
      <c r="M686" s="41"/>
      <c r="N686" s="41"/>
      <c r="O686" s="42">
        <v>45565</v>
      </c>
      <c r="P686" s="56">
        <v>20.05</v>
      </c>
      <c r="Q686" s="41"/>
      <c r="R686" s="41"/>
      <c r="S686" s="41"/>
      <c r="T686" s="41"/>
      <c r="U686" s="41"/>
      <c r="V686" s="41"/>
      <c r="W686" s="41"/>
      <c r="X686" s="41"/>
      <c r="Y686" s="41"/>
      <c r="Z686" s="41"/>
    </row>
    <row r="687" spans="1:26" ht="15.75" customHeight="1">
      <c r="A687" s="39">
        <v>45524</v>
      </c>
      <c r="B687" s="40">
        <v>4569.1400000000003</v>
      </c>
      <c r="C687" s="41"/>
      <c r="D687" s="42">
        <v>45566</v>
      </c>
      <c r="E687" s="43">
        <v>1.59</v>
      </c>
      <c r="F687" s="44"/>
      <c r="G687" s="44"/>
      <c r="H687" s="41"/>
      <c r="I687" s="52">
        <f t="shared" ref="I687:J687" si="686">A687</f>
        <v>45524</v>
      </c>
      <c r="J687" s="53">
        <f t="shared" si="686"/>
        <v>4569.1400000000003</v>
      </c>
      <c r="K687" s="54">
        <f>_xlfn.XLOOKUP(VALUE(I687), 'Processed closing data'!D$1:D$750, 'Processed closing data'!E$1:E$750, "")</f>
        <v>1.23</v>
      </c>
      <c r="L687" s="55">
        <f>_xlfn.XLOOKUP(VALUE(I687), 'Processed closing data'!O$1:O$750, 'Processed closing data'!P$1:P$750, "")</f>
        <v>17.079999999999998</v>
      </c>
      <c r="M687" s="41"/>
      <c r="N687" s="41"/>
      <c r="O687" s="42">
        <v>45566</v>
      </c>
      <c r="P687" s="56">
        <v>20.100000000000001</v>
      </c>
      <c r="Q687" s="41"/>
      <c r="R687" s="41"/>
      <c r="S687" s="41"/>
      <c r="T687" s="41"/>
      <c r="U687" s="41"/>
      <c r="V687" s="41"/>
      <c r="W687" s="41"/>
      <c r="X687" s="41"/>
      <c r="Y687" s="41"/>
      <c r="Z687" s="41"/>
    </row>
    <row r="688" spans="1:26" ht="15.75" customHeight="1">
      <c r="A688" s="39">
        <v>45525</v>
      </c>
      <c r="B688" s="40">
        <v>4580.0600000000004</v>
      </c>
      <c r="C688" s="41"/>
      <c r="D688" s="42">
        <v>45567</v>
      </c>
      <c r="E688" s="43">
        <v>1.56</v>
      </c>
      <c r="F688" s="44"/>
      <c r="G688" s="44"/>
      <c r="H688" s="41"/>
      <c r="I688" s="52">
        <f t="shared" ref="I688:J688" si="687">A688</f>
        <v>45525</v>
      </c>
      <c r="J688" s="53">
        <f t="shared" si="687"/>
        <v>4580.0600000000004</v>
      </c>
      <c r="K688" s="54">
        <f>_xlfn.XLOOKUP(VALUE(I688), 'Processed closing data'!D$1:D$750, 'Processed closing data'!E$1:E$750, "")</f>
        <v>1.2</v>
      </c>
      <c r="L688" s="55">
        <f>_xlfn.XLOOKUP(VALUE(I688), 'Processed closing data'!O$1:O$750, 'Processed closing data'!P$1:P$750, "")</f>
        <v>17.579999999999998</v>
      </c>
      <c r="M688" s="41"/>
      <c r="N688" s="41"/>
      <c r="O688" s="42">
        <v>45567</v>
      </c>
      <c r="P688" s="56">
        <v>20.350000000000001</v>
      </c>
      <c r="Q688" s="41"/>
      <c r="R688" s="41"/>
      <c r="S688" s="41"/>
      <c r="T688" s="41"/>
      <c r="U688" s="41"/>
      <c r="V688" s="41"/>
      <c r="W688" s="41"/>
      <c r="X688" s="41"/>
      <c r="Y688" s="41"/>
      <c r="Z688" s="41"/>
    </row>
    <row r="689" spans="1:26" ht="15.75" customHeight="1">
      <c r="A689" s="39">
        <v>45526</v>
      </c>
      <c r="B689" s="40">
        <v>4579.7299999999996</v>
      </c>
      <c r="C689" s="41"/>
      <c r="D689" s="42">
        <v>45568</v>
      </c>
      <c r="E689" s="43">
        <v>1.53</v>
      </c>
      <c r="F689" s="44"/>
      <c r="G689" s="44"/>
      <c r="H689" s="41"/>
      <c r="I689" s="52">
        <f t="shared" ref="I689:J689" si="688">A689</f>
        <v>45526</v>
      </c>
      <c r="J689" s="53">
        <f t="shared" si="688"/>
        <v>4579.7299999999996</v>
      </c>
      <c r="K689" s="54">
        <f>_xlfn.XLOOKUP(VALUE(I689), 'Processed closing data'!D$1:D$750, 'Processed closing data'!E$1:E$750, "")</f>
        <v>1.21</v>
      </c>
      <c r="L689" s="55">
        <f>_xlfn.XLOOKUP(VALUE(I689), 'Processed closing data'!O$1:O$750, 'Processed closing data'!P$1:P$750, "")</f>
        <v>17.16</v>
      </c>
      <c r="M689" s="41"/>
      <c r="N689" s="41"/>
      <c r="O689" s="42">
        <v>45568</v>
      </c>
      <c r="P689" s="56">
        <v>20.6</v>
      </c>
      <c r="Q689" s="41"/>
      <c r="R689" s="41"/>
      <c r="S689" s="41"/>
      <c r="T689" s="41"/>
      <c r="U689" s="41"/>
      <c r="V689" s="41"/>
      <c r="W689" s="41"/>
      <c r="X689" s="41"/>
      <c r="Y689" s="41"/>
      <c r="Z689" s="41"/>
    </row>
    <row r="690" spans="1:26" ht="15.75" customHeight="1">
      <c r="A690" s="39">
        <v>45527</v>
      </c>
      <c r="B690" s="40">
        <v>4601.22</v>
      </c>
      <c r="C690" s="41"/>
      <c r="D690" s="42">
        <v>45569</v>
      </c>
      <c r="E690" s="43">
        <v>1.52</v>
      </c>
      <c r="F690" s="44"/>
      <c r="G690" s="44"/>
      <c r="H690" s="41"/>
      <c r="I690" s="52">
        <f t="shared" ref="I690:J690" si="689">A690</f>
        <v>45527</v>
      </c>
      <c r="J690" s="53">
        <f t="shared" si="689"/>
        <v>4601.22</v>
      </c>
      <c r="K690" s="54">
        <f>_xlfn.XLOOKUP(VALUE(I690), 'Processed closing data'!D$1:D$750, 'Processed closing data'!E$1:E$750, "")</f>
        <v>1.22</v>
      </c>
      <c r="L690" s="55">
        <f>_xlfn.XLOOKUP(VALUE(I690), 'Processed closing data'!O$1:O$750, 'Processed closing data'!P$1:P$750, "")</f>
        <v>17.34</v>
      </c>
      <c r="M690" s="41"/>
      <c r="N690" s="41"/>
      <c r="O690" s="42">
        <v>45569</v>
      </c>
      <c r="P690" s="56">
        <v>20.6</v>
      </c>
      <c r="Q690" s="41"/>
      <c r="R690" s="41"/>
      <c r="S690" s="41"/>
      <c r="T690" s="41"/>
      <c r="U690" s="41"/>
      <c r="V690" s="41"/>
      <c r="W690" s="41"/>
      <c r="X690" s="41"/>
      <c r="Y690" s="41"/>
      <c r="Z690" s="41"/>
    </row>
    <row r="691" spans="1:26" ht="15.75" customHeight="1">
      <c r="A691" s="39">
        <v>45530</v>
      </c>
      <c r="B691" s="40">
        <v>4601.22</v>
      </c>
      <c r="C691" s="41"/>
      <c r="D691" s="42">
        <v>45572</v>
      </c>
      <c r="E691" s="43">
        <v>1.5</v>
      </c>
      <c r="F691" s="44"/>
      <c r="G691" s="44"/>
      <c r="H691" s="41"/>
      <c r="I691" s="52">
        <f t="shared" ref="I691:J691" si="690">A691</f>
        <v>45530</v>
      </c>
      <c r="J691" s="53">
        <f t="shared" si="690"/>
        <v>4601.22</v>
      </c>
      <c r="K691" s="54">
        <v>1.22</v>
      </c>
      <c r="L691" s="55">
        <v>17.34</v>
      </c>
      <c r="M691" s="41"/>
      <c r="N691" s="41"/>
      <c r="O691" s="42">
        <v>45572</v>
      </c>
      <c r="P691" s="56">
        <v>20.75</v>
      </c>
      <c r="Q691" s="41"/>
      <c r="R691" s="41"/>
      <c r="S691" s="41"/>
      <c r="T691" s="41"/>
      <c r="U691" s="41"/>
      <c r="V691" s="41"/>
      <c r="W691" s="41"/>
      <c r="X691" s="41"/>
      <c r="Y691" s="41"/>
      <c r="Z691" s="41"/>
    </row>
    <row r="692" spans="1:26" ht="15.75" customHeight="1">
      <c r="A692" s="39">
        <v>45531</v>
      </c>
      <c r="B692" s="40">
        <v>4608.79</v>
      </c>
      <c r="C692" s="41"/>
      <c r="D692" s="42">
        <v>45573</v>
      </c>
      <c r="E692" s="43">
        <v>1.53</v>
      </c>
      <c r="F692" s="44"/>
      <c r="G692" s="44"/>
      <c r="H692" s="41"/>
      <c r="I692" s="52">
        <f t="shared" ref="I692:J692" si="691">A692</f>
        <v>45531</v>
      </c>
      <c r="J692" s="53">
        <f t="shared" si="691"/>
        <v>4608.79</v>
      </c>
      <c r="K692" s="54">
        <f>_xlfn.XLOOKUP(VALUE(I692), 'Processed closing data'!D$1:D$750, 'Processed closing data'!E$1:E$750, "")</f>
        <v>1.22</v>
      </c>
      <c r="L692" s="55">
        <f>_xlfn.XLOOKUP(VALUE(I692), 'Processed closing data'!O$1:O$750, 'Processed closing data'!P$1:P$750, "")</f>
        <v>17.04</v>
      </c>
      <c r="M692" s="41"/>
      <c r="N692" s="41"/>
      <c r="O692" s="42">
        <v>45573</v>
      </c>
      <c r="P692" s="56">
        <v>20.6</v>
      </c>
      <c r="Q692" s="41"/>
      <c r="R692" s="41"/>
      <c r="S692" s="41"/>
      <c r="T692" s="41"/>
      <c r="U692" s="41"/>
      <c r="V692" s="41"/>
      <c r="W692" s="41"/>
      <c r="X692" s="41"/>
      <c r="Y692" s="41"/>
      <c r="Z692" s="41"/>
    </row>
    <row r="693" spans="1:26" ht="15.75" customHeight="1">
      <c r="A693" s="39">
        <v>45532</v>
      </c>
      <c r="B693" s="40">
        <v>4605.1499999999996</v>
      </c>
      <c r="C693" s="41"/>
      <c r="D693" s="42">
        <v>45574</v>
      </c>
      <c r="E693" s="43">
        <v>1.51</v>
      </c>
      <c r="F693" s="44"/>
      <c r="G693" s="44"/>
      <c r="H693" s="41"/>
      <c r="I693" s="52">
        <f t="shared" ref="I693:J693" si="692">A693</f>
        <v>45532</v>
      </c>
      <c r="J693" s="53">
        <f t="shared" si="692"/>
        <v>4605.1499999999996</v>
      </c>
      <c r="K693" s="54">
        <f>_xlfn.XLOOKUP(VALUE(I693), 'Processed closing data'!D$1:D$750, 'Processed closing data'!E$1:E$750, "")</f>
        <v>1.19</v>
      </c>
      <c r="L693" s="55">
        <f>_xlfn.XLOOKUP(VALUE(I693), 'Processed closing data'!O$1:O$750, 'Processed closing data'!P$1:P$750, "")</f>
        <v>17.96</v>
      </c>
      <c r="M693" s="41"/>
      <c r="N693" s="41"/>
      <c r="O693" s="42">
        <v>45574</v>
      </c>
      <c r="P693" s="56">
        <v>21.55</v>
      </c>
      <c r="Q693" s="41"/>
      <c r="R693" s="41"/>
      <c r="S693" s="41"/>
      <c r="T693" s="41"/>
      <c r="U693" s="41"/>
      <c r="V693" s="41"/>
      <c r="W693" s="41"/>
      <c r="X693" s="41"/>
      <c r="Y693" s="41"/>
      <c r="Z693" s="41"/>
    </row>
    <row r="694" spans="1:26" ht="15.75" customHeight="1">
      <c r="A694" s="39">
        <v>45533</v>
      </c>
      <c r="B694" s="40">
        <v>4621.09</v>
      </c>
      <c r="C694" s="41"/>
      <c r="D694" s="42">
        <v>45575</v>
      </c>
      <c r="E694" s="43">
        <v>1.44</v>
      </c>
      <c r="F694" s="44"/>
      <c r="G694" s="44"/>
      <c r="H694" s="41"/>
      <c r="I694" s="52">
        <f t="shared" ref="I694:J694" si="693">A694</f>
        <v>45533</v>
      </c>
      <c r="J694" s="53">
        <f t="shared" si="693"/>
        <v>4621.09</v>
      </c>
      <c r="K694" s="54">
        <f>_xlfn.XLOOKUP(VALUE(I694), 'Processed closing data'!D$1:D$750, 'Processed closing data'!E$1:E$750, "")</f>
        <v>1.19</v>
      </c>
      <c r="L694" s="55">
        <f>_xlfn.XLOOKUP(VALUE(I694), 'Processed closing data'!O$1:O$750, 'Processed closing data'!P$1:P$750, "")</f>
        <v>17.52</v>
      </c>
      <c r="M694" s="41"/>
      <c r="N694" s="41"/>
      <c r="O694" s="59">
        <v>45575</v>
      </c>
      <c r="P694" s="56">
        <v>20.55</v>
      </c>
      <c r="Q694" s="41"/>
      <c r="R694" s="41"/>
      <c r="S694" s="41"/>
      <c r="T694" s="41"/>
      <c r="U694" s="41"/>
      <c r="V694" s="41"/>
      <c r="W694" s="41"/>
      <c r="X694" s="41"/>
      <c r="Y694" s="41"/>
      <c r="Z694" s="41"/>
    </row>
    <row r="695" spans="1:26" ht="15.75" customHeight="1">
      <c r="A695" s="39">
        <v>45534</v>
      </c>
      <c r="B695" s="40">
        <v>4621.33</v>
      </c>
      <c r="C695" s="41"/>
      <c r="D695" s="42">
        <v>45576</v>
      </c>
      <c r="E695" s="43">
        <v>1.46</v>
      </c>
      <c r="F695" s="44"/>
      <c r="G695" s="44"/>
      <c r="H695" s="41"/>
      <c r="I695" s="52">
        <f t="shared" ref="I695:J695" si="694">A695</f>
        <v>45534</v>
      </c>
      <c r="J695" s="53">
        <f t="shared" si="694"/>
        <v>4621.33</v>
      </c>
      <c r="K695" s="54">
        <f>_xlfn.XLOOKUP(VALUE(I695), 'Processed closing data'!D$1:D$750, 'Processed closing data'!E$1:E$750, "")</f>
        <v>1.17</v>
      </c>
      <c r="L695" s="55">
        <f>_xlfn.XLOOKUP(VALUE(I695), 'Processed closing data'!O$1:O$750, 'Processed closing data'!P$1:P$750, "")</f>
        <v>17.84</v>
      </c>
      <c r="M695" s="41"/>
      <c r="N695" s="41"/>
      <c r="O695" s="59">
        <v>45576</v>
      </c>
      <c r="P695" s="56">
        <v>20.5</v>
      </c>
      <c r="Q695" s="41"/>
      <c r="R695" s="41"/>
      <c r="S695" s="41"/>
      <c r="T695" s="41"/>
      <c r="U695" s="41"/>
      <c r="V695" s="41"/>
      <c r="W695" s="41"/>
      <c r="X695" s="41"/>
      <c r="Y695" s="41"/>
      <c r="Z695" s="41"/>
    </row>
    <row r="696" spans="1:26" ht="15.75" customHeight="1">
      <c r="A696" s="39">
        <v>45537</v>
      </c>
      <c r="B696" s="40">
        <v>4612.05</v>
      </c>
      <c r="C696" s="41"/>
      <c r="D696" s="42">
        <v>45579</v>
      </c>
      <c r="E696" s="43">
        <v>1.42</v>
      </c>
      <c r="F696" s="44"/>
      <c r="G696" s="44"/>
      <c r="H696" s="41"/>
      <c r="I696" s="52">
        <f t="shared" ref="I696:J696" si="695">A696</f>
        <v>45537</v>
      </c>
      <c r="J696" s="53">
        <f t="shared" si="695"/>
        <v>4612.05</v>
      </c>
      <c r="K696" s="54">
        <f>_xlfn.XLOOKUP(VALUE(I696), 'Processed closing data'!D$1:D$750, 'Processed closing data'!E$1:E$750, "")</f>
        <v>1.22</v>
      </c>
      <c r="L696" s="55">
        <f>_xlfn.XLOOKUP(VALUE(I696), 'Processed closing data'!O$1:O$750, 'Processed closing data'!P$1:P$750, "")</f>
        <v>17.98</v>
      </c>
      <c r="M696" s="41"/>
      <c r="N696" s="41"/>
      <c r="O696" s="59">
        <v>45579</v>
      </c>
      <c r="P696" s="56">
        <v>20.3</v>
      </c>
      <c r="Q696" s="41"/>
      <c r="R696" s="41"/>
      <c r="S696" s="41"/>
      <c r="T696" s="41"/>
      <c r="U696" s="41"/>
      <c r="V696" s="41"/>
      <c r="W696" s="41"/>
      <c r="X696" s="41"/>
      <c r="Y696" s="41"/>
      <c r="Z696" s="41"/>
    </row>
    <row r="697" spans="1:26" ht="15.75" customHeight="1">
      <c r="A697" s="39">
        <v>45538</v>
      </c>
      <c r="B697" s="40">
        <v>4575.75</v>
      </c>
      <c r="C697" s="41"/>
      <c r="D697" s="42">
        <v>45580</v>
      </c>
      <c r="E697" s="43">
        <v>1.39</v>
      </c>
      <c r="F697" s="44"/>
      <c r="G697" s="44"/>
      <c r="H697" s="41"/>
      <c r="I697" s="52">
        <f t="shared" ref="I697:J697" si="696">A697</f>
        <v>45538</v>
      </c>
      <c r="J697" s="53">
        <f t="shared" si="696"/>
        <v>4575.75</v>
      </c>
      <c r="K697" s="54">
        <f>_xlfn.XLOOKUP(VALUE(I697), 'Processed closing data'!D$1:D$750, 'Processed closing data'!E$1:E$750, "")</f>
        <v>1.28</v>
      </c>
      <c r="L697" s="55">
        <f>_xlfn.XLOOKUP(VALUE(I697), 'Processed closing data'!O$1:O$750, 'Processed closing data'!P$1:P$750, "")</f>
        <v>18.100000000000001</v>
      </c>
      <c r="M697" s="41"/>
      <c r="N697" s="41"/>
      <c r="O697" s="59">
        <v>45580</v>
      </c>
      <c r="P697" s="56">
        <v>20.5</v>
      </c>
      <c r="Q697" s="41"/>
      <c r="R697" s="41"/>
      <c r="S697" s="41"/>
      <c r="T697" s="41"/>
      <c r="U697" s="41"/>
      <c r="V697" s="41"/>
      <c r="W697" s="41"/>
      <c r="X697" s="41"/>
      <c r="Y697" s="41"/>
      <c r="Z697" s="41"/>
    </row>
    <row r="698" spans="1:26" ht="15.75" customHeight="1">
      <c r="A698" s="39">
        <v>45539</v>
      </c>
      <c r="B698" s="40">
        <v>4562.03</v>
      </c>
      <c r="C698" s="41"/>
      <c r="D698" s="42">
        <v>45581</v>
      </c>
      <c r="E698" s="43">
        <v>1.43</v>
      </c>
      <c r="F698" s="44"/>
      <c r="G698" s="44"/>
      <c r="H698" s="41"/>
      <c r="I698" s="52">
        <f t="shared" ref="I698:J698" si="697">A698</f>
        <v>45539</v>
      </c>
      <c r="J698" s="53">
        <f t="shared" si="697"/>
        <v>4562.03</v>
      </c>
      <c r="K698" s="54">
        <f>_xlfn.XLOOKUP(VALUE(I698), 'Processed closing data'!D$1:D$750, 'Processed closing data'!E$1:E$750, "")</f>
        <v>1.41</v>
      </c>
      <c r="L698" s="55">
        <f>_xlfn.XLOOKUP(VALUE(I698), 'Processed closing data'!O$1:O$750, 'Processed closing data'!P$1:P$750, "")</f>
        <v>17.940000000000001</v>
      </c>
      <c r="M698" s="41"/>
      <c r="N698" s="41"/>
      <c r="O698" s="59">
        <v>45581</v>
      </c>
      <c r="P698" s="56">
        <v>20.75</v>
      </c>
      <c r="Q698" s="41"/>
      <c r="R698" s="41"/>
      <c r="S698" s="41"/>
      <c r="T698" s="41"/>
      <c r="U698" s="41"/>
      <c r="V698" s="41"/>
      <c r="W698" s="41"/>
      <c r="X698" s="41"/>
      <c r="Y698" s="41"/>
      <c r="Z698" s="41"/>
    </row>
    <row r="699" spans="1:26" ht="15.75" customHeight="1">
      <c r="A699" s="39">
        <v>45540</v>
      </c>
      <c r="B699" s="40">
        <v>4547.37</v>
      </c>
      <c r="C699" s="41"/>
      <c r="D699" s="42">
        <v>45582</v>
      </c>
      <c r="E699" s="43">
        <v>1.44</v>
      </c>
      <c r="F699" s="44"/>
      <c r="G699" s="44"/>
      <c r="H699" s="41"/>
      <c r="I699" s="52">
        <f t="shared" ref="I699:J699" si="698">A699</f>
        <v>45540</v>
      </c>
      <c r="J699" s="53">
        <f t="shared" si="698"/>
        <v>4547.37</v>
      </c>
      <c r="K699" s="54">
        <f>_xlfn.XLOOKUP(VALUE(I699), 'Processed closing data'!D$1:D$750, 'Processed closing data'!E$1:E$750, "")</f>
        <v>1.41</v>
      </c>
      <c r="L699" s="55">
        <f>_xlfn.XLOOKUP(VALUE(I699), 'Processed closing data'!O$1:O$750, 'Processed closing data'!P$1:P$750, "")</f>
        <v>17.46</v>
      </c>
      <c r="M699" s="41"/>
      <c r="N699" s="41"/>
      <c r="O699" s="59">
        <v>45582</v>
      </c>
      <c r="P699" s="56">
        <v>20.9</v>
      </c>
      <c r="Q699" s="41"/>
      <c r="R699" s="41"/>
      <c r="S699" s="41"/>
      <c r="T699" s="41"/>
      <c r="U699" s="41"/>
      <c r="V699" s="41"/>
      <c r="W699" s="41"/>
      <c r="X699" s="41"/>
      <c r="Y699" s="41"/>
      <c r="Z699" s="41"/>
    </row>
    <row r="700" spans="1:26" ht="15.75" customHeight="1">
      <c r="A700" s="39">
        <v>45541</v>
      </c>
      <c r="B700" s="40">
        <v>4510.6099999999997</v>
      </c>
      <c r="C700" s="41"/>
      <c r="D700" s="42">
        <v>45583</v>
      </c>
      <c r="E700" s="43">
        <v>1.43</v>
      </c>
      <c r="F700" s="44"/>
      <c r="G700" s="44"/>
      <c r="H700" s="41"/>
      <c r="I700" s="52">
        <f t="shared" ref="I700:J700" si="699">A700</f>
        <v>45541</v>
      </c>
      <c r="J700" s="53">
        <f t="shared" si="699"/>
        <v>4510.6099999999997</v>
      </c>
      <c r="K700" s="54">
        <f>_xlfn.XLOOKUP(VALUE(I700), 'Processed closing data'!D$1:D$750, 'Processed closing data'!E$1:E$750, "")</f>
        <v>1.42</v>
      </c>
      <c r="L700" s="55">
        <f>_xlfn.XLOOKUP(VALUE(I700), 'Processed closing data'!O$1:O$750, 'Processed closing data'!P$1:P$750, "")</f>
        <v>17.100000000000001</v>
      </c>
      <c r="M700" s="41"/>
      <c r="N700" s="41"/>
      <c r="O700" s="59">
        <v>45583</v>
      </c>
      <c r="P700" s="56">
        <v>21</v>
      </c>
      <c r="Q700" s="41"/>
      <c r="R700" s="41"/>
      <c r="S700" s="41"/>
      <c r="T700" s="41"/>
      <c r="U700" s="41"/>
      <c r="V700" s="41"/>
      <c r="W700" s="41"/>
      <c r="X700" s="41"/>
      <c r="Y700" s="41"/>
      <c r="Z700" s="41"/>
    </row>
    <row r="701" spans="1:26" ht="15.75" customHeight="1">
      <c r="A701" s="39">
        <v>45544</v>
      </c>
      <c r="B701" s="40">
        <v>4557.8500000000004</v>
      </c>
      <c r="C701" s="41"/>
      <c r="D701" s="42">
        <v>45586</v>
      </c>
      <c r="E701" s="43">
        <v>1.44</v>
      </c>
      <c r="F701" s="44"/>
      <c r="G701" s="44"/>
      <c r="H701" s="41"/>
      <c r="I701" s="52">
        <f t="shared" ref="I701:J701" si="700">A701</f>
        <v>45544</v>
      </c>
      <c r="J701" s="53">
        <f t="shared" si="700"/>
        <v>4557.8500000000004</v>
      </c>
      <c r="K701" s="54">
        <f>_xlfn.XLOOKUP(VALUE(I701), 'Processed closing data'!D$1:D$750, 'Processed closing data'!E$1:E$750, "")</f>
        <v>1.44</v>
      </c>
      <c r="L701" s="55">
        <f>_xlfn.XLOOKUP(VALUE(I701), 'Processed closing data'!O$1:O$750, 'Processed closing data'!P$1:P$750, "")</f>
        <v>18.12</v>
      </c>
      <c r="M701" s="41"/>
      <c r="N701" s="41"/>
      <c r="O701" s="59">
        <v>45586</v>
      </c>
      <c r="P701" s="56">
        <v>20.65</v>
      </c>
      <c r="Q701" s="41"/>
      <c r="R701" s="41"/>
      <c r="S701" s="41"/>
      <c r="T701" s="41"/>
      <c r="U701" s="41"/>
      <c r="V701" s="41"/>
      <c r="W701" s="41"/>
      <c r="X701" s="41"/>
      <c r="Y701" s="41"/>
      <c r="Z701" s="41"/>
    </row>
    <row r="702" spans="1:26" ht="15.75" customHeight="1">
      <c r="A702" s="39">
        <v>45545</v>
      </c>
      <c r="B702" s="40">
        <v>4527.16</v>
      </c>
      <c r="C702" s="41"/>
      <c r="D702" s="42">
        <v>45587</v>
      </c>
      <c r="E702" s="43">
        <v>1.48</v>
      </c>
      <c r="F702" s="44"/>
      <c r="G702" s="44"/>
      <c r="H702" s="41"/>
      <c r="I702" s="52">
        <f t="shared" ref="I702:J702" si="701">A702</f>
        <v>45545</v>
      </c>
      <c r="J702" s="53">
        <f t="shared" si="701"/>
        <v>4527.16</v>
      </c>
      <c r="K702" s="54">
        <f>_xlfn.XLOOKUP(VALUE(I702), 'Processed closing data'!D$1:D$750, 'Processed closing data'!E$1:E$750, "")</f>
        <v>1.41</v>
      </c>
      <c r="L702" s="55">
        <f>_xlfn.XLOOKUP(VALUE(I702), 'Processed closing data'!O$1:O$750, 'Processed closing data'!P$1:P$750, "")</f>
        <v>18.5</v>
      </c>
      <c r="M702" s="41"/>
      <c r="N702" s="41"/>
      <c r="O702" s="59">
        <v>45587</v>
      </c>
      <c r="P702" s="56">
        <v>20.149999999999999</v>
      </c>
      <c r="Q702" s="41"/>
      <c r="R702" s="41"/>
      <c r="S702" s="41"/>
      <c r="T702" s="41"/>
      <c r="U702" s="41"/>
      <c r="V702" s="41"/>
      <c r="W702" s="41"/>
      <c r="X702" s="41"/>
      <c r="Y702" s="41"/>
      <c r="Z702" s="41"/>
    </row>
    <row r="703" spans="1:26" ht="15.75" customHeight="1">
      <c r="A703" s="39">
        <v>45546</v>
      </c>
      <c r="B703" s="40">
        <v>4517.84</v>
      </c>
      <c r="C703" s="41"/>
      <c r="D703" s="42">
        <v>45588</v>
      </c>
      <c r="E703" s="43">
        <v>1.46</v>
      </c>
      <c r="F703" s="44"/>
      <c r="G703" s="44"/>
      <c r="H703" s="41"/>
      <c r="I703" s="52">
        <f t="shared" ref="I703:J703" si="702">A703</f>
        <v>45546</v>
      </c>
      <c r="J703" s="53">
        <f t="shared" si="702"/>
        <v>4517.84</v>
      </c>
      <c r="K703" s="54">
        <f>_xlfn.XLOOKUP(VALUE(I703), 'Processed closing data'!D$1:D$750, 'Processed closing data'!E$1:E$750, "")</f>
        <v>1.41</v>
      </c>
      <c r="L703" s="55">
        <f>_xlfn.XLOOKUP(VALUE(I703), 'Processed closing data'!O$1:O$750, 'Processed closing data'!P$1:P$750, "")</f>
        <v>19.3</v>
      </c>
      <c r="M703" s="41"/>
      <c r="N703" s="41"/>
      <c r="O703" s="59">
        <v>45588</v>
      </c>
      <c r="P703" s="56">
        <v>20.350000000000001</v>
      </c>
      <c r="Q703" s="41"/>
      <c r="R703" s="41"/>
      <c r="S703" s="41"/>
      <c r="T703" s="41"/>
      <c r="U703" s="41"/>
      <c r="V703" s="41"/>
      <c r="W703" s="41"/>
      <c r="X703" s="41"/>
      <c r="Y703" s="41"/>
      <c r="Z703" s="41"/>
    </row>
    <row r="704" spans="1:26" ht="15.75" customHeight="1">
      <c r="A704" s="39">
        <v>45547</v>
      </c>
      <c r="B704" s="40">
        <v>4545</v>
      </c>
      <c r="C704" s="41"/>
      <c r="D704" s="42">
        <v>45589</v>
      </c>
      <c r="E704" s="43">
        <v>1.49</v>
      </c>
      <c r="F704" s="44"/>
      <c r="G704" s="44"/>
      <c r="H704" s="41"/>
      <c r="I704" s="52">
        <f t="shared" ref="I704:J704" si="703">A704</f>
        <v>45547</v>
      </c>
      <c r="J704" s="53">
        <f t="shared" si="703"/>
        <v>4545</v>
      </c>
      <c r="K704" s="54">
        <f>_xlfn.XLOOKUP(VALUE(I704), 'Processed closing data'!D$1:D$750, 'Processed closing data'!E$1:E$750, "")</f>
        <v>1.39</v>
      </c>
      <c r="L704" s="55">
        <f>_xlfn.XLOOKUP(VALUE(I704), 'Processed closing data'!O$1:O$750, 'Processed closing data'!P$1:P$750, "")</f>
        <v>19.2</v>
      </c>
      <c r="M704" s="41"/>
      <c r="N704" s="41"/>
      <c r="O704" s="59">
        <v>45589</v>
      </c>
      <c r="P704" s="56">
        <v>20.2</v>
      </c>
      <c r="Q704" s="41"/>
      <c r="R704" s="41"/>
      <c r="S704" s="41"/>
      <c r="T704" s="41"/>
      <c r="U704" s="41"/>
      <c r="V704" s="41"/>
      <c r="W704" s="41"/>
      <c r="X704" s="41"/>
      <c r="Y704" s="41"/>
      <c r="Z704" s="41"/>
    </row>
    <row r="705" spans="1:26" ht="15.75" customHeight="1">
      <c r="A705" s="39">
        <v>45548</v>
      </c>
      <c r="B705" s="40">
        <v>4566.32</v>
      </c>
      <c r="C705" s="41"/>
      <c r="D705" s="42">
        <v>45590</v>
      </c>
      <c r="E705" s="43">
        <v>1.44</v>
      </c>
      <c r="F705" s="44"/>
      <c r="G705" s="44"/>
      <c r="H705" s="41"/>
      <c r="I705" s="52">
        <f t="shared" ref="I705:J705" si="704">A705</f>
        <v>45548</v>
      </c>
      <c r="J705" s="53">
        <f t="shared" si="704"/>
        <v>4566.32</v>
      </c>
      <c r="K705" s="54">
        <f>_xlfn.XLOOKUP(VALUE(I705), 'Processed closing data'!D$1:D$750, 'Processed closing data'!E$1:E$750, "")</f>
        <v>1.46</v>
      </c>
      <c r="L705" s="55">
        <f>_xlfn.XLOOKUP(VALUE(I705), 'Processed closing data'!O$1:O$750, 'Processed closing data'!P$1:P$750, "")</f>
        <v>19.86</v>
      </c>
      <c r="M705" s="41"/>
      <c r="N705" s="41"/>
      <c r="O705" s="59">
        <v>45590</v>
      </c>
      <c r="P705" s="56">
        <v>20.65</v>
      </c>
      <c r="Q705" s="41"/>
      <c r="R705" s="41"/>
      <c r="S705" s="41"/>
      <c r="T705" s="41"/>
      <c r="U705" s="41"/>
      <c r="V705" s="41"/>
      <c r="W705" s="41"/>
      <c r="X705" s="41"/>
      <c r="Y705" s="41"/>
      <c r="Z705" s="41"/>
    </row>
    <row r="706" spans="1:26" ht="15.75" customHeight="1">
      <c r="A706" s="39">
        <v>45551</v>
      </c>
      <c r="B706" s="40">
        <v>4569.8900000000003</v>
      </c>
      <c r="C706" s="41"/>
      <c r="D706" s="42">
        <v>45593</v>
      </c>
      <c r="E706" s="43">
        <v>1.42</v>
      </c>
      <c r="F706" s="44"/>
      <c r="G706" s="44"/>
      <c r="H706" s="41"/>
      <c r="I706" s="52">
        <f t="shared" ref="I706:J706" si="705">A706</f>
        <v>45551</v>
      </c>
      <c r="J706" s="53">
        <f t="shared" si="705"/>
        <v>4569.8900000000003</v>
      </c>
      <c r="K706" s="54">
        <f>_xlfn.XLOOKUP(VALUE(I706), 'Processed closing data'!D$1:D$750, 'Processed closing data'!E$1:E$750, "")</f>
        <v>1.48</v>
      </c>
      <c r="L706" s="55">
        <f>_xlfn.XLOOKUP(VALUE(I706), 'Processed closing data'!O$1:O$750, 'Processed closing data'!P$1:P$750, "")</f>
        <v>19.559999999999999</v>
      </c>
      <c r="M706" s="41"/>
      <c r="N706" s="41"/>
      <c r="O706" s="59">
        <v>45593</v>
      </c>
      <c r="P706" s="56">
        <v>21</v>
      </c>
      <c r="Q706" s="41"/>
      <c r="R706" s="41"/>
      <c r="S706" s="41"/>
      <c r="T706" s="41"/>
      <c r="U706" s="41"/>
      <c r="V706" s="41"/>
      <c r="W706" s="41"/>
      <c r="X706" s="41"/>
      <c r="Y706" s="41"/>
      <c r="Z706" s="41"/>
    </row>
    <row r="707" spans="1:26" ht="15.75" customHeight="1">
      <c r="A707" s="39">
        <v>45552</v>
      </c>
      <c r="B707" s="40">
        <v>4585.3</v>
      </c>
      <c r="C707" s="41"/>
      <c r="D707" s="42">
        <v>45594</v>
      </c>
      <c r="E707" s="43">
        <v>1.4</v>
      </c>
      <c r="F707" s="44"/>
      <c r="G707" s="44"/>
      <c r="H707" s="41"/>
      <c r="I707" s="52">
        <f t="shared" ref="I707:J707" si="706">A707</f>
        <v>45552</v>
      </c>
      <c r="J707" s="53">
        <f t="shared" si="706"/>
        <v>4585.3</v>
      </c>
      <c r="K707" s="54">
        <f>_xlfn.XLOOKUP(VALUE(I707), 'Processed closing data'!D$1:D$750, 'Processed closing data'!E$1:E$750, "")</f>
        <v>1.62</v>
      </c>
      <c r="L707" s="55">
        <f>_xlfn.XLOOKUP(VALUE(I707), 'Processed closing data'!O$1:O$750, 'Processed closing data'!P$1:P$750, "")</f>
        <v>19</v>
      </c>
      <c r="M707" s="41"/>
      <c r="N707" s="41"/>
      <c r="O707" s="59">
        <v>45594</v>
      </c>
      <c r="P707" s="56">
        <v>21.15</v>
      </c>
      <c r="Q707" s="41"/>
      <c r="R707" s="41"/>
      <c r="S707" s="41"/>
      <c r="T707" s="41"/>
      <c r="U707" s="41"/>
      <c r="V707" s="41"/>
      <c r="W707" s="41"/>
      <c r="X707" s="41"/>
      <c r="Y707" s="41"/>
      <c r="Z707" s="41"/>
    </row>
    <row r="708" spans="1:26" ht="15.75" customHeight="1">
      <c r="A708" s="39">
        <v>45553</v>
      </c>
      <c r="B708" s="40">
        <v>4555.2700000000004</v>
      </c>
      <c r="C708" s="41"/>
      <c r="D708" s="42">
        <v>45595</v>
      </c>
      <c r="E708" s="43">
        <v>1.49</v>
      </c>
      <c r="F708" s="44"/>
      <c r="G708" s="44"/>
      <c r="H708" s="41"/>
      <c r="I708" s="52">
        <f t="shared" ref="I708:J708" si="707">A708</f>
        <v>45553</v>
      </c>
      <c r="J708" s="53">
        <f t="shared" si="707"/>
        <v>4555.2700000000004</v>
      </c>
      <c r="K708" s="54">
        <f>_xlfn.XLOOKUP(VALUE(I708), 'Processed closing data'!D$1:D$750, 'Processed closing data'!E$1:E$750, "")</f>
        <v>1.58</v>
      </c>
      <c r="L708" s="55">
        <f>_xlfn.XLOOKUP(VALUE(I708), 'Processed closing data'!O$1:O$750, 'Processed closing data'!P$1:P$750, "")</f>
        <v>18.62</v>
      </c>
      <c r="M708" s="41"/>
      <c r="N708" s="41"/>
      <c r="O708" s="59">
        <v>45595</v>
      </c>
      <c r="P708" s="56">
        <v>21.1</v>
      </c>
      <c r="Q708" s="41"/>
      <c r="R708" s="41"/>
      <c r="S708" s="41"/>
      <c r="T708" s="41"/>
      <c r="U708" s="41"/>
      <c r="V708" s="41"/>
      <c r="W708" s="41"/>
      <c r="X708" s="41"/>
      <c r="Y708" s="41"/>
      <c r="Z708" s="41"/>
    </row>
    <row r="709" spans="1:26" ht="15.75" customHeight="1">
      <c r="A709" s="39">
        <v>45554</v>
      </c>
      <c r="B709" s="40">
        <v>4600.84</v>
      </c>
      <c r="C709" s="41"/>
      <c r="D709" s="42">
        <v>45596</v>
      </c>
      <c r="E709" s="43">
        <v>1.35</v>
      </c>
      <c r="F709" s="44"/>
      <c r="G709" s="44"/>
      <c r="H709" s="41"/>
      <c r="I709" s="52">
        <f t="shared" ref="I709:J709" si="708">A709</f>
        <v>45554</v>
      </c>
      <c r="J709" s="53">
        <f t="shared" si="708"/>
        <v>4600.84</v>
      </c>
      <c r="K709" s="54">
        <f>_xlfn.XLOOKUP(VALUE(I709), 'Processed closing data'!D$1:D$750, 'Processed closing data'!E$1:E$750, "")</f>
        <v>1.64</v>
      </c>
      <c r="L709" s="55">
        <f>_xlfn.XLOOKUP(VALUE(I709), 'Processed closing data'!O$1:O$750, 'Processed closing data'!P$1:P$750, "")</f>
        <v>19.079999999999998</v>
      </c>
      <c r="M709" s="41"/>
      <c r="N709" s="41"/>
      <c r="O709" s="59">
        <v>45596</v>
      </c>
      <c r="P709" s="56">
        <v>20.9</v>
      </c>
      <c r="Q709" s="41"/>
      <c r="R709" s="41"/>
      <c r="S709" s="41"/>
      <c r="T709" s="41"/>
      <c r="U709" s="41"/>
      <c r="V709" s="41"/>
      <c r="W709" s="41"/>
      <c r="X709" s="41"/>
      <c r="Y709" s="41"/>
      <c r="Z709" s="41"/>
    </row>
    <row r="710" spans="1:26" ht="15.75" customHeight="1">
      <c r="A710" s="39">
        <v>45555</v>
      </c>
      <c r="B710" s="40">
        <v>4543.8900000000003</v>
      </c>
      <c r="C710" s="41"/>
      <c r="D710" s="42">
        <v>45597</v>
      </c>
      <c r="E710" s="43">
        <v>1.35</v>
      </c>
      <c r="F710" s="44"/>
      <c r="G710" s="44"/>
      <c r="H710" s="41"/>
      <c r="I710" s="52">
        <f t="shared" ref="I710:J710" si="709">A710</f>
        <v>45555</v>
      </c>
      <c r="J710" s="53">
        <f t="shared" si="709"/>
        <v>4543.8900000000003</v>
      </c>
      <c r="K710" s="54">
        <f>_xlfn.XLOOKUP(VALUE(I710), 'Processed closing data'!D$1:D$750, 'Processed closing data'!E$1:E$750, "")</f>
        <v>1.63</v>
      </c>
      <c r="L710" s="55">
        <f>_xlfn.XLOOKUP(VALUE(I710), 'Processed closing data'!O$1:O$750, 'Processed closing data'!P$1:P$750, "")</f>
        <v>18.46</v>
      </c>
      <c r="M710" s="41"/>
      <c r="N710" s="41"/>
      <c r="O710" s="42">
        <v>45597</v>
      </c>
      <c r="P710" s="56">
        <v>21</v>
      </c>
      <c r="Q710" s="41"/>
      <c r="R710" s="41"/>
      <c r="S710" s="41"/>
      <c r="T710" s="41"/>
      <c r="U710" s="41"/>
      <c r="V710" s="41"/>
      <c r="W710" s="41"/>
      <c r="X710" s="41"/>
      <c r="Y710" s="41"/>
      <c r="Z710" s="41"/>
    </row>
    <row r="711" spans="1:26" ht="15.75" customHeight="1">
      <c r="A711" s="39">
        <v>45558</v>
      </c>
      <c r="B711" s="40">
        <v>4558.45</v>
      </c>
      <c r="C711" s="41"/>
      <c r="D711" s="42">
        <v>45600</v>
      </c>
      <c r="E711" s="43">
        <v>1.38</v>
      </c>
      <c r="F711" s="44"/>
      <c r="G711" s="44"/>
      <c r="H711" s="41"/>
      <c r="I711" s="52">
        <f t="shared" ref="I711:J711" si="710">A711</f>
        <v>45558</v>
      </c>
      <c r="J711" s="53">
        <f t="shared" si="710"/>
        <v>4558.45</v>
      </c>
      <c r="K711" s="54">
        <f>_xlfn.XLOOKUP(VALUE(I711), 'Processed closing data'!D$1:D$750, 'Processed closing data'!E$1:E$750, "")</f>
        <v>1.59</v>
      </c>
      <c r="L711" s="55">
        <f>_xlfn.XLOOKUP(VALUE(I711), 'Processed closing data'!O$1:O$750, 'Processed closing data'!P$1:P$750, "")</f>
        <v>18.64</v>
      </c>
      <c r="M711" s="41"/>
      <c r="N711" s="41"/>
      <c r="O711" s="42">
        <v>45600</v>
      </c>
      <c r="P711" s="56">
        <v>20.65</v>
      </c>
      <c r="Q711" s="41"/>
      <c r="R711" s="41"/>
      <c r="S711" s="41"/>
      <c r="T711" s="41"/>
      <c r="U711" s="41"/>
      <c r="V711" s="41"/>
      <c r="W711" s="41"/>
      <c r="X711" s="41"/>
      <c r="Y711" s="41"/>
      <c r="Z711" s="41"/>
    </row>
    <row r="712" spans="1:26" ht="15.75" customHeight="1">
      <c r="A712" s="39">
        <v>45559</v>
      </c>
      <c r="B712" s="40">
        <v>4567.1899999999996</v>
      </c>
      <c r="C712" s="41"/>
      <c r="D712" s="42">
        <v>45601</v>
      </c>
      <c r="E712" s="43">
        <v>1.41</v>
      </c>
      <c r="F712" s="44"/>
      <c r="G712" s="44"/>
      <c r="H712" s="41"/>
      <c r="I712" s="52">
        <f t="shared" ref="I712:J712" si="711">A712</f>
        <v>45559</v>
      </c>
      <c r="J712" s="53">
        <f t="shared" si="711"/>
        <v>4567.1899999999996</v>
      </c>
      <c r="K712" s="54">
        <f>_xlfn.XLOOKUP(VALUE(I712), 'Processed closing data'!D$1:D$750, 'Processed closing data'!E$1:E$750, "")</f>
        <v>1.54</v>
      </c>
      <c r="L712" s="55">
        <f>_xlfn.XLOOKUP(VALUE(I712), 'Processed closing data'!O$1:O$750, 'Processed closing data'!P$1:P$750, "")</f>
        <v>18.5</v>
      </c>
      <c r="M712" s="41"/>
      <c r="N712" s="41"/>
      <c r="O712" s="42">
        <v>45601</v>
      </c>
      <c r="P712" s="56">
        <v>19.8</v>
      </c>
      <c r="Q712" s="41"/>
      <c r="R712" s="41"/>
      <c r="S712" s="41"/>
      <c r="T712" s="41"/>
      <c r="U712" s="41"/>
      <c r="V712" s="41"/>
      <c r="W712" s="41"/>
      <c r="X712" s="41"/>
      <c r="Y712" s="41"/>
      <c r="Z712" s="41"/>
    </row>
    <row r="713" spans="1:26" ht="15.75" customHeight="1">
      <c r="A713" s="39">
        <v>45560</v>
      </c>
      <c r="B713" s="40">
        <v>4560.05</v>
      </c>
      <c r="C713" s="41"/>
      <c r="D713" s="42">
        <v>45602</v>
      </c>
      <c r="E713" s="43">
        <v>1.31</v>
      </c>
      <c r="F713" s="44"/>
      <c r="G713" s="44"/>
      <c r="H713" s="41"/>
      <c r="I713" s="52">
        <f t="shared" ref="I713:J713" si="712">A713</f>
        <v>45560</v>
      </c>
      <c r="J713" s="53">
        <f t="shared" si="712"/>
        <v>4560.05</v>
      </c>
      <c r="K713" s="54">
        <f>_xlfn.XLOOKUP(VALUE(I713), 'Processed closing data'!D$1:D$750, 'Processed closing data'!E$1:E$750, "")</f>
        <v>1.57</v>
      </c>
      <c r="L713" s="55">
        <f>_xlfn.XLOOKUP(VALUE(I713), 'Processed closing data'!O$1:O$750, 'Processed closing data'!P$1:P$750, "")</f>
        <v>19.04</v>
      </c>
      <c r="M713" s="41"/>
      <c r="N713" s="41"/>
      <c r="O713" s="42">
        <v>45602</v>
      </c>
      <c r="P713" s="56">
        <v>19.579999999999998</v>
      </c>
      <c r="Q713" s="41"/>
      <c r="R713" s="41"/>
      <c r="S713" s="41"/>
      <c r="T713" s="41"/>
      <c r="U713" s="41"/>
      <c r="V713" s="41"/>
      <c r="W713" s="41"/>
      <c r="X713" s="41"/>
      <c r="Y713" s="41"/>
      <c r="Z713" s="41"/>
    </row>
    <row r="714" spans="1:26" ht="15.75" customHeight="1">
      <c r="A714" s="39">
        <v>45561</v>
      </c>
      <c r="B714" s="40">
        <v>4575.3999999999996</v>
      </c>
      <c r="C714" s="41"/>
      <c r="D714" s="42">
        <v>45603</v>
      </c>
      <c r="E714" s="43">
        <v>1.33</v>
      </c>
      <c r="F714" s="44"/>
      <c r="G714" s="44"/>
      <c r="H714" s="41"/>
      <c r="I714" s="52">
        <f t="shared" ref="I714:J714" si="713">A714</f>
        <v>45561</v>
      </c>
      <c r="J714" s="53">
        <f t="shared" si="713"/>
        <v>4575.3999999999996</v>
      </c>
      <c r="K714" s="54">
        <f>_xlfn.XLOOKUP(VALUE(I714), 'Processed closing data'!D$1:D$750, 'Processed closing data'!E$1:E$750, "")</f>
        <v>1.57</v>
      </c>
      <c r="L714" s="55">
        <f>_xlfn.XLOOKUP(VALUE(I714), 'Processed closing data'!O$1:O$750, 'Processed closing data'!P$1:P$750, "")</f>
        <v>19.8</v>
      </c>
      <c r="M714" s="41"/>
      <c r="N714" s="41"/>
      <c r="O714" s="42">
        <v>45603</v>
      </c>
      <c r="P714" s="56">
        <v>19.2</v>
      </c>
      <c r="Q714" s="41"/>
      <c r="R714" s="41"/>
      <c r="S714" s="41"/>
      <c r="T714" s="41"/>
      <c r="U714" s="41"/>
      <c r="V714" s="41"/>
      <c r="W714" s="41"/>
      <c r="X714" s="41"/>
      <c r="Y714" s="41"/>
      <c r="Z714" s="41"/>
    </row>
    <row r="715" spans="1:26" ht="15.75" customHeight="1">
      <c r="A715" s="39">
        <v>45562</v>
      </c>
      <c r="B715" s="40">
        <v>4599.3599999999997</v>
      </c>
      <c r="C715" s="41"/>
      <c r="D715" s="42">
        <v>45604</v>
      </c>
      <c r="E715" s="43">
        <v>1.34</v>
      </c>
      <c r="F715" s="44"/>
      <c r="G715" s="44"/>
      <c r="H715" s="41"/>
      <c r="I715" s="52">
        <f t="shared" ref="I715:J715" si="714">A715</f>
        <v>45562</v>
      </c>
      <c r="J715" s="53">
        <f t="shared" si="714"/>
        <v>4599.3599999999997</v>
      </c>
      <c r="K715" s="54">
        <f>_xlfn.XLOOKUP(VALUE(I715), 'Processed closing data'!D$1:D$750, 'Processed closing data'!E$1:E$750, "")</f>
        <v>1.64</v>
      </c>
      <c r="L715" s="55">
        <f>_xlfn.XLOOKUP(VALUE(I715), 'Processed closing data'!O$1:O$750, 'Processed closing data'!P$1:P$750, "")</f>
        <v>20.149999999999999</v>
      </c>
      <c r="M715" s="41"/>
      <c r="N715" s="41"/>
      <c r="O715" s="42">
        <v>45604</v>
      </c>
      <c r="P715" s="56">
        <v>18.600000000000001</v>
      </c>
      <c r="Q715" s="41"/>
      <c r="R715" s="41"/>
      <c r="S715" s="41"/>
      <c r="T715" s="41"/>
      <c r="U715" s="41"/>
      <c r="V715" s="41"/>
      <c r="W715" s="41"/>
      <c r="X715" s="41"/>
      <c r="Y715" s="41"/>
      <c r="Z715" s="41"/>
    </row>
    <row r="716" spans="1:26" ht="15.75" customHeight="1">
      <c r="A716" s="39">
        <v>45565</v>
      </c>
      <c r="B716" s="40">
        <v>4553.82</v>
      </c>
      <c r="C716" s="41"/>
      <c r="D716" s="42">
        <v>45607</v>
      </c>
      <c r="E716" s="43">
        <v>1.38</v>
      </c>
      <c r="F716" s="44"/>
      <c r="G716" s="44"/>
      <c r="H716" s="41"/>
      <c r="I716" s="52">
        <f t="shared" ref="I716:J716" si="715">A716</f>
        <v>45565</v>
      </c>
      <c r="J716" s="53">
        <f t="shared" si="715"/>
        <v>4553.82</v>
      </c>
      <c r="K716" s="54">
        <f>_xlfn.XLOOKUP(VALUE(I716), 'Processed closing data'!D$1:D$750, 'Processed closing data'!E$1:E$750, "")</f>
        <v>1.59</v>
      </c>
      <c r="L716" s="55">
        <f>_xlfn.XLOOKUP(VALUE(I716), 'Processed closing data'!O$1:O$750, 'Processed closing data'!P$1:P$750, "")</f>
        <v>20.05</v>
      </c>
      <c r="M716" s="41"/>
      <c r="N716" s="41"/>
      <c r="O716" s="59">
        <v>45607</v>
      </c>
      <c r="P716" s="56">
        <v>18.600000000000001</v>
      </c>
      <c r="Q716" s="41"/>
      <c r="R716" s="41"/>
      <c r="S716" s="41"/>
      <c r="T716" s="41"/>
      <c r="U716" s="41"/>
      <c r="V716" s="41"/>
      <c r="W716" s="41"/>
      <c r="X716" s="41"/>
      <c r="Y716" s="41"/>
      <c r="Z716" s="41"/>
    </row>
    <row r="717" spans="1:26" ht="15.75" customHeight="1">
      <c r="A717" s="39">
        <v>45566</v>
      </c>
      <c r="B717" s="40">
        <v>4568.7</v>
      </c>
      <c r="C717" s="41"/>
      <c r="D717" s="42">
        <v>45608</v>
      </c>
      <c r="E717" s="43">
        <v>1.38</v>
      </c>
      <c r="F717" s="44"/>
      <c r="G717" s="44"/>
      <c r="H717" s="41"/>
      <c r="I717" s="52">
        <f t="shared" ref="I717:J717" si="716">A717</f>
        <v>45566</v>
      </c>
      <c r="J717" s="53">
        <f t="shared" si="716"/>
        <v>4568.7</v>
      </c>
      <c r="K717" s="54">
        <f>_xlfn.XLOOKUP(VALUE(I717), 'Processed closing data'!D$1:D$750, 'Processed closing data'!E$1:E$750, "")</f>
        <v>1.59</v>
      </c>
      <c r="L717" s="55">
        <f>_xlfn.XLOOKUP(VALUE(I717), 'Processed closing data'!O$1:O$750, 'Processed closing data'!P$1:P$750, "")</f>
        <v>20.100000000000001</v>
      </c>
      <c r="M717" s="41"/>
      <c r="N717" s="41"/>
      <c r="O717" s="59">
        <v>45608</v>
      </c>
      <c r="P717" s="56">
        <v>18.100000000000001</v>
      </c>
      <c r="Q717" s="41"/>
      <c r="R717" s="41"/>
      <c r="S717" s="41"/>
      <c r="T717" s="41"/>
      <c r="U717" s="41"/>
      <c r="V717" s="41"/>
      <c r="W717" s="41"/>
      <c r="X717" s="41"/>
      <c r="Y717" s="41"/>
      <c r="Z717" s="41"/>
    </row>
    <row r="718" spans="1:26" ht="15.75" customHeight="1">
      <c r="A718" s="39">
        <v>45567</v>
      </c>
      <c r="B718" s="40">
        <v>4571.63</v>
      </c>
      <c r="C718" s="41"/>
      <c r="D718" s="42">
        <v>45609</v>
      </c>
      <c r="E718" s="43">
        <v>1.44</v>
      </c>
      <c r="F718" s="44"/>
      <c r="G718" s="44"/>
      <c r="H718" s="41"/>
      <c r="I718" s="52">
        <f t="shared" ref="I718:J718" si="717">A718</f>
        <v>45567</v>
      </c>
      <c r="J718" s="53">
        <f t="shared" si="717"/>
        <v>4571.63</v>
      </c>
      <c r="K718" s="54">
        <f>_xlfn.XLOOKUP(VALUE(I718), 'Processed closing data'!D$1:D$750, 'Processed closing data'!E$1:E$750, "")</f>
        <v>1.56</v>
      </c>
      <c r="L718" s="55">
        <f>_xlfn.XLOOKUP(VALUE(I718), 'Processed closing data'!O$1:O$750, 'Processed closing data'!P$1:P$750, "")</f>
        <v>20.350000000000001</v>
      </c>
      <c r="M718" s="41"/>
      <c r="N718" s="41"/>
      <c r="O718" s="59">
        <v>45609</v>
      </c>
      <c r="P718" s="56">
        <v>17.760000000000002</v>
      </c>
      <c r="Q718" s="41"/>
      <c r="R718" s="41"/>
      <c r="S718" s="41"/>
      <c r="T718" s="41"/>
      <c r="U718" s="41"/>
      <c r="V718" s="41"/>
      <c r="W718" s="41"/>
      <c r="X718" s="41"/>
      <c r="Y718" s="41"/>
      <c r="Z718" s="41"/>
    </row>
    <row r="719" spans="1:26" ht="15.75" customHeight="1">
      <c r="A719" s="39">
        <v>45568</v>
      </c>
      <c r="B719" s="40">
        <v>4566.3599999999997</v>
      </c>
      <c r="C719" s="41"/>
      <c r="D719" s="42">
        <v>45610</v>
      </c>
      <c r="E719" s="43">
        <v>1.41</v>
      </c>
      <c r="F719" s="44"/>
      <c r="G719" s="44"/>
      <c r="H719" s="41"/>
      <c r="I719" s="52">
        <f t="shared" ref="I719:J719" si="718">A719</f>
        <v>45568</v>
      </c>
      <c r="J719" s="53">
        <f t="shared" si="718"/>
        <v>4566.3599999999997</v>
      </c>
      <c r="K719" s="54">
        <f>_xlfn.XLOOKUP(VALUE(I719), 'Processed closing data'!D$1:D$750, 'Processed closing data'!E$1:E$750, "")</f>
        <v>1.53</v>
      </c>
      <c r="L719" s="55">
        <f>_xlfn.XLOOKUP(VALUE(I719), 'Processed closing data'!O$1:O$750, 'Processed closing data'!P$1:P$750, "")</f>
        <v>20.6</v>
      </c>
      <c r="M719" s="41"/>
      <c r="N719" s="41"/>
      <c r="O719" s="59">
        <v>45610</v>
      </c>
      <c r="P719" s="56">
        <v>18</v>
      </c>
      <c r="Q719" s="41"/>
      <c r="R719" s="41"/>
      <c r="S719" s="41"/>
      <c r="T719" s="41"/>
      <c r="U719" s="41"/>
      <c r="V719" s="41"/>
      <c r="W719" s="41"/>
      <c r="X719" s="41"/>
      <c r="Y719" s="41"/>
      <c r="Z719" s="41"/>
    </row>
    <row r="720" spans="1:26" ht="15.75" customHeight="1">
      <c r="A720" s="39">
        <v>45569</v>
      </c>
      <c r="B720" s="40">
        <v>4570.17</v>
      </c>
      <c r="C720" s="41"/>
      <c r="D720" s="42">
        <v>45611</v>
      </c>
      <c r="E720" s="43">
        <v>1.31</v>
      </c>
      <c r="F720" s="44"/>
      <c r="G720" s="44"/>
      <c r="H720" s="41"/>
      <c r="I720" s="52">
        <f t="shared" ref="I720:J720" si="719">A720</f>
        <v>45569</v>
      </c>
      <c r="J720" s="53">
        <f t="shared" si="719"/>
        <v>4570.17</v>
      </c>
      <c r="K720" s="54">
        <f>_xlfn.XLOOKUP(VALUE(I720), 'Processed closing data'!D$1:D$750, 'Processed closing data'!E$1:E$750, "")</f>
        <v>1.52</v>
      </c>
      <c r="L720" s="55">
        <f>_xlfn.XLOOKUP(VALUE(I720), 'Processed closing data'!O$1:O$750, 'Processed closing data'!P$1:P$750, "")</f>
        <v>20.6</v>
      </c>
      <c r="M720" s="41"/>
      <c r="N720" s="41"/>
      <c r="O720" s="59">
        <v>45611</v>
      </c>
      <c r="P720" s="56">
        <v>17.2</v>
      </c>
      <c r="Q720" s="41"/>
      <c r="R720" s="41"/>
      <c r="S720" s="41"/>
      <c r="T720" s="41"/>
      <c r="U720" s="41"/>
      <c r="V720" s="41"/>
      <c r="W720" s="41"/>
      <c r="X720" s="41"/>
      <c r="Y720" s="41"/>
      <c r="Z720" s="41"/>
    </row>
    <row r="721" spans="1:26" ht="15.75" customHeight="1">
      <c r="A721" s="39">
        <v>45572</v>
      </c>
      <c r="B721" s="40">
        <v>4579.7700000000004</v>
      </c>
      <c r="C721" s="41"/>
      <c r="D721" s="42">
        <v>45614</v>
      </c>
      <c r="E721" s="43">
        <v>1.26</v>
      </c>
      <c r="F721" s="44"/>
      <c r="G721" s="44"/>
      <c r="H721" s="41"/>
      <c r="I721" s="52">
        <f t="shared" ref="I721:J721" si="720">A721</f>
        <v>45572</v>
      </c>
      <c r="J721" s="53">
        <f t="shared" si="720"/>
        <v>4579.7700000000004</v>
      </c>
      <c r="K721" s="54">
        <f>_xlfn.XLOOKUP(VALUE(I721), 'Processed closing data'!D$1:D$750, 'Processed closing data'!E$1:E$750, "")</f>
        <v>1.5</v>
      </c>
      <c r="L721" s="55">
        <f>_xlfn.XLOOKUP(VALUE(I721), 'Processed closing data'!O$1:O$750, 'Processed closing data'!P$1:P$750, "")</f>
        <v>20.75</v>
      </c>
      <c r="M721" s="41"/>
      <c r="N721" s="41"/>
      <c r="O721" s="59">
        <v>45614</v>
      </c>
      <c r="P721" s="56">
        <v>16.86</v>
      </c>
      <c r="Q721" s="41"/>
      <c r="R721" s="41"/>
      <c r="S721" s="41"/>
      <c r="T721" s="41"/>
      <c r="U721" s="41"/>
      <c r="V721" s="41"/>
      <c r="W721" s="41"/>
      <c r="X721" s="41"/>
      <c r="Y721" s="41"/>
      <c r="Z721" s="41"/>
    </row>
    <row r="722" spans="1:26" ht="15.75" customHeight="1">
      <c r="A722" s="39">
        <v>45573</v>
      </c>
      <c r="B722" s="40">
        <v>4519.26</v>
      </c>
      <c r="C722" s="41"/>
      <c r="D722" s="42">
        <v>45615</v>
      </c>
      <c r="E722" s="43">
        <v>1.26</v>
      </c>
      <c r="F722" s="44"/>
      <c r="G722" s="44"/>
      <c r="H722" s="41"/>
      <c r="I722" s="52">
        <f t="shared" ref="I722:J722" si="721">A722</f>
        <v>45573</v>
      </c>
      <c r="J722" s="53">
        <f t="shared" si="721"/>
        <v>4519.26</v>
      </c>
      <c r="K722" s="54">
        <f>_xlfn.XLOOKUP(VALUE(I722), 'Processed closing data'!D$1:D$750, 'Processed closing data'!E$1:E$750, "")</f>
        <v>1.53</v>
      </c>
      <c r="L722" s="55">
        <f>_xlfn.XLOOKUP(VALUE(I722), 'Processed closing data'!O$1:O$750, 'Processed closing data'!P$1:P$750, "")</f>
        <v>20.6</v>
      </c>
      <c r="M722" s="41"/>
      <c r="N722" s="41"/>
      <c r="O722" s="59">
        <v>45615</v>
      </c>
      <c r="P722" s="56">
        <v>16.940000000000001</v>
      </c>
      <c r="Q722" s="41"/>
      <c r="R722" s="41"/>
      <c r="S722" s="41"/>
      <c r="T722" s="41"/>
      <c r="U722" s="41"/>
      <c r="V722" s="41"/>
      <c r="W722" s="41"/>
      <c r="X722" s="41"/>
      <c r="Y722" s="41"/>
      <c r="Z722" s="41"/>
    </row>
    <row r="723" spans="1:26" ht="15.75" customHeight="1">
      <c r="A723" s="39">
        <v>45574</v>
      </c>
      <c r="B723" s="40">
        <v>4550.26</v>
      </c>
      <c r="C723" s="41"/>
      <c r="D723" s="42">
        <v>45616</v>
      </c>
      <c r="E723" s="43">
        <v>1.22</v>
      </c>
      <c r="F723" s="44"/>
      <c r="G723" s="44"/>
      <c r="H723" s="41"/>
      <c r="I723" s="52">
        <f t="shared" ref="I723:J723" si="722">A723</f>
        <v>45574</v>
      </c>
      <c r="J723" s="53">
        <f t="shared" si="722"/>
        <v>4550.26</v>
      </c>
      <c r="K723" s="54">
        <f>_xlfn.XLOOKUP(VALUE(I723), 'Processed closing data'!D$1:D$750, 'Processed closing data'!E$1:E$750, "")</f>
        <v>1.51</v>
      </c>
      <c r="L723" s="55">
        <f>_xlfn.XLOOKUP(VALUE(I723), 'Processed closing data'!O$1:O$750, 'Processed closing data'!P$1:P$750, "")</f>
        <v>21.55</v>
      </c>
      <c r="M723" s="41"/>
      <c r="N723" s="41"/>
      <c r="O723" s="59">
        <v>45616</v>
      </c>
      <c r="P723" s="56">
        <v>16.86</v>
      </c>
      <c r="Q723" s="41"/>
      <c r="R723" s="41"/>
      <c r="S723" s="41"/>
      <c r="T723" s="41"/>
      <c r="U723" s="41"/>
      <c r="V723" s="41"/>
      <c r="W723" s="41"/>
      <c r="X723" s="41"/>
      <c r="Y723" s="41"/>
      <c r="Z723" s="41"/>
    </row>
    <row r="724" spans="1:26" ht="15.75" customHeight="1">
      <c r="A724" s="39">
        <v>45575</v>
      </c>
      <c r="B724" s="40">
        <v>4544.04</v>
      </c>
      <c r="C724" s="41"/>
      <c r="D724" s="42">
        <v>45617</v>
      </c>
      <c r="E724" s="43">
        <v>1.23</v>
      </c>
      <c r="F724" s="44"/>
      <c r="G724" s="44"/>
      <c r="H724" s="41"/>
      <c r="I724" s="52">
        <f t="shared" ref="I724:J724" si="723">A724</f>
        <v>45575</v>
      </c>
      <c r="J724" s="53">
        <f t="shared" si="723"/>
        <v>4544.04</v>
      </c>
      <c r="K724" s="54">
        <f>_xlfn.XLOOKUP(VALUE(I724), 'Processed closing data'!D$1:D$750, 'Processed closing data'!E$1:E$750, "")</f>
        <v>1.44</v>
      </c>
      <c r="L724" s="55">
        <f>_xlfn.XLOOKUP(VALUE(I724), 'Processed closing data'!O$1:O$750, 'Processed closing data'!P$1:P$750, "")</f>
        <v>20.55</v>
      </c>
      <c r="M724" s="41"/>
      <c r="N724" s="41"/>
      <c r="O724" s="59">
        <v>45617</v>
      </c>
      <c r="P724" s="56">
        <v>16.440000000000001</v>
      </c>
      <c r="Q724" s="41"/>
      <c r="R724" s="41"/>
      <c r="S724" s="41"/>
      <c r="T724" s="41"/>
      <c r="U724" s="41"/>
      <c r="V724" s="41"/>
      <c r="W724" s="41"/>
      <c r="X724" s="41"/>
      <c r="Y724" s="41"/>
      <c r="Z724" s="41"/>
    </row>
    <row r="725" spans="1:26" ht="15.75" customHeight="1">
      <c r="A725" s="39">
        <v>45576</v>
      </c>
      <c r="B725" s="40">
        <v>4553.3100000000004</v>
      </c>
      <c r="C725" s="41"/>
      <c r="D725" s="42">
        <v>45618</v>
      </c>
      <c r="E725" s="43">
        <v>1.29</v>
      </c>
      <c r="F725" s="44"/>
      <c r="G725" s="44"/>
      <c r="H725" s="41"/>
      <c r="I725" s="52">
        <f t="shared" ref="I725:J725" si="724">A725</f>
        <v>45576</v>
      </c>
      <c r="J725" s="53">
        <f t="shared" si="724"/>
        <v>4553.3100000000004</v>
      </c>
      <c r="K725" s="54">
        <f>_xlfn.XLOOKUP(VALUE(I725), 'Processed closing data'!D$1:D$750, 'Processed closing data'!E$1:E$750, "")</f>
        <v>1.46</v>
      </c>
      <c r="L725" s="55">
        <f>_xlfn.XLOOKUP(VALUE(I725), 'Processed closing data'!O$1:O$750, 'Processed closing data'!P$1:P$750, "")</f>
        <v>20.5</v>
      </c>
      <c r="M725" s="41"/>
      <c r="N725" s="41"/>
      <c r="O725" s="59">
        <v>45618</v>
      </c>
      <c r="P725" s="56">
        <v>17.18</v>
      </c>
      <c r="Q725" s="41"/>
      <c r="R725" s="41"/>
      <c r="S725" s="41"/>
      <c r="T725" s="41"/>
      <c r="U725" s="41"/>
      <c r="V725" s="41"/>
      <c r="W725" s="41"/>
      <c r="X725" s="41"/>
      <c r="Y725" s="41"/>
      <c r="Z725" s="41"/>
    </row>
    <row r="726" spans="1:26" ht="15.75" customHeight="1">
      <c r="A726" s="39">
        <v>45579</v>
      </c>
      <c r="B726" s="40">
        <v>4573.4799999999996</v>
      </c>
      <c r="C726" s="41"/>
      <c r="D726" s="42">
        <v>45621</v>
      </c>
      <c r="E726" s="43">
        <v>1.36</v>
      </c>
      <c r="F726" s="44"/>
      <c r="G726" s="44"/>
      <c r="H726" s="41"/>
      <c r="I726" s="52">
        <f t="shared" ref="I726:J726" si="725">A726</f>
        <v>45579</v>
      </c>
      <c r="J726" s="53">
        <f t="shared" si="725"/>
        <v>4573.4799999999996</v>
      </c>
      <c r="K726" s="54">
        <f>_xlfn.XLOOKUP(VALUE(I726), 'Processed closing data'!D$1:D$750, 'Processed closing data'!E$1:E$750, "")</f>
        <v>1.42</v>
      </c>
      <c r="L726" s="55">
        <f>_xlfn.XLOOKUP(VALUE(I726), 'Processed closing data'!O$1:O$750, 'Processed closing data'!P$1:P$750, "")</f>
        <v>20.3</v>
      </c>
      <c r="M726" s="41"/>
      <c r="N726" s="41"/>
      <c r="O726" s="59">
        <v>45621</v>
      </c>
      <c r="P726" s="56">
        <v>16.8</v>
      </c>
      <c r="Q726" s="41"/>
      <c r="R726" s="41"/>
      <c r="S726" s="41"/>
      <c r="T726" s="41"/>
      <c r="U726" s="41"/>
      <c r="V726" s="41"/>
      <c r="W726" s="41"/>
      <c r="X726" s="41"/>
      <c r="Y726" s="41"/>
      <c r="Z726" s="41"/>
    </row>
    <row r="727" spans="1:26" ht="15.75" customHeight="1">
      <c r="A727" s="39">
        <v>45580</v>
      </c>
      <c r="B727" s="40">
        <v>4552.08</v>
      </c>
      <c r="C727" s="41"/>
      <c r="D727" s="42">
        <v>45622</v>
      </c>
      <c r="E727" s="43">
        <v>1.36</v>
      </c>
      <c r="F727" s="44"/>
      <c r="G727" s="44"/>
      <c r="H727" s="41"/>
      <c r="I727" s="52">
        <f t="shared" ref="I727:J727" si="726">A727</f>
        <v>45580</v>
      </c>
      <c r="J727" s="53">
        <f t="shared" si="726"/>
        <v>4552.08</v>
      </c>
      <c r="K727" s="54">
        <f>_xlfn.XLOOKUP(VALUE(I727), 'Processed closing data'!D$1:D$750, 'Processed closing data'!E$1:E$750, "")</f>
        <v>1.39</v>
      </c>
      <c r="L727" s="55">
        <f>_xlfn.XLOOKUP(VALUE(I727), 'Processed closing data'!O$1:O$750, 'Processed closing data'!P$1:P$750, "")</f>
        <v>20.5</v>
      </c>
      <c r="M727" s="41"/>
      <c r="N727" s="41"/>
      <c r="O727" s="59">
        <v>45622</v>
      </c>
      <c r="P727" s="56">
        <v>17.100000000000001</v>
      </c>
      <c r="Q727" s="41"/>
      <c r="R727" s="41"/>
      <c r="S727" s="41"/>
      <c r="T727" s="41"/>
      <c r="U727" s="41"/>
      <c r="V727" s="41"/>
      <c r="W727" s="41"/>
      <c r="X727" s="41"/>
      <c r="Y727" s="41"/>
      <c r="Z727" s="41"/>
    </row>
    <row r="728" spans="1:26" ht="15.75" customHeight="1">
      <c r="A728" s="39">
        <v>45581</v>
      </c>
      <c r="B728" s="40">
        <v>4595.6400000000003</v>
      </c>
      <c r="C728" s="41"/>
      <c r="D728" s="42">
        <v>45623</v>
      </c>
      <c r="E728" s="43">
        <v>1.42</v>
      </c>
      <c r="F728" s="44"/>
      <c r="G728" s="44"/>
      <c r="H728" s="41"/>
      <c r="I728" s="52">
        <f t="shared" ref="I728:J728" si="727">A728</f>
        <v>45581</v>
      </c>
      <c r="J728" s="53">
        <f t="shared" si="727"/>
        <v>4595.6400000000003</v>
      </c>
      <c r="K728" s="54">
        <f>_xlfn.XLOOKUP(VALUE(I728), 'Processed closing data'!D$1:D$750, 'Processed closing data'!E$1:E$750, "")</f>
        <v>1.43</v>
      </c>
      <c r="L728" s="55">
        <f>_xlfn.XLOOKUP(VALUE(I728), 'Processed closing data'!O$1:O$750, 'Processed closing data'!P$1:P$750, "")</f>
        <v>20.75</v>
      </c>
      <c r="M728" s="41"/>
      <c r="N728" s="41"/>
      <c r="O728" s="59">
        <v>45623</v>
      </c>
      <c r="P728" s="56">
        <v>17</v>
      </c>
      <c r="Q728" s="41"/>
      <c r="R728" s="41"/>
      <c r="S728" s="41"/>
      <c r="T728" s="41"/>
      <c r="U728" s="41"/>
      <c r="V728" s="41"/>
      <c r="W728" s="41"/>
      <c r="X728" s="41"/>
      <c r="Y728" s="41"/>
      <c r="Z728" s="41"/>
    </row>
    <row r="729" spans="1:26" ht="15.75" customHeight="1">
      <c r="A729" s="39">
        <v>45582</v>
      </c>
      <c r="B729" s="40">
        <v>4625.99</v>
      </c>
      <c r="C729" s="41"/>
      <c r="D729" s="42">
        <v>45624</v>
      </c>
      <c r="E729" s="43">
        <v>1.47</v>
      </c>
      <c r="F729" s="44"/>
      <c r="G729" s="44"/>
      <c r="H729" s="41"/>
      <c r="I729" s="52">
        <f t="shared" ref="I729:J729" si="728">A729</f>
        <v>45582</v>
      </c>
      <c r="J729" s="53">
        <f t="shared" si="728"/>
        <v>4625.99</v>
      </c>
      <c r="K729" s="54">
        <f>_xlfn.XLOOKUP(VALUE(I729), 'Processed closing data'!D$1:D$750, 'Processed closing data'!E$1:E$750, "")</f>
        <v>1.44</v>
      </c>
      <c r="L729" s="55">
        <f>_xlfn.XLOOKUP(VALUE(I729), 'Processed closing data'!O$1:O$750, 'Processed closing data'!P$1:P$750, "")</f>
        <v>20.9</v>
      </c>
      <c r="M729" s="41"/>
      <c r="N729" s="41"/>
      <c r="O729" s="59">
        <v>45624</v>
      </c>
      <c r="P729" s="56">
        <v>17.2</v>
      </c>
      <c r="Q729" s="41"/>
      <c r="R729" s="41"/>
      <c r="S729" s="41"/>
      <c r="T729" s="41"/>
      <c r="U729" s="41"/>
      <c r="V729" s="41"/>
      <c r="W729" s="41"/>
      <c r="X729" s="41"/>
      <c r="Y729" s="41"/>
      <c r="Z729" s="41"/>
    </row>
    <row r="730" spans="1:26" ht="15.75" customHeight="1">
      <c r="A730" s="39">
        <v>45583</v>
      </c>
      <c r="B730" s="40">
        <v>4614.58</v>
      </c>
      <c r="C730" s="41"/>
      <c r="D730" s="42">
        <v>45625</v>
      </c>
      <c r="E730" s="43">
        <v>1.59</v>
      </c>
      <c r="F730" s="44"/>
      <c r="G730" s="44"/>
      <c r="H730" s="41"/>
      <c r="I730" s="52">
        <f t="shared" ref="I730:J730" si="729">A730</f>
        <v>45583</v>
      </c>
      <c r="J730" s="53">
        <f t="shared" si="729"/>
        <v>4614.58</v>
      </c>
      <c r="K730" s="54">
        <f>_xlfn.XLOOKUP(VALUE(I730), 'Processed closing data'!D$1:D$750, 'Processed closing data'!E$1:E$750, "")</f>
        <v>1.43</v>
      </c>
      <c r="L730" s="55">
        <f>_xlfn.XLOOKUP(VALUE(I730), 'Processed closing data'!O$1:O$750, 'Processed closing data'!P$1:P$750, "")</f>
        <v>21</v>
      </c>
      <c r="M730" s="41"/>
      <c r="N730" s="41"/>
      <c r="O730" s="59">
        <v>45625</v>
      </c>
      <c r="P730" s="56">
        <v>17.16</v>
      </c>
      <c r="Q730" s="41"/>
      <c r="R730" s="41"/>
      <c r="S730" s="41"/>
      <c r="T730" s="41"/>
      <c r="U730" s="41"/>
      <c r="V730" s="41"/>
      <c r="W730" s="41"/>
      <c r="X730" s="41"/>
      <c r="Y730" s="41"/>
      <c r="Z730" s="41"/>
    </row>
    <row r="731" spans="1:26" ht="15.75" customHeight="1">
      <c r="A731" s="39">
        <v>45586</v>
      </c>
      <c r="B731" s="40">
        <v>4588.33</v>
      </c>
      <c r="C731" s="41"/>
      <c r="D731" s="42">
        <v>45628</v>
      </c>
      <c r="E731" s="43">
        <v>1.56</v>
      </c>
      <c r="F731" s="44"/>
      <c r="G731" s="44"/>
      <c r="H731" s="41"/>
      <c r="I731" s="52">
        <f t="shared" ref="I731:J731" si="730">A731</f>
        <v>45586</v>
      </c>
      <c r="J731" s="53">
        <f t="shared" si="730"/>
        <v>4588.33</v>
      </c>
      <c r="K731" s="54">
        <f>_xlfn.XLOOKUP(VALUE(I731), 'Processed closing data'!D$1:D$750, 'Processed closing data'!E$1:E$750, "")</f>
        <v>1.44</v>
      </c>
      <c r="L731" s="55">
        <f>_xlfn.XLOOKUP(VALUE(I731), 'Processed closing data'!O$1:O$750, 'Processed closing data'!P$1:P$750, "")</f>
        <v>20.65</v>
      </c>
      <c r="M731" s="41"/>
      <c r="N731" s="41"/>
      <c r="O731" s="42">
        <v>45628</v>
      </c>
      <c r="P731" s="56">
        <v>17.059999999999999</v>
      </c>
      <c r="Q731" s="41"/>
      <c r="R731" s="41"/>
      <c r="S731" s="41"/>
      <c r="T731" s="41"/>
      <c r="U731" s="41"/>
      <c r="V731" s="41"/>
      <c r="W731" s="41"/>
      <c r="X731" s="41"/>
      <c r="Y731" s="41"/>
      <c r="Z731" s="41"/>
    </row>
    <row r="732" spans="1:26" ht="15.75" customHeight="1">
      <c r="A732" s="39">
        <v>45587</v>
      </c>
      <c r="B732" s="40">
        <v>4584</v>
      </c>
      <c r="C732" s="41"/>
      <c r="D732" s="42">
        <v>45629</v>
      </c>
      <c r="E732" s="43">
        <v>1.55</v>
      </c>
      <c r="F732" s="44"/>
      <c r="G732" s="44"/>
      <c r="H732" s="41"/>
      <c r="I732" s="52">
        <f t="shared" ref="I732:J732" si="731">A732</f>
        <v>45587</v>
      </c>
      <c r="J732" s="53">
        <f t="shared" si="731"/>
        <v>4584</v>
      </c>
      <c r="K732" s="54">
        <f>_xlfn.XLOOKUP(VALUE(I732), 'Processed closing data'!D$1:D$750, 'Processed closing data'!E$1:E$750, "")</f>
        <v>1.48</v>
      </c>
      <c r="L732" s="55">
        <f>_xlfn.XLOOKUP(VALUE(I732), 'Processed closing data'!O$1:O$750, 'Processed closing data'!P$1:P$750, "")</f>
        <v>20.149999999999999</v>
      </c>
      <c r="M732" s="41"/>
      <c r="N732" s="41"/>
      <c r="O732" s="42">
        <v>45629</v>
      </c>
      <c r="P732" s="56">
        <v>17.16</v>
      </c>
      <c r="Q732" s="41"/>
      <c r="R732" s="41"/>
      <c r="S732" s="41"/>
      <c r="T732" s="41"/>
      <c r="U732" s="41"/>
      <c r="V732" s="41"/>
      <c r="W732" s="41"/>
      <c r="X732" s="41"/>
      <c r="Y732" s="41"/>
      <c r="Z732" s="41"/>
    </row>
    <row r="733" spans="1:26" ht="15.75" customHeight="1">
      <c r="A733" s="39">
        <v>45588</v>
      </c>
      <c r="B733" s="40">
        <v>4557.6000000000004</v>
      </c>
      <c r="C733" s="41"/>
      <c r="D733" s="42">
        <v>45630</v>
      </c>
      <c r="E733" s="43">
        <v>1.54</v>
      </c>
      <c r="F733" s="44"/>
      <c r="G733" s="44"/>
      <c r="H733" s="41"/>
      <c r="I733" s="52">
        <f t="shared" ref="I733:J733" si="732">A733</f>
        <v>45588</v>
      </c>
      <c r="J733" s="53">
        <f t="shared" si="732"/>
        <v>4557.6000000000004</v>
      </c>
      <c r="K733" s="54">
        <f>_xlfn.XLOOKUP(VALUE(I733), 'Processed closing data'!D$1:D$750, 'Processed closing data'!E$1:E$750, "")</f>
        <v>1.46</v>
      </c>
      <c r="L733" s="55">
        <f>_xlfn.XLOOKUP(VALUE(I733), 'Processed closing data'!O$1:O$750, 'Processed closing data'!P$1:P$750, "")</f>
        <v>20.350000000000001</v>
      </c>
      <c r="M733" s="41"/>
      <c r="N733" s="41"/>
      <c r="O733" s="42">
        <v>45630</v>
      </c>
      <c r="P733" s="56">
        <v>17.38</v>
      </c>
      <c r="Q733" s="41"/>
      <c r="R733" s="41"/>
      <c r="S733" s="41"/>
      <c r="T733" s="41"/>
      <c r="U733" s="41"/>
      <c r="V733" s="41"/>
      <c r="W733" s="41"/>
      <c r="X733" s="41"/>
      <c r="Y733" s="41"/>
      <c r="Z733" s="41"/>
    </row>
    <row r="734" spans="1:26" ht="15.75" customHeight="1">
      <c r="A734" s="39">
        <v>45589</v>
      </c>
      <c r="B734" s="40">
        <v>4561.58</v>
      </c>
      <c r="C734" s="41"/>
      <c r="D734" s="42">
        <v>45631</v>
      </c>
      <c r="E734" s="43">
        <v>1.55</v>
      </c>
      <c r="F734" s="44"/>
      <c r="G734" s="44"/>
      <c r="H734" s="41"/>
      <c r="I734" s="52">
        <f t="shared" ref="I734:J734" si="733">A734</f>
        <v>45589</v>
      </c>
      <c r="J734" s="53">
        <f t="shared" si="733"/>
        <v>4561.58</v>
      </c>
      <c r="K734" s="54">
        <f>_xlfn.XLOOKUP(VALUE(I734), 'Processed closing data'!D$1:D$750, 'Processed closing data'!E$1:E$750, "")</f>
        <v>1.49</v>
      </c>
      <c r="L734" s="55">
        <f>_xlfn.XLOOKUP(VALUE(I734), 'Processed closing data'!O$1:O$750, 'Processed closing data'!P$1:P$750, "")</f>
        <v>20.2</v>
      </c>
      <c r="M734" s="41"/>
      <c r="N734" s="41"/>
      <c r="O734" s="42">
        <v>45631</v>
      </c>
      <c r="P734" s="56">
        <v>16.62</v>
      </c>
      <c r="Q734" s="41"/>
      <c r="R734" s="41"/>
      <c r="S734" s="41"/>
      <c r="T734" s="41"/>
      <c r="U734" s="41"/>
      <c r="V734" s="41"/>
      <c r="W734" s="41"/>
      <c r="X734" s="41"/>
      <c r="Y734" s="41"/>
      <c r="Z734" s="41"/>
    </row>
    <row r="735" spans="1:26" ht="15.75" customHeight="1">
      <c r="A735" s="39">
        <v>45590</v>
      </c>
      <c r="B735" s="40">
        <v>4552.62</v>
      </c>
      <c r="C735" s="41"/>
      <c r="D735" s="42">
        <v>45632</v>
      </c>
      <c r="E735" s="43">
        <v>1.5</v>
      </c>
      <c r="F735" s="44"/>
      <c r="G735" s="44"/>
      <c r="H735" s="41"/>
      <c r="I735" s="52">
        <f t="shared" ref="I735:J735" si="734">A735</f>
        <v>45590</v>
      </c>
      <c r="J735" s="53">
        <f t="shared" si="734"/>
        <v>4552.62</v>
      </c>
      <c r="K735" s="54">
        <f>_xlfn.XLOOKUP(VALUE(I735), 'Processed closing data'!D$1:D$750, 'Processed closing data'!E$1:E$750, "")</f>
        <v>1.44</v>
      </c>
      <c r="L735" s="55">
        <f>_xlfn.XLOOKUP(VALUE(I735), 'Processed closing data'!O$1:O$750, 'Processed closing data'!P$1:P$750, "")</f>
        <v>20.65</v>
      </c>
      <c r="M735" s="41"/>
      <c r="N735" s="41"/>
      <c r="O735" s="42">
        <v>45632</v>
      </c>
      <c r="P735" s="56">
        <v>16.420000000000002</v>
      </c>
      <c r="Q735" s="41"/>
      <c r="R735" s="41"/>
      <c r="S735" s="41"/>
      <c r="T735" s="41"/>
      <c r="U735" s="41"/>
      <c r="V735" s="41"/>
      <c r="W735" s="41"/>
      <c r="X735" s="41"/>
      <c r="Y735" s="41"/>
      <c r="Z735" s="41"/>
    </row>
    <row r="736" spans="1:26" ht="15.75" customHeight="1">
      <c r="A736" s="39">
        <v>45593</v>
      </c>
      <c r="B736" s="40">
        <v>4570.6400000000003</v>
      </c>
      <c r="C736" s="41"/>
      <c r="D736" s="42">
        <v>45635</v>
      </c>
      <c r="E736" s="43">
        <v>1.43</v>
      </c>
      <c r="F736" s="44"/>
      <c r="G736" s="44"/>
      <c r="H736" s="41"/>
      <c r="I736" s="52">
        <f t="shared" ref="I736:J736" si="735">A736</f>
        <v>45593</v>
      </c>
      <c r="J736" s="53">
        <f t="shared" si="735"/>
        <v>4570.6400000000003</v>
      </c>
      <c r="K736" s="54">
        <f>_xlfn.XLOOKUP(VALUE(I736), 'Processed closing data'!D$1:D$750, 'Processed closing data'!E$1:E$750, "")</f>
        <v>1.42</v>
      </c>
      <c r="L736" s="55">
        <f>_xlfn.XLOOKUP(VALUE(I736), 'Processed closing data'!O$1:O$750, 'Processed closing data'!P$1:P$750, "")</f>
        <v>21</v>
      </c>
      <c r="M736" s="41"/>
      <c r="N736" s="41"/>
      <c r="O736" s="42">
        <v>45635</v>
      </c>
      <c r="P736" s="56">
        <v>16.8</v>
      </c>
      <c r="Q736" s="41"/>
      <c r="R736" s="41"/>
      <c r="S736" s="41"/>
      <c r="T736" s="41"/>
      <c r="U736" s="41"/>
      <c r="V736" s="41"/>
      <c r="W736" s="41"/>
      <c r="X736" s="41"/>
      <c r="Y736" s="41"/>
      <c r="Z736" s="41"/>
    </row>
    <row r="737" spans="1:26" ht="15.75" customHeight="1">
      <c r="A737" s="39">
        <v>45594</v>
      </c>
      <c r="B737" s="40">
        <v>4532.87</v>
      </c>
      <c r="C737" s="41"/>
      <c r="D737" s="42">
        <v>45636</v>
      </c>
      <c r="E737" s="43">
        <v>1.47</v>
      </c>
      <c r="F737" s="44"/>
      <c r="G737" s="44"/>
      <c r="H737" s="41"/>
      <c r="I737" s="52">
        <f t="shared" ref="I737:J737" si="736">A737</f>
        <v>45594</v>
      </c>
      <c r="J737" s="53">
        <f t="shared" si="736"/>
        <v>4532.87</v>
      </c>
      <c r="K737" s="54">
        <f>_xlfn.XLOOKUP(VALUE(I737), 'Processed closing data'!D$1:D$750, 'Processed closing data'!E$1:E$750, "")</f>
        <v>1.4</v>
      </c>
      <c r="L737" s="55">
        <f>_xlfn.XLOOKUP(VALUE(I737), 'Processed closing data'!O$1:O$750, 'Processed closing data'!P$1:P$750, "")</f>
        <v>21.15</v>
      </c>
      <c r="M737" s="41"/>
      <c r="N737" s="41"/>
      <c r="O737" s="59">
        <v>45636</v>
      </c>
      <c r="P737" s="56">
        <v>16.420000000000002</v>
      </c>
      <c r="Q737" s="41"/>
      <c r="R737" s="41"/>
      <c r="S737" s="41"/>
      <c r="T737" s="41"/>
      <c r="U737" s="41"/>
      <c r="V737" s="41"/>
      <c r="W737" s="41"/>
      <c r="X737" s="41"/>
      <c r="Y737" s="41"/>
      <c r="Z737" s="41"/>
    </row>
    <row r="738" spans="1:26" ht="15.75" customHeight="1">
      <c r="A738" s="39">
        <v>45595</v>
      </c>
      <c r="B738" s="40">
        <v>4506.3100000000004</v>
      </c>
      <c r="C738" s="41"/>
      <c r="D738" s="42">
        <v>45637</v>
      </c>
      <c r="E738" s="43">
        <v>1.54</v>
      </c>
      <c r="F738" s="44"/>
      <c r="G738" s="44"/>
      <c r="H738" s="41"/>
      <c r="I738" s="52">
        <f t="shared" ref="I738:J738" si="737">A738</f>
        <v>45595</v>
      </c>
      <c r="J738" s="53">
        <f t="shared" si="737"/>
        <v>4506.3100000000004</v>
      </c>
      <c r="K738" s="54">
        <f>_xlfn.XLOOKUP(VALUE(I738), 'Processed closing data'!D$1:D$750, 'Processed closing data'!E$1:E$750, "")</f>
        <v>1.49</v>
      </c>
      <c r="L738" s="55">
        <f>_xlfn.XLOOKUP(VALUE(I738), 'Processed closing data'!O$1:O$750, 'Processed closing data'!P$1:P$750, "")</f>
        <v>21.1</v>
      </c>
      <c r="M738" s="41"/>
      <c r="N738" s="41"/>
      <c r="O738" s="59">
        <v>45637</v>
      </c>
      <c r="P738" s="56">
        <v>16.440000000000001</v>
      </c>
      <c r="Q738" s="41"/>
      <c r="R738" s="41"/>
      <c r="S738" s="41"/>
      <c r="T738" s="41"/>
      <c r="U738" s="41"/>
      <c r="V738" s="41"/>
      <c r="W738" s="41"/>
      <c r="X738" s="41"/>
      <c r="Y738" s="41"/>
      <c r="Z738" s="41"/>
    </row>
    <row r="739" spans="1:26" ht="15.75" customHeight="1">
      <c r="A739" s="39">
        <v>45596</v>
      </c>
      <c r="B739" s="40">
        <v>4473.68</v>
      </c>
      <c r="C739" s="41"/>
      <c r="D739" s="42">
        <v>45638</v>
      </c>
      <c r="E739" s="43">
        <v>1.55</v>
      </c>
      <c r="F739" s="44"/>
      <c r="G739" s="44"/>
      <c r="H739" s="41"/>
      <c r="I739" s="52">
        <f t="shared" ref="I739:J739" si="738">A739</f>
        <v>45596</v>
      </c>
      <c r="J739" s="53">
        <f t="shared" si="738"/>
        <v>4473.68</v>
      </c>
      <c r="K739" s="54">
        <f>_xlfn.XLOOKUP(VALUE(I739), 'Processed closing data'!D$1:D$750, 'Processed closing data'!E$1:E$750, "")</f>
        <v>1.35</v>
      </c>
      <c r="L739" s="55">
        <f>_xlfn.XLOOKUP(VALUE(I739), 'Processed closing data'!O$1:O$750, 'Processed closing data'!P$1:P$750, "")</f>
        <v>20.9</v>
      </c>
      <c r="M739" s="41"/>
      <c r="N739" s="41"/>
      <c r="O739" s="59">
        <v>45638</v>
      </c>
      <c r="P739" s="56">
        <v>16.46</v>
      </c>
      <c r="Q739" s="41"/>
      <c r="R739" s="41"/>
      <c r="S739" s="41"/>
      <c r="T739" s="41"/>
      <c r="U739" s="41"/>
      <c r="V739" s="41"/>
      <c r="W739" s="41"/>
      <c r="X739" s="41"/>
      <c r="Y739" s="41"/>
      <c r="Z739" s="41"/>
    </row>
    <row r="740" spans="1:26" ht="15.75" customHeight="1">
      <c r="A740" s="39">
        <v>45597</v>
      </c>
      <c r="B740" s="40">
        <v>4508.38</v>
      </c>
      <c r="C740" s="41"/>
      <c r="D740" s="42">
        <v>45639</v>
      </c>
      <c r="E740" s="43">
        <v>1.55</v>
      </c>
      <c r="F740" s="44"/>
      <c r="G740" s="44"/>
      <c r="H740" s="41"/>
      <c r="I740" s="52">
        <f t="shared" ref="I740:J740" si="739">A740</f>
        <v>45597</v>
      </c>
      <c r="J740" s="53">
        <f t="shared" si="739"/>
        <v>4508.38</v>
      </c>
      <c r="K740" s="54">
        <f>_xlfn.XLOOKUP(VALUE(I740), 'Processed closing data'!D$1:D$750, 'Processed closing data'!E$1:E$750, "")</f>
        <v>1.35</v>
      </c>
      <c r="L740" s="55">
        <f>_xlfn.XLOOKUP(VALUE(I740), 'Processed closing data'!O$1:O$750, 'Processed closing data'!P$1:P$750, "")</f>
        <v>21</v>
      </c>
      <c r="M740" s="41"/>
      <c r="N740" s="41"/>
      <c r="O740" s="59">
        <v>45639</v>
      </c>
      <c r="P740" s="56">
        <v>16.34</v>
      </c>
      <c r="Q740" s="41"/>
      <c r="R740" s="41"/>
      <c r="S740" s="41"/>
      <c r="T740" s="41"/>
      <c r="U740" s="41"/>
      <c r="V740" s="41"/>
      <c r="W740" s="41"/>
      <c r="X740" s="41"/>
      <c r="Y740" s="41"/>
      <c r="Z740" s="41"/>
    </row>
    <row r="741" spans="1:26" ht="15.75" customHeight="1">
      <c r="A741" s="39">
        <v>45600</v>
      </c>
      <c r="B741" s="40">
        <v>4511.2299999999996</v>
      </c>
      <c r="C741" s="41"/>
      <c r="D741" s="42">
        <v>45642</v>
      </c>
      <c r="E741" s="43">
        <v>1.57</v>
      </c>
      <c r="F741" s="44"/>
      <c r="G741" s="44"/>
      <c r="H741" s="41"/>
      <c r="I741" s="52">
        <f t="shared" ref="I741:J741" si="740">A741</f>
        <v>45600</v>
      </c>
      <c r="J741" s="53">
        <f t="shared" si="740"/>
        <v>4511.2299999999996</v>
      </c>
      <c r="K741" s="54">
        <f>_xlfn.XLOOKUP(VALUE(I741), 'Processed closing data'!D$1:D$750, 'Processed closing data'!E$1:E$750, "")</f>
        <v>1.38</v>
      </c>
      <c r="L741" s="55">
        <f>_xlfn.XLOOKUP(VALUE(I741), 'Processed closing data'!O$1:O$750, 'Processed closing data'!P$1:P$750, "")</f>
        <v>20.65</v>
      </c>
      <c r="M741" s="41"/>
      <c r="N741" s="41"/>
      <c r="O741" s="59">
        <v>45642</v>
      </c>
      <c r="P741" s="56">
        <v>16.3</v>
      </c>
      <c r="Q741" s="41"/>
      <c r="R741" s="41"/>
      <c r="S741" s="41"/>
      <c r="T741" s="41"/>
      <c r="U741" s="41"/>
      <c r="V741" s="41"/>
      <c r="W741" s="41"/>
      <c r="X741" s="41"/>
      <c r="Y741" s="41"/>
      <c r="Z741" s="41"/>
    </row>
    <row r="742" spans="1:26" ht="15.75" customHeight="1">
      <c r="A742" s="39">
        <v>45601</v>
      </c>
      <c r="B742" s="40">
        <v>4502.88</v>
      </c>
      <c r="C742" s="41"/>
      <c r="D742" s="42">
        <v>45643</v>
      </c>
      <c r="E742" s="43">
        <v>1.53</v>
      </c>
      <c r="F742" s="44"/>
      <c r="G742" s="44"/>
      <c r="H742" s="41"/>
      <c r="I742" s="52">
        <f t="shared" ref="I742:J742" si="741">A742</f>
        <v>45601</v>
      </c>
      <c r="J742" s="53">
        <f t="shared" si="741"/>
        <v>4502.88</v>
      </c>
      <c r="K742" s="54">
        <f>_xlfn.XLOOKUP(VALUE(I742), 'Processed closing data'!D$1:D$750, 'Processed closing data'!E$1:E$750, "")</f>
        <v>1.41</v>
      </c>
      <c r="L742" s="55">
        <f>_xlfn.XLOOKUP(VALUE(I742), 'Processed closing data'!O$1:O$750, 'Processed closing data'!P$1:P$750, "")</f>
        <v>19.8</v>
      </c>
      <c r="M742" s="41"/>
      <c r="N742" s="41"/>
      <c r="O742" s="59">
        <v>45643</v>
      </c>
      <c r="P742" s="56">
        <v>15.38</v>
      </c>
      <c r="Q742" s="41"/>
      <c r="R742" s="41"/>
      <c r="S742" s="41"/>
      <c r="T742" s="41"/>
      <c r="U742" s="41"/>
      <c r="V742" s="41"/>
      <c r="W742" s="41"/>
      <c r="X742" s="41"/>
      <c r="Y742" s="41"/>
      <c r="Z742" s="41"/>
    </row>
    <row r="743" spans="1:26" ht="15.75" customHeight="1">
      <c r="A743" s="39">
        <v>45602</v>
      </c>
      <c r="B743" s="40">
        <v>4502.41</v>
      </c>
      <c r="C743" s="41"/>
      <c r="D743" s="42">
        <v>45644</v>
      </c>
      <c r="E743" s="43">
        <v>1.43</v>
      </c>
      <c r="F743" s="44"/>
      <c r="G743" s="44"/>
      <c r="H743" s="41"/>
      <c r="I743" s="52">
        <f t="shared" ref="I743:J743" si="742">A743</f>
        <v>45602</v>
      </c>
      <c r="J743" s="53">
        <f t="shared" si="742"/>
        <v>4502.41</v>
      </c>
      <c r="K743" s="54">
        <f>_xlfn.XLOOKUP(VALUE(I743), 'Processed closing data'!D$1:D$750, 'Processed closing data'!E$1:E$750, "")</f>
        <v>1.31</v>
      </c>
      <c r="L743" s="55">
        <f>_xlfn.XLOOKUP(VALUE(I743), 'Processed closing data'!O$1:O$750, 'Processed closing data'!P$1:P$750, "")</f>
        <v>19.579999999999998</v>
      </c>
      <c r="M743" s="41"/>
      <c r="N743" s="41"/>
      <c r="O743" s="59">
        <v>45644</v>
      </c>
      <c r="P743" s="56">
        <v>15.54</v>
      </c>
      <c r="Q743" s="41"/>
      <c r="R743" s="41"/>
      <c r="S743" s="41"/>
      <c r="T743" s="41"/>
      <c r="U743" s="41"/>
      <c r="V743" s="41"/>
      <c r="W743" s="41"/>
      <c r="X743" s="41"/>
      <c r="Y743" s="41"/>
      <c r="Z743" s="41"/>
    </row>
    <row r="744" spans="1:26" ht="15.75" customHeight="1">
      <c r="A744" s="39">
        <v>45603</v>
      </c>
      <c r="B744" s="40">
        <v>4495.5600000000004</v>
      </c>
      <c r="C744" s="41"/>
      <c r="D744" s="42">
        <v>45645</v>
      </c>
      <c r="E744" s="43">
        <v>1.38</v>
      </c>
      <c r="F744" s="44"/>
      <c r="G744" s="44"/>
      <c r="H744" s="41"/>
      <c r="I744" s="52">
        <f t="shared" ref="I744:J744" si="743">A744</f>
        <v>45603</v>
      </c>
      <c r="J744" s="53">
        <f t="shared" si="743"/>
        <v>4495.5600000000004</v>
      </c>
      <c r="K744" s="54">
        <f>_xlfn.XLOOKUP(VALUE(I744), 'Processed closing data'!D$1:D$750, 'Processed closing data'!E$1:E$750, "")</f>
        <v>1.33</v>
      </c>
      <c r="L744" s="55">
        <f>_xlfn.XLOOKUP(VALUE(I744), 'Processed closing data'!O$1:O$750, 'Processed closing data'!P$1:P$750, "")</f>
        <v>19.2</v>
      </c>
      <c r="M744" s="41"/>
      <c r="N744" s="41"/>
      <c r="O744" s="59">
        <v>45645</v>
      </c>
      <c r="P744" s="56">
        <v>15.16</v>
      </c>
      <c r="Q744" s="41"/>
      <c r="R744" s="41"/>
      <c r="S744" s="41"/>
      <c r="T744" s="41"/>
      <c r="U744" s="41"/>
      <c r="V744" s="41"/>
      <c r="W744" s="41"/>
      <c r="X744" s="41"/>
      <c r="Y744" s="41"/>
      <c r="Z744" s="41"/>
    </row>
    <row r="745" spans="1:26" ht="15.75" customHeight="1">
      <c r="A745" s="39">
        <v>45604</v>
      </c>
      <c r="B745" s="40">
        <v>4459.45</v>
      </c>
      <c r="C745" s="41"/>
      <c r="D745" s="42">
        <v>45646</v>
      </c>
      <c r="E745" s="43">
        <v>1.43</v>
      </c>
      <c r="F745" s="44"/>
      <c r="G745" s="44"/>
      <c r="H745" s="41"/>
      <c r="I745" s="52">
        <f t="shared" ref="I745:J745" si="744">A745</f>
        <v>45604</v>
      </c>
      <c r="J745" s="53">
        <f t="shared" si="744"/>
        <v>4459.45</v>
      </c>
      <c r="K745" s="54">
        <f>_xlfn.XLOOKUP(VALUE(I745), 'Processed closing data'!D$1:D$750, 'Processed closing data'!E$1:E$750, "")</f>
        <v>1.34</v>
      </c>
      <c r="L745" s="55">
        <f>_xlfn.XLOOKUP(VALUE(I745), 'Processed closing data'!O$1:O$750, 'Processed closing data'!P$1:P$750, "")</f>
        <v>18.600000000000001</v>
      </c>
      <c r="M745" s="41"/>
      <c r="N745" s="41"/>
      <c r="O745" s="59">
        <v>45646</v>
      </c>
      <c r="P745" s="56">
        <v>15.14</v>
      </c>
      <c r="Q745" s="41"/>
      <c r="R745" s="41"/>
      <c r="S745" s="41"/>
      <c r="T745" s="41"/>
      <c r="U745" s="41"/>
      <c r="V745" s="41"/>
      <c r="W745" s="41"/>
      <c r="X745" s="41"/>
      <c r="Y745" s="41"/>
      <c r="Z745" s="41"/>
    </row>
    <row r="746" spans="1:26" ht="15.75" customHeight="1">
      <c r="A746" s="39">
        <v>45607</v>
      </c>
      <c r="B746" s="40">
        <v>4490.72</v>
      </c>
      <c r="C746" s="41"/>
      <c r="D746" s="42">
        <v>45649</v>
      </c>
      <c r="E746" s="43">
        <v>1.29</v>
      </c>
      <c r="F746" s="44"/>
      <c r="G746" s="44"/>
      <c r="H746" s="41"/>
      <c r="I746" s="52">
        <f t="shared" ref="I746:J746" si="745">A746</f>
        <v>45607</v>
      </c>
      <c r="J746" s="53">
        <f t="shared" si="745"/>
        <v>4490.72</v>
      </c>
      <c r="K746" s="54">
        <f>_xlfn.XLOOKUP(VALUE(I746), 'Processed closing data'!D$1:D$750, 'Processed closing data'!E$1:E$750, "")</f>
        <v>1.38</v>
      </c>
      <c r="L746" s="55">
        <f>_xlfn.XLOOKUP(VALUE(I746), 'Processed closing data'!O$1:O$750, 'Processed closing data'!P$1:P$750, "")</f>
        <v>18.600000000000001</v>
      </c>
      <c r="M746" s="41"/>
      <c r="N746" s="41"/>
      <c r="O746" s="59">
        <v>45649</v>
      </c>
      <c r="P746" s="56">
        <v>15.2</v>
      </c>
      <c r="Q746" s="41"/>
      <c r="R746" s="41"/>
      <c r="S746" s="41"/>
      <c r="T746" s="41"/>
      <c r="U746" s="41"/>
      <c r="V746" s="41"/>
      <c r="W746" s="41"/>
      <c r="X746" s="41"/>
      <c r="Y746" s="41"/>
      <c r="Z746" s="41"/>
    </row>
    <row r="747" spans="1:26" ht="15.75" customHeight="1">
      <c r="A747" s="39">
        <v>45608</v>
      </c>
      <c r="B747" s="40">
        <v>4434.53</v>
      </c>
      <c r="C747" s="41"/>
      <c r="D747" s="42">
        <v>45650</v>
      </c>
      <c r="E747" s="43">
        <v>1.35</v>
      </c>
      <c r="F747" s="44"/>
      <c r="G747" s="44"/>
      <c r="H747" s="41"/>
      <c r="I747" s="52">
        <f t="shared" ref="I747:J747" si="746">A747</f>
        <v>45608</v>
      </c>
      <c r="J747" s="53">
        <f t="shared" si="746"/>
        <v>4434.53</v>
      </c>
      <c r="K747" s="54">
        <f>_xlfn.XLOOKUP(VALUE(I747), 'Processed closing data'!D$1:D$750, 'Processed closing data'!E$1:E$750, "")</f>
        <v>1.38</v>
      </c>
      <c r="L747" s="55">
        <f>_xlfn.XLOOKUP(VALUE(I747), 'Processed closing data'!O$1:O$750, 'Processed closing data'!P$1:P$750, "")</f>
        <v>18.100000000000001</v>
      </c>
      <c r="M747" s="41"/>
      <c r="N747" s="41"/>
      <c r="O747" s="59">
        <v>45650</v>
      </c>
      <c r="P747" s="56">
        <v>15.24</v>
      </c>
      <c r="Q747" s="41"/>
      <c r="R747" s="41"/>
      <c r="S747" s="41"/>
      <c r="T747" s="41"/>
      <c r="U747" s="41"/>
      <c r="V747" s="41"/>
      <c r="W747" s="41"/>
      <c r="X747" s="41"/>
      <c r="Y747" s="41"/>
      <c r="Z747" s="41"/>
    </row>
    <row r="748" spans="1:26" ht="15.75" customHeight="1">
      <c r="A748" s="39">
        <v>45609</v>
      </c>
      <c r="B748" s="40">
        <v>4434.7</v>
      </c>
      <c r="C748" s="41"/>
      <c r="D748" s="42">
        <v>45653</v>
      </c>
      <c r="E748" s="43">
        <v>1.27</v>
      </c>
      <c r="F748" s="44"/>
      <c r="G748" s="44"/>
      <c r="H748" s="41"/>
      <c r="I748" s="52">
        <f t="shared" ref="I748:J748" si="747">A748</f>
        <v>45609</v>
      </c>
      <c r="J748" s="53">
        <f t="shared" si="747"/>
        <v>4434.7</v>
      </c>
      <c r="K748" s="54">
        <f>_xlfn.XLOOKUP(VALUE(I748), 'Processed closing data'!D$1:D$750, 'Processed closing data'!E$1:E$750, "")</f>
        <v>1.44</v>
      </c>
      <c r="L748" s="55">
        <f>_xlfn.XLOOKUP(VALUE(I748), 'Processed closing data'!O$1:O$750, 'Processed closing data'!P$1:P$750, "")</f>
        <v>17.760000000000002</v>
      </c>
      <c r="M748" s="41"/>
      <c r="N748" s="41"/>
      <c r="O748" s="59">
        <v>45653</v>
      </c>
      <c r="P748" s="56">
        <v>15.2</v>
      </c>
      <c r="Q748" s="41"/>
      <c r="R748" s="41"/>
      <c r="S748" s="41"/>
      <c r="T748" s="41"/>
      <c r="U748" s="41"/>
      <c r="V748" s="41"/>
      <c r="W748" s="41"/>
      <c r="X748" s="41"/>
      <c r="Y748" s="41"/>
      <c r="Z748" s="41"/>
    </row>
    <row r="749" spans="1:26" ht="15.75" customHeight="1">
      <c r="A749" s="39">
        <v>45610</v>
      </c>
      <c r="B749" s="40">
        <v>4459.0200000000004</v>
      </c>
      <c r="C749" s="41"/>
      <c r="D749" s="42">
        <v>45656</v>
      </c>
      <c r="E749" s="43">
        <v>1.25</v>
      </c>
      <c r="F749" s="44"/>
      <c r="G749" s="44"/>
      <c r="H749" s="41"/>
      <c r="I749" s="52">
        <f t="shared" ref="I749:J749" si="748">A749</f>
        <v>45610</v>
      </c>
      <c r="J749" s="53">
        <f t="shared" si="748"/>
        <v>4459.0200000000004</v>
      </c>
      <c r="K749" s="54">
        <f>_xlfn.XLOOKUP(VALUE(I749), 'Processed closing data'!D$1:D$750, 'Processed closing data'!E$1:E$750, "")</f>
        <v>1.41</v>
      </c>
      <c r="L749" s="55">
        <f>_xlfn.XLOOKUP(VALUE(I749), 'Processed closing data'!O$1:O$750, 'Processed closing data'!P$1:P$750, "")</f>
        <v>18</v>
      </c>
      <c r="M749" s="41"/>
      <c r="N749" s="41"/>
      <c r="O749" s="59">
        <v>45656</v>
      </c>
      <c r="P749" s="56">
        <v>15.32</v>
      </c>
      <c r="Q749" s="41"/>
      <c r="R749" s="41"/>
      <c r="S749" s="41"/>
      <c r="T749" s="41"/>
      <c r="U749" s="41"/>
      <c r="V749" s="41"/>
      <c r="W749" s="41"/>
      <c r="X749" s="41"/>
      <c r="Y749" s="41"/>
      <c r="Z749" s="41"/>
    </row>
    <row r="750" spans="1:26" ht="15.75" customHeight="1">
      <c r="A750" s="39">
        <v>45611</v>
      </c>
      <c r="B750" s="40">
        <v>4454.04</v>
      </c>
      <c r="C750" s="41"/>
      <c r="D750" s="42">
        <v>45657</v>
      </c>
      <c r="E750" s="43">
        <v>1.29</v>
      </c>
      <c r="F750" s="44"/>
      <c r="G750" s="44"/>
      <c r="H750" s="41"/>
      <c r="I750" s="52">
        <f t="shared" ref="I750:J750" si="749">A750</f>
        <v>45611</v>
      </c>
      <c r="J750" s="53">
        <f t="shared" si="749"/>
        <v>4454.04</v>
      </c>
      <c r="K750" s="54">
        <f>_xlfn.XLOOKUP(VALUE(I750), 'Processed closing data'!D$1:D$750, 'Processed closing data'!E$1:E$750, "")</f>
        <v>1.31</v>
      </c>
      <c r="L750" s="55">
        <f>_xlfn.XLOOKUP(VALUE(I750), 'Processed closing data'!O$1:O$750, 'Processed closing data'!P$1:P$750, "")</f>
        <v>17.2</v>
      </c>
      <c r="M750" s="41"/>
      <c r="N750" s="41"/>
      <c r="O750" s="59">
        <v>45657</v>
      </c>
      <c r="P750" s="56">
        <v>15.5</v>
      </c>
      <c r="Q750" s="41"/>
      <c r="R750" s="41"/>
      <c r="S750" s="41"/>
      <c r="T750" s="41"/>
      <c r="U750" s="41"/>
      <c r="V750" s="41"/>
      <c r="W750" s="41"/>
      <c r="X750" s="41"/>
      <c r="Y750" s="41"/>
      <c r="Z750" s="41"/>
    </row>
    <row r="751" spans="1:26" ht="15.75" customHeight="1">
      <c r="A751" s="39">
        <v>45614</v>
      </c>
      <c r="B751" s="40">
        <v>4473.5</v>
      </c>
      <c r="C751" s="41"/>
      <c r="D751" s="41"/>
      <c r="E751" s="60"/>
      <c r="F751" s="41"/>
      <c r="G751" s="44"/>
      <c r="H751" s="41"/>
      <c r="I751" s="52">
        <f t="shared" ref="I751:J751" si="750">A751</f>
        <v>45614</v>
      </c>
      <c r="J751" s="53">
        <f t="shared" si="750"/>
        <v>4473.5</v>
      </c>
      <c r="K751" s="54">
        <f>_xlfn.XLOOKUP(VALUE(I751), 'Processed closing data'!D$1:D$750, 'Processed closing data'!E$1:E$750, "")</f>
        <v>1.26</v>
      </c>
      <c r="L751" s="55">
        <f>_xlfn.XLOOKUP(VALUE(I751), 'Processed closing data'!O$1:O$750, 'Processed closing data'!P$1:P$750, "")</f>
        <v>16.86</v>
      </c>
      <c r="M751" s="41"/>
      <c r="N751" s="41"/>
      <c r="O751" s="61"/>
      <c r="P751" s="62"/>
      <c r="Q751" s="41"/>
      <c r="R751" s="41"/>
      <c r="S751" s="41"/>
      <c r="T751" s="41"/>
      <c r="U751" s="41"/>
      <c r="V751" s="41"/>
      <c r="W751" s="41"/>
      <c r="X751" s="41"/>
      <c r="Y751" s="41"/>
      <c r="Z751" s="41"/>
    </row>
    <row r="752" spans="1:26" ht="15.75" customHeight="1">
      <c r="A752" s="39">
        <v>45615</v>
      </c>
      <c r="B752" s="40">
        <v>4469.5200000000004</v>
      </c>
      <c r="C752" s="41"/>
      <c r="D752" s="41"/>
      <c r="E752" s="60"/>
      <c r="F752" s="41"/>
      <c r="G752" s="60"/>
      <c r="H752" s="41"/>
      <c r="I752" s="52">
        <f t="shared" ref="I752:J752" si="751">A752</f>
        <v>45615</v>
      </c>
      <c r="J752" s="53">
        <f t="shared" si="751"/>
        <v>4469.5200000000004</v>
      </c>
      <c r="K752" s="54">
        <f>_xlfn.XLOOKUP(VALUE(I752), 'Processed closing data'!D$1:D$750, 'Processed closing data'!E$1:E$750, "")</f>
        <v>1.26</v>
      </c>
      <c r="L752" s="55">
        <f>_xlfn.XLOOKUP(VALUE(I752), 'Processed closing data'!O$1:O$750, 'Processed closing data'!P$1:P$750, "")</f>
        <v>16.940000000000001</v>
      </c>
      <c r="M752" s="41"/>
      <c r="N752" s="41"/>
      <c r="O752" s="41"/>
      <c r="P752" s="63"/>
      <c r="Q752" s="41"/>
      <c r="R752" s="41"/>
      <c r="S752" s="41"/>
      <c r="T752" s="41"/>
      <c r="U752" s="41"/>
      <c r="V752" s="41"/>
      <c r="W752" s="41"/>
      <c r="X752" s="41"/>
      <c r="Y752" s="41"/>
      <c r="Z752" s="41"/>
    </row>
    <row r="753" spans="1:26" ht="15.75" customHeight="1">
      <c r="A753" s="39">
        <v>45616</v>
      </c>
      <c r="B753" s="40">
        <v>4457.49</v>
      </c>
      <c r="C753" s="41"/>
      <c r="D753" s="41"/>
      <c r="E753" s="60"/>
      <c r="F753" s="41"/>
      <c r="G753" s="60"/>
      <c r="H753" s="41"/>
      <c r="I753" s="52">
        <f t="shared" ref="I753:J753" si="752">A753</f>
        <v>45616</v>
      </c>
      <c r="J753" s="53">
        <f t="shared" si="752"/>
        <v>4457.49</v>
      </c>
      <c r="K753" s="54">
        <f>_xlfn.XLOOKUP(VALUE(I753), 'Processed closing data'!D$1:D$750, 'Processed closing data'!E$1:E$750, "")</f>
        <v>1.22</v>
      </c>
      <c r="L753" s="55">
        <f>_xlfn.XLOOKUP(VALUE(I753), 'Processed closing data'!O$1:O$750, 'Processed closing data'!P$1:P$750, "")</f>
        <v>16.86</v>
      </c>
      <c r="M753" s="41"/>
      <c r="N753" s="41"/>
      <c r="O753" s="41"/>
      <c r="P753" s="63"/>
      <c r="Q753" s="41"/>
      <c r="R753" s="41"/>
      <c r="S753" s="41"/>
      <c r="T753" s="41"/>
      <c r="U753" s="41"/>
      <c r="V753" s="41"/>
      <c r="W753" s="41"/>
      <c r="X753" s="41"/>
      <c r="Y753" s="41"/>
      <c r="Z753" s="41"/>
    </row>
    <row r="754" spans="1:26" ht="15.75" customHeight="1">
      <c r="A754" s="39">
        <v>45617</v>
      </c>
      <c r="B754" s="40">
        <v>4491.25</v>
      </c>
      <c r="C754" s="41"/>
      <c r="D754" s="41"/>
      <c r="E754" s="60"/>
      <c r="F754" s="41"/>
      <c r="G754" s="60"/>
      <c r="H754" s="41"/>
      <c r="I754" s="52">
        <f t="shared" ref="I754:J754" si="753">A754</f>
        <v>45617</v>
      </c>
      <c r="J754" s="53">
        <f t="shared" si="753"/>
        <v>4491.25</v>
      </c>
      <c r="K754" s="54">
        <f>_xlfn.XLOOKUP(VALUE(I754), 'Processed closing data'!D$1:D$750, 'Processed closing data'!E$1:E$750, "")</f>
        <v>1.23</v>
      </c>
      <c r="L754" s="55">
        <f>_xlfn.XLOOKUP(VALUE(I754), 'Processed closing data'!O$1:O$750, 'Processed closing data'!P$1:P$750, "")</f>
        <v>16.440000000000001</v>
      </c>
      <c r="M754" s="41"/>
      <c r="N754" s="41"/>
      <c r="O754" s="41"/>
      <c r="P754" s="63"/>
      <c r="Q754" s="41"/>
      <c r="R754" s="41"/>
      <c r="S754" s="41"/>
      <c r="T754" s="41"/>
      <c r="U754" s="41"/>
      <c r="V754" s="41"/>
      <c r="W754" s="41"/>
      <c r="X754" s="41"/>
      <c r="Y754" s="41"/>
      <c r="Z754" s="41"/>
    </row>
    <row r="755" spans="1:26" ht="15.75" customHeight="1">
      <c r="A755" s="39">
        <v>45618</v>
      </c>
      <c r="B755" s="40">
        <v>4551.96</v>
      </c>
      <c r="C755" s="41"/>
      <c r="D755" s="41"/>
      <c r="E755" s="60"/>
      <c r="F755" s="41"/>
      <c r="G755" s="60"/>
      <c r="H755" s="41"/>
      <c r="I755" s="52">
        <f t="shared" ref="I755:J755" si="754">A755</f>
        <v>45618</v>
      </c>
      <c r="J755" s="53">
        <f t="shared" si="754"/>
        <v>4551.96</v>
      </c>
      <c r="K755" s="54">
        <f>_xlfn.XLOOKUP(VALUE(I755), 'Processed closing data'!D$1:D$750, 'Processed closing data'!E$1:E$750, "")</f>
        <v>1.29</v>
      </c>
      <c r="L755" s="55">
        <f>_xlfn.XLOOKUP(VALUE(I755), 'Processed closing data'!O$1:O$750, 'Processed closing data'!P$1:P$750, "")</f>
        <v>17.18</v>
      </c>
      <c r="M755" s="41"/>
      <c r="N755" s="41"/>
      <c r="O755" s="41"/>
      <c r="P755" s="63"/>
      <c r="Q755" s="41"/>
      <c r="R755" s="41"/>
      <c r="S755" s="41"/>
      <c r="T755" s="41"/>
      <c r="U755" s="41"/>
      <c r="V755" s="41"/>
      <c r="W755" s="41"/>
      <c r="X755" s="41"/>
      <c r="Y755" s="41"/>
      <c r="Z755" s="41"/>
    </row>
    <row r="756" spans="1:26" ht="15.75" customHeight="1">
      <c r="A756" s="39">
        <v>45621</v>
      </c>
      <c r="B756" s="40">
        <v>4571.01</v>
      </c>
      <c r="C756" s="41"/>
      <c r="D756" s="41"/>
      <c r="E756" s="60"/>
      <c r="F756" s="41"/>
      <c r="G756" s="60"/>
      <c r="H756" s="41"/>
      <c r="I756" s="52">
        <f t="shared" ref="I756:J756" si="755">A756</f>
        <v>45621</v>
      </c>
      <c r="J756" s="53">
        <f t="shared" si="755"/>
        <v>4571.01</v>
      </c>
      <c r="K756" s="54">
        <f>_xlfn.XLOOKUP(VALUE(I756), 'Processed closing data'!D$1:D$750, 'Processed closing data'!E$1:E$750, "")</f>
        <v>1.36</v>
      </c>
      <c r="L756" s="55">
        <f>_xlfn.XLOOKUP(VALUE(I756), 'Processed closing data'!O$1:O$750, 'Processed closing data'!P$1:P$750, "")</f>
        <v>16.8</v>
      </c>
      <c r="M756" s="41"/>
      <c r="N756" s="41"/>
      <c r="O756" s="41"/>
      <c r="P756" s="63"/>
      <c r="Q756" s="41"/>
      <c r="R756" s="41"/>
      <c r="S756" s="41"/>
      <c r="T756" s="41"/>
      <c r="U756" s="41"/>
      <c r="V756" s="41"/>
      <c r="W756" s="41"/>
      <c r="X756" s="41"/>
      <c r="Y756" s="41"/>
      <c r="Z756" s="41"/>
    </row>
    <row r="757" spans="1:26" ht="15.75" customHeight="1">
      <c r="A757" s="39">
        <v>45622</v>
      </c>
      <c r="B757" s="40">
        <v>4549.92</v>
      </c>
      <c r="C757" s="41"/>
      <c r="D757" s="41"/>
      <c r="E757" s="60"/>
      <c r="F757" s="41"/>
      <c r="G757" s="60"/>
      <c r="H757" s="41"/>
      <c r="I757" s="52">
        <f t="shared" ref="I757:J757" si="756">A757</f>
        <v>45622</v>
      </c>
      <c r="J757" s="53">
        <f t="shared" si="756"/>
        <v>4549.92</v>
      </c>
      <c r="K757" s="54">
        <f>_xlfn.XLOOKUP(VALUE(I757), 'Processed closing data'!D$1:D$750, 'Processed closing data'!E$1:E$750, "")</f>
        <v>1.36</v>
      </c>
      <c r="L757" s="55">
        <f>_xlfn.XLOOKUP(VALUE(I757), 'Processed closing data'!O$1:O$750, 'Processed closing data'!P$1:P$750, "")</f>
        <v>17.100000000000001</v>
      </c>
      <c r="M757" s="41"/>
      <c r="N757" s="41"/>
      <c r="O757" s="41"/>
      <c r="P757" s="63"/>
      <c r="Q757" s="41"/>
      <c r="R757" s="41"/>
      <c r="S757" s="41"/>
      <c r="T757" s="41"/>
      <c r="U757" s="41"/>
      <c r="V757" s="41"/>
      <c r="W757" s="41"/>
      <c r="X757" s="41"/>
      <c r="Y757" s="41"/>
      <c r="Z757" s="41"/>
    </row>
    <row r="758" spans="1:26" ht="15.75" customHeight="1">
      <c r="A758" s="39">
        <v>45623</v>
      </c>
      <c r="B758" s="40">
        <v>4558.6000000000004</v>
      </c>
      <c r="C758" s="41"/>
      <c r="D758" s="41"/>
      <c r="E758" s="60"/>
      <c r="F758" s="41"/>
      <c r="G758" s="60"/>
      <c r="H758" s="41"/>
      <c r="I758" s="52">
        <f t="shared" ref="I758:J758" si="757">A758</f>
        <v>45623</v>
      </c>
      <c r="J758" s="53">
        <f t="shared" si="757"/>
        <v>4558.6000000000004</v>
      </c>
      <c r="K758" s="54">
        <f>_xlfn.XLOOKUP(VALUE(I758), 'Processed closing data'!D$1:D$750, 'Processed closing data'!E$1:E$750, "")</f>
        <v>1.42</v>
      </c>
      <c r="L758" s="55">
        <f>_xlfn.XLOOKUP(VALUE(I758), 'Processed closing data'!O$1:O$750, 'Processed closing data'!P$1:P$750, "")</f>
        <v>17</v>
      </c>
      <c r="M758" s="41"/>
      <c r="N758" s="41"/>
      <c r="O758" s="41"/>
      <c r="P758" s="63"/>
      <c r="Q758" s="41"/>
      <c r="R758" s="41"/>
      <c r="S758" s="41"/>
      <c r="T758" s="41"/>
      <c r="U758" s="41"/>
      <c r="V758" s="41"/>
      <c r="W758" s="41"/>
      <c r="X758" s="41"/>
      <c r="Y758" s="41"/>
      <c r="Z758" s="41"/>
    </row>
    <row r="759" spans="1:26" ht="15.75" customHeight="1">
      <c r="A759" s="39">
        <v>45624</v>
      </c>
      <c r="B759" s="40">
        <v>4566.41</v>
      </c>
      <c r="C759" s="41"/>
      <c r="D759" s="41"/>
      <c r="E759" s="60"/>
      <c r="F759" s="41"/>
      <c r="G759" s="60"/>
      <c r="H759" s="41"/>
      <c r="I759" s="52">
        <f t="shared" ref="I759:J759" si="758">A759</f>
        <v>45624</v>
      </c>
      <c r="J759" s="53">
        <f t="shared" si="758"/>
        <v>4566.41</v>
      </c>
      <c r="K759" s="54">
        <f>_xlfn.XLOOKUP(VALUE(I759), 'Processed closing data'!D$1:D$750, 'Processed closing data'!E$1:E$750, "")</f>
        <v>1.47</v>
      </c>
      <c r="L759" s="55">
        <f>_xlfn.XLOOKUP(VALUE(I759), 'Processed closing data'!O$1:O$750, 'Processed closing data'!P$1:P$750, "")</f>
        <v>17.2</v>
      </c>
      <c r="M759" s="41"/>
      <c r="N759" s="41"/>
      <c r="O759" s="41"/>
      <c r="P759" s="63"/>
      <c r="Q759" s="41"/>
      <c r="R759" s="41"/>
      <c r="S759" s="41"/>
      <c r="T759" s="41"/>
      <c r="U759" s="41"/>
      <c r="V759" s="41"/>
      <c r="W759" s="41"/>
      <c r="X759" s="41"/>
      <c r="Y759" s="41"/>
      <c r="Z759" s="41"/>
    </row>
    <row r="760" spans="1:26" ht="15.75" customHeight="1">
      <c r="A760" s="39">
        <v>45625</v>
      </c>
      <c r="B760" s="40">
        <v>4569.57</v>
      </c>
      <c r="C760" s="41"/>
      <c r="D760" s="41"/>
      <c r="E760" s="60"/>
      <c r="F760" s="41"/>
      <c r="G760" s="60"/>
      <c r="H760" s="41"/>
      <c r="I760" s="52">
        <f t="shared" ref="I760:J760" si="759">A760</f>
        <v>45625</v>
      </c>
      <c r="J760" s="53">
        <f t="shared" si="759"/>
        <v>4569.57</v>
      </c>
      <c r="K760" s="54">
        <f>_xlfn.XLOOKUP(VALUE(I760), 'Processed closing data'!D$1:D$750, 'Processed closing data'!E$1:E$750, "")</f>
        <v>1.59</v>
      </c>
      <c r="L760" s="55">
        <f>_xlfn.XLOOKUP(VALUE(I760), 'Processed closing data'!O$1:O$750, 'Processed closing data'!P$1:P$750, "")</f>
        <v>17.16</v>
      </c>
      <c r="M760" s="41"/>
      <c r="N760" s="41"/>
      <c r="O760" s="41"/>
      <c r="P760" s="63"/>
      <c r="Q760" s="41"/>
      <c r="R760" s="41"/>
      <c r="S760" s="41"/>
      <c r="T760" s="41"/>
      <c r="U760" s="41"/>
      <c r="V760" s="41"/>
      <c r="W760" s="41"/>
      <c r="X760" s="41"/>
      <c r="Y760" s="41"/>
      <c r="Z760" s="41"/>
    </row>
    <row r="761" spans="1:26" ht="15.75" customHeight="1">
      <c r="A761" s="39">
        <v>45628</v>
      </c>
      <c r="B761" s="40">
        <v>4581.7299999999996</v>
      </c>
      <c r="C761" s="41"/>
      <c r="D761" s="41"/>
      <c r="E761" s="60"/>
      <c r="F761" s="41"/>
      <c r="G761" s="60"/>
      <c r="H761" s="41"/>
      <c r="I761" s="52">
        <f t="shared" ref="I761:J761" si="760">A761</f>
        <v>45628</v>
      </c>
      <c r="J761" s="53">
        <f t="shared" si="760"/>
        <v>4581.7299999999996</v>
      </c>
      <c r="K761" s="54">
        <f>_xlfn.XLOOKUP(VALUE(I761), 'Processed closing data'!D$1:D$750, 'Processed closing data'!E$1:E$750, "")</f>
        <v>1.56</v>
      </c>
      <c r="L761" s="55">
        <f>_xlfn.XLOOKUP(VALUE(I761), 'Processed closing data'!O$1:O$750, 'Processed closing data'!P$1:P$750, "")</f>
        <v>17.059999999999999</v>
      </c>
      <c r="M761" s="41"/>
      <c r="N761" s="41"/>
      <c r="O761" s="41"/>
      <c r="P761" s="63"/>
      <c r="Q761" s="41"/>
      <c r="R761" s="41"/>
      <c r="S761" s="41"/>
      <c r="T761" s="41"/>
      <c r="U761" s="41"/>
      <c r="V761" s="41"/>
      <c r="W761" s="41"/>
      <c r="X761" s="41"/>
      <c r="Y761" s="41"/>
      <c r="Z761" s="41"/>
    </row>
    <row r="762" spans="1:26" ht="15.75" customHeight="1">
      <c r="A762" s="39">
        <v>45629</v>
      </c>
      <c r="B762" s="40">
        <v>4607.59</v>
      </c>
      <c r="C762" s="41"/>
      <c r="D762" s="41"/>
      <c r="E762" s="60"/>
      <c r="F762" s="41"/>
      <c r="G762" s="60"/>
      <c r="H762" s="41"/>
      <c r="I762" s="52">
        <f t="shared" ref="I762:J762" si="761">A762</f>
        <v>45629</v>
      </c>
      <c r="J762" s="53">
        <f t="shared" si="761"/>
        <v>4607.59</v>
      </c>
      <c r="K762" s="54">
        <f>_xlfn.XLOOKUP(VALUE(I762), 'Processed closing data'!D$1:D$750, 'Processed closing data'!E$1:E$750, "")</f>
        <v>1.55</v>
      </c>
      <c r="L762" s="55">
        <f>_xlfn.XLOOKUP(VALUE(I762), 'Processed closing data'!O$1:O$750, 'Processed closing data'!P$1:P$750, "")</f>
        <v>17.16</v>
      </c>
      <c r="M762" s="41"/>
      <c r="N762" s="41"/>
      <c r="O762" s="41"/>
      <c r="P762" s="63"/>
      <c r="Q762" s="41"/>
      <c r="R762" s="41"/>
      <c r="S762" s="41"/>
      <c r="T762" s="41"/>
      <c r="U762" s="41"/>
      <c r="V762" s="41"/>
      <c r="W762" s="41"/>
      <c r="X762" s="41"/>
      <c r="Y762" s="41"/>
      <c r="Z762" s="41"/>
    </row>
    <row r="763" spans="1:26" ht="15.75" customHeight="1">
      <c r="A763" s="39">
        <v>45630</v>
      </c>
      <c r="B763" s="40">
        <v>4599.6000000000004</v>
      </c>
      <c r="C763" s="41"/>
      <c r="D763" s="41"/>
      <c r="E763" s="60"/>
      <c r="F763" s="41"/>
      <c r="G763" s="60"/>
      <c r="H763" s="41"/>
      <c r="I763" s="52">
        <f t="shared" ref="I763:J763" si="762">A763</f>
        <v>45630</v>
      </c>
      <c r="J763" s="53">
        <f t="shared" si="762"/>
        <v>4599.6000000000004</v>
      </c>
      <c r="K763" s="54">
        <f>_xlfn.XLOOKUP(VALUE(I763), 'Processed closing data'!D$1:D$750, 'Processed closing data'!E$1:E$750, "")</f>
        <v>1.54</v>
      </c>
      <c r="L763" s="55">
        <f>_xlfn.XLOOKUP(VALUE(I763), 'Processed closing data'!O$1:O$750, 'Processed closing data'!P$1:P$750, "")</f>
        <v>17.38</v>
      </c>
      <c r="M763" s="41"/>
      <c r="N763" s="41"/>
      <c r="O763" s="41"/>
      <c r="P763" s="63"/>
      <c r="Q763" s="41"/>
      <c r="R763" s="41"/>
      <c r="S763" s="41"/>
      <c r="T763" s="41"/>
      <c r="U763" s="41"/>
      <c r="V763" s="41"/>
      <c r="W763" s="41"/>
      <c r="X763" s="41"/>
      <c r="Y763" s="41"/>
      <c r="Z763" s="41"/>
    </row>
    <row r="764" spans="1:26" ht="15.75" customHeight="1">
      <c r="A764" s="39">
        <v>45631</v>
      </c>
      <c r="B764" s="40">
        <v>4605.97</v>
      </c>
      <c r="C764" s="41"/>
      <c r="D764" s="41"/>
      <c r="E764" s="60"/>
      <c r="F764" s="41"/>
      <c r="G764" s="60"/>
      <c r="H764" s="41"/>
      <c r="I764" s="52">
        <f t="shared" ref="I764:J764" si="763">A764</f>
        <v>45631</v>
      </c>
      <c r="J764" s="53">
        <f t="shared" si="763"/>
        <v>4605.97</v>
      </c>
      <c r="K764" s="54">
        <f>_xlfn.XLOOKUP(VALUE(I764), 'Processed closing data'!D$1:D$750, 'Processed closing data'!E$1:E$750, "")</f>
        <v>1.55</v>
      </c>
      <c r="L764" s="55">
        <f>_xlfn.XLOOKUP(VALUE(I764), 'Processed closing data'!O$1:O$750, 'Processed closing data'!P$1:P$750, "")</f>
        <v>16.62</v>
      </c>
      <c r="M764" s="41"/>
      <c r="N764" s="41"/>
      <c r="O764" s="41"/>
      <c r="P764" s="63"/>
      <c r="Q764" s="41"/>
      <c r="R764" s="41"/>
      <c r="S764" s="41"/>
      <c r="T764" s="41"/>
      <c r="U764" s="41"/>
      <c r="V764" s="41"/>
      <c r="W764" s="41"/>
      <c r="X764" s="41"/>
      <c r="Y764" s="41"/>
      <c r="Z764" s="41"/>
    </row>
    <row r="765" spans="1:26" ht="15.75" customHeight="1">
      <c r="A765" s="39">
        <v>45632</v>
      </c>
      <c r="B765" s="40">
        <v>4588.17</v>
      </c>
      <c r="C765" s="41"/>
      <c r="D765" s="41"/>
      <c r="E765" s="60"/>
      <c r="F765" s="41"/>
      <c r="G765" s="60"/>
      <c r="H765" s="41"/>
      <c r="I765" s="52">
        <f t="shared" ref="I765:J765" si="764">A765</f>
        <v>45632</v>
      </c>
      <c r="J765" s="53">
        <f t="shared" si="764"/>
        <v>4588.17</v>
      </c>
      <c r="K765" s="54">
        <f>_xlfn.XLOOKUP(VALUE(I765), 'Processed closing data'!D$1:D$750, 'Processed closing data'!E$1:E$750, "")</f>
        <v>1.5</v>
      </c>
      <c r="L765" s="55">
        <f>_xlfn.XLOOKUP(VALUE(I765), 'Processed closing data'!O$1:O$750, 'Processed closing data'!P$1:P$750, "")</f>
        <v>16.420000000000002</v>
      </c>
      <c r="M765" s="41"/>
      <c r="N765" s="41"/>
      <c r="O765" s="41"/>
      <c r="P765" s="63"/>
      <c r="Q765" s="41"/>
      <c r="R765" s="41"/>
      <c r="S765" s="41"/>
      <c r="T765" s="41"/>
      <c r="U765" s="41"/>
      <c r="V765" s="41"/>
      <c r="W765" s="41"/>
      <c r="X765" s="41"/>
      <c r="Y765" s="41"/>
      <c r="Z765" s="41"/>
    </row>
    <row r="766" spans="1:26" ht="15.75" customHeight="1">
      <c r="A766" s="39">
        <v>45635</v>
      </c>
      <c r="B766" s="40">
        <v>4608.66</v>
      </c>
      <c r="C766" s="41"/>
      <c r="D766" s="41"/>
      <c r="E766" s="60"/>
      <c r="F766" s="41"/>
      <c r="G766" s="60"/>
      <c r="H766" s="41"/>
      <c r="I766" s="52">
        <f t="shared" ref="I766:J766" si="765">A766</f>
        <v>45635</v>
      </c>
      <c r="J766" s="53">
        <f t="shared" si="765"/>
        <v>4608.66</v>
      </c>
      <c r="K766" s="54">
        <f>_xlfn.XLOOKUP(VALUE(I766), 'Processed closing data'!D$1:D$750, 'Processed closing data'!E$1:E$750, "")</f>
        <v>1.43</v>
      </c>
      <c r="L766" s="55">
        <f>_xlfn.XLOOKUP(VALUE(I766), 'Processed closing data'!O$1:O$750, 'Processed closing data'!P$1:P$750, "")</f>
        <v>16.8</v>
      </c>
      <c r="M766" s="41"/>
      <c r="N766" s="41"/>
      <c r="O766" s="41"/>
      <c r="P766" s="63"/>
      <c r="Q766" s="41"/>
      <c r="R766" s="41"/>
      <c r="S766" s="41"/>
      <c r="T766" s="41"/>
      <c r="U766" s="41"/>
      <c r="V766" s="41"/>
      <c r="W766" s="41"/>
      <c r="X766" s="41"/>
      <c r="Y766" s="41"/>
      <c r="Z766" s="41"/>
    </row>
    <row r="767" spans="1:26" ht="15.75" customHeight="1">
      <c r="A767" s="39">
        <v>45636</v>
      </c>
      <c r="B767" s="40">
        <v>4572.17</v>
      </c>
      <c r="C767" s="41"/>
      <c r="D767" s="41"/>
      <c r="E767" s="60"/>
      <c r="F767" s="41"/>
      <c r="G767" s="60"/>
      <c r="H767" s="41"/>
      <c r="I767" s="52">
        <f t="shared" ref="I767:J767" si="766">A767</f>
        <v>45636</v>
      </c>
      <c r="J767" s="53">
        <f t="shared" si="766"/>
        <v>4572.17</v>
      </c>
      <c r="K767" s="54">
        <f>_xlfn.XLOOKUP(VALUE(I767), 'Processed closing data'!D$1:D$750, 'Processed closing data'!E$1:E$750, "")</f>
        <v>1.47</v>
      </c>
      <c r="L767" s="55">
        <f>_xlfn.XLOOKUP(VALUE(I767), 'Processed closing data'!O$1:O$750, 'Processed closing data'!P$1:P$750, "")</f>
        <v>16.420000000000002</v>
      </c>
      <c r="M767" s="41"/>
      <c r="N767" s="41"/>
      <c r="O767" s="41"/>
      <c r="P767" s="63"/>
      <c r="Q767" s="41"/>
      <c r="R767" s="41"/>
      <c r="S767" s="41"/>
      <c r="T767" s="41"/>
      <c r="U767" s="41"/>
      <c r="V767" s="41"/>
      <c r="W767" s="41"/>
      <c r="X767" s="41"/>
      <c r="Y767" s="41"/>
      <c r="Z767" s="41"/>
    </row>
    <row r="768" spans="1:26" ht="15.75" customHeight="1">
      <c r="A768" s="39">
        <v>45637</v>
      </c>
      <c r="B768" s="40">
        <v>4582.32</v>
      </c>
      <c r="C768" s="41"/>
      <c r="D768" s="41"/>
      <c r="E768" s="60"/>
      <c r="F768" s="41"/>
      <c r="G768" s="60"/>
      <c r="H768" s="41"/>
      <c r="I768" s="52">
        <f t="shared" ref="I768:J768" si="767">A768</f>
        <v>45637</v>
      </c>
      <c r="J768" s="53">
        <f t="shared" si="767"/>
        <v>4582.32</v>
      </c>
      <c r="K768" s="54">
        <f>_xlfn.XLOOKUP(VALUE(I768), 'Processed closing data'!D$1:D$750, 'Processed closing data'!E$1:E$750, "")</f>
        <v>1.54</v>
      </c>
      <c r="L768" s="55">
        <f>_xlfn.XLOOKUP(VALUE(I768), 'Processed closing data'!O$1:O$750, 'Processed closing data'!P$1:P$750, "")</f>
        <v>16.440000000000001</v>
      </c>
      <c r="M768" s="41"/>
      <c r="N768" s="41"/>
      <c r="O768" s="41"/>
      <c r="P768" s="63"/>
      <c r="Q768" s="41"/>
      <c r="R768" s="41"/>
      <c r="S768" s="41"/>
      <c r="T768" s="41"/>
      <c r="U768" s="41"/>
      <c r="V768" s="41"/>
      <c r="W768" s="41"/>
      <c r="X768" s="41"/>
      <c r="Y768" s="41"/>
      <c r="Z768" s="41"/>
    </row>
    <row r="769" spans="1:26" ht="15.75" customHeight="1">
      <c r="A769" s="39">
        <v>45638</v>
      </c>
      <c r="B769" s="40">
        <v>4586.46</v>
      </c>
      <c r="C769" s="41"/>
      <c r="D769" s="41"/>
      <c r="E769" s="60"/>
      <c r="F769" s="41"/>
      <c r="G769" s="60"/>
      <c r="H769" s="41"/>
      <c r="I769" s="52">
        <f t="shared" ref="I769:J769" si="768">A769</f>
        <v>45638</v>
      </c>
      <c r="J769" s="53">
        <f t="shared" si="768"/>
        <v>4586.46</v>
      </c>
      <c r="K769" s="54">
        <f>_xlfn.XLOOKUP(VALUE(I769), 'Processed closing data'!D$1:D$750, 'Processed closing data'!E$1:E$750, "")</f>
        <v>1.55</v>
      </c>
      <c r="L769" s="55">
        <f>_xlfn.XLOOKUP(VALUE(I769), 'Processed closing data'!O$1:O$750, 'Processed closing data'!P$1:P$750, "")</f>
        <v>16.46</v>
      </c>
      <c r="M769" s="41"/>
      <c r="N769" s="41"/>
      <c r="O769" s="41"/>
      <c r="P769" s="63"/>
      <c r="Q769" s="41"/>
      <c r="R769" s="41"/>
      <c r="S769" s="41"/>
      <c r="T769" s="41"/>
      <c r="U769" s="41"/>
      <c r="V769" s="41"/>
      <c r="W769" s="41"/>
      <c r="X769" s="41"/>
      <c r="Y769" s="41"/>
      <c r="Z769" s="41"/>
    </row>
    <row r="770" spans="1:26" ht="15.75" customHeight="1">
      <c r="A770" s="39">
        <v>45639</v>
      </c>
      <c r="B770" s="40">
        <v>4579.24</v>
      </c>
      <c r="C770" s="41"/>
      <c r="D770" s="41"/>
      <c r="E770" s="60"/>
      <c r="F770" s="41"/>
      <c r="G770" s="60"/>
      <c r="H770" s="41"/>
      <c r="I770" s="52">
        <f t="shared" ref="I770:J770" si="769">A770</f>
        <v>45639</v>
      </c>
      <c r="J770" s="53">
        <f t="shared" si="769"/>
        <v>4579.24</v>
      </c>
      <c r="K770" s="54">
        <f>_xlfn.XLOOKUP(VALUE(I770), 'Processed closing data'!D$1:D$750, 'Processed closing data'!E$1:E$750, "")</f>
        <v>1.55</v>
      </c>
      <c r="L770" s="55">
        <f>_xlfn.XLOOKUP(VALUE(I770), 'Processed closing data'!O$1:O$750, 'Processed closing data'!P$1:P$750, "")</f>
        <v>16.34</v>
      </c>
      <c r="M770" s="41"/>
      <c r="N770" s="41"/>
      <c r="O770" s="41"/>
      <c r="P770" s="63"/>
      <c r="Q770" s="41"/>
      <c r="R770" s="41"/>
      <c r="S770" s="41"/>
      <c r="T770" s="41"/>
      <c r="U770" s="41"/>
      <c r="V770" s="41"/>
      <c r="W770" s="41"/>
      <c r="X770" s="41"/>
      <c r="Y770" s="41"/>
      <c r="Z770" s="41"/>
    </row>
    <row r="771" spans="1:26" ht="15.75" customHeight="1">
      <c r="A771" s="39">
        <v>45642</v>
      </c>
      <c r="B771" s="40">
        <v>4558.72</v>
      </c>
      <c r="C771" s="41"/>
      <c r="D771" s="41"/>
      <c r="E771" s="60"/>
      <c r="F771" s="41"/>
      <c r="G771" s="60"/>
      <c r="H771" s="41"/>
      <c r="I771" s="52">
        <f t="shared" ref="I771:J771" si="770">A771</f>
        <v>45642</v>
      </c>
      <c r="J771" s="53">
        <f t="shared" si="770"/>
        <v>4558.72</v>
      </c>
      <c r="K771" s="54">
        <f>_xlfn.XLOOKUP(VALUE(I771), 'Processed closing data'!D$1:D$750, 'Processed closing data'!E$1:E$750, "")</f>
        <v>1.57</v>
      </c>
      <c r="L771" s="55">
        <f>_xlfn.XLOOKUP(VALUE(I771), 'Processed closing data'!O$1:O$750, 'Processed closing data'!P$1:P$750, "")</f>
        <v>16.3</v>
      </c>
      <c r="M771" s="41"/>
      <c r="N771" s="41"/>
      <c r="O771" s="41"/>
      <c r="P771" s="63"/>
      <c r="Q771" s="41"/>
      <c r="R771" s="41"/>
      <c r="S771" s="41"/>
      <c r="T771" s="41"/>
      <c r="U771" s="41"/>
      <c r="V771" s="41"/>
      <c r="W771" s="41"/>
      <c r="X771" s="41"/>
      <c r="Y771" s="41"/>
      <c r="Z771" s="41"/>
    </row>
    <row r="772" spans="1:26" ht="15.75" customHeight="1">
      <c r="A772" s="39">
        <v>45643</v>
      </c>
      <c r="B772" s="40">
        <v>4518.8500000000004</v>
      </c>
      <c r="C772" s="41"/>
      <c r="D772" s="41"/>
      <c r="E772" s="60"/>
      <c r="F772" s="41"/>
      <c r="G772" s="60"/>
      <c r="H772" s="41"/>
      <c r="I772" s="52">
        <f t="shared" ref="I772:J772" si="771">A772</f>
        <v>45643</v>
      </c>
      <c r="J772" s="53">
        <f t="shared" si="771"/>
        <v>4518.8500000000004</v>
      </c>
      <c r="K772" s="54">
        <f>_xlfn.XLOOKUP(VALUE(I772), 'Processed closing data'!D$1:D$750, 'Processed closing data'!E$1:E$750, "")</f>
        <v>1.53</v>
      </c>
      <c r="L772" s="55">
        <f>_xlfn.XLOOKUP(VALUE(I772), 'Processed closing data'!O$1:O$750, 'Processed closing data'!P$1:P$750, "")</f>
        <v>15.38</v>
      </c>
      <c r="M772" s="41"/>
      <c r="N772" s="41"/>
      <c r="O772" s="41"/>
      <c r="P772" s="63"/>
      <c r="Q772" s="41"/>
      <c r="R772" s="41"/>
      <c r="S772" s="41"/>
      <c r="T772" s="41"/>
      <c r="U772" s="41"/>
      <c r="V772" s="41"/>
      <c r="W772" s="41"/>
      <c r="X772" s="41"/>
      <c r="Y772" s="41"/>
      <c r="Z772" s="41"/>
    </row>
    <row r="773" spans="1:26" ht="15.75" customHeight="1">
      <c r="A773" s="39">
        <v>45644</v>
      </c>
      <c r="B773" s="40">
        <v>4522.45</v>
      </c>
      <c r="C773" s="41"/>
      <c r="D773" s="41"/>
      <c r="E773" s="60"/>
      <c r="F773" s="41"/>
      <c r="G773" s="60"/>
      <c r="H773" s="41"/>
      <c r="I773" s="52">
        <f t="shared" ref="I773:J773" si="772">A773</f>
        <v>45644</v>
      </c>
      <c r="J773" s="53">
        <f t="shared" si="772"/>
        <v>4522.45</v>
      </c>
      <c r="K773" s="54">
        <f>_xlfn.XLOOKUP(VALUE(I773), 'Processed closing data'!D$1:D$750, 'Processed closing data'!E$1:E$750, "")</f>
        <v>1.43</v>
      </c>
      <c r="L773" s="55">
        <f>_xlfn.XLOOKUP(VALUE(I773), 'Processed closing data'!O$1:O$750, 'Processed closing data'!P$1:P$750, "")</f>
        <v>15.54</v>
      </c>
      <c r="M773" s="41"/>
      <c r="N773" s="41"/>
      <c r="O773" s="41"/>
      <c r="P773" s="63"/>
      <c r="Q773" s="41"/>
      <c r="R773" s="41"/>
      <c r="S773" s="41"/>
      <c r="T773" s="41"/>
      <c r="U773" s="41"/>
      <c r="V773" s="41"/>
      <c r="W773" s="41"/>
      <c r="X773" s="41"/>
      <c r="Y773" s="41"/>
      <c r="Z773" s="41"/>
    </row>
    <row r="774" spans="1:26" ht="15.75" customHeight="1">
      <c r="A774" s="39">
        <v>45645</v>
      </c>
      <c r="B774" s="40">
        <v>4471.6899999999996</v>
      </c>
      <c r="C774" s="41"/>
      <c r="D774" s="41"/>
      <c r="E774" s="60"/>
      <c r="F774" s="41"/>
      <c r="G774" s="60"/>
      <c r="H774" s="41"/>
      <c r="I774" s="52">
        <f t="shared" ref="I774:J774" si="773">A774</f>
        <v>45645</v>
      </c>
      <c r="J774" s="53">
        <f t="shared" si="773"/>
        <v>4471.6899999999996</v>
      </c>
      <c r="K774" s="54">
        <f>_xlfn.XLOOKUP(VALUE(I774), 'Processed closing data'!D$1:D$750, 'Processed closing data'!E$1:E$750, "")</f>
        <v>1.38</v>
      </c>
      <c r="L774" s="55">
        <f>_xlfn.XLOOKUP(VALUE(I774), 'Processed closing data'!O$1:O$750, 'Processed closing data'!P$1:P$750, "")</f>
        <v>15.16</v>
      </c>
      <c r="M774" s="41"/>
      <c r="N774" s="41"/>
      <c r="O774" s="41"/>
      <c r="P774" s="63"/>
      <c r="Q774" s="41"/>
      <c r="R774" s="41"/>
      <c r="S774" s="41"/>
      <c r="T774" s="41"/>
      <c r="U774" s="41"/>
      <c r="V774" s="41"/>
      <c r="W774" s="41"/>
      <c r="X774" s="41"/>
      <c r="Y774" s="41"/>
      <c r="Z774" s="41"/>
    </row>
    <row r="775" spans="1:26" ht="15.75" customHeight="1">
      <c r="A775" s="39">
        <v>45646</v>
      </c>
      <c r="B775" s="40">
        <v>4463.29</v>
      </c>
      <c r="C775" s="41"/>
      <c r="D775" s="41"/>
      <c r="E775" s="60"/>
      <c r="F775" s="41"/>
      <c r="G775" s="60"/>
      <c r="H775" s="41"/>
      <c r="I775" s="52">
        <f t="shared" ref="I775:J775" si="774">A775</f>
        <v>45646</v>
      </c>
      <c r="J775" s="53">
        <f t="shared" si="774"/>
        <v>4463.29</v>
      </c>
      <c r="K775" s="54">
        <f>_xlfn.XLOOKUP(VALUE(I775), 'Processed closing data'!D$1:D$750, 'Processed closing data'!E$1:E$750, "")</f>
        <v>1.43</v>
      </c>
      <c r="L775" s="55">
        <f>_xlfn.XLOOKUP(VALUE(I775), 'Processed closing data'!O$1:O$750, 'Processed closing data'!P$1:P$750, "")</f>
        <v>15.14</v>
      </c>
      <c r="M775" s="41"/>
      <c r="N775" s="41"/>
      <c r="O775" s="41"/>
      <c r="P775" s="63"/>
      <c r="Q775" s="41"/>
      <c r="R775" s="41"/>
      <c r="S775" s="41"/>
      <c r="T775" s="41"/>
      <c r="U775" s="41"/>
      <c r="V775" s="41"/>
      <c r="W775" s="41"/>
      <c r="X775" s="41"/>
      <c r="Y775" s="41"/>
      <c r="Z775" s="41"/>
    </row>
    <row r="776" spans="1:26" ht="15.75" customHeight="1">
      <c r="A776" s="39">
        <v>45649</v>
      </c>
      <c r="B776" s="40">
        <v>4471.0600000000004</v>
      </c>
      <c r="C776" s="41"/>
      <c r="D776" s="41"/>
      <c r="E776" s="60"/>
      <c r="F776" s="41"/>
      <c r="G776" s="60"/>
      <c r="H776" s="41"/>
      <c r="I776" s="52">
        <f t="shared" ref="I776:J776" si="775">A776</f>
        <v>45649</v>
      </c>
      <c r="J776" s="53">
        <f t="shared" si="775"/>
        <v>4471.0600000000004</v>
      </c>
      <c r="K776" s="54">
        <f>_xlfn.XLOOKUP(VALUE(I776), 'Processed closing data'!D$1:D$750, 'Processed closing data'!E$1:E$750, "")</f>
        <v>1.29</v>
      </c>
      <c r="L776" s="55">
        <f>_xlfn.XLOOKUP(VALUE(I776), 'Processed closing data'!O$1:O$750, 'Processed closing data'!P$1:P$750, "")</f>
        <v>15.2</v>
      </c>
      <c r="M776" s="41"/>
      <c r="N776" s="41"/>
      <c r="O776" s="41"/>
      <c r="P776" s="63"/>
      <c r="Q776" s="41"/>
      <c r="R776" s="41"/>
      <c r="S776" s="41"/>
      <c r="T776" s="41"/>
      <c r="U776" s="41"/>
      <c r="V776" s="41"/>
      <c r="W776" s="41"/>
      <c r="X776" s="41"/>
      <c r="Y776" s="41"/>
      <c r="Z776" s="41"/>
    </row>
    <row r="777" spans="1:26" ht="15.75" customHeight="1">
      <c r="A777" s="39">
        <v>45650</v>
      </c>
      <c r="B777" s="40">
        <v>4491.87</v>
      </c>
      <c r="C777" s="41"/>
      <c r="D777" s="41"/>
      <c r="E777" s="60"/>
      <c r="F777" s="41"/>
      <c r="G777" s="60"/>
      <c r="H777" s="41"/>
      <c r="I777" s="52">
        <f t="shared" ref="I777:J777" si="776">A777</f>
        <v>45650</v>
      </c>
      <c r="J777" s="53">
        <f t="shared" si="776"/>
        <v>4491.87</v>
      </c>
      <c r="K777" s="54">
        <f>_xlfn.XLOOKUP(VALUE(I777), 'Processed closing data'!D$1:D$750, 'Processed closing data'!E$1:E$750, "")</f>
        <v>1.35</v>
      </c>
      <c r="L777" s="55">
        <f>_xlfn.XLOOKUP(VALUE(I777), 'Processed closing data'!O$1:O$750, 'Processed closing data'!P$1:P$750, "")</f>
        <v>15.24</v>
      </c>
      <c r="M777" s="41"/>
      <c r="N777" s="41"/>
      <c r="O777" s="41"/>
      <c r="P777" s="63"/>
      <c r="Q777" s="41"/>
      <c r="R777" s="41"/>
      <c r="S777" s="41"/>
      <c r="T777" s="41"/>
      <c r="U777" s="41"/>
      <c r="V777" s="41"/>
      <c r="W777" s="41"/>
      <c r="X777" s="41"/>
      <c r="Y777" s="41"/>
      <c r="Z777" s="41"/>
    </row>
    <row r="778" spans="1:26" ht="15.75" customHeight="1">
      <c r="A778" s="39">
        <v>45651</v>
      </c>
      <c r="B778" s="40">
        <v>4491.87</v>
      </c>
      <c r="C778" s="41"/>
      <c r="D778" s="41"/>
      <c r="E778" s="60"/>
      <c r="F778" s="41"/>
      <c r="G778" s="60"/>
      <c r="H778" s="41"/>
      <c r="I778" s="52">
        <f t="shared" ref="I778:J778" si="777">A778</f>
        <v>45651</v>
      </c>
      <c r="J778" s="53">
        <f t="shared" si="777"/>
        <v>4491.87</v>
      </c>
      <c r="K778" s="54">
        <v>1.35</v>
      </c>
      <c r="L778" s="55">
        <v>15.24</v>
      </c>
      <c r="M778" s="41"/>
      <c r="N778" s="41"/>
      <c r="O778" s="41"/>
      <c r="P778" s="63"/>
      <c r="Q778" s="41"/>
      <c r="R778" s="41"/>
      <c r="S778" s="41"/>
      <c r="T778" s="41"/>
      <c r="U778" s="41"/>
      <c r="V778" s="41"/>
      <c r="W778" s="41"/>
      <c r="X778" s="41"/>
      <c r="Y778" s="41"/>
      <c r="Z778" s="41"/>
    </row>
    <row r="779" spans="1:26" ht="15.75" customHeight="1">
      <c r="A779" s="39">
        <v>45652</v>
      </c>
      <c r="B779" s="40">
        <v>4491.87</v>
      </c>
      <c r="C779" s="41"/>
      <c r="D779" s="41"/>
      <c r="E779" s="60"/>
      <c r="F779" s="41"/>
      <c r="G779" s="60"/>
      <c r="H779" s="41"/>
      <c r="I779" s="52">
        <f t="shared" ref="I779:J779" si="778">A779</f>
        <v>45652</v>
      </c>
      <c r="J779" s="53">
        <f t="shared" si="778"/>
        <v>4491.87</v>
      </c>
      <c r="K779" s="54">
        <v>1.35</v>
      </c>
      <c r="L779" s="55">
        <v>15.24</v>
      </c>
      <c r="M779" s="41"/>
      <c r="N779" s="41"/>
      <c r="O779" s="41"/>
      <c r="P779" s="63"/>
      <c r="Q779" s="41"/>
      <c r="R779" s="41"/>
      <c r="S779" s="41"/>
      <c r="T779" s="41"/>
      <c r="U779" s="41"/>
      <c r="V779" s="41"/>
      <c r="W779" s="41"/>
      <c r="X779" s="41"/>
      <c r="Y779" s="41"/>
      <c r="Z779" s="41"/>
    </row>
    <row r="780" spans="1:26" ht="15.75" customHeight="1">
      <c r="A780" s="39">
        <v>45653</v>
      </c>
      <c r="B780" s="40">
        <v>4495.62</v>
      </c>
      <c r="C780" s="41"/>
      <c r="D780" s="41"/>
      <c r="E780" s="60"/>
      <c r="F780" s="41"/>
      <c r="G780" s="60"/>
      <c r="H780" s="41"/>
      <c r="I780" s="52">
        <f t="shared" ref="I780:J780" si="779">A780</f>
        <v>45653</v>
      </c>
      <c r="J780" s="53">
        <f t="shared" si="779"/>
        <v>4495.62</v>
      </c>
      <c r="K780" s="54">
        <f>_xlfn.XLOOKUP(VALUE(I780), 'Processed closing data'!D$1:D$750, 'Processed closing data'!E$1:E$750, "")</f>
        <v>1.27</v>
      </c>
      <c r="L780" s="55">
        <f>_xlfn.XLOOKUP(VALUE(I780), 'Processed closing data'!O$1:O$750, 'Processed closing data'!P$1:P$750, "")</f>
        <v>15.2</v>
      </c>
      <c r="M780" s="41"/>
      <c r="N780" s="41"/>
      <c r="O780" s="41"/>
      <c r="P780" s="63"/>
      <c r="Q780" s="41"/>
      <c r="R780" s="41"/>
      <c r="S780" s="41"/>
      <c r="T780" s="41"/>
      <c r="U780" s="41"/>
      <c r="V780" s="41"/>
      <c r="W780" s="41"/>
      <c r="X780" s="41"/>
      <c r="Y780" s="41"/>
      <c r="Z780" s="41"/>
    </row>
    <row r="781" spans="1:26" ht="15.75" customHeight="1">
      <c r="A781" s="39">
        <v>45656</v>
      </c>
      <c r="B781" s="40">
        <v>4479.42</v>
      </c>
      <c r="C781" s="41"/>
      <c r="D781" s="41"/>
      <c r="E781" s="60"/>
      <c r="F781" s="41"/>
      <c r="G781" s="60"/>
      <c r="H781" s="41"/>
      <c r="I781" s="52">
        <f t="shared" ref="I781:J781" si="780">A781</f>
        <v>45656</v>
      </c>
      <c r="J781" s="53">
        <f t="shared" si="780"/>
        <v>4479.42</v>
      </c>
      <c r="K781" s="54">
        <f>_xlfn.XLOOKUP(VALUE(I781), 'Processed closing data'!D$1:D$750, 'Processed closing data'!E$1:E$750, "")</f>
        <v>1.25</v>
      </c>
      <c r="L781" s="55">
        <f>_xlfn.XLOOKUP(VALUE(I781), 'Processed closing data'!O$1:O$750, 'Processed closing data'!P$1:P$750, "")</f>
        <v>15.32</v>
      </c>
      <c r="M781" s="41"/>
      <c r="N781" s="41"/>
      <c r="O781" s="41"/>
      <c r="P781" s="63"/>
      <c r="Q781" s="41"/>
      <c r="R781" s="41"/>
      <c r="S781" s="41"/>
      <c r="T781" s="41"/>
      <c r="U781" s="41"/>
      <c r="V781" s="41"/>
      <c r="W781" s="41"/>
      <c r="X781" s="41"/>
      <c r="Y781" s="41"/>
      <c r="Z781" s="41"/>
    </row>
    <row r="782" spans="1:26" ht="15.75" customHeight="1">
      <c r="A782" s="39">
        <v>45657</v>
      </c>
      <c r="B782" s="40">
        <v>4510.6099999999997</v>
      </c>
      <c r="C782" s="41"/>
      <c r="D782" s="41"/>
      <c r="E782" s="60"/>
      <c r="F782" s="41"/>
      <c r="G782" s="60"/>
      <c r="H782" s="41"/>
      <c r="I782" s="64">
        <f t="shared" ref="I782:J782" si="781">A782</f>
        <v>45657</v>
      </c>
      <c r="J782" s="65">
        <f t="shared" si="781"/>
        <v>4510.6099999999997</v>
      </c>
      <c r="K782" s="66">
        <f>_xlfn.XLOOKUP(VALUE(I782), 'Processed closing data'!D$1:D$750, 'Processed closing data'!E$1:E$750, "")</f>
        <v>1.29</v>
      </c>
      <c r="L782" s="67">
        <f>_xlfn.XLOOKUP(VALUE(I782), 'Processed closing data'!O$1:O$750, 'Processed closing data'!P$1:P$750, "")</f>
        <v>15.5</v>
      </c>
      <c r="M782" s="41"/>
      <c r="N782" s="41"/>
      <c r="O782" s="41"/>
      <c r="P782" s="63"/>
      <c r="Q782" s="41"/>
      <c r="R782" s="41"/>
      <c r="S782" s="41"/>
      <c r="T782" s="41"/>
      <c r="U782" s="41"/>
      <c r="V782" s="41"/>
      <c r="W782" s="41"/>
      <c r="X782" s="41"/>
      <c r="Y782" s="41"/>
      <c r="Z782" s="41"/>
    </row>
    <row r="783" spans="1:26" ht="15.75" customHeight="1">
      <c r="A783" s="39"/>
      <c r="B783" s="68"/>
      <c r="C783" s="41"/>
      <c r="D783" s="41"/>
      <c r="E783" s="60"/>
      <c r="F783" s="41"/>
      <c r="G783" s="60"/>
      <c r="H783" s="41"/>
      <c r="I783" s="41"/>
      <c r="J783" s="69"/>
      <c r="K783" s="70"/>
      <c r="L783" s="63"/>
      <c r="M783" s="41"/>
      <c r="N783" s="41"/>
      <c r="O783" s="41"/>
      <c r="P783" s="63"/>
      <c r="Q783" s="41"/>
      <c r="R783" s="41"/>
      <c r="S783" s="41"/>
      <c r="T783" s="41"/>
      <c r="U783" s="41"/>
      <c r="V783" s="41"/>
      <c r="W783" s="41"/>
      <c r="X783" s="41"/>
      <c r="Y783" s="41"/>
      <c r="Z783" s="41"/>
    </row>
    <row r="784" spans="1:26" ht="15.75" customHeight="1">
      <c r="A784" s="39"/>
      <c r="B784" s="68"/>
      <c r="C784" s="41"/>
      <c r="D784" s="41"/>
      <c r="E784" s="60"/>
      <c r="F784" s="41"/>
      <c r="G784" s="60"/>
      <c r="H784" s="41"/>
      <c r="I784" s="41"/>
      <c r="J784" s="69"/>
      <c r="K784" s="70"/>
      <c r="L784" s="63"/>
      <c r="M784" s="41"/>
      <c r="N784" s="41"/>
      <c r="O784" s="41"/>
      <c r="P784" s="63"/>
      <c r="Q784" s="41"/>
      <c r="R784" s="41"/>
      <c r="S784" s="41"/>
      <c r="T784" s="41"/>
      <c r="U784" s="41"/>
      <c r="V784" s="41"/>
      <c r="W784" s="41"/>
      <c r="X784" s="41"/>
      <c r="Y784" s="41"/>
      <c r="Z784" s="41"/>
    </row>
    <row r="785" spans="1:26" ht="15.75" customHeight="1">
      <c r="A785" s="39"/>
      <c r="B785" s="68"/>
      <c r="C785" s="41"/>
      <c r="D785" s="41"/>
      <c r="E785" s="60"/>
      <c r="F785" s="41"/>
      <c r="G785" s="60"/>
      <c r="H785" s="41"/>
      <c r="I785" s="41"/>
      <c r="J785" s="69"/>
      <c r="K785" s="70"/>
      <c r="L785" s="63"/>
      <c r="M785" s="41"/>
      <c r="N785" s="41"/>
      <c r="O785" s="41"/>
      <c r="P785" s="63"/>
      <c r="Q785" s="41"/>
      <c r="R785" s="41"/>
      <c r="S785" s="41"/>
      <c r="T785" s="41"/>
      <c r="U785" s="41"/>
      <c r="V785" s="41"/>
      <c r="W785" s="41"/>
      <c r="X785" s="41"/>
      <c r="Y785" s="41"/>
      <c r="Z785" s="41"/>
    </row>
    <row r="786" spans="1:26" ht="15.75" customHeight="1">
      <c r="A786" s="39"/>
      <c r="B786" s="68"/>
      <c r="C786" s="41"/>
      <c r="D786" s="41"/>
      <c r="E786" s="60"/>
      <c r="F786" s="41"/>
      <c r="G786" s="60"/>
      <c r="H786" s="41"/>
      <c r="I786" s="41"/>
      <c r="J786" s="69"/>
      <c r="K786" s="70"/>
      <c r="L786" s="63"/>
      <c r="M786" s="41"/>
      <c r="N786" s="41"/>
      <c r="O786" s="41"/>
      <c r="P786" s="63"/>
      <c r="Q786" s="41"/>
      <c r="R786" s="41"/>
      <c r="S786" s="41"/>
      <c r="T786" s="41"/>
      <c r="U786" s="41"/>
      <c r="V786" s="41"/>
      <c r="W786" s="41"/>
      <c r="X786" s="41"/>
      <c r="Y786" s="41"/>
      <c r="Z786" s="41"/>
    </row>
    <row r="787" spans="1:26" ht="15.75" customHeight="1">
      <c r="A787" s="39"/>
      <c r="B787" s="68"/>
      <c r="C787" s="41"/>
      <c r="D787" s="41"/>
      <c r="E787" s="60"/>
      <c r="F787" s="41"/>
      <c r="G787" s="60"/>
      <c r="H787" s="41"/>
      <c r="I787" s="41"/>
      <c r="J787" s="69"/>
      <c r="K787" s="70"/>
      <c r="L787" s="63"/>
      <c r="M787" s="41"/>
      <c r="N787" s="41"/>
      <c r="O787" s="41"/>
      <c r="P787" s="63"/>
      <c r="Q787" s="41"/>
      <c r="R787" s="41"/>
      <c r="S787" s="41"/>
      <c r="T787" s="41"/>
      <c r="U787" s="41"/>
      <c r="V787" s="41"/>
      <c r="W787" s="41"/>
      <c r="X787" s="41"/>
      <c r="Y787" s="41"/>
      <c r="Z787" s="41"/>
    </row>
    <row r="788" spans="1:26" ht="15.75" customHeight="1">
      <c r="A788" s="39"/>
      <c r="B788" s="68"/>
      <c r="C788" s="41"/>
      <c r="D788" s="41"/>
      <c r="E788" s="60"/>
      <c r="F788" s="41"/>
      <c r="G788" s="60"/>
      <c r="H788" s="41"/>
      <c r="I788" s="41"/>
      <c r="J788" s="69"/>
      <c r="K788" s="70"/>
      <c r="L788" s="63"/>
      <c r="M788" s="41"/>
      <c r="N788" s="41"/>
      <c r="O788" s="41"/>
      <c r="P788" s="63"/>
      <c r="Q788" s="41"/>
      <c r="R788" s="41"/>
      <c r="S788" s="41"/>
      <c r="T788" s="41"/>
      <c r="U788" s="41"/>
      <c r="V788" s="41"/>
      <c r="W788" s="41"/>
      <c r="X788" s="41"/>
      <c r="Y788" s="41"/>
      <c r="Z788" s="41"/>
    </row>
    <row r="789" spans="1:26" ht="15.75" customHeight="1">
      <c r="A789" s="39"/>
      <c r="B789" s="68"/>
      <c r="C789" s="41"/>
      <c r="D789" s="41"/>
      <c r="E789" s="60"/>
      <c r="F789" s="41"/>
      <c r="G789" s="60"/>
      <c r="H789" s="41"/>
      <c r="I789" s="41"/>
      <c r="J789" s="69"/>
      <c r="K789" s="70"/>
      <c r="L789" s="63"/>
      <c r="M789" s="41"/>
      <c r="N789" s="41"/>
      <c r="O789" s="41"/>
      <c r="P789" s="63"/>
      <c r="Q789" s="41"/>
      <c r="R789" s="41"/>
      <c r="S789" s="41"/>
      <c r="T789" s="41"/>
      <c r="U789" s="41"/>
      <c r="V789" s="41"/>
      <c r="W789" s="41"/>
      <c r="X789" s="41"/>
      <c r="Y789" s="41"/>
      <c r="Z789" s="41"/>
    </row>
    <row r="790" spans="1:26" ht="15.75" customHeight="1">
      <c r="A790" s="39"/>
      <c r="B790" s="68"/>
      <c r="C790" s="41"/>
      <c r="D790" s="41"/>
      <c r="E790" s="60"/>
      <c r="F790" s="41"/>
      <c r="G790" s="60"/>
      <c r="H790" s="41"/>
      <c r="I790" s="41"/>
      <c r="J790" s="69"/>
      <c r="K790" s="70"/>
      <c r="L790" s="63"/>
      <c r="M790" s="41"/>
      <c r="N790" s="41"/>
      <c r="O790" s="41"/>
      <c r="P790" s="63"/>
      <c r="Q790" s="41"/>
      <c r="R790" s="41"/>
      <c r="S790" s="41"/>
      <c r="T790" s="41"/>
      <c r="U790" s="41"/>
      <c r="V790" s="41"/>
      <c r="W790" s="41"/>
      <c r="X790" s="41"/>
      <c r="Y790" s="41"/>
      <c r="Z790" s="41"/>
    </row>
    <row r="791" spans="1:26" ht="15.75" customHeight="1">
      <c r="A791" s="39"/>
      <c r="B791" s="68"/>
      <c r="C791" s="41"/>
      <c r="D791" s="41"/>
      <c r="E791" s="60"/>
      <c r="F791" s="41"/>
      <c r="G791" s="60"/>
      <c r="H791" s="41"/>
      <c r="I791" s="41"/>
      <c r="J791" s="69"/>
      <c r="K791" s="70"/>
      <c r="L791" s="63"/>
      <c r="M791" s="41"/>
      <c r="N791" s="41"/>
      <c r="O791" s="41"/>
      <c r="P791" s="63"/>
      <c r="Q791" s="41"/>
      <c r="R791" s="41"/>
      <c r="S791" s="41"/>
      <c r="T791" s="41"/>
      <c r="U791" s="41"/>
      <c r="V791" s="41"/>
      <c r="W791" s="41"/>
      <c r="X791" s="41"/>
      <c r="Y791" s="41"/>
      <c r="Z791" s="41"/>
    </row>
    <row r="792" spans="1:26" ht="15.75" customHeight="1">
      <c r="A792" s="39"/>
      <c r="B792" s="68"/>
      <c r="C792" s="41"/>
      <c r="D792" s="41"/>
      <c r="E792" s="60"/>
      <c r="F792" s="41"/>
      <c r="G792" s="60"/>
      <c r="H792" s="41"/>
      <c r="I792" s="41"/>
      <c r="J792" s="69"/>
      <c r="K792" s="70"/>
      <c r="L792" s="63"/>
      <c r="M792" s="41"/>
      <c r="N792" s="41"/>
      <c r="O792" s="41"/>
      <c r="P792" s="63"/>
      <c r="Q792" s="41"/>
      <c r="R792" s="41"/>
      <c r="S792" s="41"/>
      <c r="T792" s="41"/>
      <c r="U792" s="41"/>
      <c r="V792" s="41"/>
      <c r="W792" s="41"/>
      <c r="X792" s="41"/>
      <c r="Y792" s="41"/>
      <c r="Z792" s="41"/>
    </row>
    <row r="793" spans="1:26" ht="15.75" customHeight="1">
      <c r="A793" s="39"/>
      <c r="B793" s="68"/>
      <c r="C793" s="41"/>
      <c r="D793" s="41"/>
      <c r="E793" s="60"/>
      <c r="F793" s="41"/>
      <c r="G793" s="60"/>
      <c r="H793" s="41"/>
      <c r="I793" s="41"/>
      <c r="J793" s="69"/>
      <c r="K793" s="70"/>
      <c r="L793" s="63"/>
      <c r="M793" s="41"/>
      <c r="N793" s="41"/>
      <c r="O793" s="41"/>
      <c r="P793" s="63"/>
      <c r="Q793" s="41"/>
      <c r="R793" s="41"/>
      <c r="S793" s="41"/>
      <c r="T793" s="41"/>
      <c r="U793" s="41"/>
      <c r="V793" s="41"/>
      <c r="W793" s="41"/>
      <c r="X793" s="41"/>
      <c r="Y793" s="41"/>
      <c r="Z793" s="41"/>
    </row>
    <row r="794" spans="1:26" ht="15.75" customHeight="1">
      <c r="A794" s="39"/>
      <c r="B794" s="68"/>
      <c r="C794" s="41"/>
      <c r="D794" s="41"/>
      <c r="E794" s="60"/>
      <c r="F794" s="41"/>
      <c r="G794" s="60"/>
      <c r="H794" s="41"/>
      <c r="I794" s="41"/>
      <c r="J794" s="69"/>
      <c r="K794" s="70"/>
      <c r="L794" s="63"/>
      <c r="M794" s="41"/>
      <c r="N794" s="41"/>
      <c r="O794" s="41"/>
      <c r="P794" s="63"/>
      <c r="Q794" s="41"/>
      <c r="R794" s="41"/>
      <c r="S794" s="41"/>
      <c r="T794" s="41"/>
      <c r="U794" s="41"/>
      <c r="V794" s="41"/>
      <c r="W794" s="41"/>
      <c r="X794" s="41"/>
      <c r="Y794" s="41"/>
      <c r="Z794" s="41"/>
    </row>
    <row r="795" spans="1:26" ht="15.75" customHeight="1">
      <c r="A795" s="39"/>
      <c r="B795" s="68"/>
      <c r="C795" s="41"/>
      <c r="D795" s="41"/>
      <c r="E795" s="60"/>
      <c r="F795" s="41"/>
      <c r="G795" s="60"/>
      <c r="H795" s="41"/>
      <c r="I795" s="41"/>
      <c r="J795" s="69"/>
      <c r="K795" s="70"/>
      <c r="L795" s="63"/>
      <c r="M795" s="41"/>
      <c r="N795" s="41"/>
      <c r="O795" s="41"/>
      <c r="P795" s="63"/>
      <c r="Q795" s="41"/>
      <c r="R795" s="41"/>
      <c r="S795" s="41"/>
      <c r="T795" s="41"/>
      <c r="U795" s="41"/>
      <c r="V795" s="41"/>
      <c r="W795" s="41"/>
      <c r="X795" s="41"/>
      <c r="Y795" s="41"/>
      <c r="Z795" s="41"/>
    </row>
    <row r="796" spans="1:26" ht="15.75" customHeight="1">
      <c r="A796" s="39"/>
      <c r="B796" s="68"/>
      <c r="C796" s="41"/>
      <c r="D796" s="41"/>
      <c r="E796" s="60"/>
      <c r="F796" s="41"/>
      <c r="G796" s="60"/>
      <c r="H796" s="41"/>
      <c r="I796" s="41"/>
      <c r="J796" s="69"/>
      <c r="K796" s="70"/>
      <c r="L796" s="63"/>
      <c r="M796" s="41"/>
      <c r="N796" s="41"/>
      <c r="O796" s="41"/>
      <c r="P796" s="63"/>
      <c r="Q796" s="41"/>
      <c r="R796" s="41"/>
      <c r="S796" s="41"/>
      <c r="T796" s="41"/>
      <c r="U796" s="41"/>
      <c r="V796" s="41"/>
      <c r="W796" s="41"/>
      <c r="X796" s="41"/>
      <c r="Y796" s="41"/>
      <c r="Z796" s="41"/>
    </row>
    <row r="797" spans="1:26" ht="15.75" customHeight="1">
      <c r="A797" s="39"/>
      <c r="B797" s="68"/>
      <c r="C797" s="41"/>
      <c r="D797" s="41"/>
      <c r="E797" s="60"/>
      <c r="F797" s="41"/>
      <c r="G797" s="60"/>
      <c r="H797" s="41"/>
      <c r="I797" s="41"/>
      <c r="J797" s="69"/>
      <c r="K797" s="70"/>
      <c r="L797" s="63"/>
      <c r="M797" s="41"/>
      <c r="N797" s="41"/>
      <c r="O797" s="41"/>
      <c r="P797" s="63"/>
      <c r="Q797" s="41"/>
      <c r="R797" s="41"/>
      <c r="S797" s="41"/>
      <c r="T797" s="41"/>
      <c r="U797" s="41"/>
      <c r="V797" s="41"/>
      <c r="W797" s="41"/>
      <c r="X797" s="41"/>
      <c r="Y797" s="41"/>
      <c r="Z797" s="41"/>
    </row>
    <row r="798" spans="1:26" ht="15.75" customHeight="1">
      <c r="A798" s="39"/>
      <c r="B798" s="68"/>
      <c r="C798" s="41"/>
      <c r="D798" s="41"/>
      <c r="E798" s="60"/>
      <c r="F798" s="41"/>
      <c r="G798" s="60"/>
      <c r="H798" s="41"/>
      <c r="I798" s="41"/>
      <c r="J798" s="69"/>
      <c r="K798" s="70"/>
      <c r="L798" s="63"/>
      <c r="M798" s="41"/>
      <c r="N798" s="41"/>
      <c r="O798" s="41"/>
      <c r="P798" s="63"/>
      <c r="Q798" s="41"/>
      <c r="R798" s="41"/>
      <c r="S798" s="41"/>
      <c r="T798" s="41"/>
      <c r="U798" s="41"/>
      <c r="V798" s="41"/>
      <c r="W798" s="41"/>
      <c r="X798" s="41"/>
      <c r="Y798" s="41"/>
      <c r="Z798" s="41"/>
    </row>
    <row r="799" spans="1:26" ht="15.75" customHeight="1">
      <c r="A799" s="39"/>
      <c r="B799" s="68"/>
      <c r="C799" s="41"/>
      <c r="D799" s="41"/>
      <c r="E799" s="60"/>
      <c r="F799" s="41"/>
      <c r="G799" s="60"/>
      <c r="H799" s="41"/>
      <c r="I799" s="41"/>
      <c r="J799" s="69"/>
      <c r="K799" s="70"/>
      <c r="L799" s="63"/>
      <c r="M799" s="41"/>
      <c r="N799" s="41"/>
      <c r="O799" s="41"/>
      <c r="P799" s="63"/>
      <c r="Q799" s="41"/>
      <c r="R799" s="41"/>
      <c r="S799" s="41"/>
      <c r="T799" s="41"/>
      <c r="U799" s="41"/>
      <c r="V799" s="41"/>
      <c r="W799" s="41"/>
      <c r="X799" s="41"/>
      <c r="Y799" s="41"/>
      <c r="Z799" s="41"/>
    </row>
    <row r="800" spans="1:26" ht="15.75" customHeight="1">
      <c r="A800" s="39"/>
      <c r="B800" s="68"/>
      <c r="C800" s="41"/>
      <c r="D800" s="41"/>
      <c r="E800" s="60"/>
      <c r="F800" s="41"/>
      <c r="G800" s="60"/>
      <c r="H800" s="41"/>
      <c r="I800" s="41"/>
      <c r="J800" s="69"/>
      <c r="K800" s="70"/>
      <c r="L800" s="63"/>
      <c r="M800" s="41"/>
      <c r="N800" s="41"/>
      <c r="O800" s="41"/>
      <c r="P800" s="63"/>
      <c r="Q800" s="41"/>
      <c r="R800" s="41"/>
      <c r="S800" s="41"/>
      <c r="T800" s="41"/>
      <c r="U800" s="41"/>
      <c r="V800" s="41"/>
      <c r="W800" s="41"/>
      <c r="X800" s="41"/>
      <c r="Y800" s="41"/>
      <c r="Z800" s="41"/>
    </row>
    <row r="801" spans="1:26" ht="15.75" customHeight="1">
      <c r="A801" s="39"/>
      <c r="B801" s="68"/>
      <c r="C801" s="41"/>
      <c r="D801" s="41"/>
      <c r="E801" s="60"/>
      <c r="F801" s="41"/>
      <c r="G801" s="60"/>
      <c r="H801" s="41"/>
      <c r="I801" s="41"/>
      <c r="J801" s="69"/>
      <c r="K801" s="70"/>
      <c r="L801" s="63"/>
      <c r="M801" s="41"/>
      <c r="N801" s="41"/>
      <c r="O801" s="41"/>
      <c r="P801" s="63"/>
      <c r="Q801" s="41"/>
      <c r="R801" s="41"/>
      <c r="S801" s="41"/>
      <c r="T801" s="41"/>
      <c r="U801" s="41"/>
      <c r="V801" s="41"/>
      <c r="W801" s="41"/>
      <c r="X801" s="41"/>
      <c r="Y801" s="41"/>
      <c r="Z801" s="41"/>
    </row>
    <row r="802" spans="1:26" ht="15.75" customHeight="1">
      <c r="A802" s="39"/>
      <c r="B802" s="68"/>
      <c r="C802" s="41"/>
      <c r="D802" s="41"/>
      <c r="E802" s="60"/>
      <c r="F802" s="41"/>
      <c r="G802" s="60"/>
      <c r="H802" s="41"/>
      <c r="I802" s="41"/>
      <c r="J802" s="69"/>
      <c r="K802" s="70"/>
      <c r="L802" s="63"/>
      <c r="M802" s="41"/>
      <c r="N802" s="41"/>
      <c r="O802" s="41"/>
      <c r="P802" s="63"/>
      <c r="Q802" s="41"/>
      <c r="R802" s="41"/>
      <c r="S802" s="41"/>
      <c r="T802" s="41"/>
      <c r="U802" s="41"/>
      <c r="V802" s="41"/>
      <c r="W802" s="41"/>
      <c r="X802" s="41"/>
      <c r="Y802" s="41"/>
      <c r="Z802" s="41"/>
    </row>
    <row r="803" spans="1:26" ht="15.75" customHeight="1">
      <c r="A803" s="39"/>
      <c r="B803" s="68"/>
      <c r="C803" s="41"/>
      <c r="D803" s="41"/>
      <c r="E803" s="60"/>
      <c r="F803" s="41"/>
      <c r="G803" s="60"/>
      <c r="H803" s="41"/>
      <c r="I803" s="41"/>
      <c r="J803" s="69"/>
      <c r="K803" s="70"/>
      <c r="L803" s="63"/>
      <c r="M803" s="41"/>
      <c r="N803" s="41"/>
      <c r="O803" s="41"/>
      <c r="P803" s="63"/>
      <c r="Q803" s="41"/>
      <c r="R803" s="41"/>
      <c r="S803" s="41"/>
      <c r="T803" s="41"/>
      <c r="U803" s="41"/>
      <c r="V803" s="41"/>
      <c r="W803" s="41"/>
      <c r="X803" s="41"/>
      <c r="Y803" s="41"/>
      <c r="Z803" s="41"/>
    </row>
    <row r="804" spans="1:26" ht="15.75" customHeight="1">
      <c r="A804" s="39"/>
      <c r="B804" s="68"/>
      <c r="C804" s="41"/>
      <c r="D804" s="41"/>
      <c r="E804" s="60"/>
      <c r="F804" s="41"/>
      <c r="G804" s="60"/>
      <c r="H804" s="41"/>
      <c r="I804" s="41"/>
      <c r="J804" s="69"/>
      <c r="K804" s="70"/>
      <c r="L804" s="63"/>
      <c r="M804" s="41"/>
      <c r="N804" s="41"/>
      <c r="O804" s="41"/>
      <c r="P804" s="63"/>
      <c r="Q804" s="41"/>
      <c r="R804" s="41"/>
      <c r="S804" s="41"/>
      <c r="T804" s="41"/>
      <c r="U804" s="41"/>
      <c r="V804" s="41"/>
      <c r="W804" s="41"/>
      <c r="X804" s="41"/>
      <c r="Y804" s="41"/>
      <c r="Z804" s="41"/>
    </row>
    <row r="805" spans="1:26" ht="15.75" customHeight="1">
      <c r="A805" s="39"/>
      <c r="B805" s="68"/>
      <c r="C805" s="41"/>
      <c r="D805" s="41"/>
      <c r="E805" s="60"/>
      <c r="F805" s="41"/>
      <c r="G805" s="60"/>
      <c r="H805" s="41"/>
      <c r="I805" s="41"/>
      <c r="J805" s="69"/>
      <c r="K805" s="70"/>
      <c r="L805" s="63"/>
      <c r="M805" s="41"/>
      <c r="N805" s="41"/>
      <c r="O805" s="41"/>
      <c r="P805" s="63"/>
      <c r="Q805" s="41"/>
      <c r="R805" s="41"/>
      <c r="S805" s="41"/>
      <c r="T805" s="41"/>
      <c r="U805" s="41"/>
      <c r="V805" s="41"/>
      <c r="W805" s="41"/>
      <c r="X805" s="41"/>
      <c r="Y805" s="41"/>
      <c r="Z805" s="41"/>
    </row>
    <row r="806" spans="1:26" ht="15.75" customHeight="1">
      <c r="A806" s="39"/>
      <c r="B806" s="68"/>
      <c r="C806" s="41"/>
      <c r="D806" s="41"/>
      <c r="E806" s="60"/>
      <c r="F806" s="41"/>
      <c r="G806" s="60"/>
      <c r="H806" s="41"/>
      <c r="I806" s="41"/>
      <c r="J806" s="69"/>
      <c r="K806" s="70"/>
      <c r="L806" s="63"/>
      <c r="M806" s="41"/>
      <c r="N806" s="41"/>
      <c r="O806" s="41"/>
      <c r="P806" s="63"/>
      <c r="Q806" s="41"/>
      <c r="R806" s="41"/>
      <c r="S806" s="41"/>
      <c r="T806" s="41"/>
      <c r="U806" s="41"/>
      <c r="V806" s="41"/>
      <c r="W806" s="41"/>
      <c r="X806" s="41"/>
      <c r="Y806" s="41"/>
      <c r="Z806" s="41"/>
    </row>
    <row r="807" spans="1:26" ht="15.75" customHeight="1">
      <c r="A807" s="39"/>
      <c r="B807" s="68"/>
      <c r="C807" s="41"/>
      <c r="D807" s="41"/>
      <c r="E807" s="60"/>
      <c r="F807" s="41"/>
      <c r="G807" s="60"/>
      <c r="H807" s="41"/>
      <c r="I807" s="41"/>
      <c r="J807" s="69"/>
      <c r="K807" s="70"/>
      <c r="L807" s="63"/>
      <c r="M807" s="41"/>
      <c r="N807" s="41"/>
      <c r="O807" s="41"/>
      <c r="P807" s="63"/>
      <c r="Q807" s="41"/>
      <c r="R807" s="41"/>
      <c r="S807" s="41"/>
      <c r="T807" s="41"/>
      <c r="U807" s="41"/>
      <c r="V807" s="41"/>
      <c r="W807" s="41"/>
      <c r="X807" s="41"/>
      <c r="Y807" s="41"/>
      <c r="Z807" s="41"/>
    </row>
    <row r="808" spans="1:26" ht="15.75" customHeight="1">
      <c r="A808" s="39"/>
      <c r="B808" s="68"/>
      <c r="C808" s="41"/>
      <c r="D808" s="41"/>
      <c r="E808" s="60"/>
      <c r="F808" s="41"/>
      <c r="G808" s="60"/>
      <c r="H808" s="41"/>
      <c r="I808" s="41"/>
      <c r="J808" s="69"/>
      <c r="K808" s="70"/>
      <c r="L808" s="63"/>
      <c r="M808" s="41"/>
      <c r="N808" s="41"/>
      <c r="O808" s="41"/>
      <c r="P808" s="63"/>
      <c r="Q808" s="41"/>
      <c r="R808" s="41"/>
      <c r="S808" s="41"/>
      <c r="T808" s="41"/>
      <c r="U808" s="41"/>
      <c r="V808" s="41"/>
      <c r="W808" s="41"/>
      <c r="X808" s="41"/>
      <c r="Y808" s="41"/>
      <c r="Z808" s="41"/>
    </row>
    <row r="809" spans="1:26" ht="15.75" customHeight="1">
      <c r="A809" s="39"/>
      <c r="B809" s="68"/>
      <c r="C809" s="41"/>
      <c r="D809" s="41"/>
      <c r="E809" s="60"/>
      <c r="F809" s="41"/>
      <c r="G809" s="60"/>
      <c r="H809" s="41"/>
      <c r="I809" s="41"/>
      <c r="J809" s="69"/>
      <c r="K809" s="70"/>
      <c r="L809" s="63"/>
      <c r="M809" s="41"/>
      <c r="N809" s="41"/>
      <c r="O809" s="41"/>
      <c r="P809" s="63"/>
      <c r="Q809" s="41"/>
      <c r="R809" s="41"/>
      <c r="S809" s="41"/>
      <c r="T809" s="41"/>
      <c r="U809" s="41"/>
      <c r="V809" s="41"/>
      <c r="W809" s="41"/>
      <c r="X809" s="41"/>
      <c r="Y809" s="41"/>
      <c r="Z809" s="41"/>
    </row>
    <row r="810" spans="1:26" ht="15.75" customHeight="1">
      <c r="A810" s="39"/>
      <c r="B810" s="68"/>
      <c r="C810" s="41"/>
      <c r="D810" s="41"/>
      <c r="E810" s="60"/>
      <c r="F810" s="41"/>
      <c r="G810" s="60"/>
      <c r="H810" s="41"/>
      <c r="I810" s="41"/>
      <c r="J810" s="69"/>
      <c r="K810" s="70"/>
      <c r="L810" s="63"/>
      <c r="M810" s="41"/>
      <c r="N810" s="41"/>
      <c r="O810" s="41"/>
      <c r="P810" s="63"/>
      <c r="Q810" s="41"/>
      <c r="R810" s="41"/>
      <c r="S810" s="41"/>
      <c r="T810" s="41"/>
      <c r="U810" s="41"/>
      <c r="V810" s="41"/>
      <c r="W810" s="41"/>
      <c r="X810" s="41"/>
      <c r="Y810" s="41"/>
      <c r="Z810" s="41"/>
    </row>
    <row r="811" spans="1:26" ht="15.75" customHeight="1">
      <c r="A811" s="39"/>
      <c r="B811" s="68"/>
      <c r="C811" s="41"/>
      <c r="D811" s="41"/>
      <c r="E811" s="60"/>
      <c r="F811" s="41"/>
      <c r="G811" s="60"/>
      <c r="H811" s="41"/>
      <c r="I811" s="41"/>
      <c r="J811" s="69"/>
      <c r="K811" s="70"/>
      <c r="L811" s="63"/>
      <c r="M811" s="41"/>
      <c r="N811" s="41"/>
      <c r="O811" s="41"/>
      <c r="P811" s="63"/>
      <c r="Q811" s="41"/>
      <c r="R811" s="41"/>
      <c r="S811" s="41"/>
      <c r="T811" s="41"/>
      <c r="U811" s="41"/>
      <c r="V811" s="41"/>
      <c r="W811" s="41"/>
      <c r="X811" s="41"/>
      <c r="Y811" s="41"/>
      <c r="Z811" s="41"/>
    </row>
    <row r="812" spans="1:26" ht="15.75" customHeight="1">
      <c r="A812" s="39"/>
      <c r="B812" s="68"/>
      <c r="C812" s="41"/>
      <c r="D812" s="41"/>
      <c r="E812" s="60"/>
      <c r="F812" s="41"/>
      <c r="G812" s="60"/>
      <c r="H812" s="41"/>
      <c r="I812" s="41"/>
      <c r="J812" s="69"/>
      <c r="K812" s="70"/>
      <c r="L812" s="63"/>
      <c r="M812" s="41"/>
      <c r="N812" s="41"/>
      <c r="O812" s="41"/>
      <c r="P812" s="63"/>
      <c r="Q812" s="41"/>
      <c r="R812" s="41"/>
      <c r="S812" s="41"/>
      <c r="T812" s="41"/>
      <c r="U812" s="41"/>
      <c r="V812" s="41"/>
      <c r="W812" s="41"/>
      <c r="X812" s="41"/>
      <c r="Y812" s="41"/>
      <c r="Z812" s="41"/>
    </row>
    <row r="813" spans="1:26" ht="15.75" customHeight="1">
      <c r="A813" s="39"/>
      <c r="B813" s="68"/>
      <c r="C813" s="41"/>
      <c r="D813" s="41"/>
      <c r="E813" s="60"/>
      <c r="F813" s="41"/>
      <c r="G813" s="60"/>
      <c r="H813" s="41"/>
      <c r="I813" s="41"/>
      <c r="J813" s="69"/>
      <c r="K813" s="70"/>
      <c r="L813" s="63"/>
      <c r="M813" s="41"/>
      <c r="N813" s="41"/>
      <c r="O813" s="41"/>
      <c r="P813" s="63"/>
      <c r="Q813" s="41"/>
      <c r="R813" s="41"/>
      <c r="S813" s="41"/>
      <c r="T813" s="41"/>
      <c r="U813" s="41"/>
      <c r="V813" s="41"/>
      <c r="W813" s="41"/>
      <c r="X813" s="41"/>
      <c r="Y813" s="41"/>
      <c r="Z813" s="41"/>
    </row>
    <row r="814" spans="1:26" ht="15.75" customHeight="1">
      <c r="A814" s="39"/>
      <c r="B814" s="68"/>
      <c r="C814" s="41"/>
      <c r="D814" s="41"/>
      <c r="E814" s="60"/>
      <c r="F814" s="41"/>
      <c r="G814" s="60"/>
      <c r="H814" s="41"/>
      <c r="I814" s="41"/>
      <c r="J814" s="69"/>
      <c r="K814" s="70"/>
      <c r="L814" s="63"/>
      <c r="M814" s="41"/>
      <c r="N814" s="41"/>
      <c r="O814" s="41"/>
      <c r="P814" s="63"/>
      <c r="Q814" s="41"/>
      <c r="R814" s="41"/>
      <c r="S814" s="41"/>
      <c r="T814" s="41"/>
      <c r="U814" s="41"/>
      <c r="V814" s="41"/>
      <c r="W814" s="41"/>
      <c r="X814" s="41"/>
      <c r="Y814" s="41"/>
      <c r="Z814" s="41"/>
    </row>
    <row r="815" spans="1:26" ht="15.75" customHeight="1">
      <c r="A815" s="39"/>
      <c r="B815" s="68"/>
      <c r="C815" s="41"/>
      <c r="D815" s="41"/>
      <c r="E815" s="60"/>
      <c r="F815" s="41"/>
      <c r="G815" s="60"/>
      <c r="H815" s="41"/>
      <c r="I815" s="41"/>
      <c r="J815" s="69"/>
      <c r="K815" s="70"/>
      <c r="L815" s="63"/>
      <c r="M815" s="41"/>
      <c r="N815" s="41"/>
      <c r="O815" s="41"/>
      <c r="P815" s="63"/>
      <c r="Q815" s="41"/>
      <c r="R815" s="41"/>
      <c r="S815" s="41"/>
      <c r="T815" s="41"/>
      <c r="U815" s="41"/>
      <c r="V815" s="41"/>
      <c r="W815" s="41"/>
      <c r="X815" s="41"/>
      <c r="Y815" s="41"/>
      <c r="Z815" s="41"/>
    </row>
    <row r="816" spans="1:26" ht="15.75" customHeight="1">
      <c r="A816" s="39"/>
      <c r="B816" s="68"/>
      <c r="C816" s="41"/>
      <c r="D816" s="41"/>
      <c r="E816" s="60"/>
      <c r="F816" s="41"/>
      <c r="G816" s="60"/>
      <c r="H816" s="41"/>
      <c r="I816" s="41"/>
      <c r="J816" s="69"/>
      <c r="K816" s="70"/>
      <c r="L816" s="63"/>
      <c r="M816" s="41"/>
      <c r="N816" s="41"/>
      <c r="O816" s="41"/>
      <c r="P816" s="63"/>
      <c r="Q816" s="41"/>
      <c r="R816" s="41"/>
      <c r="S816" s="41"/>
      <c r="T816" s="41"/>
      <c r="U816" s="41"/>
      <c r="V816" s="41"/>
      <c r="W816" s="41"/>
      <c r="X816" s="41"/>
      <c r="Y816" s="41"/>
      <c r="Z816" s="41"/>
    </row>
    <row r="817" spans="1:26" ht="15.75" customHeight="1">
      <c r="A817" s="39"/>
      <c r="B817" s="68"/>
      <c r="C817" s="41"/>
      <c r="D817" s="41"/>
      <c r="E817" s="60"/>
      <c r="F817" s="41"/>
      <c r="G817" s="60"/>
      <c r="H817" s="41"/>
      <c r="I817" s="41"/>
      <c r="J817" s="69"/>
      <c r="K817" s="70"/>
      <c r="L817" s="63"/>
      <c r="M817" s="41"/>
      <c r="N817" s="41"/>
      <c r="O817" s="41"/>
      <c r="P817" s="63"/>
      <c r="Q817" s="41"/>
      <c r="R817" s="41"/>
      <c r="S817" s="41"/>
      <c r="T817" s="41"/>
      <c r="U817" s="41"/>
      <c r="V817" s="41"/>
      <c r="W817" s="41"/>
      <c r="X817" s="41"/>
      <c r="Y817" s="41"/>
      <c r="Z817" s="41"/>
    </row>
    <row r="818" spans="1:26" ht="15.75" customHeight="1">
      <c r="A818" s="39"/>
      <c r="B818" s="68"/>
      <c r="C818" s="41"/>
      <c r="D818" s="41"/>
      <c r="E818" s="60"/>
      <c r="F818" s="41"/>
      <c r="G818" s="60"/>
      <c r="H818" s="41"/>
      <c r="I818" s="41"/>
      <c r="J818" s="69"/>
      <c r="K818" s="70"/>
      <c r="L818" s="63"/>
      <c r="M818" s="41"/>
      <c r="N818" s="41"/>
      <c r="O818" s="41"/>
      <c r="P818" s="63"/>
      <c r="Q818" s="41"/>
      <c r="R818" s="41"/>
      <c r="S818" s="41"/>
      <c r="T818" s="41"/>
      <c r="U818" s="41"/>
      <c r="V818" s="41"/>
      <c r="W818" s="41"/>
      <c r="X818" s="41"/>
      <c r="Y818" s="41"/>
      <c r="Z818" s="41"/>
    </row>
    <row r="819" spans="1:26" ht="15.75" customHeight="1">
      <c r="A819" s="39"/>
      <c r="B819" s="68"/>
      <c r="C819" s="41"/>
      <c r="D819" s="41"/>
      <c r="E819" s="60"/>
      <c r="F819" s="41"/>
      <c r="G819" s="60"/>
      <c r="H819" s="41"/>
      <c r="I819" s="41"/>
      <c r="J819" s="69"/>
      <c r="K819" s="70"/>
      <c r="L819" s="63"/>
      <c r="M819" s="41"/>
      <c r="N819" s="41"/>
      <c r="O819" s="41"/>
      <c r="P819" s="63"/>
      <c r="Q819" s="41"/>
      <c r="R819" s="41"/>
      <c r="S819" s="41"/>
      <c r="T819" s="41"/>
      <c r="U819" s="41"/>
      <c r="V819" s="41"/>
      <c r="W819" s="41"/>
      <c r="X819" s="41"/>
      <c r="Y819" s="41"/>
      <c r="Z819" s="41"/>
    </row>
    <row r="820" spans="1:26" ht="15.75" customHeight="1">
      <c r="A820" s="39"/>
      <c r="B820" s="68"/>
      <c r="C820" s="41"/>
      <c r="D820" s="41"/>
      <c r="E820" s="60"/>
      <c r="F820" s="41"/>
      <c r="G820" s="60"/>
      <c r="H820" s="41"/>
      <c r="I820" s="41"/>
      <c r="J820" s="69"/>
      <c r="K820" s="70"/>
      <c r="L820" s="63"/>
      <c r="M820" s="41"/>
      <c r="N820" s="41"/>
      <c r="O820" s="41"/>
      <c r="P820" s="63"/>
      <c r="Q820" s="41"/>
      <c r="R820" s="41"/>
      <c r="S820" s="41"/>
      <c r="T820" s="41"/>
      <c r="U820" s="41"/>
      <c r="V820" s="41"/>
      <c r="W820" s="41"/>
      <c r="X820" s="41"/>
      <c r="Y820" s="41"/>
      <c r="Z820" s="41"/>
    </row>
    <row r="821" spans="1:26" ht="15.75" customHeight="1">
      <c r="A821" s="39"/>
      <c r="B821" s="68"/>
      <c r="C821" s="41"/>
      <c r="D821" s="41"/>
      <c r="E821" s="60"/>
      <c r="F821" s="41"/>
      <c r="G821" s="60"/>
      <c r="H821" s="41"/>
      <c r="I821" s="41"/>
      <c r="J821" s="69"/>
      <c r="K821" s="70"/>
      <c r="L821" s="63"/>
      <c r="M821" s="41"/>
      <c r="N821" s="41"/>
      <c r="O821" s="41"/>
      <c r="P821" s="63"/>
      <c r="Q821" s="41"/>
      <c r="R821" s="41"/>
      <c r="S821" s="41"/>
      <c r="T821" s="41"/>
      <c r="U821" s="41"/>
      <c r="V821" s="41"/>
      <c r="W821" s="41"/>
      <c r="X821" s="41"/>
      <c r="Y821" s="41"/>
      <c r="Z821" s="41"/>
    </row>
    <row r="822" spans="1:26" ht="15.75" customHeight="1">
      <c r="A822" s="39"/>
      <c r="B822" s="68"/>
      <c r="C822" s="41"/>
      <c r="D822" s="41"/>
      <c r="E822" s="60"/>
      <c r="F822" s="41"/>
      <c r="G822" s="60"/>
      <c r="H822" s="41"/>
      <c r="I822" s="41"/>
      <c r="J822" s="69"/>
      <c r="K822" s="70"/>
      <c r="L822" s="63"/>
      <c r="M822" s="41"/>
      <c r="N822" s="41"/>
      <c r="O822" s="41"/>
      <c r="P822" s="63"/>
      <c r="Q822" s="41"/>
      <c r="R822" s="41"/>
      <c r="S822" s="41"/>
      <c r="T822" s="41"/>
      <c r="U822" s="41"/>
      <c r="V822" s="41"/>
      <c r="W822" s="41"/>
      <c r="X822" s="41"/>
      <c r="Y822" s="41"/>
      <c r="Z822" s="41"/>
    </row>
    <row r="823" spans="1:26" ht="15.75" customHeight="1">
      <c r="A823" s="39"/>
      <c r="B823" s="68"/>
      <c r="C823" s="41"/>
      <c r="D823" s="41"/>
      <c r="E823" s="60"/>
      <c r="F823" s="41"/>
      <c r="G823" s="60"/>
      <c r="H823" s="41"/>
      <c r="I823" s="41"/>
      <c r="J823" s="69"/>
      <c r="K823" s="70"/>
      <c r="L823" s="63"/>
      <c r="M823" s="41"/>
      <c r="N823" s="41"/>
      <c r="O823" s="41"/>
      <c r="P823" s="63"/>
      <c r="Q823" s="41"/>
      <c r="R823" s="41"/>
      <c r="S823" s="41"/>
      <c r="T823" s="41"/>
      <c r="U823" s="41"/>
      <c r="V823" s="41"/>
      <c r="W823" s="41"/>
      <c r="X823" s="41"/>
      <c r="Y823" s="41"/>
      <c r="Z823" s="41"/>
    </row>
    <row r="824" spans="1:26" ht="15.75" customHeight="1">
      <c r="A824" s="39"/>
      <c r="B824" s="68"/>
      <c r="C824" s="41"/>
      <c r="D824" s="41"/>
      <c r="E824" s="60"/>
      <c r="F824" s="41"/>
      <c r="G824" s="60"/>
      <c r="H824" s="41"/>
      <c r="I824" s="41"/>
      <c r="J824" s="69"/>
      <c r="K824" s="70"/>
      <c r="L824" s="63"/>
      <c r="M824" s="41"/>
      <c r="N824" s="41"/>
      <c r="O824" s="41"/>
      <c r="P824" s="63"/>
      <c r="Q824" s="41"/>
      <c r="R824" s="41"/>
      <c r="S824" s="41"/>
      <c r="T824" s="41"/>
      <c r="U824" s="41"/>
      <c r="V824" s="41"/>
      <c r="W824" s="41"/>
      <c r="X824" s="41"/>
      <c r="Y824" s="41"/>
      <c r="Z824" s="41"/>
    </row>
    <row r="825" spans="1:26" ht="15.75" customHeight="1">
      <c r="A825" s="39"/>
      <c r="B825" s="68"/>
      <c r="C825" s="41"/>
      <c r="D825" s="41"/>
      <c r="E825" s="60"/>
      <c r="F825" s="41"/>
      <c r="G825" s="60"/>
      <c r="H825" s="41"/>
      <c r="I825" s="41"/>
      <c r="J825" s="69"/>
      <c r="K825" s="70"/>
      <c r="L825" s="63"/>
      <c r="M825" s="41"/>
      <c r="N825" s="41"/>
      <c r="O825" s="41"/>
      <c r="P825" s="63"/>
      <c r="Q825" s="41"/>
      <c r="R825" s="41"/>
      <c r="S825" s="41"/>
      <c r="T825" s="41"/>
      <c r="U825" s="41"/>
      <c r="V825" s="41"/>
      <c r="W825" s="41"/>
      <c r="X825" s="41"/>
      <c r="Y825" s="41"/>
      <c r="Z825" s="41"/>
    </row>
    <row r="826" spans="1:26" ht="15.75" customHeight="1">
      <c r="A826" s="39"/>
      <c r="B826" s="68"/>
      <c r="C826" s="41"/>
      <c r="D826" s="41"/>
      <c r="E826" s="60"/>
      <c r="F826" s="41"/>
      <c r="G826" s="60"/>
      <c r="H826" s="41"/>
      <c r="I826" s="41"/>
      <c r="J826" s="69"/>
      <c r="K826" s="70"/>
      <c r="L826" s="63"/>
      <c r="M826" s="41"/>
      <c r="N826" s="41"/>
      <c r="O826" s="41"/>
      <c r="P826" s="63"/>
      <c r="Q826" s="41"/>
      <c r="R826" s="41"/>
      <c r="S826" s="41"/>
      <c r="T826" s="41"/>
      <c r="U826" s="41"/>
      <c r="V826" s="41"/>
      <c r="W826" s="41"/>
      <c r="X826" s="41"/>
      <c r="Y826" s="41"/>
      <c r="Z826" s="41"/>
    </row>
    <row r="827" spans="1:26" ht="15.75" customHeight="1">
      <c r="A827" s="39"/>
      <c r="B827" s="68"/>
      <c r="C827" s="41"/>
      <c r="D827" s="41"/>
      <c r="E827" s="60"/>
      <c r="F827" s="41"/>
      <c r="G827" s="60"/>
      <c r="H827" s="41"/>
      <c r="I827" s="41"/>
      <c r="J827" s="69"/>
      <c r="K827" s="70"/>
      <c r="L827" s="63"/>
      <c r="M827" s="41"/>
      <c r="N827" s="41"/>
      <c r="O827" s="41"/>
      <c r="P827" s="63"/>
      <c r="Q827" s="41"/>
      <c r="R827" s="41"/>
      <c r="S827" s="41"/>
      <c r="T827" s="41"/>
      <c r="U827" s="41"/>
      <c r="V827" s="41"/>
      <c r="W827" s="41"/>
      <c r="X827" s="41"/>
      <c r="Y827" s="41"/>
      <c r="Z827" s="41"/>
    </row>
    <row r="828" spans="1:26" ht="15.75" customHeight="1">
      <c r="A828" s="39"/>
      <c r="B828" s="68"/>
      <c r="C828" s="41"/>
      <c r="D828" s="41"/>
      <c r="E828" s="60"/>
      <c r="F828" s="41"/>
      <c r="G828" s="60"/>
      <c r="H828" s="41"/>
      <c r="I828" s="41"/>
      <c r="J828" s="69"/>
      <c r="K828" s="70"/>
      <c r="L828" s="63"/>
      <c r="M828" s="41"/>
      <c r="N828" s="41"/>
      <c r="O828" s="41"/>
      <c r="P828" s="63"/>
      <c r="Q828" s="41"/>
      <c r="R828" s="41"/>
      <c r="S828" s="41"/>
      <c r="T828" s="41"/>
      <c r="U828" s="41"/>
      <c r="V828" s="41"/>
      <c r="W828" s="41"/>
      <c r="X828" s="41"/>
      <c r="Y828" s="41"/>
      <c r="Z828" s="41"/>
    </row>
    <row r="829" spans="1:26" ht="15.75" customHeight="1">
      <c r="A829" s="39"/>
      <c r="B829" s="68"/>
      <c r="C829" s="41"/>
      <c r="D829" s="41"/>
      <c r="E829" s="60"/>
      <c r="F829" s="41"/>
      <c r="G829" s="60"/>
      <c r="H829" s="41"/>
      <c r="I829" s="41"/>
      <c r="J829" s="69"/>
      <c r="K829" s="70"/>
      <c r="L829" s="63"/>
      <c r="M829" s="41"/>
      <c r="N829" s="41"/>
      <c r="O829" s="41"/>
      <c r="P829" s="63"/>
      <c r="Q829" s="41"/>
      <c r="R829" s="41"/>
      <c r="S829" s="41"/>
      <c r="T829" s="41"/>
      <c r="U829" s="41"/>
      <c r="V829" s="41"/>
      <c r="W829" s="41"/>
      <c r="X829" s="41"/>
      <c r="Y829" s="41"/>
      <c r="Z829" s="41"/>
    </row>
    <row r="830" spans="1:26" ht="15.75" customHeight="1">
      <c r="A830" s="39"/>
      <c r="B830" s="68"/>
      <c r="C830" s="41"/>
      <c r="D830" s="41"/>
      <c r="E830" s="60"/>
      <c r="F830" s="41"/>
      <c r="G830" s="60"/>
      <c r="H830" s="41"/>
      <c r="I830" s="41"/>
      <c r="J830" s="69"/>
      <c r="K830" s="70"/>
      <c r="L830" s="63"/>
      <c r="M830" s="41"/>
      <c r="N830" s="41"/>
      <c r="O830" s="41"/>
      <c r="P830" s="63"/>
      <c r="Q830" s="41"/>
      <c r="R830" s="41"/>
      <c r="S830" s="41"/>
      <c r="T830" s="41"/>
      <c r="U830" s="41"/>
      <c r="V830" s="41"/>
      <c r="W830" s="41"/>
      <c r="X830" s="41"/>
      <c r="Y830" s="41"/>
      <c r="Z830" s="41"/>
    </row>
    <row r="831" spans="1:26" ht="15.75" customHeight="1">
      <c r="A831" s="39"/>
      <c r="B831" s="68"/>
      <c r="C831" s="41"/>
      <c r="D831" s="41"/>
      <c r="E831" s="60"/>
      <c r="F831" s="41"/>
      <c r="G831" s="60"/>
      <c r="H831" s="41"/>
      <c r="I831" s="41"/>
      <c r="J831" s="69"/>
      <c r="K831" s="70"/>
      <c r="L831" s="63"/>
      <c r="M831" s="41"/>
      <c r="N831" s="41"/>
      <c r="O831" s="41"/>
      <c r="P831" s="63"/>
      <c r="Q831" s="41"/>
      <c r="R831" s="41"/>
      <c r="S831" s="41"/>
      <c r="T831" s="41"/>
      <c r="U831" s="41"/>
      <c r="V831" s="41"/>
      <c r="W831" s="41"/>
      <c r="X831" s="41"/>
      <c r="Y831" s="41"/>
      <c r="Z831" s="41"/>
    </row>
    <row r="832" spans="1:26" ht="15.75" customHeight="1">
      <c r="A832" s="39"/>
      <c r="B832" s="68"/>
      <c r="C832" s="41"/>
      <c r="D832" s="41"/>
      <c r="E832" s="60"/>
      <c r="F832" s="41"/>
      <c r="G832" s="60"/>
      <c r="H832" s="41"/>
      <c r="I832" s="41"/>
      <c r="J832" s="69"/>
      <c r="K832" s="70"/>
      <c r="L832" s="63"/>
      <c r="M832" s="41"/>
      <c r="N832" s="41"/>
      <c r="O832" s="41"/>
      <c r="P832" s="63"/>
      <c r="Q832" s="41"/>
      <c r="R832" s="41"/>
      <c r="S832" s="41"/>
      <c r="T832" s="41"/>
      <c r="U832" s="41"/>
      <c r="V832" s="41"/>
      <c r="W832" s="41"/>
      <c r="X832" s="41"/>
      <c r="Y832" s="41"/>
      <c r="Z832" s="41"/>
    </row>
    <row r="833" spans="1:26" ht="15.75" customHeight="1">
      <c r="A833" s="39"/>
      <c r="B833" s="68"/>
      <c r="C833" s="41"/>
      <c r="D833" s="41"/>
      <c r="E833" s="60"/>
      <c r="F833" s="41"/>
      <c r="G833" s="60"/>
      <c r="H833" s="41"/>
      <c r="I833" s="41"/>
      <c r="J833" s="69"/>
      <c r="K833" s="70"/>
      <c r="L833" s="63"/>
      <c r="M833" s="41"/>
      <c r="N833" s="41"/>
      <c r="O833" s="41"/>
      <c r="P833" s="63"/>
      <c r="Q833" s="41"/>
      <c r="R833" s="41"/>
      <c r="S833" s="41"/>
      <c r="T833" s="41"/>
      <c r="U833" s="41"/>
      <c r="V833" s="41"/>
      <c r="W833" s="41"/>
      <c r="X833" s="41"/>
      <c r="Y833" s="41"/>
      <c r="Z833" s="41"/>
    </row>
    <row r="834" spans="1:26" ht="15.75" customHeight="1">
      <c r="A834" s="39"/>
      <c r="B834" s="68"/>
      <c r="C834" s="41"/>
      <c r="D834" s="41"/>
      <c r="E834" s="60"/>
      <c r="F834" s="41"/>
      <c r="G834" s="60"/>
      <c r="H834" s="41"/>
      <c r="I834" s="41"/>
      <c r="J834" s="69"/>
      <c r="K834" s="70"/>
      <c r="L834" s="63"/>
      <c r="M834" s="41"/>
      <c r="N834" s="41"/>
      <c r="O834" s="41"/>
      <c r="P834" s="63"/>
      <c r="Q834" s="41"/>
      <c r="R834" s="41"/>
      <c r="S834" s="41"/>
      <c r="T834" s="41"/>
      <c r="U834" s="41"/>
      <c r="V834" s="41"/>
      <c r="W834" s="41"/>
      <c r="X834" s="41"/>
      <c r="Y834" s="41"/>
      <c r="Z834" s="41"/>
    </row>
    <row r="835" spans="1:26" ht="15.75" customHeight="1">
      <c r="A835" s="39"/>
      <c r="B835" s="68"/>
      <c r="C835" s="41"/>
      <c r="D835" s="41"/>
      <c r="E835" s="60"/>
      <c r="F835" s="41"/>
      <c r="G835" s="60"/>
      <c r="H835" s="41"/>
      <c r="I835" s="41"/>
      <c r="J835" s="69"/>
      <c r="K835" s="70"/>
      <c r="L835" s="63"/>
      <c r="M835" s="41"/>
      <c r="N835" s="41"/>
      <c r="O835" s="41"/>
      <c r="P835" s="63"/>
      <c r="Q835" s="41"/>
      <c r="R835" s="41"/>
      <c r="S835" s="41"/>
      <c r="T835" s="41"/>
      <c r="U835" s="41"/>
      <c r="V835" s="41"/>
      <c r="W835" s="41"/>
      <c r="X835" s="41"/>
      <c r="Y835" s="41"/>
      <c r="Z835" s="41"/>
    </row>
    <row r="836" spans="1:26" ht="15.75" customHeight="1">
      <c r="A836" s="39"/>
      <c r="B836" s="68"/>
      <c r="C836" s="41"/>
      <c r="D836" s="41"/>
      <c r="E836" s="60"/>
      <c r="F836" s="41"/>
      <c r="G836" s="60"/>
      <c r="H836" s="41"/>
      <c r="I836" s="41"/>
      <c r="J836" s="69"/>
      <c r="K836" s="70"/>
      <c r="L836" s="63"/>
      <c r="M836" s="41"/>
      <c r="N836" s="41"/>
      <c r="O836" s="41"/>
      <c r="P836" s="63"/>
      <c r="Q836" s="41"/>
      <c r="R836" s="41"/>
      <c r="S836" s="41"/>
      <c r="T836" s="41"/>
      <c r="U836" s="41"/>
      <c r="V836" s="41"/>
      <c r="W836" s="41"/>
      <c r="X836" s="41"/>
      <c r="Y836" s="41"/>
      <c r="Z836" s="41"/>
    </row>
    <row r="837" spans="1:26" ht="15.75" customHeight="1">
      <c r="A837" s="39"/>
      <c r="B837" s="68"/>
      <c r="C837" s="41"/>
      <c r="D837" s="41"/>
      <c r="E837" s="60"/>
      <c r="F837" s="41"/>
      <c r="G837" s="60"/>
      <c r="H837" s="41"/>
      <c r="I837" s="41"/>
      <c r="J837" s="69"/>
      <c r="K837" s="70"/>
      <c r="L837" s="63"/>
      <c r="M837" s="41"/>
      <c r="N837" s="41"/>
      <c r="O837" s="41"/>
      <c r="P837" s="63"/>
      <c r="Q837" s="41"/>
      <c r="R837" s="41"/>
      <c r="S837" s="41"/>
      <c r="T837" s="41"/>
      <c r="U837" s="41"/>
      <c r="V837" s="41"/>
      <c r="W837" s="41"/>
      <c r="X837" s="41"/>
      <c r="Y837" s="41"/>
      <c r="Z837" s="41"/>
    </row>
    <row r="838" spans="1:26" ht="15.75" customHeight="1">
      <c r="A838" s="39"/>
      <c r="B838" s="68"/>
      <c r="C838" s="41"/>
      <c r="D838" s="41"/>
      <c r="E838" s="60"/>
      <c r="F838" s="41"/>
      <c r="G838" s="60"/>
      <c r="H838" s="41"/>
      <c r="I838" s="41"/>
      <c r="J838" s="69"/>
      <c r="K838" s="70"/>
      <c r="L838" s="63"/>
      <c r="M838" s="41"/>
      <c r="N838" s="41"/>
      <c r="O838" s="41"/>
      <c r="P838" s="63"/>
      <c r="Q838" s="41"/>
      <c r="R838" s="41"/>
      <c r="S838" s="41"/>
      <c r="T838" s="41"/>
      <c r="U838" s="41"/>
      <c r="V838" s="41"/>
      <c r="W838" s="41"/>
      <c r="X838" s="41"/>
      <c r="Y838" s="41"/>
      <c r="Z838" s="41"/>
    </row>
    <row r="839" spans="1:26" ht="15.75" customHeight="1">
      <c r="A839" s="39"/>
      <c r="B839" s="68"/>
      <c r="C839" s="41"/>
      <c r="D839" s="41"/>
      <c r="E839" s="60"/>
      <c r="F839" s="41"/>
      <c r="G839" s="60"/>
      <c r="H839" s="41"/>
      <c r="I839" s="41"/>
      <c r="J839" s="69"/>
      <c r="K839" s="70"/>
      <c r="L839" s="63"/>
      <c r="M839" s="41"/>
      <c r="N839" s="41"/>
      <c r="O839" s="41"/>
      <c r="P839" s="63"/>
      <c r="Q839" s="41"/>
      <c r="R839" s="41"/>
      <c r="S839" s="41"/>
      <c r="T839" s="41"/>
      <c r="U839" s="41"/>
      <c r="V839" s="41"/>
      <c r="W839" s="41"/>
      <c r="X839" s="41"/>
      <c r="Y839" s="41"/>
      <c r="Z839" s="41"/>
    </row>
    <row r="840" spans="1:26" ht="15.75" customHeight="1">
      <c r="A840" s="39"/>
      <c r="B840" s="68"/>
      <c r="C840" s="41"/>
      <c r="D840" s="41"/>
      <c r="E840" s="60"/>
      <c r="F840" s="41"/>
      <c r="G840" s="60"/>
      <c r="H840" s="41"/>
      <c r="I840" s="41"/>
      <c r="J840" s="69"/>
      <c r="K840" s="70"/>
      <c r="L840" s="63"/>
      <c r="M840" s="41"/>
      <c r="N840" s="41"/>
      <c r="O840" s="41"/>
      <c r="P840" s="63"/>
      <c r="Q840" s="41"/>
      <c r="R840" s="41"/>
      <c r="S840" s="41"/>
      <c r="T840" s="41"/>
      <c r="U840" s="41"/>
      <c r="V840" s="41"/>
      <c r="W840" s="41"/>
      <c r="X840" s="41"/>
      <c r="Y840" s="41"/>
      <c r="Z840" s="41"/>
    </row>
    <row r="841" spans="1:26" ht="15.75" customHeight="1">
      <c r="A841" s="39"/>
      <c r="B841" s="68"/>
      <c r="C841" s="41"/>
      <c r="D841" s="41"/>
      <c r="E841" s="60"/>
      <c r="F841" s="41"/>
      <c r="G841" s="60"/>
      <c r="H841" s="41"/>
      <c r="I841" s="41"/>
      <c r="J841" s="69"/>
      <c r="K841" s="70"/>
      <c r="L841" s="63"/>
      <c r="M841" s="41"/>
      <c r="N841" s="41"/>
      <c r="O841" s="41"/>
      <c r="P841" s="63"/>
      <c r="Q841" s="41"/>
      <c r="R841" s="41"/>
      <c r="S841" s="41"/>
      <c r="T841" s="41"/>
      <c r="U841" s="41"/>
      <c r="V841" s="41"/>
      <c r="W841" s="41"/>
      <c r="X841" s="41"/>
      <c r="Y841" s="41"/>
      <c r="Z841" s="41"/>
    </row>
    <row r="842" spans="1:26" ht="15.75" customHeight="1">
      <c r="A842" s="39"/>
      <c r="B842" s="68"/>
      <c r="C842" s="41"/>
      <c r="D842" s="41"/>
      <c r="E842" s="60"/>
      <c r="F842" s="41"/>
      <c r="G842" s="60"/>
      <c r="H842" s="41"/>
      <c r="I842" s="41"/>
      <c r="J842" s="69"/>
      <c r="K842" s="70"/>
      <c r="L842" s="63"/>
      <c r="M842" s="41"/>
      <c r="N842" s="41"/>
      <c r="O842" s="41"/>
      <c r="P842" s="63"/>
      <c r="Q842" s="41"/>
      <c r="R842" s="41"/>
      <c r="S842" s="41"/>
      <c r="T842" s="41"/>
      <c r="U842" s="41"/>
      <c r="V842" s="41"/>
      <c r="W842" s="41"/>
      <c r="X842" s="41"/>
      <c r="Y842" s="41"/>
      <c r="Z842" s="41"/>
    </row>
    <row r="843" spans="1:26" ht="15.75" customHeight="1">
      <c r="A843" s="39"/>
      <c r="B843" s="68"/>
      <c r="C843" s="41"/>
      <c r="D843" s="41"/>
      <c r="E843" s="60"/>
      <c r="F843" s="41"/>
      <c r="G843" s="60"/>
      <c r="H843" s="41"/>
      <c r="I843" s="41"/>
      <c r="J843" s="69"/>
      <c r="K843" s="70"/>
      <c r="L843" s="63"/>
      <c r="M843" s="41"/>
      <c r="N843" s="41"/>
      <c r="O843" s="41"/>
      <c r="P843" s="63"/>
      <c r="Q843" s="41"/>
      <c r="R843" s="41"/>
      <c r="S843" s="41"/>
      <c r="T843" s="41"/>
      <c r="U843" s="41"/>
      <c r="V843" s="41"/>
      <c r="W843" s="41"/>
      <c r="X843" s="41"/>
      <c r="Y843" s="41"/>
      <c r="Z843" s="41"/>
    </row>
    <row r="844" spans="1:26" ht="15.75" customHeight="1">
      <c r="A844" s="39"/>
      <c r="B844" s="68"/>
      <c r="C844" s="41"/>
      <c r="D844" s="41"/>
      <c r="E844" s="60"/>
      <c r="F844" s="41"/>
      <c r="G844" s="60"/>
      <c r="H844" s="41"/>
      <c r="I844" s="41"/>
      <c r="J844" s="69"/>
      <c r="K844" s="70"/>
      <c r="L844" s="63"/>
      <c r="M844" s="41"/>
      <c r="N844" s="41"/>
      <c r="O844" s="41"/>
      <c r="P844" s="63"/>
      <c r="Q844" s="41"/>
      <c r="R844" s="41"/>
      <c r="S844" s="41"/>
      <c r="T844" s="41"/>
      <c r="U844" s="41"/>
      <c r="V844" s="41"/>
      <c r="W844" s="41"/>
      <c r="X844" s="41"/>
      <c r="Y844" s="41"/>
      <c r="Z844" s="41"/>
    </row>
    <row r="845" spans="1:26" ht="15.75" customHeight="1">
      <c r="A845" s="39"/>
      <c r="B845" s="68"/>
      <c r="C845" s="41"/>
      <c r="D845" s="41"/>
      <c r="E845" s="60"/>
      <c r="F845" s="41"/>
      <c r="G845" s="60"/>
      <c r="H845" s="41"/>
      <c r="I845" s="41"/>
      <c r="J845" s="69"/>
      <c r="K845" s="70"/>
      <c r="L845" s="63"/>
      <c r="M845" s="41"/>
      <c r="N845" s="41"/>
      <c r="O845" s="41"/>
      <c r="P845" s="63"/>
      <c r="Q845" s="41"/>
      <c r="R845" s="41"/>
      <c r="S845" s="41"/>
      <c r="T845" s="41"/>
      <c r="U845" s="41"/>
      <c r="V845" s="41"/>
      <c r="W845" s="41"/>
      <c r="X845" s="41"/>
      <c r="Y845" s="41"/>
      <c r="Z845" s="41"/>
    </row>
    <row r="846" spans="1:26" ht="15.75" customHeight="1">
      <c r="A846" s="39"/>
      <c r="B846" s="68"/>
      <c r="C846" s="41"/>
      <c r="D846" s="41"/>
      <c r="E846" s="60"/>
      <c r="F846" s="41"/>
      <c r="G846" s="60"/>
      <c r="H846" s="41"/>
      <c r="I846" s="41"/>
      <c r="J846" s="69"/>
      <c r="K846" s="70"/>
      <c r="L846" s="63"/>
      <c r="M846" s="41"/>
      <c r="N846" s="41"/>
      <c r="O846" s="41"/>
      <c r="P846" s="63"/>
      <c r="Q846" s="41"/>
      <c r="R846" s="41"/>
      <c r="S846" s="41"/>
      <c r="T846" s="41"/>
      <c r="U846" s="41"/>
      <c r="V846" s="41"/>
      <c r="W846" s="41"/>
      <c r="X846" s="41"/>
      <c r="Y846" s="41"/>
      <c r="Z846" s="41"/>
    </row>
    <row r="847" spans="1:26" ht="15.75" customHeight="1">
      <c r="A847" s="39"/>
      <c r="B847" s="68"/>
      <c r="C847" s="41"/>
      <c r="D847" s="41"/>
      <c r="E847" s="60"/>
      <c r="F847" s="41"/>
      <c r="G847" s="60"/>
      <c r="H847" s="41"/>
      <c r="I847" s="41"/>
      <c r="J847" s="69"/>
      <c r="K847" s="70"/>
      <c r="L847" s="63"/>
      <c r="M847" s="41"/>
      <c r="N847" s="41"/>
      <c r="O847" s="41"/>
      <c r="P847" s="63"/>
      <c r="Q847" s="41"/>
      <c r="R847" s="41"/>
      <c r="S847" s="41"/>
      <c r="T847" s="41"/>
      <c r="U847" s="41"/>
      <c r="V847" s="41"/>
      <c r="W847" s="41"/>
      <c r="X847" s="41"/>
      <c r="Y847" s="41"/>
      <c r="Z847" s="41"/>
    </row>
    <row r="848" spans="1:26" ht="15.75" customHeight="1">
      <c r="A848" s="39"/>
      <c r="B848" s="68"/>
      <c r="C848" s="41"/>
      <c r="D848" s="41"/>
      <c r="E848" s="60"/>
      <c r="F848" s="41"/>
      <c r="G848" s="60"/>
      <c r="H848" s="41"/>
      <c r="I848" s="41"/>
      <c r="J848" s="69"/>
      <c r="K848" s="70"/>
      <c r="L848" s="63"/>
      <c r="M848" s="41"/>
      <c r="N848" s="41"/>
      <c r="O848" s="41"/>
      <c r="P848" s="63"/>
      <c r="Q848" s="41"/>
      <c r="R848" s="41"/>
      <c r="S848" s="41"/>
      <c r="T848" s="41"/>
      <c r="U848" s="41"/>
      <c r="V848" s="41"/>
      <c r="W848" s="41"/>
      <c r="X848" s="41"/>
      <c r="Y848" s="41"/>
      <c r="Z848" s="41"/>
    </row>
    <row r="849" spans="1:26" ht="15.75" customHeight="1">
      <c r="A849" s="39"/>
      <c r="B849" s="68"/>
      <c r="C849" s="41"/>
      <c r="D849" s="41"/>
      <c r="E849" s="60"/>
      <c r="F849" s="41"/>
      <c r="G849" s="60"/>
      <c r="H849" s="41"/>
      <c r="I849" s="41"/>
      <c r="J849" s="69"/>
      <c r="K849" s="70"/>
      <c r="L849" s="63"/>
      <c r="M849" s="41"/>
      <c r="N849" s="41"/>
      <c r="O849" s="41"/>
      <c r="P849" s="63"/>
      <c r="Q849" s="41"/>
      <c r="R849" s="41"/>
      <c r="S849" s="41"/>
      <c r="T849" s="41"/>
      <c r="U849" s="41"/>
      <c r="V849" s="41"/>
      <c r="W849" s="41"/>
      <c r="X849" s="41"/>
      <c r="Y849" s="41"/>
      <c r="Z849" s="41"/>
    </row>
    <row r="850" spans="1:26" ht="15.75" customHeight="1">
      <c r="A850" s="39"/>
      <c r="B850" s="68"/>
      <c r="C850" s="41"/>
      <c r="D850" s="41"/>
      <c r="E850" s="60"/>
      <c r="F850" s="41"/>
      <c r="G850" s="60"/>
      <c r="H850" s="41"/>
      <c r="I850" s="41"/>
      <c r="J850" s="69"/>
      <c r="K850" s="70"/>
      <c r="L850" s="63"/>
      <c r="M850" s="41"/>
      <c r="N850" s="41"/>
      <c r="O850" s="41"/>
      <c r="P850" s="63"/>
      <c r="Q850" s="41"/>
      <c r="R850" s="41"/>
      <c r="S850" s="41"/>
      <c r="T850" s="41"/>
      <c r="U850" s="41"/>
      <c r="V850" s="41"/>
      <c r="W850" s="41"/>
      <c r="X850" s="41"/>
      <c r="Y850" s="41"/>
      <c r="Z850" s="41"/>
    </row>
    <row r="851" spans="1:26" ht="15.75" customHeight="1">
      <c r="A851" s="39"/>
      <c r="B851" s="68"/>
      <c r="C851" s="41"/>
      <c r="D851" s="41"/>
      <c r="E851" s="60"/>
      <c r="F851" s="41"/>
      <c r="G851" s="60"/>
      <c r="H851" s="41"/>
      <c r="I851" s="41"/>
      <c r="J851" s="69"/>
      <c r="K851" s="70"/>
      <c r="L851" s="63"/>
      <c r="M851" s="41"/>
      <c r="N851" s="41"/>
      <c r="O851" s="41"/>
      <c r="P851" s="63"/>
      <c r="Q851" s="41"/>
      <c r="R851" s="41"/>
      <c r="S851" s="41"/>
      <c r="T851" s="41"/>
      <c r="U851" s="41"/>
      <c r="V851" s="41"/>
      <c r="W851" s="41"/>
      <c r="X851" s="41"/>
      <c r="Y851" s="41"/>
      <c r="Z851" s="41"/>
    </row>
    <row r="852" spans="1:26" ht="15.75" customHeight="1">
      <c r="A852" s="39"/>
      <c r="B852" s="68"/>
      <c r="C852" s="41"/>
      <c r="D852" s="41"/>
      <c r="E852" s="60"/>
      <c r="F852" s="41"/>
      <c r="G852" s="60"/>
      <c r="H852" s="41"/>
      <c r="I852" s="41"/>
      <c r="J852" s="69"/>
      <c r="K852" s="70"/>
      <c r="L852" s="63"/>
      <c r="M852" s="41"/>
      <c r="N852" s="41"/>
      <c r="O852" s="41"/>
      <c r="P852" s="63"/>
      <c r="Q852" s="41"/>
      <c r="R852" s="41"/>
      <c r="S852" s="41"/>
      <c r="T852" s="41"/>
      <c r="U852" s="41"/>
      <c r="V852" s="41"/>
      <c r="W852" s="41"/>
      <c r="X852" s="41"/>
      <c r="Y852" s="41"/>
      <c r="Z852" s="41"/>
    </row>
    <row r="853" spans="1:26" ht="15.75" customHeight="1">
      <c r="A853" s="39"/>
      <c r="B853" s="68"/>
      <c r="C853" s="41"/>
      <c r="D853" s="41"/>
      <c r="E853" s="60"/>
      <c r="F853" s="41"/>
      <c r="G853" s="60"/>
      <c r="H853" s="41"/>
      <c r="I853" s="41"/>
      <c r="J853" s="69"/>
      <c r="K853" s="70"/>
      <c r="L853" s="63"/>
      <c r="M853" s="41"/>
      <c r="N853" s="41"/>
      <c r="O853" s="41"/>
      <c r="P853" s="63"/>
      <c r="Q853" s="41"/>
      <c r="R853" s="41"/>
      <c r="S853" s="41"/>
      <c r="T853" s="41"/>
      <c r="U853" s="41"/>
      <c r="V853" s="41"/>
      <c r="W853" s="41"/>
      <c r="X853" s="41"/>
      <c r="Y853" s="41"/>
      <c r="Z853" s="41"/>
    </row>
    <row r="854" spans="1:26" ht="15.75" customHeight="1">
      <c r="A854" s="39"/>
      <c r="B854" s="68"/>
      <c r="C854" s="41"/>
      <c r="D854" s="41"/>
      <c r="E854" s="60"/>
      <c r="F854" s="41"/>
      <c r="G854" s="60"/>
      <c r="H854" s="41"/>
      <c r="I854" s="41"/>
      <c r="J854" s="69"/>
      <c r="K854" s="70"/>
      <c r="L854" s="63"/>
      <c r="M854" s="41"/>
      <c r="N854" s="41"/>
      <c r="O854" s="41"/>
      <c r="P854" s="63"/>
      <c r="Q854" s="41"/>
      <c r="R854" s="41"/>
      <c r="S854" s="41"/>
      <c r="T854" s="41"/>
      <c r="U854" s="41"/>
      <c r="V854" s="41"/>
      <c r="W854" s="41"/>
      <c r="X854" s="41"/>
      <c r="Y854" s="41"/>
      <c r="Z854" s="41"/>
    </row>
    <row r="855" spans="1:26" ht="15.75" customHeight="1">
      <c r="A855" s="39"/>
      <c r="B855" s="68"/>
      <c r="C855" s="41"/>
      <c r="D855" s="41"/>
      <c r="E855" s="60"/>
      <c r="F855" s="41"/>
      <c r="G855" s="60"/>
      <c r="H855" s="41"/>
      <c r="I855" s="41"/>
      <c r="J855" s="69"/>
      <c r="K855" s="70"/>
      <c r="L855" s="63"/>
      <c r="M855" s="41"/>
      <c r="N855" s="41"/>
      <c r="O855" s="41"/>
      <c r="P855" s="63"/>
      <c r="Q855" s="41"/>
      <c r="R855" s="41"/>
      <c r="S855" s="41"/>
      <c r="T855" s="41"/>
      <c r="U855" s="41"/>
      <c r="V855" s="41"/>
      <c r="W855" s="41"/>
      <c r="X855" s="41"/>
      <c r="Y855" s="41"/>
      <c r="Z855" s="41"/>
    </row>
    <row r="856" spans="1:26" ht="15.75" customHeight="1">
      <c r="A856" s="39"/>
      <c r="B856" s="68"/>
      <c r="C856" s="41"/>
      <c r="D856" s="41"/>
      <c r="E856" s="60"/>
      <c r="F856" s="41"/>
      <c r="G856" s="60"/>
      <c r="H856" s="41"/>
      <c r="I856" s="41"/>
      <c r="J856" s="69"/>
      <c r="K856" s="70"/>
      <c r="L856" s="63"/>
      <c r="M856" s="41"/>
      <c r="N856" s="41"/>
      <c r="O856" s="41"/>
      <c r="P856" s="63"/>
      <c r="Q856" s="41"/>
      <c r="R856" s="41"/>
      <c r="S856" s="41"/>
      <c r="T856" s="41"/>
      <c r="U856" s="41"/>
      <c r="V856" s="41"/>
      <c r="W856" s="41"/>
      <c r="X856" s="41"/>
      <c r="Y856" s="41"/>
      <c r="Z856" s="41"/>
    </row>
    <row r="857" spans="1:26" ht="15.75" customHeight="1">
      <c r="A857" s="39"/>
      <c r="B857" s="68"/>
      <c r="C857" s="41"/>
      <c r="D857" s="41"/>
      <c r="E857" s="60"/>
      <c r="F857" s="41"/>
      <c r="G857" s="60"/>
      <c r="H857" s="41"/>
      <c r="I857" s="41"/>
      <c r="J857" s="69"/>
      <c r="K857" s="70"/>
      <c r="L857" s="63"/>
      <c r="M857" s="41"/>
      <c r="N857" s="41"/>
      <c r="O857" s="41"/>
      <c r="P857" s="63"/>
      <c r="Q857" s="41"/>
      <c r="R857" s="41"/>
      <c r="S857" s="41"/>
      <c r="T857" s="41"/>
      <c r="U857" s="41"/>
      <c r="V857" s="41"/>
      <c r="W857" s="41"/>
      <c r="X857" s="41"/>
      <c r="Y857" s="41"/>
      <c r="Z857" s="41"/>
    </row>
    <row r="858" spans="1:26" ht="15.75" customHeight="1">
      <c r="A858" s="39"/>
      <c r="B858" s="68"/>
      <c r="C858" s="41"/>
      <c r="D858" s="41"/>
      <c r="E858" s="60"/>
      <c r="F858" s="41"/>
      <c r="G858" s="60"/>
      <c r="H858" s="41"/>
      <c r="I858" s="41"/>
      <c r="J858" s="69"/>
      <c r="K858" s="70"/>
      <c r="L858" s="63"/>
      <c r="M858" s="41"/>
      <c r="N858" s="41"/>
      <c r="O858" s="41"/>
      <c r="P858" s="63"/>
      <c r="Q858" s="41"/>
      <c r="R858" s="41"/>
      <c r="S858" s="41"/>
      <c r="T858" s="41"/>
      <c r="U858" s="41"/>
      <c r="V858" s="41"/>
      <c r="W858" s="41"/>
      <c r="X858" s="41"/>
      <c r="Y858" s="41"/>
      <c r="Z858" s="41"/>
    </row>
    <row r="859" spans="1:26" ht="15.75" customHeight="1">
      <c r="A859" s="39"/>
      <c r="B859" s="68"/>
      <c r="C859" s="41"/>
      <c r="D859" s="41"/>
      <c r="E859" s="60"/>
      <c r="F859" s="41"/>
      <c r="G859" s="60"/>
      <c r="H859" s="41"/>
      <c r="I859" s="41"/>
      <c r="J859" s="69"/>
      <c r="K859" s="70"/>
      <c r="L859" s="63"/>
      <c r="M859" s="41"/>
      <c r="N859" s="41"/>
      <c r="O859" s="41"/>
      <c r="P859" s="63"/>
      <c r="Q859" s="41"/>
      <c r="R859" s="41"/>
      <c r="S859" s="41"/>
      <c r="T859" s="41"/>
      <c r="U859" s="41"/>
      <c r="V859" s="41"/>
      <c r="W859" s="41"/>
      <c r="X859" s="41"/>
      <c r="Y859" s="41"/>
      <c r="Z859" s="41"/>
    </row>
    <row r="860" spans="1:26" ht="15.75" customHeight="1">
      <c r="A860" s="39"/>
      <c r="B860" s="68"/>
      <c r="C860" s="41"/>
      <c r="D860" s="41"/>
      <c r="E860" s="60"/>
      <c r="F860" s="41"/>
      <c r="G860" s="60"/>
      <c r="H860" s="41"/>
      <c r="I860" s="41"/>
      <c r="J860" s="69"/>
      <c r="K860" s="70"/>
      <c r="L860" s="63"/>
      <c r="M860" s="41"/>
      <c r="N860" s="41"/>
      <c r="O860" s="41"/>
      <c r="P860" s="63"/>
      <c r="Q860" s="41"/>
      <c r="R860" s="41"/>
      <c r="S860" s="41"/>
      <c r="T860" s="41"/>
      <c r="U860" s="41"/>
      <c r="V860" s="41"/>
      <c r="W860" s="41"/>
      <c r="X860" s="41"/>
      <c r="Y860" s="41"/>
      <c r="Z860" s="41"/>
    </row>
    <row r="861" spans="1:26" ht="15.75" customHeight="1">
      <c r="A861" s="39"/>
      <c r="B861" s="68"/>
      <c r="C861" s="41"/>
      <c r="D861" s="41"/>
      <c r="E861" s="60"/>
      <c r="F861" s="41"/>
      <c r="G861" s="60"/>
      <c r="H861" s="41"/>
      <c r="I861" s="41"/>
      <c r="J861" s="69"/>
      <c r="K861" s="70"/>
      <c r="L861" s="63"/>
      <c r="M861" s="41"/>
      <c r="N861" s="41"/>
      <c r="O861" s="41"/>
      <c r="P861" s="63"/>
      <c r="Q861" s="41"/>
      <c r="R861" s="41"/>
      <c r="S861" s="41"/>
      <c r="T861" s="41"/>
      <c r="U861" s="41"/>
      <c r="V861" s="41"/>
      <c r="W861" s="41"/>
      <c r="X861" s="41"/>
      <c r="Y861" s="41"/>
      <c r="Z861" s="41"/>
    </row>
    <row r="862" spans="1:26" ht="15.75" customHeight="1">
      <c r="A862" s="39"/>
      <c r="B862" s="68"/>
      <c r="C862" s="41"/>
      <c r="D862" s="41"/>
      <c r="E862" s="60"/>
      <c r="F862" s="41"/>
      <c r="G862" s="60"/>
      <c r="H862" s="41"/>
      <c r="I862" s="41"/>
      <c r="J862" s="69"/>
      <c r="K862" s="70"/>
      <c r="L862" s="63"/>
      <c r="M862" s="41"/>
      <c r="N862" s="41"/>
      <c r="O862" s="41"/>
      <c r="P862" s="63"/>
      <c r="Q862" s="41"/>
      <c r="R862" s="41"/>
      <c r="S862" s="41"/>
      <c r="T862" s="41"/>
      <c r="U862" s="41"/>
      <c r="V862" s="41"/>
      <c r="W862" s="41"/>
      <c r="X862" s="41"/>
      <c r="Y862" s="41"/>
      <c r="Z862" s="41"/>
    </row>
    <row r="863" spans="1:26" ht="15.75" customHeight="1">
      <c r="A863" s="39"/>
      <c r="B863" s="68"/>
      <c r="C863" s="41"/>
      <c r="D863" s="41"/>
      <c r="E863" s="60"/>
      <c r="F863" s="41"/>
      <c r="G863" s="60"/>
      <c r="H863" s="41"/>
      <c r="I863" s="41"/>
      <c r="J863" s="69"/>
      <c r="K863" s="70"/>
      <c r="L863" s="63"/>
      <c r="M863" s="41"/>
      <c r="N863" s="41"/>
      <c r="O863" s="41"/>
      <c r="P863" s="63"/>
      <c r="Q863" s="41"/>
      <c r="R863" s="41"/>
      <c r="S863" s="41"/>
      <c r="T863" s="41"/>
      <c r="U863" s="41"/>
      <c r="V863" s="41"/>
      <c r="W863" s="41"/>
      <c r="X863" s="41"/>
      <c r="Y863" s="41"/>
      <c r="Z863" s="41"/>
    </row>
    <row r="864" spans="1:26" ht="15.75" customHeight="1">
      <c r="A864" s="39"/>
      <c r="B864" s="68"/>
      <c r="C864" s="41"/>
      <c r="D864" s="41"/>
      <c r="E864" s="60"/>
      <c r="F864" s="41"/>
      <c r="G864" s="60"/>
      <c r="H864" s="41"/>
      <c r="I864" s="41"/>
      <c r="J864" s="69"/>
      <c r="K864" s="70"/>
      <c r="L864" s="63"/>
      <c r="M864" s="41"/>
      <c r="N864" s="41"/>
      <c r="O864" s="41"/>
      <c r="P864" s="63"/>
      <c r="Q864" s="41"/>
      <c r="R864" s="41"/>
      <c r="S864" s="41"/>
      <c r="T864" s="41"/>
      <c r="U864" s="41"/>
      <c r="V864" s="41"/>
      <c r="W864" s="41"/>
      <c r="X864" s="41"/>
      <c r="Y864" s="41"/>
      <c r="Z864" s="41"/>
    </row>
    <row r="865" spans="1:26" ht="15.75" customHeight="1">
      <c r="A865" s="39"/>
      <c r="B865" s="68"/>
      <c r="C865" s="41"/>
      <c r="D865" s="41"/>
      <c r="E865" s="60"/>
      <c r="F865" s="41"/>
      <c r="G865" s="60"/>
      <c r="H865" s="41"/>
      <c r="I865" s="41"/>
      <c r="J865" s="69"/>
      <c r="K865" s="70"/>
      <c r="L865" s="63"/>
      <c r="M865" s="41"/>
      <c r="N865" s="41"/>
      <c r="O865" s="41"/>
      <c r="P865" s="63"/>
      <c r="Q865" s="41"/>
      <c r="R865" s="41"/>
      <c r="S865" s="41"/>
      <c r="T865" s="41"/>
      <c r="U865" s="41"/>
      <c r="V865" s="41"/>
      <c r="W865" s="41"/>
      <c r="X865" s="41"/>
      <c r="Y865" s="41"/>
      <c r="Z865" s="41"/>
    </row>
    <row r="866" spans="1:26" ht="15.75" customHeight="1">
      <c r="A866" s="39"/>
      <c r="B866" s="68"/>
      <c r="C866" s="41"/>
      <c r="D866" s="41"/>
      <c r="E866" s="60"/>
      <c r="F866" s="41"/>
      <c r="G866" s="60"/>
      <c r="H866" s="41"/>
      <c r="I866" s="41"/>
      <c r="J866" s="69"/>
      <c r="K866" s="70"/>
      <c r="L866" s="63"/>
      <c r="M866" s="41"/>
      <c r="N866" s="41"/>
      <c r="O866" s="41"/>
      <c r="P866" s="63"/>
      <c r="Q866" s="41"/>
      <c r="R866" s="41"/>
      <c r="S866" s="41"/>
      <c r="T866" s="41"/>
      <c r="U866" s="41"/>
      <c r="V866" s="41"/>
      <c r="W866" s="41"/>
      <c r="X866" s="41"/>
      <c r="Y866" s="41"/>
      <c r="Z866" s="41"/>
    </row>
    <row r="867" spans="1:26" ht="15.75" customHeight="1">
      <c r="A867" s="39"/>
      <c r="B867" s="68"/>
      <c r="C867" s="41"/>
      <c r="D867" s="41"/>
      <c r="E867" s="60"/>
      <c r="F867" s="41"/>
      <c r="G867" s="60"/>
      <c r="H867" s="41"/>
      <c r="I867" s="41"/>
      <c r="J867" s="69"/>
      <c r="K867" s="70"/>
      <c r="L867" s="63"/>
      <c r="M867" s="41"/>
      <c r="N867" s="41"/>
      <c r="O867" s="41"/>
      <c r="P867" s="63"/>
      <c r="Q867" s="41"/>
      <c r="R867" s="41"/>
      <c r="S867" s="41"/>
      <c r="T867" s="41"/>
      <c r="U867" s="41"/>
      <c r="V867" s="41"/>
      <c r="W867" s="41"/>
      <c r="X867" s="41"/>
      <c r="Y867" s="41"/>
      <c r="Z867" s="41"/>
    </row>
    <row r="868" spans="1:26" ht="15.75" customHeight="1">
      <c r="A868" s="39"/>
      <c r="B868" s="68"/>
      <c r="C868" s="41"/>
      <c r="D868" s="41"/>
      <c r="E868" s="60"/>
      <c r="F868" s="41"/>
      <c r="G868" s="60"/>
      <c r="H868" s="41"/>
      <c r="I868" s="41"/>
      <c r="J868" s="69"/>
      <c r="K868" s="70"/>
      <c r="L868" s="63"/>
      <c r="M868" s="41"/>
      <c r="N868" s="41"/>
      <c r="O868" s="41"/>
      <c r="P868" s="63"/>
      <c r="Q868" s="41"/>
      <c r="R868" s="41"/>
      <c r="S868" s="41"/>
      <c r="T868" s="41"/>
      <c r="U868" s="41"/>
      <c r="V868" s="41"/>
      <c r="W868" s="41"/>
      <c r="X868" s="41"/>
      <c r="Y868" s="41"/>
      <c r="Z868" s="41"/>
    </row>
    <row r="869" spans="1:26" ht="15.75" customHeight="1">
      <c r="A869" s="39"/>
      <c r="B869" s="68"/>
      <c r="C869" s="41"/>
      <c r="D869" s="41"/>
      <c r="E869" s="60"/>
      <c r="F869" s="41"/>
      <c r="G869" s="60"/>
      <c r="H869" s="41"/>
      <c r="I869" s="41"/>
      <c r="J869" s="69"/>
      <c r="K869" s="70"/>
      <c r="L869" s="63"/>
      <c r="M869" s="41"/>
      <c r="N869" s="41"/>
      <c r="O869" s="41"/>
      <c r="P869" s="63"/>
      <c r="Q869" s="41"/>
      <c r="R869" s="41"/>
      <c r="S869" s="41"/>
      <c r="T869" s="41"/>
      <c r="U869" s="41"/>
      <c r="V869" s="41"/>
      <c r="W869" s="41"/>
      <c r="X869" s="41"/>
      <c r="Y869" s="41"/>
      <c r="Z869" s="41"/>
    </row>
    <row r="870" spans="1:26" ht="15.75" customHeight="1">
      <c r="A870" s="39"/>
      <c r="B870" s="68"/>
      <c r="C870" s="41"/>
      <c r="D870" s="41"/>
      <c r="E870" s="60"/>
      <c r="F870" s="41"/>
      <c r="G870" s="60"/>
      <c r="H870" s="41"/>
      <c r="I870" s="41"/>
      <c r="J870" s="69"/>
      <c r="K870" s="70"/>
      <c r="L870" s="63"/>
      <c r="M870" s="41"/>
      <c r="N870" s="41"/>
      <c r="O870" s="41"/>
      <c r="P870" s="63"/>
      <c r="Q870" s="41"/>
      <c r="R870" s="41"/>
      <c r="S870" s="41"/>
      <c r="T870" s="41"/>
      <c r="U870" s="41"/>
      <c r="V870" s="41"/>
      <c r="W870" s="41"/>
      <c r="X870" s="41"/>
      <c r="Y870" s="41"/>
      <c r="Z870" s="41"/>
    </row>
    <row r="871" spans="1:26" ht="15.75" customHeight="1">
      <c r="A871" s="39"/>
      <c r="B871" s="68"/>
      <c r="C871" s="41"/>
      <c r="D871" s="41"/>
      <c r="E871" s="60"/>
      <c r="F871" s="41"/>
      <c r="G871" s="60"/>
      <c r="H871" s="41"/>
      <c r="I871" s="41"/>
      <c r="J871" s="69"/>
      <c r="K871" s="70"/>
      <c r="L871" s="63"/>
      <c r="M871" s="41"/>
      <c r="N871" s="41"/>
      <c r="O871" s="41"/>
      <c r="P871" s="63"/>
      <c r="Q871" s="41"/>
      <c r="R871" s="41"/>
      <c r="S871" s="41"/>
      <c r="T871" s="41"/>
      <c r="U871" s="41"/>
      <c r="V871" s="41"/>
      <c r="W871" s="41"/>
      <c r="X871" s="41"/>
      <c r="Y871" s="41"/>
      <c r="Z871" s="41"/>
    </row>
    <row r="872" spans="1:26" ht="15.75" customHeight="1">
      <c r="A872" s="39"/>
      <c r="B872" s="68"/>
      <c r="C872" s="41"/>
      <c r="D872" s="41"/>
      <c r="E872" s="60"/>
      <c r="F872" s="41"/>
      <c r="G872" s="60"/>
      <c r="H872" s="41"/>
      <c r="I872" s="41"/>
      <c r="J872" s="69"/>
      <c r="K872" s="70"/>
      <c r="L872" s="63"/>
      <c r="M872" s="41"/>
      <c r="N872" s="41"/>
      <c r="O872" s="41"/>
      <c r="P872" s="63"/>
      <c r="Q872" s="41"/>
      <c r="R872" s="41"/>
      <c r="S872" s="41"/>
      <c r="T872" s="41"/>
      <c r="U872" s="41"/>
      <c r="V872" s="41"/>
      <c r="W872" s="41"/>
      <c r="X872" s="41"/>
      <c r="Y872" s="41"/>
      <c r="Z872" s="41"/>
    </row>
    <row r="873" spans="1:26" ht="15.75" customHeight="1">
      <c r="A873" s="39"/>
      <c r="B873" s="68"/>
      <c r="C873" s="41"/>
      <c r="D873" s="41"/>
      <c r="E873" s="60"/>
      <c r="F873" s="41"/>
      <c r="G873" s="60"/>
      <c r="H873" s="41"/>
      <c r="I873" s="41"/>
      <c r="J873" s="69"/>
      <c r="K873" s="70"/>
      <c r="L873" s="63"/>
      <c r="M873" s="41"/>
      <c r="N873" s="41"/>
      <c r="O873" s="41"/>
      <c r="P873" s="63"/>
      <c r="Q873" s="41"/>
      <c r="R873" s="41"/>
      <c r="S873" s="41"/>
      <c r="T873" s="41"/>
      <c r="U873" s="41"/>
      <c r="V873" s="41"/>
      <c r="W873" s="41"/>
      <c r="X873" s="41"/>
      <c r="Y873" s="41"/>
      <c r="Z873" s="41"/>
    </row>
    <row r="874" spans="1:26" ht="15.75" customHeight="1">
      <c r="A874" s="39"/>
      <c r="B874" s="68"/>
      <c r="C874" s="41"/>
      <c r="D874" s="41"/>
      <c r="E874" s="60"/>
      <c r="F874" s="41"/>
      <c r="G874" s="60"/>
      <c r="H874" s="41"/>
      <c r="I874" s="41"/>
      <c r="J874" s="69"/>
      <c r="K874" s="70"/>
      <c r="L874" s="63"/>
      <c r="M874" s="41"/>
      <c r="N874" s="41"/>
      <c r="O874" s="41"/>
      <c r="P874" s="63"/>
      <c r="Q874" s="41"/>
      <c r="R874" s="41"/>
      <c r="S874" s="41"/>
      <c r="T874" s="41"/>
      <c r="U874" s="41"/>
      <c r="V874" s="41"/>
      <c r="W874" s="41"/>
      <c r="X874" s="41"/>
      <c r="Y874" s="41"/>
      <c r="Z874" s="41"/>
    </row>
    <row r="875" spans="1:26" ht="15.75" customHeight="1">
      <c r="A875" s="39"/>
      <c r="B875" s="68"/>
      <c r="C875" s="41"/>
      <c r="D875" s="41"/>
      <c r="E875" s="60"/>
      <c r="F875" s="41"/>
      <c r="G875" s="60"/>
      <c r="H875" s="41"/>
      <c r="I875" s="41"/>
      <c r="J875" s="69"/>
      <c r="K875" s="70"/>
      <c r="L875" s="63"/>
      <c r="M875" s="41"/>
      <c r="N875" s="41"/>
      <c r="O875" s="41"/>
      <c r="P875" s="63"/>
      <c r="Q875" s="41"/>
      <c r="R875" s="41"/>
      <c r="S875" s="41"/>
      <c r="T875" s="41"/>
      <c r="U875" s="41"/>
      <c r="V875" s="41"/>
      <c r="W875" s="41"/>
      <c r="X875" s="41"/>
      <c r="Y875" s="41"/>
      <c r="Z875" s="41"/>
    </row>
    <row r="876" spans="1:26" ht="15.75" customHeight="1">
      <c r="A876" s="39"/>
      <c r="B876" s="68"/>
      <c r="C876" s="41"/>
      <c r="D876" s="41"/>
      <c r="E876" s="60"/>
      <c r="F876" s="41"/>
      <c r="G876" s="60"/>
      <c r="H876" s="41"/>
      <c r="I876" s="41"/>
      <c r="J876" s="69"/>
      <c r="K876" s="70"/>
      <c r="L876" s="63"/>
      <c r="M876" s="41"/>
      <c r="N876" s="41"/>
      <c r="O876" s="41"/>
      <c r="P876" s="63"/>
      <c r="Q876" s="41"/>
      <c r="R876" s="41"/>
      <c r="S876" s="41"/>
      <c r="T876" s="41"/>
      <c r="U876" s="41"/>
      <c r="V876" s="41"/>
      <c r="W876" s="41"/>
      <c r="X876" s="41"/>
      <c r="Y876" s="41"/>
      <c r="Z876" s="41"/>
    </row>
    <row r="877" spans="1:26" ht="15.75" customHeight="1">
      <c r="A877" s="39"/>
      <c r="B877" s="68"/>
      <c r="C877" s="41"/>
      <c r="D877" s="41"/>
      <c r="E877" s="60"/>
      <c r="F877" s="41"/>
      <c r="G877" s="60"/>
      <c r="H877" s="41"/>
      <c r="I877" s="41"/>
      <c r="J877" s="69"/>
      <c r="K877" s="70"/>
      <c r="L877" s="63"/>
      <c r="M877" s="41"/>
      <c r="N877" s="41"/>
      <c r="O877" s="41"/>
      <c r="P877" s="63"/>
      <c r="Q877" s="41"/>
      <c r="R877" s="41"/>
      <c r="S877" s="41"/>
      <c r="T877" s="41"/>
      <c r="U877" s="41"/>
      <c r="V877" s="41"/>
      <c r="W877" s="41"/>
      <c r="X877" s="41"/>
      <c r="Y877" s="41"/>
      <c r="Z877" s="41"/>
    </row>
    <row r="878" spans="1:26" ht="15.75" customHeight="1">
      <c r="A878" s="39"/>
      <c r="B878" s="68"/>
      <c r="C878" s="41"/>
      <c r="D878" s="41"/>
      <c r="E878" s="60"/>
      <c r="F878" s="41"/>
      <c r="G878" s="60"/>
      <c r="H878" s="41"/>
      <c r="I878" s="41"/>
      <c r="J878" s="69"/>
      <c r="K878" s="70"/>
      <c r="L878" s="63"/>
      <c r="M878" s="41"/>
      <c r="N878" s="41"/>
      <c r="O878" s="41"/>
      <c r="P878" s="63"/>
      <c r="Q878" s="41"/>
      <c r="R878" s="41"/>
      <c r="S878" s="41"/>
      <c r="T878" s="41"/>
      <c r="U878" s="41"/>
      <c r="V878" s="41"/>
      <c r="W878" s="41"/>
      <c r="X878" s="41"/>
      <c r="Y878" s="41"/>
      <c r="Z878" s="41"/>
    </row>
    <row r="879" spans="1:26" ht="15.75" customHeight="1">
      <c r="A879" s="39"/>
      <c r="B879" s="68"/>
      <c r="C879" s="41"/>
      <c r="D879" s="41"/>
      <c r="E879" s="60"/>
      <c r="F879" s="41"/>
      <c r="G879" s="60"/>
      <c r="H879" s="41"/>
      <c r="I879" s="41"/>
      <c r="J879" s="69"/>
      <c r="K879" s="70"/>
      <c r="L879" s="63"/>
      <c r="M879" s="41"/>
      <c r="N879" s="41"/>
      <c r="O879" s="41"/>
      <c r="P879" s="63"/>
      <c r="Q879" s="41"/>
      <c r="R879" s="41"/>
      <c r="S879" s="41"/>
      <c r="T879" s="41"/>
      <c r="U879" s="41"/>
      <c r="V879" s="41"/>
      <c r="W879" s="41"/>
      <c r="X879" s="41"/>
      <c r="Y879" s="41"/>
      <c r="Z879" s="41"/>
    </row>
    <row r="880" spans="1:26" ht="15.75" customHeight="1">
      <c r="A880" s="39"/>
      <c r="B880" s="68"/>
      <c r="C880" s="41"/>
      <c r="D880" s="41"/>
      <c r="E880" s="60"/>
      <c r="F880" s="41"/>
      <c r="G880" s="60"/>
      <c r="H880" s="41"/>
      <c r="I880" s="41"/>
      <c r="J880" s="69"/>
      <c r="K880" s="70"/>
      <c r="L880" s="63"/>
      <c r="M880" s="41"/>
      <c r="N880" s="41"/>
      <c r="O880" s="41"/>
      <c r="P880" s="63"/>
      <c r="Q880" s="41"/>
      <c r="R880" s="41"/>
      <c r="S880" s="41"/>
      <c r="T880" s="41"/>
      <c r="U880" s="41"/>
      <c r="V880" s="41"/>
      <c r="W880" s="41"/>
      <c r="X880" s="41"/>
      <c r="Y880" s="41"/>
      <c r="Z880" s="41"/>
    </row>
    <row r="881" spans="1:26" ht="15.75" customHeight="1">
      <c r="A881" s="39"/>
      <c r="B881" s="68"/>
      <c r="C881" s="41"/>
      <c r="D881" s="41"/>
      <c r="E881" s="60"/>
      <c r="F881" s="41"/>
      <c r="G881" s="60"/>
      <c r="H881" s="41"/>
      <c r="I881" s="41"/>
      <c r="J881" s="69"/>
      <c r="K881" s="70"/>
      <c r="L881" s="63"/>
      <c r="M881" s="41"/>
      <c r="N881" s="41"/>
      <c r="O881" s="41"/>
      <c r="P881" s="63"/>
      <c r="Q881" s="41"/>
      <c r="R881" s="41"/>
      <c r="S881" s="41"/>
      <c r="T881" s="41"/>
      <c r="U881" s="41"/>
      <c r="V881" s="41"/>
      <c r="W881" s="41"/>
      <c r="X881" s="41"/>
      <c r="Y881" s="41"/>
      <c r="Z881" s="41"/>
    </row>
    <row r="882" spans="1:26" ht="15.75" customHeight="1">
      <c r="A882" s="39"/>
      <c r="B882" s="68"/>
      <c r="C882" s="41"/>
      <c r="D882" s="41"/>
      <c r="E882" s="60"/>
      <c r="F882" s="41"/>
      <c r="G882" s="60"/>
      <c r="H882" s="41"/>
      <c r="I882" s="41"/>
      <c r="J882" s="69"/>
      <c r="K882" s="70"/>
      <c r="L882" s="63"/>
      <c r="M882" s="41"/>
      <c r="N882" s="41"/>
      <c r="O882" s="41"/>
      <c r="P882" s="63"/>
      <c r="Q882" s="41"/>
      <c r="R882" s="41"/>
      <c r="S882" s="41"/>
      <c r="T882" s="41"/>
      <c r="U882" s="41"/>
      <c r="V882" s="41"/>
      <c r="W882" s="41"/>
      <c r="X882" s="41"/>
      <c r="Y882" s="41"/>
      <c r="Z882" s="41"/>
    </row>
    <row r="883" spans="1:26" ht="15.75" customHeight="1">
      <c r="A883" s="39"/>
      <c r="B883" s="68"/>
      <c r="C883" s="41"/>
      <c r="D883" s="41"/>
      <c r="E883" s="60"/>
      <c r="F883" s="41"/>
      <c r="G883" s="60"/>
      <c r="H883" s="41"/>
      <c r="I883" s="41"/>
      <c r="J883" s="69"/>
      <c r="K883" s="70"/>
      <c r="L883" s="63"/>
      <c r="M883" s="41"/>
      <c r="N883" s="41"/>
      <c r="O883" s="41"/>
      <c r="P883" s="63"/>
      <c r="Q883" s="41"/>
      <c r="R883" s="41"/>
      <c r="S883" s="41"/>
      <c r="T883" s="41"/>
      <c r="U883" s="41"/>
      <c r="V883" s="41"/>
      <c r="W883" s="41"/>
      <c r="X883" s="41"/>
      <c r="Y883" s="41"/>
      <c r="Z883" s="41"/>
    </row>
    <row r="884" spans="1:26" ht="15.75" customHeight="1">
      <c r="A884" s="39"/>
      <c r="B884" s="68"/>
      <c r="C884" s="41"/>
      <c r="D884" s="41"/>
      <c r="E884" s="60"/>
      <c r="F884" s="41"/>
      <c r="G884" s="60"/>
      <c r="H884" s="41"/>
      <c r="I884" s="41"/>
      <c r="J884" s="69"/>
      <c r="K884" s="70"/>
      <c r="L884" s="63"/>
      <c r="M884" s="41"/>
      <c r="N884" s="41"/>
      <c r="O884" s="41"/>
      <c r="P884" s="63"/>
      <c r="Q884" s="41"/>
      <c r="R884" s="41"/>
      <c r="S884" s="41"/>
      <c r="T884" s="41"/>
      <c r="U884" s="41"/>
      <c r="V884" s="41"/>
      <c r="W884" s="41"/>
      <c r="X884" s="41"/>
      <c r="Y884" s="41"/>
      <c r="Z884" s="41"/>
    </row>
    <row r="885" spans="1:26" ht="15.75" customHeight="1">
      <c r="A885" s="39"/>
      <c r="B885" s="68"/>
      <c r="C885" s="41"/>
      <c r="D885" s="41"/>
      <c r="E885" s="60"/>
      <c r="F885" s="41"/>
      <c r="G885" s="60"/>
      <c r="H885" s="41"/>
      <c r="I885" s="41"/>
      <c r="J885" s="69"/>
      <c r="K885" s="70"/>
      <c r="L885" s="63"/>
      <c r="M885" s="41"/>
      <c r="N885" s="41"/>
      <c r="O885" s="41"/>
      <c r="P885" s="63"/>
      <c r="Q885" s="41"/>
      <c r="R885" s="41"/>
      <c r="S885" s="41"/>
      <c r="T885" s="41"/>
      <c r="U885" s="41"/>
      <c r="V885" s="41"/>
      <c r="W885" s="41"/>
      <c r="X885" s="41"/>
      <c r="Y885" s="41"/>
      <c r="Z885" s="41"/>
    </row>
    <row r="886" spans="1:26" ht="15.75" customHeight="1">
      <c r="A886" s="39"/>
      <c r="B886" s="68"/>
      <c r="C886" s="41"/>
      <c r="D886" s="41"/>
      <c r="E886" s="60"/>
      <c r="F886" s="41"/>
      <c r="G886" s="60"/>
      <c r="H886" s="41"/>
      <c r="I886" s="41"/>
      <c r="J886" s="69"/>
      <c r="K886" s="70"/>
      <c r="L886" s="63"/>
      <c r="M886" s="41"/>
      <c r="N886" s="41"/>
      <c r="O886" s="41"/>
      <c r="P886" s="63"/>
      <c r="Q886" s="41"/>
      <c r="R886" s="41"/>
      <c r="S886" s="41"/>
      <c r="T886" s="41"/>
      <c r="U886" s="41"/>
      <c r="V886" s="41"/>
      <c r="W886" s="41"/>
      <c r="X886" s="41"/>
      <c r="Y886" s="41"/>
      <c r="Z886" s="41"/>
    </row>
    <row r="887" spans="1:26" ht="15.75" customHeight="1">
      <c r="A887" s="39"/>
      <c r="B887" s="68"/>
      <c r="C887" s="41"/>
      <c r="D887" s="41"/>
      <c r="E887" s="60"/>
      <c r="F887" s="41"/>
      <c r="G887" s="60"/>
      <c r="H887" s="41"/>
      <c r="I887" s="41"/>
      <c r="J887" s="69"/>
      <c r="K887" s="70"/>
      <c r="L887" s="63"/>
      <c r="M887" s="41"/>
      <c r="N887" s="41"/>
      <c r="O887" s="41"/>
      <c r="P887" s="63"/>
      <c r="Q887" s="41"/>
      <c r="R887" s="41"/>
      <c r="S887" s="41"/>
      <c r="T887" s="41"/>
      <c r="U887" s="41"/>
      <c r="V887" s="41"/>
      <c r="W887" s="41"/>
      <c r="X887" s="41"/>
      <c r="Y887" s="41"/>
      <c r="Z887" s="41"/>
    </row>
    <row r="888" spans="1:26" ht="15.75" customHeight="1">
      <c r="A888" s="39"/>
      <c r="B888" s="68"/>
      <c r="C888" s="41"/>
      <c r="D888" s="41"/>
      <c r="E888" s="60"/>
      <c r="F888" s="41"/>
      <c r="G888" s="60"/>
      <c r="H888" s="41"/>
      <c r="I888" s="41"/>
      <c r="J888" s="69"/>
      <c r="K888" s="70"/>
      <c r="L888" s="63"/>
      <c r="M888" s="41"/>
      <c r="N888" s="41"/>
      <c r="O888" s="41"/>
      <c r="P888" s="63"/>
      <c r="Q888" s="41"/>
      <c r="R888" s="41"/>
      <c r="S888" s="41"/>
      <c r="T888" s="41"/>
      <c r="U888" s="41"/>
      <c r="V888" s="41"/>
      <c r="W888" s="41"/>
      <c r="X888" s="41"/>
      <c r="Y888" s="41"/>
      <c r="Z888" s="41"/>
    </row>
    <row r="889" spans="1:26" ht="15.75" customHeight="1">
      <c r="A889" s="39"/>
      <c r="B889" s="68"/>
      <c r="C889" s="41"/>
      <c r="D889" s="41"/>
      <c r="E889" s="60"/>
      <c r="F889" s="41"/>
      <c r="G889" s="60"/>
      <c r="H889" s="41"/>
      <c r="I889" s="41"/>
      <c r="J889" s="69"/>
      <c r="K889" s="70"/>
      <c r="L889" s="63"/>
      <c r="M889" s="41"/>
      <c r="N889" s="41"/>
      <c r="O889" s="41"/>
      <c r="P889" s="63"/>
      <c r="Q889" s="41"/>
      <c r="R889" s="41"/>
      <c r="S889" s="41"/>
      <c r="T889" s="41"/>
      <c r="U889" s="41"/>
      <c r="V889" s="41"/>
      <c r="W889" s="41"/>
      <c r="X889" s="41"/>
      <c r="Y889" s="41"/>
      <c r="Z889" s="41"/>
    </row>
    <row r="890" spans="1:26" ht="15.75" customHeight="1">
      <c r="A890" s="39"/>
      <c r="B890" s="68"/>
      <c r="C890" s="41"/>
      <c r="D890" s="41"/>
      <c r="E890" s="60"/>
      <c r="F890" s="41"/>
      <c r="G890" s="60"/>
      <c r="H890" s="41"/>
      <c r="I890" s="41"/>
      <c r="J890" s="69"/>
      <c r="K890" s="70"/>
      <c r="L890" s="63"/>
      <c r="M890" s="41"/>
      <c r="N890" s="41"/>
      <c r="O890" s="41"/>
      <c r="P890" s="63"/>
      <c r="Q890" s="41"/>
      <c r="R890" s="41"/>
      <c r="S890" s="41"/>
      <c r="T890" s="41"/>
      <c r="U890" s="41"/>
      <c r="V890" s="41"/>
      <c r="W890" s="41"/>
      <c r="X890" s="41"/>
      <c r="Y890" s="41"/>
      <c r="Z890" s="41"/>
    </row>
    <row r="891" spans="1:26" ht="15.75" customHeight="1">
      <c r="A891" s="39"/>
      <c r="B891" s="68"/>
      <c r="C891" s="41"/>
      <c r="D891" s="41"/>
      <c r="E891" s="60"/>
      <c r="F891" s="41"/>
      <c r="G891" s="60"/>
      <c r="H891" s="41"/>
      <c r="I891" s="41"/>
      <c r="J891" s="69"/>
      <c r="K891" s="70"/>
      <c r="L891" s="63"/>
      <c r="M891" s="41"/>
      <c r="N891" s="41"/>
      <c r="O891" s="41"/>
      <c r="P891" s="63"/>
      <c r="Q891" s="41"/>
      <c r="R891" s="41"/>
      <c r="S891" s="41"/>
      <c r="T891" s="41"/>
      <c r="U891" s="41"/>
      <c r="V891" s="41"/>
      <c r="W891" s="41"/>
      <c r="X891" s="41"/>
      <c r="Y891" s="41"/>
      <c r="Z891" s="41"/>
    </row>
    <row r="892" spans="1:26" ht="15.75" customHeight="1">
      <c r="A892" s="39"/>
      <c r="B892" s="68"/>
      <c r="C892" s="41"/>
      <c r="D892" s="41"/>
      <c r="E892" s="60"/>
      <c r="F892" s="41"/>
      <c r="G892" s="60"/>
      <c r="H892" s="41"/>
      <c r="I892" s="41"/>
      <c r="J892" s="69"/>
      <c r="K892" s="70"/>
      <c r="L892" s="63"/>
      <c r="M892" s="41"/>
      <c r="N892" s="41"/>
      <c r="O892" s="41"/>
      <c r="P892" s="63"/>
      <c r="Q892" s="41"/>
      <c r="R892" s="41"/>
      <c r="S892" s="41"/>
      <c r="T892" s="41"/>
      <c r="U892" s="41"/>
      <c r="V892" s="41"/>
      <c r="W892" s="41"/>
      <c r="X892" s="41"/>
      <c r="Y892" s="41"/>
      <c r="Z892" s="41"/>
    </row>
    <row r="893" spans="1:26" ht="15.75" customHeight="1">
      <c r="A893" s="39"/>
      <c r="B893" s="68"/>
      <c r="C893" s="41"/>
      <c r="D893" s="41"/>
      <c r="E893" s="60"/>
      <c r="F893" s="41"/>
      <c r="G893" s="60"/>
      <c r="H893" s="41"/>
      <c r="I893" s="41"/>
      <c r="J893" s="69"/>
      <c r="K893" s="70"/>
      <c r="L893" s="63"/>
      <c r="M893" s="41"/>
      <c r="N893" s="41"/>
      <c r="O893" s="41"/>
      <c r="P893" s="63"/>
      <c r="Q893" s="41"/>
      <c r="R893" s="41"/>
      <c r="S893" s="41"/>
      <c r="T893" s="41"/>
      <c r="U893" s="41"/>
      <c r="V893" s="41"/>
      <c r="W893" s="41"/>
      <c r="X893" s="41"/>
      <c r="Y893" s="41"/>
      <c r="Z893" s="41"/>
    </row>
    <row r="894" spans="1:26" ht="15.75" customHeight="1">
      <c r="A894" s="39"/>
      <c r="B894" s="68"/>
      <c r="C894" s="41"/>
      <c r="D894" s="41"/>
      <c r="E894" s="60"/>
      <c r="F894" s="41"/>
      <c r="G894" s="60"/>
      <c r="H894" s="41"/>
      <c r="I894" s="41"/>
      <c r="J894" s="69"/>
      <c r="K894" s="70"/>
      <c r="L894" s="63"/>
      <c r="M894" s="41"/>
      <c r="N894" s="41"/>
      <c r="O894" s="41"/>
      <c r="P894" s="63"/>
      <c r="Q894" s="41"/>
      <c r="R894" s="41"/>
      <c r="S894" s="41"/>
      <c r="T894" s="41"/>
      <c r="U894" s="41"/>
      <c r="V894" s="41"/>
      <c r="W894" s="41"/>
      <c r="X894" s="41"/>
      <c r="Y894" s="41"/>
      <c r="Z894" s="41"/>
    </row>
    <row r="895" spans="1:26" ht="15.75" customHeight="1">
      <c r="A895" s="39"/>
      <c r="B895" s="68"/>
      <c r="C895" s="41"/>
      <c r="D895" s="41"/>
      <c r="E895" s="60"/>
      <c r="F895" s="41"/>
      <c r="G895" s="60"/>
      <c r="H895" s="41"/>
      <c r="I895" s="41"/>
      <c r="J895" s="69"/>
      <c r="K895" s="70"/>
      <c r="L895" s="63"/>
      <c r="M895" s="41"/>
      <c r="N895" s="41"/>
      <c r="O895" s="41"/>
      <c r="P895" s="63"/>
      <c r="Q895" s="41"/>
      <c r="R895" s="41"/>
      <c r="S895" s="41"/>
      <c r="T895" s="41"/>
      <c r="U895" s="41"/>
      <c r="V895" s="41"/>
      <c r="W895" s="41"/>
      <c r="X895" s="41"/>
      <c r="Y895" s="41"/>
      <c r="Z895" s="41"/>
    </row>
    <row r="896" spans="1:26" ht="15.75" customHeight="1">
      <c r="A896" s="39"/>
      <c r="B896" s="68"/>
      <c r="C896" s="41"/>
      <c r="D896" s="41"/>
      <c r="E896" s="60"/>
      <c r="F896" s="41"/>
      <c r="G896" s="60"/>
      <c r="H896" s="41"/>
      <c r="I896" s="41"/>
      <c r="J896" s="69"/>
      <c r="K896" s="70"/>
      <c r="L896" s="63"/>
      <c r="M896" s="41"/>
      <c r="N896" s="41"/>
      <c r="O896" s="41"/>
      <c r="P896" s="63"/>
      <c r="Q896" s="41"/>
      <c r="R896" s="41"/>
      <c r="S896" s="41"/>
      <c r="T896" s="41"/>
      <c r="U896" s="41"/>
      <c r="V896" s="41"/>
      <c r="W896" s="41"/>
      <c r="X896" s="41"/>
      <c r="Y896" s="41"/>
      <c r="Z896" s="41"/>
    </row>
    <row r="897" spans="1:26" ht="15.75" customHeight="1">
      <c r="A897" s="39"/>
      <c r="B897" s="68"/>
      <c r="C897" s="41"/>
      <c r="D897" s="41"/>
      <c r="E897" s="60"/>
      <c r="F897" s="41"/>
      <c r="G897" s="60"/>
      <c r="H897" s="41"/>
      <c r="I897" s="41"/>
      <c r="J897" s="69"/>
      <c r="K897" s="70"/>
      <c r="L897" s="63"/>
      <c r="M897" s="41"/>
      <c r="N897" s="41"/>
      <c r="O897" s="41"/>
      <c r="P897" s="63"/>
      <c r="Q897" s="41"/>
      <c r="R897" s="41"/>
      <c r="S897" s="41"/>
      <c r="T897" s="41"/>
      <c r="U897" s="41"/>
      <c r="V897" s="41"/>
      <c r="W897" s="41"/>
      <c r="X897" s="41"/>
      <c r="Y897" s="41"/>
      <c r="Z897" s="41"/>
    </row>
    <row r="898" spans="1:26" ht="15.75" customHeight="1">
      <c r="A898" s="39"/>
      <c r="B898" s="68"/>
      <c r="C898" s="41"/>
      <c r="D898" s="41"/>
      <c r="E898" s="60"/>
      <c r="F898" s="41"/>
      <c r="G898" s="60"/>
      <c r="H898" s="41"/>
      <c r="I898" s="41"/>
      <c r="J898" s="69"/>
      <c r="K898" s="70"/>
      <c r="L898" s="63"/>
      <c r="M898" s="41"/>
      <c r="N898" s="41"/>
      <c r="O898" s="41"/>
      <c r="P898" s="63"/>
      <c r="Q898" s="41"/>
      <c r="R898" s="41"/>
      <c r="S898" s="41"/>
      <c r="T898" s="41"/>
      <c r="U898" s="41"/>
      <c r="V898" s="41"/>
      <c r="W898" s="41"/>
      <c r="X898" s="41"/>
      <c r="Y898" s="41"/>
      <c r="Z898" s="41"/>
    </row>
    <row r="899" spans="1:26" ht="15.75" customHeight="1">
      <c r="A899" s="39"/>
      <c r="B899" s="68"/>
      <c r="C899" s="41"/>
      <c r="D899" s="41"/>
      <c r="E899" s="60"/>
      <c r="F899" s="41"/>
      <c r="G899" s="60"/>
      <c r="H899" s="41"/>
      <c r="I899" s="41"/>
      <c r="J899" s="69"/>
      <c r="K899" s="70"/>
      <c r="L899" s="63"/>
      <c r="M899" s="41"/>
      <c r="N899" s="41"/>
      <c r="O899" s="41"/>
      <c r="P899" s="63"/>
      <c r="Q899" s="41"/>
      <c r="R899" s="41"/>
      <c r="S899" s="41"/>
      <c r="T899" s="41"/>
      <c r="U899" s="41"/>
      <c r="V899" s="41"/>
      <c r="W899" s="41"/>
      <c r="X899" s="41"/>
      <c r="Y899" s="41"/>
      <c r="Z899" s="41"/>
    </row>
    <row r="900" spans="1:26" ht="15.75" customHeight="1">
      <c r="A900" s="39"/>
      <c r="B900" s="68"/>
      <c r="C900" s="41"/>
      <c r="D900" s="41"/>
      <c r="E900" s="60"/>
      <c r="F900" s="41"/>
      <c r="G900" s="60"/>
      <c r="H900" s="41"/>
      <c r="I900" s="41"/>
      <c r="J900" s="69"/>
      <c r="K900" s="70"/>
      <c r="L900" s="63"/>
      <c r="M900" s="41"/>
      <c r="N900" s="41"/>
      <c r="O900" s="41"/>
      <c r="P900" s="63"/>
      <c r="Q900" s="41"/>
      <c r="R900" s="41"/>
      <c r="S900" s="41"/>
      <c r="T900" s="41"/>
      <c r="U900" s="41"/>
      <c r="V900" s="41"/>
      <c r="W900" s="41"/>
      <c r="X900" s="41"/>
      <c r="Y900" s="41"/>
      <c r="Z900" s="41"/>
    </row>
    <row r="901" spans="1:26" ht="15.75" customHeight="1">
      <c r="A901" s="39"/>
      <c r="B901" s="68"/>
      <c r="C901" s="41"/>
      <c r="D901" s="41"/>
      <c r="E901" s="60"/>
      <c r="F901" s="41"/>
      <c r="G901" s="60"/>
      <c r="H901" s="41"/>
      <c r="I901" s="41"/>
      <c r="J901" s="69"/>
      <c r="K901" s="70"/>
      <c r="L901" s="63"/>
      <c r="M901" s="41"/>
      <c r="N901" s="41"/>
      <c r="O901" s="41"/>
      <c r="P901" s="63"/>
      <c r="Q901" s="41"/>
      <c r="R901" s="41"/>
      <c r="S901" s="41"/>
      <c r="T901" s="41"/>
      <c r="U901" s="41"/>
      <c r="V901" s="41"/>
      <c r="W901" s="41"/>
      <c r="X901" s="41"/>
      <c r="Y901" s="41"/>
      <c r="Z901" s="41"/>
    </row>
    <row r="902" spans="1:26" ht="15.75" customHeight="1">
      <c r="A902" s="39"/>
      <c r="B902" s="68"/>
      <c r="C902" s="41"/>
      <c r="D902" s="41"/>
      <c r="E902" s="60"/>
      <c r="F902" s="41"/>
      <c r="G902" s="60"/>
      <c r="H902" s="41"/>
      <c r="I902" s="41"/>
      <c r="J902" s="69"/>
      <c r="K902" s="70"/>
      <c r="L902" s="63"/>
      <c r="M902" s="41"/>
      <c r="N902" s="41"/>
      <c r="O902" s="41"/>
      <c r="P902" s="63"/>
      <c r="Q902" s="41"/>
      <c r="R902" s="41"/>
      <c r="S902" s="41"/>
      <c r="T902" s="41"/>
      <c r="U902" s="41"/>
      <c r="V902" s="41"/>
      <c r="W902" s="41"/>
      <c r="X902" s="41"/>
      <c r="Y902" s="41"/>
      <c r="Z902" s="41"/>
    </row>
    <row r="903" spans="1:26" ht="15.75" customHeight="1">
      <c r="A903" s="39"/>
      <c r="B903" s="68"/>
      <c r="C903" s="41"/>
      <c r="D903" s="41"/>
      <c r="E903" s="60"/>
      <c r="F903" s="41"/>
      <c r="G903" s="60"/>
      <c r="H903" s="41"/>
      <c r="I903" s="41"/>
      <c r="J903" s="69"/>
      <c r="K903" s="70"/>
      <c r="L903" s="63"/>
      <c r="M903" s="41"/>
      <c r="N903" s="41"/>
      <c r="O903" s="41"/>
      <c r="P903" s="63"/>
      <c r="Q903" s="41"/>
      <c r="R903" s="41"/>
      <c r="S903" s="41"/>
      <c r="T903" s="41"/>
      <c r="U903" s="41"/>
      <c r="V903" s="41"/>
      <c r="W903" s="41"/>
      <c r="X903" s="41"/>
      <c r="Y903" s="41"/>
      <c r="Z903" s="41"/>
    </row>
    <row r="904" spans="1:26" ht="15.75" customHeight="1">
      <c r="A904" s="39"/>
      <c r="B904" s="68"/>
      <c r="C904" s="41"/>
      <c r="D904" s="41"/>
      <c r="E904" s="60"/>
      <c r="F904" s="41"/>
      <c r="G904" s="60"/>
      <c r="H904" s="41"/>
      <c r="I904" s="41"/>
      <c r="J904" s="69"/>
      <c r="K904" s="70"/>
      <c r="L904" s="63"/>
      <c r="M904" s="41"/>
      <c r="N904" s="41"/>
      <c r="O904" s="41"/>
      <c r="P904" s="63"/>
      <c r="Q904" s="41"/>
      <c r="R904" s="41"/>
      <c r="S904" s="41"/>
      <c r="T904" s="41"/>
      <c r="U904" s="41"/>
      <c r="V904" s="41"/>
      <c r="W904" s="41"/>
      <c r="X904" s="41"/>
      <c r="Y904" s="41"/>
      <c r="Z904" s="41"/>
    </row>
    <row r="905" spans="1:26" ht="15.75" customHeight="1">
      <c r="A905" s="39"/>
      <c r="B905" s="68"/>
      <c r="C905" s="41"/>
      <c r="D905" s="41"/>
      <c r="E905" s="60"/>
      <c r="F905" s="41"/>
      <c r="G905" s="60"/>
      <c r="H905" s="41"/>
      <c r="I905" s="41"/>
      <c r="J905" s="69"/>
      <c r="K905" s="70"/>
      <c r="L905" s="63"/>
      <c r="M905" s="41"/>
      <c r="N905" s="41"/>
      <c r="O905" s="41"/>
      <c r="P905" s="63"/>
      <c r="Q905" s="41"/>
      <c r="R905" s="41"/>
      <c r="S905" s="41"/>
      <c r="T905" s="41"/>
      <c r="U905" s="41"/>
      <c r="V905" s="41"/>
      <c r="W905" s="41"/>
      <c r="X905" s="41"/>
      <c r="Y905" s="41"/>
      <c r="Z905" s="41"/>
    </row>
    <row r="906" spans="1:26" ht="15.75" customHeight="1">
      <c r="A906" s="39"/>
      <c r="B906" s="68"/>
      <c r="C906" s="41"/>
      <c r="D906" s="41"/>
      <c r="E906" s="60"/>
      <c r="F906" s="41"/>
      <c r="G906" s="60"/>
      <c r="H906" s="41"/>
      <c r="I906" s="41"/>
      <c r="J906" s="69"/>
      <c r="K906" s="70"/>
      <c r="L906" s="63"/>
      <c r="M906" s="41"/>
      <c r="N906" s="41"/>
      <c r="O906" s="41"/>
      <c r="P906" s="63"/>
      <c r="Q906" s="41"/>
      <c r="R906" s="41"/>
      <c r="S906" s="41"/>
      <c r="T906" s="41"/>
      <c r="U906" s="41"/>
      <c r="V906" s="41"/>
      <c r="W906" s="41"/>
      <c r="X906" s="41"/>
      <c r="Y906" s="41"/>
      <c r="Z906" s="41"/>
    </row>
    <row r="907" spans="1:26" ht="15.75" customHeight="1">
      <c r="A907" s="39"/>
      <c r="B907" s="68"/>
      <c r="C907" s="41"/>
      <c r="D907" s="41"/>
      <c r="E907" s="60"/>
      <c r="F907" s="41"/>
      <c r="G907" s="60"/>
      <c r="H907" s="41"/>
      <c r="I907" s="41"/>
      <c r="J907" s="69"/>
      <c r="K907" s="70"/>
      <c r="L907" s="63"/>
      <c r="M907" s="41"/>
      <c r="N907" s="41"/>
      <c r="O907" s="41"/>
      <c r="P907" s="63"/>
      <c r="Q907" s="41"/>
      <c r="R907" s="41"/>
      <c r="S907" s="41"/>
      <c r="T907" s="41"/>
      <c r="U907" s="41"/>
      <c r="V907" s="41"/>
      <c r="W907" s="41"/>
      <c r="X907" s="41"/>
      <c r="Y907" s="41"/>
      <c r="Z907" s="41"/>
    </row>
    <row r="908" spans="1:26" ht="15.75" customHeight="1">
      <c r="A908" s="39"/>
      <c r="B908" s="68"/>
      <c r="C908" s="41"/>
      <c r="D908" s="41"/>
      <c r="E908" s="60"/>
      <c r="F908" s="41"/>
      <c r="G908" s="60"/>
      <c r="H908" s="41"/>
      <c r="I908" s="41"/>
      <c r="J908" s="69"/>
      <c r="K908" s="70"/>
      <c r="L908" s="63"/>
      <c r="M908" s="41"/>
      <c r="N908" s="41"/>
      <c r="O908" s="41"/>
      <c r="P908" s="63"/>
      <c r="Q908" s="41"/>
      <c r="R908" s="41"/>
      <c r="S908" s="41"/>
      <c r="T908" s="41"/>
      <c r="U908" s="41"/>
      <c r="V908" s="41"/>
      <c r="W908" s="41"/>
      <c r="X908" s="41"/>
      <c r="Y908" s="41"/>
      <c r="Z908" s="41"/>
    </row>
    <row r="909" spans="1:26" ht="15.75" customHeight="1">
      <c r="A909" s="39"/>
      <c r="B909" s="68"/>
      <c r="C909" s="41"/>
      <c r="D909" s="41"/>
      <c r="E909" s="60"/>
      <c r="F909" s="41"/>
      <c r="G909" s="60"/>
      <c r="H909" s="41"/>
      <c r="I909" s="41"/>
      <c r="J909" s="69"/>
      <c r="K909" s="70"/>
      <c r="L909" s="63"/>
      <c r="M909" s="41"/>
      <c r="N909" s="41"/>
      <c r="O909" s="41"/>
      <c r="P909" s="63"/>
      <c r="Q909" s="41"/>
      <c r="R909" s="41"/>
      <c r="S909" s="41"/>
      <c r="T909" s="41"/>
      <c r="U909" s="41"/>
      <c r="V909" s="41"/>
      <c r="W909" s="41"/>
      <c r="X909" s="41"/>
      <c r="Y909" s="41"/>
      <c r="Z909" s="41"/>
    </row>
    <row r="910" spans="1:26" ht="15.75" customHeight="1">
      <c r="A910" s="39"/>
      <c r="B910" s="68"/>
      <c r="C910" s="41"/>
      <c r="D910" s="41"/>
      <c r="E910" s="60"/>
      <c r="F910" s="41"/>
      <c r="G910" s="60"/>
      <c r="H910" s="41"/>
      <c r="I910" s="41"/>
      <c r="J910" s="69"/>
      <c r="K910" s="70"/>
      <c r="L910" s="63"/>
      <c r="M910" s="41"/>
      <c r="N910" s="41"/>
      <c r="O910" s="41"/>
      <c r="P910" s="63"/>
      <c r="Q910" s="41"/>
      <c r="R910" s="41"/>
      <c r="S910" s="41"/>
      <c r="T910" s="41"/>
      <c r="U910" s="41"/>
      <c r="V910" s="41"/>
      <c r="W910" s="41"/>
      <c r="X910" s="41"/>
      <c r="Y910" s="41"/>
      <c r="Z910" s="41"/>
    </row>
    <row r="911" spans="1:26" ht="15.75" customHeight="1">
      <c r="A911" s="39"/>
      <c r="B911" s="68"/>
      <c r="C911" s="41"/>
      <c r="D911" s="41"/>
      <c r="E911" s="60"/>
      <c r="F911" s="41"/>
      <c r="G911" s="60"/>
      <c r="H911" s="41"/>
      <c r="I911" s="41"/>
      <c r="J911" s="69"/>
      <c r="K911" s="70"/>
      <c r="L911" s="63"/>
      <c r="M911" s="41"/>
      <c r="N911" s="41"/>
      <c r="O911" s="41"/>
      <c r="P911" s="63"/>
      <c r="Q911" s="41"/>
      <c r="R911" s="41"/>
      <c r="S911" s="41"/>
      <c r="T911" s="41"/>
      <c r="U911" s="41"/>
      <c r="V911" s="41"/>
      <c r="W911" s="41"/>
      <c r="X911" s="41"/>
      <c r="Y911" s="41"/>
      <c r="Z911" s="41"/>
    </row>
    <row r="912" spans="1:26" ht="15.75" customHeight="1">
      <c r="A912" s="39"/>
      <c r="B912" s="68"/>
      <c r="C912" s="41"/>
      <c r="D912" s="41"/>
      <c r="E912" s="60"/>
      <c r="F912" s="41"/>
      <c r="G912" s="60"/>
      <c r="H912" s="41"/>
      <c r="I912" s="41"/>
      <c r="J912" s="69"/>
      <c r="K912" s="70"/>
      <c r="L912" s="63"/>
      <c r="M912" s="41"/>
      <c r="N912" s="41"/>
      <c r="O912" s="41"/>
      <c r="P912" s="63"/>
      <c r="Q912" s="41"/>
      <c r="R912" s="41"/>
      <c r="S912" s="41"/>
      <c r="T912" s="41"/>
      <c r="U912" s="41"/>
      <c r="V912" s="41"/>
      <c r="W912" s="41"/>
      <c r="X912" s="41"/>
      <c r="Y912" s="41"/>
      <c r="Z912" s="41"/>
    </row>
    <row r="913" spans="1:26" ht="15.75" customHeight="1">
      <c r="A913" s="39"/>
      <c r="B913" s="68"/>
      <c r="C913" s="41"/>
      <c r="D913" s="41"/>
      <c r="E913" s="60"/>
      <c r="F913" s="41"/>
      <c r="G913" s="60"/>
      <c r="H913" s="41"/>
      <c r="I913" s="41"/>
      <c r="J913" s="69"/>
      <c r="K913" s="70"/>
      <c r="L913" s="63"/>
      <c r="M913" s="41"/>
      <c r="N913" s="41"/>
      <c r="O913" s="41"/>
      <c r="P913" s="63"/>
      <c r="Q913" s="41"/>
      <c r="R913" s="41"/>
      <c r="S913" s="41"/>
      <c r="T913" s="41"/>
      <c r="U913" s="41"/>
      <c r="V913" s="41"/>
      <c r="W913" s="41"/>
      <c r="X913" s="41"/>
      <c r="Y913" s="41"/>
      <c r="Z913" s="41"/>
    </row>
    <row r="914" spans="1:26" ht="15.75" customHeight="1">
      <c r="A914" s="39"/>
      <c r="B914" s="68"/>
      <c r="C914" s="41"/>
      <c r="D914" s="41"/>
      <c r="E914" s="60"/>
      <c r="F914" s="41"/>
      <c r="G914" s="60"/>
      <c r="H914" s="41"/>
      <c r="I914" s="41"/>
      <c r="J914" s="69"/>
      <c r="K914" s="70"/>
      <c r="L914" s="63"/>
      <c r="M914" s="41"/>
      <c r="N914" s="41"/>
      <c r="O914" s="41"/>
      <c r="P914" s="63"/>
      <c r="Q914" s="41"/>
      <c r="R914" s="41"/>
      <c r="S914" s="41"/>
      <c r="T914" s="41"/>
      <c r="U914" s="41"/>
      <c r="V914" s="41"/>
      <c r="W914" s="41"/>
      <c r="X914" s="41"/>
      <c r="Y914" s="41"/>
      <c r="Z914" s="41"/>
    </row>
    <row r="915" spans="1:26" ht="15.75" customHeight="1">
      <c r="A915" s="39"/>
      <c r="B915" s="68"/>
      <c r="C915" s="41"/>
      <c r="D915" s="41"/>
      <c r="E915" s="60"/>
      <c r="F915" s="41"/>
      <c r="G915" s="60"/>
      <c r="H915" s="41"/>
      <c r="I915" s="41"/>
      <c r="J915" s="69"/>
      <c r="K915" s="70"/>
      <c r="L915" s="63"/>
      <c r="M915" s="41"/>
      <c r="N915" s="41"/>
      <c r="O915" s="41"/>
      <c r="P915" s="63"/>
      <c r="Q915" s="41"/>
      <c r="R915" s="41"/>
      <c r="S915" s="41"/>
      <c r="T915" s="41"/>
      <c r="U915" s="41"/>
      <c r="V915" s="41"/>
      <c r="W915" s="41"/>
      <c r="X915" s="41"/>
      <c r="Y915" s="41"/>
      <c r="Z915" s="41"/>
    </row>
    <row r="916" spans="1:26" ht="15.75" customHeight="1">
      <c r="A916" s="39"/>
      <c r="B916" s="68"/>
      <c r="C916" s="41"/>
      <c r="D916" s="41"/>
      <c r="E916" s="60"/>
      <c r="F916" s="41"/>
      <c r="G916" s="60"/>
      <c r="H916" s="41"/>
      <c r="I916" s="41"/>
      <c r="J916" s="69"/>
      <c r="K916" s="70"/>
      <c r="L916" s="63"/>
      <c r="M916" s="41"/>
      <c r="N916" s="41"/>
      <c r="O916" s="41"/>
      <c r="P916" s="63"/>
      <c r="Q916" s="41"/>
      <c r="R916" s="41"/>
      <c r="S916" s="41"/>
      <c r="T916" s="41"/>
      <c r="U916" s="41"/>
      <c r="V916" s="41"/>
      <c r="W916" s="41"/>
      <c r="X916" s="41"/>
      <c r="Y916" s="41"/>
      <c r="Z916" s="41"/>
    </row>
    <row r="917" spans="1:26" ht="15.75" customHeight="1">
      <c r="A917" s="39"/>
      <c r="B917" s="68"/>
      <c r="C917" s="41"/>
      <c r="D917" s="41"/>
      <c r="E917" s="60"/>
      <c r="F917" s="41"/>
      <c r="G917" s="60"/>
      <c r="H917" s="41"/>
      <c r="I917" s="41"/>
      <c r="J917" s="69"/>
      <c r="K917" s="70"/>
      <c r="L917" s="63"/>
      <c r="M917" s="41"/>
      <c r="N917" s="41"/>
      <c r="O917" s="41"/>
      <c r="P917" s="63"/>
      <c r="Q917" s="41"/>
      <c r="R917" s="41"/>
      <c r="S917" s="41"/>
      <c r="T917" s="41"/>
      <c r="U917" s="41"/>
      <c r="V917" s="41"/>
      <c r="W917" s="41"/>
      <c r="X917" s="41"/>
      <c r="Y917" s="41"/>
      <c r="Z917" s="41"/>
    </row>
    <row r="918" spans="1:26" ht="15.75" customHeight="1">
      <c r="A918" s="39"/>
      <c r="B918" s="68"/>
      <c r="C918" s="41"/>
      <c r="D918" s="41"/>
      <c r="E918" s="60"/>
      <c r="F918" s="41"/>
      <c r="G918" s="60"/>
      <c r="H918" s="41"/>
      <c r="I918" s="41"/>
      <c r="J918" s="69"/>
      <c r="K918" s="70"/>
      <c r="L918" s="63"/>
      <c r="M918" s="41"/>
      <c r="N918" s="41"/>
      <c r="O918" s="41"/>
      <c r="P918" s="63"/>
      <c r="Q918" s="41"/>
      <c r="R918" s="41"/>
      <c r="S918" s="41"/>
      <c r="T918" s="41"/>
      <c r="U918" s="41"/>
      <c r="V918" s="41"/>
      <c r="W918" s="41"/>
      <c r="X918" s="41"/>
      <c r="Y918" s="41"/>
      <c r="Z918" s="41"/>
    </row>
    <row r="919" spans="1:26" ht="15.75" customHeight="1">
      <c r="A919" s="39"/>
      <c r="B919" s="68"/>
      <c r="C919" s="41"/>
      <c r="D919" s="41"/>
      <c r="E919" s="60"/>
      <c r="F919" s="41"/>
      <c r="G919" s="60"/>
      <c r="H919" s="41"/>
      <c r="I919" s="41"/>
      <c r="J919" s="69"/>
      <c r="K919" s="70"/>
      <c r="L919" s="63"/>
      <c r="M919" s="41"/>
      <c r="N919" s="41"/>
      <c r="O919" s="41"/>
      <c r="P919" s="63"/>
      <c r="Q919" s="41"/>
      <c r="R919" s="41"/>
      <c r="S919" s="41"/>
      <c r="T919" s="41"/>
      <c r="U919" s="41"/>
      <c r="V919" s="41"/>
      <c r="W919" s="41"/>
      <c r="X919" s="41"/>
      <c r="Y919" s="41"/>
      <c r="Z919" s="41"/>
    </row>
    <row r="920" spans="1:26" ht="15.75" customHeight="1">
      <c r="A920" s="39"/>
      <c r="B920" s="68"/>
      <c r="C920" s="41"/>
      <c r="D920" s="41"/>
      <c r="E920" s="60"/>
      <c r="F920" s="41"/>
      <c r="G920" s="60"/>
      <c r="H920" s="41"/>
      <c r="I920" s="41"/>
      <c r="J920" s="69"/>
      <c r="K920" s="70"/>
      <c r="L920" s="63"/>
      <c r="M920" s="41"/>
      <c r="N920" s="41"/>
      <c r="O920" s="41"/>
      <c r="P920" s="63"/>
      <c r="Q920" s="41"/>
      <c r="R920" s="41"/>
      <c r="S920" s="41"/>
      <c r="T920" s="41"/>
      <c r="U920" s="41"/>
      <c r="V920" s="41"/>
      <c r="W920" s="41"/>
      <c r="X920" s="41"/>
      <c r="Y920" s="41"/>
      <c r="Z920" s="41"/>
    </row>
    <row r="921" spans="1:26" ht="15.75" customHeight="1">
      <c r="A921" s="39"/>
      <c r="B921" s="68"/>
      <c r="C921" s="41"/>
      <c r="D921" s="41"/>
      <c r="E921" s="60"/>
      <c r="F921" s="41"/>
      <c r="G921" s="60"/>
      <c r="H921" s="41"/>
      <c r="I921" s="41"/>
      <c r="J921" s="69"/>
      <c r="K921" s="70"/>
      <c r="L921" s="63"/>
      <c r="M921" s="41"/>
      <c r="N921" s="41"/>
      <c r="O921" s="41"/>
      <c r="P921" s="63"/>
      <c r="Q921" s="41"/>
      <c r="R921" s="41"/>
      <c r="S921" s="41"/>
      <c r="T921" s="41"/>
      <c r="U921" s="41"/>
      <c r="V921" s="41"/>
      <c r="W921" s="41"/>
      <c r="X921" s="41"/>
      <c r="Y921" s="41"/>
      <c r="Z921" s="41"/>
    </row>
    <row r="922" spans="1:26" ht="15.75" customHeight="1">
      <c r="A922" s="39"/>
      <c r="B922" s="68"/>
      <c r="C922" s="41"/>
      <c r="D922" s="41"/>
      <c r="E922" s="60"/>
      <c r="F922" s="41"/>
      <c r="G922" s="60"/>
      <c r="H922" s="41"/>
      <c r="I922" s="41"/>
      <c r="J922" s="69"/>
      <c r="K922" s="70"/>
      <c r="L922" s="63"/>
      <c r="M922" s="41"/>
      <c r="N922" s="41"/>
      <c r="O922" s="41"/>
      <c r="P922" s="63"/>
      <c r="Q922" s="41"/>
      <c r="R922" s="41"/>
      <c r="S922" s="41"/>
      <c r="T922" s="41"/>
      <c r="U922" s="41"/>
      <c r="V922" s="41"/>
      <c r="W922" s="41"/>
      <c r="X922" s="41"/>
      <c r="Y922" s="41"/>
      <c r="Z922" s="41"/>
    </row>
    <row r="923" spans="1:26" ht="15.75" customHeight="1">
      <c r="A923" s="39"/>
      <c r="B923" s="68"/>
      <c r="C923" s="41"/>
      <c r="D923" s="41"/>
      <c r="E923" s="60"/>
      <c r="F923" s="41"/>
      <c r="G923" s="60"/>
      <c r="H923" s="41"/>
      <c r="I923" s="41"/>
      <c r="J923" s="69"/>
      <c r="K923" s="70"/>
      <c r="L923" s="63"/>
      <c r="M923" s="41"/>
      <c r="N923" s="41"/>
      <c r="O923" s="41"/>
      <c r="P923" s="63"/>
      <c r="Q923" s="41"/>
      <c r="R923" s="41"/>
      <c r="S923" s="41"/>
      <c r="T923" s="41"/>
      <c r="U923" s="41"/>
      <c r="V923" s="41"/>
      <c r="W923" s="41"/>
      <c r="X923" s="41"/>
      <c r="Y923" s="41"/>
      <c r="Z923" s="41"/>
    </row>
    <row r="924" spans="1:26" ht="15.75" customHeight="1">
      <c r="A924" s="39"/>
      <c r="B924" s="68"/>
      <c r="C924" s="41"/>
      <c r="D924" s="41"/>
      <c r="E924" s="60"/>
      <c r="F924" s="41"/>
      <c r="G924" s="60"/>
      <c r="H924" s="41"/>
      <c r="I924" s="41"/>
      <c r="J924" s="69"/>
      <c r="K924" s="70"/>
      <c r="L924" s="63"/>
      <c r="M924" s="41"/>
      <c r="N924" s="41"/>
      <c r="O924" s="41"/>
      <c r="P924" s="63"/>
      <c r="Q924" s="41"/>
      <c r="R924" s="41"/>
      <c r="S924" s="41"/>
      <c r="T924" s="41"/>
      <c r="U924" s="41"/>
      <c r="V924" s="41"/>
      <c r="W924" s="41"/>
      <c r="X924" s="41"/>
      <c r="Y924" s="41"/>
      <c r="Z924" s="41"/>
    </row>
    <row r="925" spans="1:26" ht="15.75" customHeight="1">
      <c r="A925" s="39"/>
      <c r="B925" s="68"/>
      <c r="C925" s="41"/>
      <c r="D925" s="41"/>
      <c r="E925" s="60"/>
      <c r="F925" s="41"/>
      <c r="G925" s="60"/>
      <c r="H925" s="41"/>
      <c r="I925" s="41"/>
      <c r="J925" s="69"/>
      <c r="K925" s="70"/>
      <c r="L925" s="63"/>
      <c r="M925" s="41"/>
      <c r="N925" s="41"/>
      <c r="O925" s="41"/>
      <c r="P925" s="63"/>
      <c r="Q925" s="41"/>
      <c r="R925" s="41"/>
      <c r="S925" s="41"/>
      <c r="T925" s="41"/>
      <c r="U925" s="41"/>
      <c r="V925" s="41"/>
      <c r="W925" s="41"/>
      <c r="X925" s="41"/>
      <c r="Y925" s="41"/>
      <c r="Z925" s="41"/>
    </row>
    <row r="926" spans="1:26" ht="15.75" customHeight="1">
      <c r="A926" s="39"/>
      <c r="B926" s="68"/>
      <c r="C926" s="41"/>
      <c r="D926" s="41"/>
      <c r="E926" s="60"/>
      <c r="F926" s="41"/>
      <c r="G926" s="60"/>
      <c r="H926" s="41"/>
      <c r="I926" s="41"/>
      <c r="J926" s="69"/>
      <c r="K926" s="70"/>
      <c r="L926" s="63"/>
      <c r="M926" s="41"/>
      <c r="N926" s="41"/>
      <c r="O926" s="41"/>
      <c r="P926" s="63"/>
      <c r="Q926" s="41"/>
      <c r="R926" s="41"/>
      <c r="S926" s="41"/>
      <c r="T926" s="41"/>
      <c r="U926" s="41"/>
      <c r="V926" s="41"/>
      <c r="W926" s="41"/>
      <c r="X926" s="41"/>
      <c r="Y926" s="41"/>
      <c r="Z926" s="41"/>
    </row>
    <row r="927" spans="1:26" ht="15.75" customHeight="1">
      <c r="A927" s="39"/>
      <c r="B927" s="68"/>
      <c r="C927" s="41"/>
      <c r="D927" s="41"/>
      <c r="E927" s="60"/>
      <c r="F927" s="41"/>
      <c r="G927" s="60"/>
      <c r="H927" s="41"/>
      <c r="I927" s="41"/>
      <c r="J927" s="69"/>
      <c r="K927" s="70"/>
      <c r="L927" s="63"/>
      <c r="M927" s="41"/>
      <c r="N927" s="41"/>
      <c r="O927" s="41"/>
      <c r="P927" s="63"/>
      <c r="Q927" s="41"/>
      <c r="R927" s="41"/>
      <c r="S927" s="41"/>
      <c r="T927" s="41"/>
      <c r="U927" s="41"/>
      <c r="V927" s="41"/>
      <c r="W927" s="41"/>
      <c r="X927" s="41"/>
      <c r="Y927" s="41"/>
      <c r="Z927" s="41"/>
    </row>
    <row r="928" spans="1:26" ht="15.75" customHeight="1">
      <c r="A928" s="39"/>
      <c r="B928" s="68"/>
      <c r="C928" s="41"/>
      <c r="D928" s="41"/>
      <c r="E928" s="60"/>
      <c r="F928" s="41"/>
      <c r="G928" s="60"/>
      <c r="H928" s="41"/>
      <c r="I928" s="41"/>
      <c r="J928" s="69"/>
      <c r="K928" s="70"/>
      <c r="L928" s="63"/>
      <c r="M928" s="41"/>
      <c r="N928" s="41"/>
      <c r="O928" s="41"/>
      <c r="P928" s="63"/>
      <c r="Q928" s="41"/>
      <c r="R928" s="41"/>
      <c r="S928" s="41"/>
      <c r="T928" s="41"/>
      <c r="U928" s="41"/>
      <c r="V928" s="41"/>
      <c r="W928" s="41"/>
      <c r="X928" s="41"/>
      <c r="Y928" s="41"/>
      <c r="Z928" s="41"/>
    </row>
    <row r="929" spans="1:26" ht="15.75" customHeight="1">
      <c r="A929" s="39"/>
      <c r="B929" s="68"/>
      <c r="C929" s="41"/>
      <c r="D929" s="41"/>
      <c r="E929" s="60"/>
      <c r="F929" s="41"/>
      <c r="G929" s="60"/>
      <c r="H929" s="41"/>
      <c r="I929" s="41"/>
      <c r="J929" s="69"/>
      <c r="K929" s="70"/>
      <c r="L929" s="63"/>
      <c r="M929" s="41"/>
      <c r="N929" s="41"/>
      <c r="O929" s="41"/>
      <c r="P929" s="63"/>
      <c r="Q929" s="41"/>
      <c r="R929" s="41"/>
      <c r="S929" s="41"/>
      <c r="T929" s="41"/>
      <c r="U929" s="41"/>
      <c r="V929" s="41"/>
      <c r="W929" s="41"/>
      <c r="X929" s="41"/>
      <c r="Y929" s="41"/>
      <c r="Z929" s="41"/>
    </row>
    <row r="930" spans="1:26" ht="15.75" customHeight="1">
      <c r="A930" s="39"/>
      <c r="B930" s="68"/>
      <c r="C930" s="41"/>
      <c r="D930" s="41"/>
      <c r="E930" s="60"/>
      <c r="F930" s="41"/>
      <c r="G930" s="60"/>
      <c r="H930" s="41"/>
      <c r="I930" s="41"/>
      <c r="J930" s="69"/>
      <c r="K930" s="70"/>
      <c r="L930" s="63"/>
      <c r="M930" s="41"/>
      <c r="N930" s="41"/>
      <c r="O930" s="41"/>
      <c r="P930" s="63"/>
      <c r="Q930" s="41"/>
      <c r="R930" s="41"/>
      <c r="S930" s="41"/>
      <c r="T930" s="41"/>
      <c r="U930" s="41"/>
      <c r="V930" s="41"/>
      <c r="W930" s="41"/>
      <c r="X930" s="41"/>
      <c r="Y930" s="41"/>
      <c r="Z930" s="41"/>
    </row>
    <row r="931" spans="1:26" ht="15.75" customHeight="1">
      <c r="A931" s="39"/>
      <c r="B931" s="68"/>
      <c r="C931" s="41"/>
      <c r="D931" s="41"/>
      <c r="E931" s="60"/>
      <c r="F931" s="41"/>
      <c r="G931" s="60"/>
      <c r="H931" s="41"/>
      <c r="I931" s="41"/>
      <c r="J931" s="69"/>
      <c r="K931" s="70"/>
      <c r="L931" s="63"/>
      <c r="M931" s="41"/>
      <c r="N931" s="41"/>
      <c r="O931" s="41"/>
      <c r="P931" s="63"/>
      <c r="Q931" s="41"/>
      <c r="R931" s="41"/>
      <c r="S931" s="41"/>
      <c r="T931" s="41"/>
      <c r="U931" s="41"/>
      <c r="V931" s="41"/>
      <c r="W931" s="41"/>
      <c r="X931" s="41"/>
      <c r="Y931" s="41"/>
      <c r="Z931" s="41"/>
    </row>
    <row r="932" spans="1:26" ht="15.75" customHeight="1">
      <c r="A932" s="39"/>
      <c r="B932" s="68"/>
      <c r="C932" s="41"/>
      <c r="D932" s="41"/>
      <c r="E932" s="60"/>
      <c r="F932" s="41"/>
      <c r="G932" s="60"/>
      <c r="H932" s="41"/>
      <c r="I932" s="41"/>
      <c r="J932" s="69"/>
      <c r="K932" s="70"/>
      <c r="L932" s="63"/>
      <c r="M932" s="41"/>
      <c r="N932" s="41"/>
      <c r="O932" s="41"/>
      <c r="P932" s="63"/>
      <c r="Q932" s="41"/>
      <c r="R932" s="41"/>
      <c r="S932" s="41"/>
      <c r="T932" s="41"/>
      <c r="U932" s="41"/>
      <c r="V932" s="41"/>
      <c r="W932" s="41"/>
      <c r="X932" s="41"/>
      <c r="Y932" s="41"/>
      <c r="Z932" s="41"/>
    </row>
    <row r="933" spans="1:26" ht="15.75" customHeight="1">
      <c r="A933" s="39"/>
      <c r="B933" s="68"/>
      <c r="C933" s="41"/>
      <c r="D933" s="41"/>
      <c r="E933" s="60"/>
      <c r="F933" s="41"/>
      <c r="G933" s="60"/>
      <c r="H933" s="41"/>
      <c r="I933" s="41"/>
      <c r="J933" s="69"/>
      <c r="K933" s="70"/>
      <c r="L933" s="63"/>
      <c r="M933" s="41"/>
      <c r="N933" s="41"/>
      <c r="O933" s="41"/>
      <c r="P933" s="63"/>
      <c r="Q933" s="41"/>
      <c r="R933" s="41"/>
      <c r="S933" s="41"/>
      <c r="T933" s="41"/>
      <c r="U933" s="41"/>
      <c r="V933" s="41"/>
      <c r="W933" s="41"/>
      <c r="X933" s="41"/>
      <c r="Y933" s="41"/>
      <c r="Z933" s="41"/>
    </row>
    <row r="934" spans="1:26" ht="15.75" customHeight="1">
      <c r="A934" s="39"/>
      <c r="B934" s="68"/>
      <c r="C934" s="41"/>
      <c r="D934" s="41"/>
      <c r="E934" s="60"/>
      <c r="F934" s="41"/>
      <c r="G934" s="60"/>
      <c r="H934" s="41"/>
      <c r="I934" s="41"/>
      <c r="J934" s="69"/>
      <c r="K934" s="70"/>
      <c r="L934" s="63"/>
      <c r="M934" s="41"/>
      <c r="N934" s="41"/>
      <c r="O934" s="41"/>
      <c r="P934" s="63"/>
      <c r="Q934" s="41"/>
      <c r="R934" s="41"/>
      <c r="S934" s="41"/>
      <c r="T934" s="41"/>
      <c r="U934" s="41"/>
      <c r="V934" s="41"/>
      <c r="W934" s="41"/>
      <c r="X934" s="41"/>
      <c r="Y934" s="41"/>
      <c r="Z934" s="41"/>
    </row>
    <row r="935" spans="1:26" ht="15.75" customHeight="1">
      <c r="A935" s="39"/>
      <c r="B935" s="68"/>
      <c r="C935" s="41"/>
      <c r="D935" s="41"/>
      <c r="E935" s="60"/>
      <c r="F935" s="41"/>
      <c r="G935" s="60"/>
      <c r="H935" s="41"/>
      <c r="I935" s="41"/>
      <c r="J935" s="69"/>
      <c r="K935" s="70"/>
      <c r="L935" s="63"/>
      <c r="M935" s="41"/>
      <c r="N935" s="41"/>
      <c r="O935" s="41"/>
      <c r="P935" s="63"/>
      <c r="Q935" s="41"/>
      <c r="R935" s="41"/>
      <c r="S935" s="41"/>
      <c r="T935" s="41"/>
      <c r="U935" s="41"/>
      <c r="V935" s="41"/>
      <c r="W935" s="41"/>
      <c r="X935" s="41"/>
      <c r="Y935" s="41"/>
      <c r="Z935" s="41"/>
    </row>
    <row r="936" spans="1:26" ht="15.75" customHeight="1">
      <c r="A936" s="39"/>
      <c r="B936" s="68"/>
      <c r="C936" s="41"/>
      <c r="D936" s="41"/>
      <c r="E936" s="60"/>
      <c r="F936" s="41"/>
      <c r="G936" s="60"/>
      <c r="H936" s="41"/>
      <c r="I936" s="41"/>
      <c r="J936" s="69"/>
      <c r="K936" s="70"/>
      <c r="L936" s="63"/>
      <c r="M936" s="41"/>
      <c r="N936" s="41"/>
      <c r="O936" s="41"/>
      <c r="P936" s="63"/>
      <c r="Q936" s="41"/>
      <c r="R936" s="41"/>
      <c r="S936" s="41"/>
      <c r="T936" s="41"/>
      <c r="U936" s="41"/>
      <c r="V936" s="41"/>
      <c r="W936" s="41"/>
      <c r="X936" s="41"/>
      <c r="Y936" s="41"/>
      <c r="Z936" s="41"/>
    </row>
    <row r="937" spans="1:26" ht="15.75" customHeight="1">
      <c r="A937" s="39"/>
      <c r="B937" s="68"/>
      <c r="C937" s="41"/>
      <c r="D937" s="41"/>
      <c r="E937" s="60"/>
      <c r="F937" s="41"/>
      <c r="G937" s="60"/>
      <c r="H937" s="41"/>
      <c r="I937" s="41"/>
      <c r="J937" s="69"/>
      <c r="K937" s="70"/>
      <c r="L937" s="63"/>
      <c r="M937" s="41"/>
      <c r="N937" s="41"/>
      <c r="O937" s="41"/>
      <c r="P937" s="63"/>
      <c r="Q937" s="41"/>
      <c r="R937" s="41"/>
      <c r="S937" s="41"/>
      <c r="T937" s="41"/>
      <c r="U937" s="41"/>
      <c r="V937" s="41"/>
      <c r="W937" s="41"/>
      <c r="X937" s="41"/>
      <c r="Y937" s="41"/>
      <c r="Z937" s="41"/>
    </row>
    <row r="938" spans="1:26" ht="15.75" customHeight="1">
      <c r="A938" s="39"/>
      <c r="B938" s="68"/>
      <c r="C938" s="41"/>
      <c r="D938" s="41"/>
      <c r="E938" s="60"/>
      <c r="F938" s="41"/>
      <c r="G938" s="60"/>
      <c r="H938" s="41"/>
      <c r="I938" s="41"/>
      <c r="J938" s="69"/>
      <c r="K938" s="70"/>
      <c r="L938" s="63"/>
      <c r="M938" s="41"/>
      <c r="N938" s="41"/>
      <c r="O938" s="41"/>
      <c r="P938" s="63"/>
      <c r="Q938" s="41"/>
      <c r="R938" s="41"/>
      <c r="S938" s="41"/>
      <c r="T938" s="41"/>
      <c r="U938" s="41"/>
      <c r="V938" s="41"/>
      <c r="W938" s="41"/>
      <c r="X938" s="41"/>
      <c r="Y938" s="41"/>
      <c r="Z938" s="41"/>
    </row>
    <row r="939" spans="1:26" ht="15.75" customHeight="1">
      <c r="A939" s="39"/>
      <c r="B939" s="68"/>
      <c r="C939" s="41"/>
      <c r="D939" s="41"/>
      <c r="E939" s="60"/>
      <c r="F939" s="41"/>
      <c r="G939" s="60"/>
      <c r="H939" s="41"/>
      <c r="I939" s="41"/>
      <c r="J939" s="69"/>
      <c r="K939" s="70"/>
      <c r="L939" s="63"/>
      <c r="M939" s="41"/>
      <c r="N939" s="41"/>
      <c r="O939" s="41"/>
      <c r="P939" s="63"/>
      <c r="Q939" s="41"/>
      <c r="R939" s="41"/>
      <c r="S939" s="41"/>
      <c r="T939" s="41"/>
      <c r="U939" s="41"/>
      <c r="V939" s="41"/>
      <c r="W939" s="41"/>
      <c r="X939" s="41"/>
      <c r="Y939" s="41"/>
      <c r="Z939" s="41"/>
    </row>
    <row r="940" spans="1:26" ht="15.75" customHeight="1">
      <c r="A940" s="39"/>
      <c r="B940" s="68"/>
      <c r="C940" s="41"/>
      <c r="D940" s="41"/>
      <c r="E940" s="60"/>
      <c r="F940" s="41"/>
      <c r="G940" s="60"/>
      <c r="H940" s="41"/>
      <c r="I940" s="41"/>
      <c r="J940" s="69"/>
      <c r="K940" s="70"/>
      <c r="L940" s="63"/>
      <c r="M940" s="41"/>
      <c r="N940" s="41"/>
      <c r="O940" s="41"/>
      <c r="P940" s="63"/>
      <c r="Q940" s="41"/>
      <c r="R940" s="41"/>
      <c r="S940" s="41"/>
      <c r="T940" s="41"/>
      <c r="U940" s="41"/>
      <c r="V940" s="41"/>
      <c r="W940" s="41"/>
      <c r="X940" s="41"/>
      <c r="Y940" s="41"/>
      <c r="Z940" s="41"/>
    </row>
    <row r="941" spans="1:26" ht="15.75" customHeight="1">
      <c r="A941" s="39"/>
      <c r="B941" s="68"/>
      <c r="C941" s="41"/>
      <c r="D941" s="41"/>
      <c r="E941" s="60"/>
      <c r="F941" s="41"/>
      <c r="G941" s="60"/>
      <c r="H941" s="41"/>
      <c r="I941" s="41"/>
      <c r="J941" s="69"/>
      <c r="K941" s="70"/>
      <c r="L941" s="63"/>
      <c r="M941" s="41"/>
      <c r="N941" s="41"/>
      <c r="O941" s="41"/>
      <c r="P941" s="63"/>
      <c r="Q941" s="41"/>
      <c r="R941" s="41"/>
      <c r="S941" s="41"/>
      <c r="T941" s="41"/>
      <c r="U941" s="41"/>
      <c r="V941" s="41"/>
      <c r="W941" s="41"/>
      <c r="X941" s="41"/>
      <c r="Y941" s="41"/>
      <c r="Z941" s="41"/>
    </row>
    <row r="942" spans="1:26" ht="15.75" customHeight="1">
      <c r="A942" s="39"/>
      <c r="B942" s="68"/>
      <c r="C942" s="41"/>
      <c r="D942" s="41"/>
      <c r="E942" s="60"/>
      <c r="F942" s="41"/>
      <c r="G942" s="60"/>
      <c r="H942" s="41"/>
      <c r="I942" s="41"/>
      <c r="J942" s="69"/>
      <c r="K942" s="70"/>
      <c r="L942" s="63"/>
      <c r="M942" s="41"/>
      <c r="N942" s="41"/>
      <c r="O942" s="41"/>
      <c r="P942" s="63"/>
      <c r="Q942" s="41"/>
      <c r="R942" s="41"/>
      <c r="S942" s="41"/>
      <c r="T942" s="41"/>
      <c r="U942" s="41"/>
      <c r="V942" s="41"/>
      <c r="W942" s="41"/>
      <c r="X942" s="41"/>
      <c r="Y942" s="41"/>
      <c r="Z942" s="41"/>
    </row>
    <row r="943" spans="1:26" ht="15.75" customHeight="1">
      <c r="A943" s="39"/>
      <c r="B943" s="68"/>
      <c r="C943" s="41"/>
      <c r="D943" s="41"/>
      <c r="E943" s="60"/>
      <c r="F943" s="41"/>
      <c r="G943" s="60"/>
      <c r="H943" s="41"/>
      <c r="I943" s="41"/>
      <c r="J943" s="69"/>
      <c r="K943" s="70"/>
      <c r="L943" s="63"/>
      <c r="M943" s="41"/>
      <c r="N943" s="41"/>
      <c r="O943" s="41"/>
      <c r="P943" s="63"/>
      <c r="Q943" s="41"/>
      <c r="R943" s="41"/>
      <c r="S943" s="41"/>
      <c r="T943" s="41"/>
      <c r="U943" s="41"/>
      <c r="V943" s="41"/>
      <c r="W943" s="41"/>
      <c r="X943" s="41"/>
      <c r="Y943" s="41"/>
      <c r="Z943" s="41"/>
    </row>
    <row r="944" spans="1:26" ht="15.75" customHeight="1">
      <c r="A944" s="39"/>
      <c r="B944" s="68"/>
      <c r="C944" s="41"/>
      <c r="D944" s="41"/>
      <c r="E944" s="60"/>
      <c r="F944" s="41"/>
      <c r="G944" s="60"/>
      <c r="H944" s="41"/>
      <c r="I944" s="41"/>
      <c r="J944" s="69"/>
      <c r="K944" s="70"/>
      <c r="L944" s="63"/>
      <c r="M944" s="41"/>
      <c r="N944" s="41"/>
      <c r="O944" s="41"/>
      <c r="P944" s="63"/>
      <c r="Q944" s="41"/>
      <c r="R944" s="41"/>
      <c r="S944" s="41"/>
      <c r="T944" s="41"/>
      <c r="U944" s="41"/>
      <c r="V944" s="41"/>
      <c r="W944" s="41"/>
      <c r="X944" s="41"/>
      <c r="Y944" s="41"/>
      <c r="Z944" s="41"/>
    </row>
    <row r="945" spans="1:26" ht="15.75" customHeight="1">
      <c r="A945" s="39"/>
      <c r="B945" s="68"/>
      <c r="C945" s="41"/>
      <c r="D945" s="41"/>
      <c r="E945" s="60"/>
      <c r="F945" s="41"/>
      <c r="G945" s="60"/>
      <c r="H945" s="41"/>
      <c r="I945" s="41"/>
      <c r="J945" s="69"/>
      <c r="K945" s="70"/>
      <c r="L945" s="63"/>
      <c r="M945" s="41"/>
      <c r="N945" s="41"/>
      <c r="O945" s="41"/>
      <c r="P945" s="63"/>
      <c r="Q945" s="41"/>
      <c r="R945" s="41"/>
      <c r="S945" s="41"/>
      <c r="T945" s="41"/>
      <c r="U945" s="41"/>
      <c r="V945" s="41"/>
      <c r="W945" s="41"/>
      <c r="X945" s="41"/>
      <c r="Y945" s="41"/>
      <c r="Z945" s="41"/>
    </row>
    <row r="946" spans="1:26" ht="15.75" customHeight="1">
      <c r="A946" s="39"/>
      <c r="B946" s="68"/>
      <c r="C946" s="41"/>
      <c r="D946" s="41"/>
      <c r="E946" s="60"/>
      <c r="F946" s="41"/>
      <c r="G946" s="60"/>
      <c r="H946" s="41"/>
      <c r="I946" s="41"/>
      <c r="J946" s="69"/>
      <c r="K946" s="70"/>
      <c r="L946" s="63"/>
      <c r="M946" s="41"/>
      <c r="N946" s="41"/>
      <c r="O946" s="41"/>
      <c r="P946" s="63"/>
      <c r="Q946" s="41"/>
      <c r="R946" s="41"/>
      <c r="S946" s="41"/>
      <c r="T946" s="41"/>
      <c r="U946" s="41"/>
      <c r="V946" s="41"/>
      <c r="W946" s="41"/>
      <c r="X946" s="41"/>
      <c r="Y946" s="41"/>
      <c r="Z946" s="41"/>
    </row>
    <row r="947" spans="1:26" ht="15.75" customHeight="1">
      <c r="A947" s="39"/>
      <c r="B947" s="68"/>
      <c r="C947" s="41"/>
      <c r="D947" s="41"/>
      <c r="E947" s="60"/>
      <c r="F947" s="41"/>
      <c r="G947" s="60"/>
      <c r="H947" s="41"/>
      <c r="I947" s="41"/>
      <c r="J947" s="69"/>
      <c r="K947" s="70"/>
      <c r="L947" s="63"/>
      <c r="M947" s="41"/>
      <c r="N947" s="41"/>
      <c r="O947" s="41"/>
      <c r="P947" s="63"/>
      <c r="Q947" s="41"/>
      <c r="R947" s="41"/>
      <c r="S947" s="41"/>
      <c r="T947" s="41"/>
      <c r="U947" s="41"/>
      <c r="V947" s="41"/>
      <c r="W947" s="41"/>
      <c r="X947" s="41"/>
      <c r="Y947" s="41"/>
      <c r="Z947" s="41"/>
    </row>
    <row r="948" spans="1:26" ht="15.75" customHeight="1">
      <c r="A948" s="39"/>
      <c r="B948" s="68"/>
      <c r="C948" s="41"/>
      <c r="D948" s="41"/>
      <c r="E948" s="60"/>
      <c r="F948" s="41"/>
      <c r="G948" s="60"/>
      <c r="H948" s="41"/>
      <c r="I948" s="41"/>
      <c r="J948" s="69"/>
      <c r="K948" s="70"/>
      <c r="L948" s="63"/>
      <c r="M948" s="41"/>
      <c r="N948" s="41"/>
      <c r="O948" s="41"/>
      <c r="P948" s="63"/>
      <c r="Q948" s="41"/>
      <c r="R948" s="41"/>
      <c r="S948" s="41"/>
      <c r="T948" s="41"/>
      <c r="U948" s="41"/>
      <c r="V948" s="41"/>
      <c r="W948" s="41"/>
      <c r="X948" s="41"/>
      <c r="Y948" s="41"/>
      <c r="Z948" s="41"/>
    </row>
    <row r="949" spans="1:26" ht="15.75" customHeight="1">
      <c r="A949" s="39"/>
      <c r="B949" s="68"/>
      <c r="C949" s="41"/>
      <c r="D949" s="41"/>
      <c r="E949" s="60"/>
      <c r="F949" s="41"/>
      <c r="G949" s="60"/>
      <c r="H949" s="41"/>
      <c r="I949" s="41"/>
      <c r="J949" s="69"/>
      <c r="K949" s="70"/>
      <c r="L949" s="63"/>
      <c r="M949" s="41"/>
      <c r="N949" s="41"/>
      <c r="O949" s="41"/>
      <c r="P949" s="63"/>
      <c r="Q949" s="41"/>
      <c r="R949" s="41"/>
      <c r="S949" s="41"/>
      <c r="T949" s="41"/>
      <c r="U949" s="41"/>
      <c r="V949" s="41"/>
      <c r="W949" s="41"/>
      <c r="X949" s="41"/>
      <c r="Y949" s="41"/>
      <c r="Z949" s="41"/>
    </row>
    <row r="950" spans="1:26" ht="15.75" customHeight="1">
      <c r="A950" s="39"/>
      <c r="B950" s="68"/>
      <c r="C950" s="41"/>
      <c r="D950" s="41"/>
      <c r="E950" s="60"/>
      <c r="F950" s="41"/>
      <c r="G950" s="60"/>
      <c r="H950" s="41"/>
      <c r="I950" s="41"/>
      <c r="J950" s="69"/>
      <c r="K950" s="70"/>
      <c r="L950" s="63"/>
      <c r="M950" s="41"/>
      <c r="N950" s="41"/>
      <c r="O950" s="41"/>
      <c r="P950" s="63"/>
      <c r="Q950" s="41"/>
      <c r="R950" s="41"/>
      <c r="S950" s="41"/>
      <c r="T950" s="41"/>
      <c r="U950" s="41"/>
      <c r="V950" s="41"/>
      <c r="W950" s="41"/>
      <c r="X950" s="41"/>
      <c r="Y950" s="41"/>
      <c r="Z950" s="41"/>
    </row>
    <row r="951" spans="1:26" ht="15.75" customHeight="1">
      <c r="A951" s="39"/>
      <c r="B951" s="68"/>
      <c r="C951" s="41"/>
      <c r="D951" s="41"/>
      <c r="E951" s="60"/>
      <c r="F951" s="41"/>
      <c r="G951" s="60"/>
      <c r="H951" s="41"/>
      <c r="I951" s="41"/>
      <c r="J951" s="69"/>
      <c r="K951" s="70"/>
      <c r="L951" s="63"/>
      <c r="M951" s="41"/>
      <c r="N951" s="41"/>
      <c r="O951" s="41"/>
      <c r="P951" s="63"/>
      <c r="Q951" s="41"/>
      <c r="R951" s="41"/>
      <c r="S951" s="41"/>
      <c r="T951" s="41"/>
      <c r="U951" s="41"/>
      <c r="V951" s="41"/>
      <c r="W951" s="41"/>
      <c r="X951" s="41"/>
      <c r="Y951" s="41"/>
      <c r="Z951" s="41"/>
    </row>
    <row r="952" spans="1:26" ht="15.75" customHeight="1">
      <c r="A952" s="39"/>
      <c r="B952" s="68"/>
      <c r="C952" s="41"/>
      <c r="D952" s="41"/>
      <c r="E952" s="60"/>
      <c r="F952" s="41"/>
      <c r="G952" s="60"/>
      <c r="H952" s="41"/>
      <c r="I952" s="41"/>
      <c r="J952" s="69"/>
      <c r="K952" s="70"/>
      <c r="L952" s="63"/>
      <c r="M952" s="41"/>
      <c r="N952" s="41"/>
      <c r="O952" s="41"/>
      <c r="P952" s="63"/>
      <c r="Q952" s="41"/>
      <c r="R952" s="41"/>
      <c r="S952" s="41"/>
      <c r="T952" s="41"/>
      <c r="U952" s="41"/>
      <c r="V952" s="41"/>
      <c r="W952" s="41"/>
      <c r="X952" s="41"/>
      <c r="Y952" s="41"/>
      <c r="Z952" s="41"/>
    </row>
    <row r="953" spans="1:26" ht="15.75" customHeight="1">
      <c r="A953" s="39"/>
      <c r="B953" s="68"/>
      <c r="C953" s="41"/>
      <c r="D953" s="41"/>
      <c r="E953" s="60"/>
      <c r="F953" s="41"/>
      <c r="G953" s="60"/>
      <c r="H953" s="41"/>
      <c r="I953" s="41"/>
      <c r="J953" s="69"/>
      <c r="K953" s="70"/>
      <c r="L953" s="63"/>
      <c r="M953" s="41"/>
      <c r="N953" s="41"/>
      <c r="O953" s="41"/>
      <c r="P953" s="63"/>
      <c r="Q953" s="41"/>
      <c r="R953" s="41"/>
      <c r="S953" s="41"/>
      <c r="T953" s="41"/>
      <c r="U953" s="41"/>
      <c r="V953" s="41"/>
      <c r="W953" s="41"/>
      <c r="X953" s="41"/>
      <c r="Y953" s="41"/>
      <c r="Z953" s="41"/>
    </row>
    <row r="954" spans="1:26" ht="15.75" customHeight="1">
      <c r="A954" s="39"/>
      <c r="B954" s="68"/>
      <c r="C954" s="41"/>
      <c r="D954" s="41"/>
      <c r="E954" s="60"/>
      <c r="F954" s="41"/>
      <c r="G954" s="60"/>
      <c r="H954" s="41"/>
      <c r="I954" s="41"/>
      <c r="J954" s="69"/>
      <c r="K954" s="70"/>
      <c r="L954" s="63"/>
      <c r="M954" s="41"/>
      <c r="N954" s="41"/>
      <c r="O954" s="41"/>
      <c r="P954" s="63"/>
      <c r="Q954" s="41"/>
      <c r="R954" s="41"/>
      <c r="S954" s="41"/>
      <c r="T954" s="41"/>
      <c r="U954" s="41"/>
      <c r="V954" s="41"/>
      <c r="W954" s="41"/>
      <c r="X954" s="41"/>
      <c r="Y954" s="41"/>
      <c r="Z954" s="41"/>
    </row>
    <row r="955" spans="1:26" ht="15.75" customHeight="1">
      <c r="A955" s="39"/>
      <c r="B955" s="68"/>
      <c r="C955" s="41"/>
      <c r="D955" s="41"/>
      <c r="E955" s="60"/>
      <c r="F955" s="41"/>
      <c r="G955" s="60"/>
      <c r="H955" s="41"/>
      <c r="I955" s="41"/>
      <c r="J955" s="69"/>
      <c r="K955" s="70"/>
      <c r="L955" s="63"/>
      <c r="M955" s="41"/>
      <c r="N955" s="41"/>
      <c r="O955" s="41"/>
      <c r="P955" s="63"/>
      <c r="Q955" s="41"/>
      <c r="R955" s="41"/>
      <c r="S955" s="41"/>
      <c r="T955" s="41"/>
      <c r="U955" s="41"/>
      <c r="V955" s="41"/>
      <c r="W955" s="41"/>
      <c r="X955" s="41"/>
      <c r="Y955" s="41"/>
      <c r="Z955" s="41"/>
    </row>
    <row r="956" spans="1:26" ht="15.75" customHeight="1">
      <c r="A956" s="39"/>
      <c r="B956" s="68"/>
      <c r="C956" s="41"/>
      <c r="D956" s="41"/>
      <c r="E956" s="60"/>
      <c r="F956" s="41"/>
      <c r="G956" s="60"/>
      <c r="H956" s="41"/>
      <c r="I956" s="41"/>
      <c r="J956" s="69"/>
      <c r="K956" s="70"/>
      <c r="L956" s="63"/>
      <c r="M956" s="41"/>
      <c r="N956" s="41"/>
      <c r="O956" s="41"/>
      <c r="P956" s="63"/>
      <c r="Q956" s="41"/>
      <c r="R956" s="41"/>
      <c r="S956" s="41"/>
      <c r="T956" s="41"/>
      <c r="U956" s="41"/>
      <c r="V956" s="41"/>
      <c r="W956" s="41"/>
      <c r="X956" s="41"/>
      <c r="Y956" s="41"/>
      <c r="Z956" s="41"/>
    </row>
    <row r="957" spans="1:26" ht="15.75" customHeight="1">
      <c r="A957" s="39"/>
      <c r="B957" s="68"/>
      <c r="C957" s="41"/>
      <c r="D957" s="41"/>
      <c r="E957" s="60"/>
      <c r="F957" s="41"/>
      <c r="G957" s="60"/>
      <c r="H957" s="41"/>
      <c r="I957" s="41"/>
      <c r="J957" s="69"/>
      <c r="K957" s="70"/>
      <c r="L957" s="63"/>
      <c r="M957" s="41"/>
      <c r="N957" s="41"/>
      <c r="O957" s="41"/>
      <c r="P957" s="63"/>
      <c r="Q957" s="41"/>
      <c r="R957" s="41"/>
      <c r="S957" s="41"/>
      <c r="T957" s="41"/>
      <c r="U957" s="41"/>
      <c r="V957" s="41"/>
      <c r="W957" s="41"/>
      <c r="X957" s="41"/>
      <c r="Y957" s="41"/>
      <c r="Z957" s="41"/>
    </row>
    <row r="958" spans="1:26" ht="15.75" customHeight="1">
      <c r="A958" s="39"/>
      <c r="B958" s="68"/>
      <c r="C958" s="41"/>
      <c r="D958" s="41"/>
      <c r="E958" s="60"/>
      <c r="F958" s="41"/>
      <c r="G958" s="60"/>
      <c r="H958" s="41"/>
      <c r="I958" s="41"/>
      <c r="J958" s="69"/>
      <c r="K958" s="70"/>
      <c r="L958" s="63"/>
      <c r="M958" s="41"/>
      <c r="N958" s="41"/>
      <c r="O958" s="41"/>
      <c r="P958" s="63"/>
      <c r="Q958" s="41"/>
      <c r="R958" s="41"/>
      <c r="S958" s="41"/>
      <c r="T958" s="41"/>
      <c r="U958" s="41"/>
      <c r="V958" s="41"/>
      <c r="W958" s="41"/>
      <c r="X958" s="41"/>
      <c r="Y958" s="41"/>
      <c r="Z958" s="41"/>
    </row>
    <row r="959" spans="1:26" ht="15.75" customHeight="1">
      <c r="A959" s="39"/>
      <c r="B959" s="68"/>
      <c r="C959" s="41"/>
      <c r="D959" s="41"/>
      <c r="E959" s="60"/>
      <c r="F959" s="41"/>
      <c r="G959" s="60"/>
      <c r="H959" s="41"/>
      <c r="I959" s="41"/>
      <c r="J959" s="69"/>
      <c r="K959" s="70"/>
      <c r="L959" s="63"/>
      <c r="M959" s="41"/>
      <c r="N959" s="41"/>
      <c r="O959" s="41"/>
      <c r="P959" s="63"/>
      <c r="Q959" s="41"/>
      <c r="R959" s="41"/>
      <c r="S959" s="41"/>
      <c r="T959" s="41"/>
      <c r="U959" s="41"/>
      <c r="V959" s="41"/>
      <c r="W959" s="41"/>
      <c r="X959" s="41"/>
      <c r="Y959" s="41"/>
      <c r="Z959" s="41"/>
    </row>
    <row r="960" spans="1:26" ht="15.75" customHeight="1">
      <c r="A960" s="39"/>
      <c r="B960" s="68"/>
      <c r="C960" s="41"/>
      <c r="D960" s="41"/>
      <c r="E960" s="60"/>
      <c r="F960" s="41"/>
      <c r="G960" s="60"/>
      <c r="H960" s="41"/>
      <c r="I960" s="41"/>
      <c r="J960" s="69"/>
      <c r="K960" s="70"/>
      <c r="L960" s="63"/>
      <c r="M960" s="41"/>
      <c r="N960" s="41"/>
      <c r="O960" s="41"/>
      <c r="P960" s="63"/>
      <c r="Q960" s="41"/>
      <c r="R960" s="41"/>
      <c r="S960" s="41"/>
      <c r="T960" s="41"/>
      <c r="U960" s="41"/>
      <c r="V960" s="41"/>
      <c r="W960" s="41"/>
      <c r="X960" s="41"/>
      <c r="Y960" s="41"/>
      <c r="Z960" s="41"/>
    </row>
    <row r="961" spans="1:26" ht="15.75" customHeight="1">
      <c r="A961" s="39"/>
      <c r="B961" s="68"/>
      <c r="C961" s="41"/>
      <c r="D961" s="41"/>
      <c r="E961" s="60"/>
      <c r="F961" s="41"/>
      <c r="G961" s="60"/>
      <c r="H961" s="41"/>
      <c r="I961" s="41"/>
      <c r="J961" s="69"/>
      <c r="K961" s="70"/>
      <c r="L961" s="63"/>
      <c r="M961" s="41"/>
      <c r="N961" s="41"/>
      <c r="O961" s="41"/>
      <c r="P961" s="63"/>
      <c r="Q961" s="41"/>
      <c r="R961" s="41"/>
      <c r="S961" s="41"/>
      <c r="T961" s="41"/>
      <c r="U961" s="41"/>
      <c r="V961" s="41"/>
      <c r="W961" s="41"/>
      <c r="X961" s="41"/>
      <c r="Y961" s="41"/>
      <c r="Z961" s="41"/>
    </row>
    <row r="962" spans="1:26" ht="15.75" customHeight="1">
      <c r="A962" s="39"/>
      <c r="B962" s="68"/>
      <c r="C962" s="41"/>
      <c r="D962" s="41"/>
      <c r="E962" s="60"/>
      <c r="F962" s="41"/>
      <c r="G962" s="60"/>
      <c r="H962" s="41"/>
      <c r="I962" s="41"/>
      <c r="J962" s="69"/>
      <c r="K962" s="70"/>
      <c r="L962" s="63"/>
      <c r="M962" s="41"/>
      <c r="N962" s="41"/>
      <c r="O962" s="41"/>
      <c r="P962" s="63"/>
      <c r="Q962" s="41"/>
      <c r="R962" s="41"/>
      <c r="S962" s="41"/>
      <c r="T962" s="41"/>
      <c r="U962" s="41"/>
      <c r="V962" s="41"/>
      <c r="W962" s="41"/>
      <c r="X962" s="41"/>
      <c r="Y962" s="41"/>
      <c r="Z962" s="41"/>
    </row>
    <row r="963" spans="1:26" ht="15.75" customHeight="1">
      <c r="A963" s="39"/>
      <c r="B963" s="68"/>
      <c r="C963" s="41"/>
      <c r="D963" s="41"/>
      <c r="E963" s="60"/>
      <c r="F963" s="41"/>
      <c r="G963" s="60"/>
      <c r="H963" s="41"/>
      <c r="I963" s="41"/>
      <c r="J963" s="69"/>
      <c r="K963" s="70"/>
      <c r="L963" s="63"/>
      <c r="M963" s="41"/>
      <c r="N963" s="41"/>
      <c r="O963" s="41"/>
      <c r="P963" s="63"/>
      <c r="Q963" s="41"/>
      <c r="R963" s="41"/>
      <c r="S963" s="41"/>
      <c r="T963" s="41"/>
      <c r="U963" s="41"/>
      <c r="V963" s="41"/>
      <c r="W963" s="41"/>
      <c r="X963" s="41"/>
      <c r="Y963" s="41"/>
      <c r="Z963" s="41"/>
    </row>
    <row r="964" spans="1:26" ht="15.75" customHeight="1">
      <c r="A964" s="39"/>
      <c r="B964" s="68"/>
      <c r="C964" s="41"/>
      <c r="D964" s="41"/>
      <c r="E964" s="60"/>
      <c r="F964" s="41"/>
      <c r="G964" s="60"/>
      <c r="H964" s="41"/>
      <c r="I964" s="41"/>
      <c r="J964" s="69"/>
      <c r="K964" s="70"/>
      <c r="L964" s="63"/>
      <c r="M964" s="41"/>
      <c r="N964" s="41"/>
      <c r="O964" s="41"/>
      <c r="P964" s="63"/>
      <c r="Q964" s="41"/>
      <c r="R964" s="41"/>
      <c r="S964" s="41"/>
      <c r="T964" s="41"/>
      <c r="U964" s="41"/>
      <c r="V964" s="41"/>
      <c r="W964" s="41"/>
      <c r="X964" s="41"/>
      <c r="Y964" s="41"/>
      <c r="Z964" s="41"/>
    </row>
    <row r="965" spans="1:26" ht="15.75" customHeight="1">
      <c r="A965" s="39"/>
      <c r="B965" s="68"/>
      <c r="C965" s="41"/>
      <c r="D965" s="41"/>
      <c r="E965" s="60"/>
      <c r="F965" s="41"/>
      <c r="G965" s="60"/>
      <c r="H965" s="41"/>
      <c r="I965" s="41"/>
      <c r="J965" s="69"/>
      <c r="K965" s="70"/>
      <c r="L965" s="63"/>
      <c r="M965" s="41"/>
      <c r="N965" s="41"/>
      <c r="O965" s="41"/>
      <c r="P965" s="63"/>
      <c r="Q965" s="41"/>
      <c r="R965" s="41"/>
      <c r="S965" s="41"/>
      <c r="T965" s="41"/>
      <c r="U965" s="41"/>
      <c r="V965" s="41"/>
      <c r="W965" s="41"/>
      <c r="X965" s="41"/>
      <c r="Y965" s="41"/>
      <c r="Z965" s="41"/>
    </row>
    <row r="966" spans="1:26" ht="15.75" customHeight="1">
      <c r="A966" s="39"/>
      <c r="B966" s="68"/>
      <c r="C966" s="41"/>
      <c r="D966" s="41"/>
      <c r="E966" s="60"/>
      <c r="F966" s="41"/>
      <c r="G966" s="60"/>
      <c r="H966" s="41"/>
      <c r="I966" s="41"/>
      <c r="J966" s="69"/>
      <c r="K966" s="70"/>
      <c r="L966" s="63"/>
      <c r="M966" s="41"/>
      <c r="N966" s="41"/>
      <c r="O966" s="41"/>
      <c r="P966" s="63"/>
      <c r="Q966" s="41"/>
      <c r="R966" s="41"/>
      <c r="S966" s="41"/>
      <c r="T966" s="41"/>
      <c r="U966" s="41"/>
      <c r="V966" s="41"/>
      <c r="W966" s="41"/>
      <c r="X966" s="41"/>
      <c r="Y966" s="41"/>
      <c r="Z966" s="41"/>
    </row>
    <row r="967" spans="1:26" ht="15.75" customHeight="1">
      <c r="A967" s="39"/>
      <c r="B967" s="68"/>
      <c r="C967" s="41"/>
      <c r="D967" s="41"/>
      <c r="E967" s="60"/>
      <c r="F967" s="41"/>
      <c r="G967" s="60"/>
      <c r="H967" s="41"/>
      <c r="I967" s="41"/>
      <c r="J967" s="69"/>
      <c r="K967" s="70"/>
      <c r="L967" s="63"/>
      <c r="M967" s="41"/>
      <c r="N967" s="41"/>
      <c r="O967" s="41"/>
      <c r="P967" s="63"/>
      <c r="Q967" s="41"/>
      <c r="R967" s="41"/>
      <c r="S967" s="41"/>
      <c r="T967" s="41"/>
      <c r="U967" s="41"/>
      <c r="V967" s="41"/>
      <c r="W967" s="41"/>
      <c r="X967" s="41"/>
      <c r="Y967" s="41"/>
      <c r="Z967" s="41"/>
    </row>
    <row r="968" spans="1:26" ht="15.75" customHeight="1">
      <c r="A968" s="39"/>
      <c r="B968" s="68"/>
      <c r="C968" s="41"/>
      <c r="D968" s="41"/>
      <c r="E968" s="60"/>
      <c r="F968" s="41"/>
      <c r="G968" s="60"/>
      <c r="H968" s="41"/>
      <c r="I968" s="41"/>
      <c r="J968" s="69"/>
      <c r="K968" s="70"/>
      <c r="L968" s="63"/>
      <c r="M968" s="41"/>
      <c r="N968" s="41"/>
      <c r="O968" s="41"/>
      <c r="P968" s="63"/>
      <c r="Q968" s="41"/>
      <c r="R968" s="41"/>
      <c r="S968" s="41"/>
      <c r="T968" s="41"/>
      <c r="U968" s="41"/>
      <c r="V968" s="41"/>
      <c r="W968" s="41"/>
      <c r="X968" s="41"/>
      <c r="Y968" s="41"/>
      <c r="Z968" s="41"/>
    </row>
    <row r="969" spans="1:26" ht="15.75" customHeight="1">
      <c r="A969" s="39"/>
      <c r="B969" s="68"/>
      <c r="C969" s="41"/>
      <c r="D969" s="41"/>
      <c r="E969" s="60"/>
      <c r="F969" s="41"/>
      <c r="G969" s="60"/>
      <c r="H969" s="41"/>
      <c r="I969" s="41"/>
      <c r="J969" s="69"/>
      <c r="K969" s="70"/>
      <c r="L969" s="63"/>
      <c r="M969" s="41"/>
      <c r="N969" s="41"/>
      <c r="O969" s="41"/>
      <c r="P969" s="63"/>
      <c r="Q969" s="41"/>
      <c r="R969" s="41"/>
      <c r="S969" s="41"/>
      <c r="T969" s="41"/>
      <c r="U969" s="41"/>
      <c r="V969" s="41"/>
      <c r="W969" s="41"/>
      <c r="X969" s="41"/>
      <c r="Y969" s="41"/>
      <c r="Z969" s="41"/>
    </row>
    <row r="970" spans="1:26" ht="15.75" customHeight="1">
      <c r="A970" s="39"/>
      <c r="B970" s="68"/>
      <c r="C970" s="41"/>
      <c r="D970" s="41"/>
      <c r="E970" s="60"/>
      <c r="F970" s="41"/>
      <c r="G970" s="60"/>
      <c r="H970" s="41"/>
      <c r="I970" s="41"/>
      <c r="J970" s="69"/>
      <c r="K970" s="70"/>
      <c r="L970" s="63"/>
      <c r="M970" s="41"/>
      <c r="N970" s="41"/>
      <c r="O970" s="41"/>
      <c r="P970" s="63"/>
      <c r="Q970" s="41"/>
      <c r="R970" s="41"/>
      <c r="S970" s="41"/>
      <c r="T970" s="41"/>
      <c r="U970" s="41"/>
      <c r="V970" s="41"/>
      <c r="W970" s="41"/>
      <c r="X970" s="41"/>
      <c r="Y970" s="41"/>
      <c r="Z970" s="41"/>
    </row>
    <row r="971" spans="1:26" ht="15.75" customHeight="1">
      <c r="A971" s="39"/>
      <c r="B971" s="68"/>
      <c r="C971" s="41"/>
      <c r="D971" s="41"/>
      <c r="E971" s="60"/>
      <c r="F971" s="41"/>
      <c r="G971" s="60"/>
      <c r="H971" s="41"/>
      <c r="I971" s="41"/>
      <c r="J971" s="69"/>
      <c r="K971" s="70"/>
      <c r="L971" s="63"/>
      <c r="M971" s="41"/>
      <c r="N971" s="41"/>
      <c r="O971" s="41"/>
      <c r="P971" s="63"/>
      <c r="Q971" s="41"/>
      <c r="R971" s="41"/>
      <c r="S971" s="41"/>
      <c r="T971" s="41"/>
      <c r="U971" s="41"/>
      <c r="V971" s="41"/>
      <c r="W971" s="41"/>
      <c r="X971" s="41"/>
      <c r="Y971" s="41"/>
      <c r="Z971" s="41"/>
    </row>
    <row r="972" spans="1:26" ht="15.75" customHeight="1">
      <c r="A972" s="39"/>
      <c r="B972" s="68"/>
      <c r="C972" s="41"/>
      <c r="D972" s="41"/>
      <c r="E972" s="60"/>
      <c r="F972" s="41"/>
      <c r="G972" s="60"/>
      <c r="H972" s="41"/>
      <c r="I972" s="41"/>
      <c r="J972" s="69"/>
      <c r="K972" s="70"/>
      <c r="L972" s="63"/>
      <c r="M972" s="41"/>
      <c r="N972" s="41"/>
      <c r="O972" s="41"/>
      <c r="P972" s="63"/>
      <c r="Q972" s="41"/>
      <c r="R972" s="41"/>
      <c r="S972" s="41"/>
      <c r="T972" s="41"/>
      <c r="U972" s="41"/>
      <c r="V972" s="41"/>
      <c r="W972" s="41"/>
      <c r="X972" s="41"/>
      <c r="Y972" s="41"/>
      <c r="Z972" s="41"/>
    </row>
    <row r="973" spans="1:26" ht="15.75" customHeight="1">
      <c r="A973" s="39"/>
      <c r="B973" s="68"/>
      <c r="C973" s="41"/>
      <c r="D973" s="41"/>
      <c r="E973" s="60"/>
      <c r="F973" s="41"/>
      <c r="G973" s="60"/>
      <c r="H973" s="41"/>
      <c r="I973" s="41"/>
      <c r="J973" s="69"/>
      <c r="K973" s="70"/>
      <c r="L973" s="63"/>
      <c r="M973" s="41"/>
      <c r="N973" s="41"/>
      <c r="O973" s="41"/>
      <c r="P973" s="63"/>
      <c r="Q973" s="41"/>
      <c r="R973" s="41"/>
      <c r="S973" s="41"/>
      <c r="T973" s="41"/>
      <c r="U973" s="41"/>
      <c r="V973" s="41"/>
      <c r="W973" s="41"/>
      <c r="X973" s="41"/>
      <c r="Y973" s="41"/>
      <c r="Z973" s="41"/>
    </row>
    <row r="974" spans="1:26" ht="15.75" customHeight="1">
      <c r="A974" s="39"/>
      <c r="B974" s="68"/>
      <c r="C974" s="41"/>
      <c r="D974" s="41"/>
      <c r="E974" s="60"/>
      <c r="F974" s="41"/>
      <c r="G974" s="60"/>
      <c r="H974" s="41"/>
      <c r="I974" s="41"/>
      <c r="J974" s="69"/>
      <c r="K974" s="70"/>
      <c r="L974" s="63"/>
      <c r="M974" s="41"/>
      <c r="N974" s="41"/>
      <c r="O974" s="41"/>
      <c r="P974" s="63"/>
      <c r="Q974" s="41"/>
      <c r="R974" s="41"/>
      <c r="S974" s="41"/>
      <c r="T974" s="41"/>
      <c r="U974" s="41"/>
      <c r="V974" s="41"/>
      <c r="W974" s="41"/>
      <c r="X974" s="41"/>
      <c r="Y974" s="41"/>
      <c r="Z974" s="41"/>
    </row>
    <row r="975" spans="1:26" ht="15.75" customHeight="1">
      <c r="A975" s="39"/>
      <c r="B975" s="68"/>
      <c r="C975" s="41"/>
      <c r="D975" s="41"/>
      <c r="E975" s="60"/>
      <c r="F975" s="41"/>
      <c r="G975" s="60"/>
      <c r="H975" s="41"/>
      <c r="I975" s="41"/>
      <c r="J975" s="69"/>
      <c r="K975" s="70"/>
      <c r="L975" s="63"/>
      <c r="M975" s="41"/>
      <c r="N975" s="41"/>
      <c r="O975" s="41"/>
      <c r="P975" s="63"/>
      <c r="Q975" s="41"/>
      <c r="R975" s="41"/>
      <c r="S975" s="41"/>
      <c r="T975" s="41"/>
      <c r="U975" s="41"/>
      <c r="V975" s="41"/>
      <c r="W975" s="41"/>
      <c r="X975" s="41"/>
      <c r="Y975" s="41"/>
      <c r="Z975" s="41"/>
    </row>
    <row r="976" spans="1:26" ht="15.75" customHeight="1">
      <c r="A976" s="39"/>
      <c r="B976" s="68"/>
      <c r="C976" s="41"/>
      <c r="D976" s="41"/>
      <c r="E976" s="60"/>
      <c r="F976" s="41"/>
      <c r="G976" s="60"/>
      <c r="H976" s="41"/>
      <c r="I976" s="41"/>
      <c r="J976" s="69"/>
      <c r="K976" s="70"/>
      <c r="L976" s="63"/>
      <c r="M976" s="41"/>
      <c r="N976" s="41"/>
      <c r="O976" s="41"/>
      <c r="P976" s="63"/>
      <c r="Q976" s="41"/>
      <c r="R976" s="41"/>
      <c r="S976" s="41"/>
      <c r="T976" s="41"/>
      <c r="U976" s="41"/>
      <c r="V976" s="41"/>
      <c r="W976" s="41"/>
      <c r="X976" s="41"/>
      <c r="Y976" s="41"/>
      <c r="Z976" s="41"/>
    </row>
    <row r="977" spans="1:26" ht="15.75" customHeight="1">
      <c r="A977" s="39"/>
      <c r="B977" s="68"/>
      <c r="C977" s="41"/>
      <c r="D977" s="41"/>
      <c r="E977" s="60"/>
      <c r="F977" s="41"/>
      <c r="G977" s="60"/>
      <c r="H977" s="41"/>
      <c r="I977" s="41"/>
      <c r="J977" s="69"/>
      <c r="K977" s="70"/>
      <c r="L977" s="63"/>
      <c r="M977" s="41"/>
      <c r="N977" s="41"/>
      <c r="O977" s="41"/>
      <c r="P977" s="63"/>
      <c r="Q977" s="41"/>
      <c r="R977" s="41"/>
      <c r="S977" s="41"/>
      <c r="T977" s="41"/>
      <c r="U977" s="41"/>
      <c r="V977" s="41"/>
      <c r="W977" s="41"/>
      <c r="X977" s="41"/>
      <c r="Y977" s="41"/>
      <c r="Z977" s="41"/>
    </row>
    <row r="978" spans="1:26" ht="15.75" customHeight="1">
      <c r="A978" s="39"/>
      <c r="B978" s="68"/>
      <c r="C978" s="41"/>
      <c r="D978" s="41"/>
      <c r="E978" s="60"/>
      <c r="F978" s="41"/>
      <c r="G978" s="60"/>
      <c r="H978" s="41"/>
      <c r="I978" s="41"/>
      <c r="J978" s="69"/>
      <c r="K978" s="70"/>
      <c r="L978" s="63"/>
      <c r="M978" s="41"/>
      <c r="N978" s="41"/>
      <c r="O978" s="41"/>
      <c r="P978" s="63"/>
      <c r="Q978" s="41"/>
      <c r="R978" s="41"/>
      <c r="S978" s="41"/>
      <c r="T978" s="41"/>
      <c r="U978" s="41"/>
      <c r="V978" s="41"/>
      <c r="W978" s="41"/>
      <c r="X978" s="41"/>
      <c r="Y978" s="41"/>
      <c r="Z978" s="41"/>
    </row>
    <row r="979" spans="1:26" ht="15.75" customHeight="1">
      <c r="A979" s="39"/>
      <c r="B979" s="68"/>
      <c r="C979" s="41"/>
      <c r="D979" s="41"/>
      <c r="E979" s="60"/>
      <c r="F979" s="41"/>
      <c r="G979" s="60"/>
      <c r="H979" s="41"/>
      <c r="I979" s="41"/>
      <c r="J979" s="69"/>
      <c r="K979" s="70"/>
      <c r="L979" s="63"/>
      <c r="M979" s="41"/>
      <c r="N979" s="41"/>
      <c r="O979" s="41"/>
      <c r="P979" s="63"/>
      <c r="Q979" s="41"/>
      <c r="R979" s="41"/>
      <c r="S979" s="41"/>
      <c r="T979" s="41"/>
      <c r="U979" s="41"/>
      <c r="V979" s="41"/>
      <c r="W979" s="41"/>
      <c r="X979" s="41"/>
      <c r="Y979" s="41"/>
      <c r="Z979" s="41"/>
    </row>
    <row r="980" spans="1:26" ht="15.75" customHeight="1">
      <c r="A980" s="39"/>
      <c r="B980" s="68"/>
      <c r="C980" s="41"/>
      <c r="D980" s="41"/>
      <c r="E980" s="60"/>
      <c r="F980" s="41"/>
      <c r="G980" s="60"/>
      <c r="H980" s="41"/>
      <c r="I980" s="41"/>
      <c r="J980" s="69"/>
      <c r="K980" s="70"/>
      <c r="L980" s="63"/>
      <c r="M980" s="41"/>
      <c r="N980" s="41"/>
      <c r="O980" s="41"/>
      <c r="P980" s="63"/>
      <c r="Q980" s="41"/>
      <c r="R980" s="41"/>
      <c r="S980" s="41"/>
      <c r="T980" s="41"/>
      <c r="U980" s="41"/>
      <c r="V980" s="41"/>
      <c r="W980" s="41"/>
      <c r="X980" s="41"/>
      <c r="Y980" s="41"/>
      <c r="Z980" s="41"/>
    </row>
    <row r="981" spans="1:26" ht="15.75" customHeight="1">
      <c r="A981" s="39"/>
      <c r="B981" s="68"/>
      <c r="C981" s="41"/>
      <c r="D981" s="41"/>
      <c r="E981" s="60"/>
      <c r="F981" s="41"/>
      <c r="G981" s="60"/>
      <c r="H981" s="41"/>
      <c r="I981" s="41"/>
      <c r="J981" s="69"/>
      <c r="K981" s="70"/>
      <c r="L981" s="63"/>
      <c r="M981" s="41"/>
      <c r="N981" s="41"/>
      <c r="O981" s="41"/>
      <c r="P981" s="63"/>
      <c r="Q981" s="41"/>
      <c r="R981" s="41"/>
      <c r="S981" s="41"/>
      <c r="T981" s="41"/>
      <c r="U981" s="41"/>
      <c r="V981" s="41"/>
      <c r="W981" s="41"/>
      <c r="X981" s="41"/>
      <c r="Y981" s="41"/>
      <c r="Z981" s="41"/>
    </row>
    <row r="982" spans="1:26" ht="15.75" customHeight="1">
      <c r="A982" s="39"/>
      <c r="B982" s="68"/>
      <c r="C982" s="41"/>
      <c r="D982" s="41"/>
      <c r="E982" s="60"/>
      <c r="F982" s="41"/>
      <c r="G982" s="60"/>
      <c r="H982" s="41"/>
      <c r="I982" s="41"/>
      <c r="J982" s="69"/>
      <c r="K982" s="70"/>
      <c r="L982" s="63"/>
      <c r="M982" s="41"/>
      <c r="N982" s="41"/>
      <c r="O982" s="41"/>
      <c r="P982" s="63"/>
      <c r="Q982" s="41"/>
      <c r="R982" s="41"/>
      <c r="S982" s="41"/>
      <c r="T982" s="41"/>
      <c r="U982" s="41"/>
      <c r="V982" s="41"/>
      <c r="W982" s="41"/>
      <c r="X982" s="41"/>
      <c r="Y982" s="41"/>
      <c r="Z982" s="41"/>
    </row>
    <row r="983" spans="1:26" ht="15.75" customHeight="1">
      <c r="A983" s="39"/>
      <c r="B983" s="68"/>
      <c r="C983" s="41"/>
      <c r="D983" s="41"/>
      <c r="E983" s="60"/>
      <c r="F983" s="41"/>
      <c r="G983" s="60"/>
      <c r="H983" s="41"/>
      <c r="I983" s="41"/>
      <c r="J983" s="69"/>
      <c r="K983" s="70"/>
      <c r="L983" s="63"/>
      <c r="M983" s="41"/>
      <c r="N983" s="41"/>
      <c r="O983" s="41"/>
      <c r="P983" s="63"/>
      <c r="Q983" s="41"/>
      <c r="R983" s="41"/>
      <c r="S983" s="41"/>
      <c r="T983" s="41"/>
      <c r="U983" s="41"/>
      <c r="V983" s="41"/>
      <c r="W983" s="41"/>
      <c r="X983" s="41"/>
      <c r="Y983" s="41"/>
      <c r="Z983" s="41"/>
    </row>
    <row r="984" spans="1:26" ht="15.75" customHeight="1">
      <c r="A984" s="39"/>
      <c r="B984" s="68"/>
      <c r="C984" s="41"/>
      <c r="D984" s="41"/>
      <c r="E984" s="60"/>
      <c r="F984" s="41"/>
      <c r="G984" s="60"/>
      <c r="H984" s="41"/>
      <c r="I984" s="41"/>
      <c r="J984" s="69"/>
      <c r="K984" s="70"/>
      <c r="L984" s="63"/>
      <c r="M984" s="41"/>
      <c r="N984" s="41"/>
      <c r="O984" s="41"/>
      <c r="P984" s="63"/>
      <c r="Q984" s="41"/>
      <c r="R984" s="41"/>
      <c r="S984" s="41"/>
      <c r="T984" s="41"/>
      <c r="U984" s="41"/>
      <c r="V984" s="41"/>
      <c r="W984" s="41"/>
      <c r="X984" s="41"/>
      <c r="Y984" s="41"/>
      <c r="Z984" s="41"/>
    </row>
    <row r="985" spans="1:26" ht="15.75" customHeight="1">
      <c r="A985" s="39"/>
      <c r="B985" s="68"/>
      <c r="C985" s="41"/>
      <c r="D985" s="41"/>
      <c r="E985" s="60"/>
      <c r="F985" s="41"/>
      <c r="G985" s="60"/>
      <c r="H985" s="41"/>
      <c r="I985" s="41"/>
      <c r="J985" s="69"/>
      <c r="K985" s="70"/>
      <c r="L985" s="63"/>
      <c r="M985" s="41"/>
      <c r="N985" s="41"/>
      <c r="O985" s="41"/>
      <c r="P985" s="63"/>
      <c r="Q985" s="41"/>
      <c r="R985" s="41"/>
      <c r="S985" s="41"/>
      <c r="T985" s="41"/>
      <c r="U985" s="41"/>
      <c r="V985" s="41"/>
      <c r="W985" s="41"/>
      <c r="X985" s="41"/>
      <c r="Y985" s="41"/>
      <c r="Z985" s="41"/>
    </row>
    <row r="986" spans="1:26" ht="15.75" customHeight="1">
      <c r="A986" s="39"/>
      <c r="B986" s="68"/>
      <c r="C986" s="41"/>
      <c r="D986" s="41"/>
      <c r="E986" s="60"/>
      <c r="F986" s="41"/>
      <c r="G986" s="60"/>
      <c r="H986" s="41"/>
      <c r="I986" s="41"/>
      <c r="J986" s="69"/>
      <c r="K986" s="70"/>
      <c r="L986" s="63"/>
      <c r="M986" s="41"/>
      <c r="N986" s="41"/>
      <c r="O986" s="41"/>
      <c r="P986" s="63"/>
      <c r="Q986" s="41"/>
      <c r="R986" s="41"/>
      <c r="S986" s="41"/>
      <c r="T986" s="41"/>
      <c r="U986" s="41"/>
      <c r="V986" s="41"/>
      <c r="W986" s="41"/>
      <c r="X986" s="41"/>
      <c r="Y986" s="41"/>
      <c r="Z986" s="41"/>
    </row>
    <row r="987" spans="1:26" ht="15.75" customHeight="1">
      <c r="A987" s="39"/>
      <c r="B987" s="68"/>
      <c r="C987" s="41"/>
      <c r="D987" s="41"/>
      <c r="E987" s="60"/>
      <c r="F987" s="41"/>
      <c r="G987" s="60"/>
      <c r="H987" s="41"/>
      <c r="I987" s="41"/>
      <c r="J987" s="69"/>
      <c r="K987" s="70"/>
      <c r="L987" s="63"/>
      <c r="M987" s="41"/>
      <c r="N987" s="41"/>
      <c r="O987" s="41"/>
      <c r="P987" s="63"/>
      <c r="Q987" s="41"/>
      <c r="R987" s="41"/>
      <c r="S987" s="41"/>
      <c r="T987" s="41"/>
      <c r="U987" s="41"/>
      <c r="V987" s="41"/>
      <c r="W987" s="41"/>
      <c r="X987" s="41"/>
      <c r="Y987" s="41"/>
      <c r="Z987" s="41"/>
    </row>
    <row r="988" spans="1:26" ht="15.75" customHeight="1">
      <c r="A988" s="39"/>
      <c r="B988" s="68"/>
      <c r="C988" s="41"/>
      <c r="D988" s="41"/>
      <c r="E988" s="60"/>
      <c r="F988" s="41"/>
      <c r="G988" s="60"/>
      <c r="H988" s="41"/>
      <c r="I988" s="41"/>
      <c r="J988" s="69"/>
      <c r="K988" s="70"/>
      <c r="L988" s="63"/>
      <c r="M988" s="41"/>
      <c r="N988" s="41"/>
      <c r="O988" s="41"/>
      <c r="P988" s="63"/>
      <c r="Q988" s="41"/>
      <c r="R988" s="41"/>
      <c r="S988" s="41"/>
      <c r="T988" s="41"/>
      <c r="U988" s="41"/>
      <c r="V988" s="41"/>
      <c r="W988" s="41"/>
      <c r="X988" s="41"/>
      <c r="Y988" s="41"/>
      <c r="Z988" s="41"/>
    </row>
    <row r="989" spans="1:26" ht="15.75" customHeight="1">
      <c r="A989" s="39"/>
      <c r="B989" s="68"/>
      <c r="C989" s="41"/>
      <c r="D989" s="41"/>
      <c r="E989" s="60"/>
      <c r="F989" s="41"/>
      <c r="G989" s="60"/>
      <c r="H989" s="41"/>
      <c r="I989" s="41"/>
      <c r="J989" s="69"/>
      <c r="K989" s="70"/>
      <c r="L989" s="63"/>
      <c r="M989" s="41"/>
      <c r="N989" s="41"/>
      <c r="O989" s="41"/>
      <c r="P989" s="63"/>
      <c r="Q989" s="41"/>
      <c r="R989" s="41"/>
      <c r="S989" s="41"/>
      <c r="T989" s="41"/>
      <c r="U989" s="41"/>
      <c r="V989" s="41"/>
      <c r="W989" s="41"/>
      <c r="X989" s="41"/>
      <c r="Y989" s="41"/>
      <c r="Z989" s="41"/>
    </row>
    <row r="990" spans="1:26" ht="15.75" customHeight="1">
      <c r="A990" s="39"/>
      <c r="B990" s="68"/>
      <c r="C990" s="41"/>
      <c r="D990" s="41"/>
      <c r="E990" s="60"/>
      <c r="F990" s="41"/>
      <c r="G990" s="60"/>
      <c r="H990" s="41"/>
      <c r="I990" s="41"/>
      <c r="J990" s="69"/>
      <c r="K990" s="70"/>
      <c r="L990" s="63"/>
      <c r="M990" s="41"/>
      <c r="N990" s="41"/>
      <c r="O990" s="41"/>
      <c r="P990" s="63"/>
      <c r="Q990" s="41"/>
      <c r="R990" s="41"/>
      <c r="S990" s="41"/>
      <c r="T990" s="41"/>
      <c r="U990" s="41"/>
      <c r="V990" s="41"/>
      <c r="W990" s="41"/>
      <c r="X990" s="41"/>
      <c r="Y990" s="41"/>
      <c r="Z990" s="41"/>
    </row>
    <row r="991" spans="1:26" ht="15.75" customHeight="1">
      <c r="A991" s="39"/>
      <c r="B991" s="68"/>
      <c r="C991" s="41"/>
      <c r="D991" s="41"/>
      <c r="E991" s="60"/>
      <c r="F991" s="41"/>
      <c r="G991" s="60"/>
      <c r="H991" s="41"/>
      <c r="I991" s="41"/>
      <c r="J991" s="69"/>
      <c r="K991" s="70"/>
      <c r="L991" s="63"/>
      <c r="M991" s="41"/>
      <c r="N991" s="41"/>
      <c r="O991" s="41"/>
      <c r="P991" s="63"/>
      <c r="Q991" s="41"/>
      <c r="R991" s="41"/>
      <c r="S991" s="41"/>
      <c r="T991" s="41"/>
      <c r="U991" s="41"/>
      <c r="V991" s="41"/>
      <c r="W991" s="41"/>
      <c r="X991" s="41"/>
      <c r="Y991" s="41"/>
      <c r="Z991" s="41"/>
    </row>
    <row r="992" spans="1:26" ht="15.75" customHeight="1">
      <c r="A992" s="39"/>
      <c r="B992" s="68"/>
      <c r="C992" s="41"/>
      <c r="D992" s="41"/>
      <c r="E992" s="60"/>
      <c r="F992" s="41"/>
      <c r="G992" s="60"/>
      <c r="H992" s="41"/>
      <c r="I992" s="41"/>
      <c r="J992" s="69"/>
      <c r="K992" s="70"/>
      <c r="L992" s="63"/>
      <c r="M992" s="41"/>
      <c r="N992" s="41"/>
      <c r="O992" s="41"/>
      <c r="P992" s="63"/>
      <c r="Q992" s="41"/>
      <c r="R992" s="41"/>
      <c r="S992" s="41"/>
      <c r="T992" s="41"/>
      <c r="U992" s="41"/>
      <c r="V992" s="41"/>
      <c r="W992" s="41"/>
      <c r="X992" s="41"/>
      <c r="Y992" s="41"/>
      <c r="Z992" s="41"/>
    </row>
    <row r="993" spans="1:26" ht="15.75" customHeight="1">
      <c r="A993" s="39"/>
      <c r="B993" s="68"/>
      <c r="C993" s="41"/>
      <c r="D993" s="41"/>
      <c r="E993" s="60"/>
      <c r="F993" s="41"/>
      <c r="G993" s="60"/>
      <c r="H993" s="41"/>
      <c r="I993" s="41"/>
      <c r="J993" s="69"/>
      <c r="K993" s="70"/>
      <c r="L993" s="63"/>
      <c r="M993" s="41"/>
      <c r="N993" s="41"/>
      <c r="O993" s="41"/>
      <c r="P993" s="63"/>
      <c r="Q993" s="41"/>
      <c r="R993" s="41"/>
      <c r="S993" s="41"/>
      <c r="T993" s="41"/>
      <c r="U993" s="41"/>
      <c r="V993" s="41"/>
      <c r="W993" s="41"/>
      <c r="X993" s="41"/>
      <c r="Y993" s="41"/>
      <c r="Z993" s="41"/>
    </row>
    <row r="994" spans="1:26" ht="15.75" customHeight="1">
      <c r="A994" s="39"/>
      <c r="B994" s="68"/>
      <c r="C994" s="41"/>
      <c r="D994" s="41"/>
      <c r="E994" s="60"/>
      <c r="F994" s="41"/>
      <c r="G994" s="60"/>
      <c r="H994" s="41"/>
      <c r="I994" s="41"/>
      <c r="J994" s="69"/>
      <c r="K994" s="70"/>
      <c r="L994" s="63"/>
      <c r="M994" s="41"/>
      <c r="N994" s="41"/>
      <c r="O994" s="41"/>
      <c r="P994" s="63"/>
      <c r="Q994" s="41"/>
      <c r="R994" s="41"/>
      <c r="S994" s="41"/>
      <c r="T994" s="41"/>
      <c r="U994" s="41"/>
      <c r="V994" s="41"/>
      <c r="W994" s="41"/>
      <c r="X994" s="41"/>
      <c r="Y994" s="41"/>
      <c r="Z994" s="41"/>
    </row>
    <row r="995" spans="1:26" ht="15.75" customHeight="1">
      <c r="A995" s="39"/>
      <c r="B995" s="68"/>
      <c r="C995" s="41"/>
      <c r="D995" s="41"/>
      <c r="E995" s="60"/>
      <c r="F995" s="41"/>
      <c r="G995" s="60"/>
      <c r="H995" s="41"/>
      <c r="I995" s="41"/>
      <c r="J995" s="69"/>
      <c r="K995" s="70"/>
      <c r="L995" s="63"/>
      <c r="M995" s="41"/>
      <c r="N995" s="41"/>
      <c r="O995" s="41"/>
      <c r="P995" s="63"/>
      <c r="Q995" s="41"/>
      <c r="R995" s="41"/>
      <c r="S995" s="41"/>
      <c r="T995" s="41"/>
      <c r="U995" s="41"/>
      <c r="V995" s="41"/>
      <c r="W995" s="41"/>
      <c r="X995" s="41"/>
      <c r="Y995" s="41"/>
      <c r="Z995" s="41"/>
    </row>
    <row r="996" spans="1:26" ht="15.75" customHeight="1">
      <c r="A996" s="39"/>
      <c r="B996" s="68"/>
      <c r="C996" s="41"/>
      <c r="D996" s="41"/>
      <c r="E996" s="60"/>
      <c r="F996" s="41"/>
      <c r="G996" s="60"/>
      <c r="H996" s="41"/>
      <c r="I996" s="41"/>
      <c r="J996" s="69"/>
      <c r="K996" s="70"/>
      <c r="L996" s="63"/>
      <c r="M996" s="41"/>
      <c r="N996" s="41"/>
      <c r="O996" s="41"/>
      <c r="P996" s="63"/>
      <c r="Q996" s="41"/>
      <c r="R996" s="41"/>
      <c r="S996" s="41"/>
      <c r="T996" s="41"/>
      <c r="U996" s="41"/>
      <c r="V996" s="41"/>
      <c r="W996" s="41"/>
      <c r="X996" s="41"/>
      <c r="Y996" s="41"/>
      <c r="Z996" s="41"/>
    </row>
    <row r="997" spans="1:26" ht="15.75" customHeight="1">
      <c r="A997" s="39"/>
      <c r="B997" s="68"/>
      <c r="C997" s="41"/>
      <c r="D997" s="41"/>
      <c r="E997" s="60"/>
      <c r="F997" s="41"/>
      <c r="G997" s="60"/>
      <c r="H997" s="41"/>
      <c r="I997" s="41"/>
      <c r="J997" s="69"/>
      <c r="K997" s="70"/>
      <c r="L997" s="63"/>
      <c r="M997" s="41"/>
      <c r="N997" s="41"/>
      <c r="O997" s="41"/>
      <c r="P997" s="63"/>
      <c r="Q997" s="41"/>
      <c r="R997" s="41"/>
      <c r="S997" s="41"/>
      <c r="T997" s="41"/>
      <c r="U997" s="41"/>
      <c r="V997" s="41"/>
      <c r="W997" s="41"/>
      <c r="X997" s="41"/>
      <c r="Y997" s="41"/>
      <c r="Z997" s="41"/>
    </row>
    <row r="998" spans="1:26" ht="15.75" customHeight="1">
      <c r="A998" s="39"/>
      <c r="B998" s="68"/>
      <c r="C998" s="41"/>
      <c r="D998" s="41"/>
      <c r="E998" s="60"/>
      <c r="F998" s="41"/>
      <c r="G998" s="60"/>
      <c r="H998" s="41"/>
      <c r="I998" s="41"/>
      <c r="J998" s="69"/>
      <c r="K998" s="70"/>
      <c r="L998" s="63"/>
      <c r="M998" s="41"/>
      <c r="N998" s="41"/>
      <c r="O998" s="41"/>
      <c r="P998" s="63"/>
      <c r="Q998" s="41"/>
      <c r="R998" s="41"/>
      <c r="S998" s="41"/>
      <c r="T998" s="41"/>
      <c r="U998" s="41"/>
      <c r="V998" s="41"/>
      <c r="W998" s="41"/>
      <c r="X998" s="41"/>
      <c r="Y998" s="41"/>
      <c r="Z998" s="41"/>
    </row>
    <row r="999" spans="1:26" ht="15.75" customHeight="1">
      <c r="A999" s="39"/>
      <c r="B999" s="68"/>
      <c r="C999" s="41"/>
      <c r="D999" s="41"/>
      <c r="E999" s="60"/>
      <c r="F999" s="41"/>
      <c r="G999" s="60"/>
      <c r="H999" s="41"/>
      <c r="I999" s="41"/>
      <c r="J999" s="69"/>
      <c r="K999" s="70"/>
      <c r="L999" s="63"/>
      <c r="M999" s="41"/>
      <c r="N999" s="41"/>
      <c r="O999" s="41"/>
      <c r="P999" s="63"/>
      <c r="Q999" s="41"/>
      <c r="R999" s="41"/>
      <c r="S999" s="41"/>
      <c r="T999" s="41"/>
      <c r="U999" s="41"/>
      <c r="V999" s="41"/>
      <c r="W999" s="41"/>
      <c r="X999" s="41"/>
      <c r="Y999" s="41"/>
      <c r="Z999" s="41"/>
    </row>
    <row r="1000" spans="1:26" ht="15.75" customHeight="1">
      <c r="A1000" s="39"/>
      <c r="B1000" s="68"/>
      <c r="C1000" s="41"/>
      <c r="D1000" s="41"/>
      <c r="E1000" s="60"/>
      <c r="F1000" s="41"/>
      <c r="G1000" s="60"/>
      <c r="H1000" s="41"/>
      <c r="I1000" s="41"/>
      <c r="J1000" s="69"/>
      <c r="K1000" s="70"/>
      <c r="L1000" s="63"/>
      <c r="M1000" s="41"/>
      <c r="N1000" s="41"/>
      <c r="O1000" s="41"/>
      <c r="P1000" s="63"/>
      <c r="Q1000" s="41"/>
      <c r="R1000" s="41"/>
      <c r="S1000" s="41"/>
      <c r="T1000" s="41"/>
      <c r="U1000" s="41"/>
      <c r="V1000" s="41"/>
      <c r="W1000" s="41"/>
      <c r="X1000" s="41"/>
      <c r="Y1000" s="41"/>
      <c r="Z1000" s="41"/>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002"/>
  <sheetViews>
    <sheetView topLeftCell="A39" workbookViewId="0">
      <selection activeCell="H57" sqref="H57"/>
    </sheetView>
  </sheetViews>
  <sheetFormatPr defaultColWidth="12.5703125" defaultRowHeight="15" customHeight="1"/>
  <cols>
    <col min="1" max="1" width="49.42578125" customWidth="1"/>
    <col min="2" max="2" width="20.42578125" customWidth="1"/>
    <col min="3" max="3" width="21.42578125" customWidth="1"/>
    <col min="4" max="4" width="18.28515625" customWidth="1"/>
    <col min="5" max="8" width="8.5703125" customWidth="1"/>
    <col min="9" max="9" width="49" customWidth="1"/>
    <col min="10" max="10" width="23.140625" customWidth="1"/>
    <col min="11" max="11" width="22.7109375" customWidth="1"/>
    <col min="12" max="12" width="21.7109375" customWidth="1"/>
    <col min="13" max="17" width="8.5703125" customWidth="1"/>
  </cols>
  <sheetData>
    <row r="1" spans="1:17">
      <c r="A1" s="71" t="s">
        <v>9</v>
      </c>
      <c r="B1" s="72"/>
      <c r="C1" s="72"/>
      <c r="D1" s="72"/>
      <c r="I1" s="28" t="s">
        <v>240</v>
      </c>
      <c r="J1" s="72"/>
      <c r="K1" s="72"/>
      <c r="L1" s="72"/>
    </row>
    <row r="2" spans="1:17">
      <c r="B2" s="72"/>
      <c r="C2" s="72"/>
      <c r="D2" s="72"/>
      <c r="J2" s="72"/>
      <c r="K2" s="73"/>
      <c r="L2" s="73"/>
      <c r="M2" s="29"/>
      <c r="N2" s="29"/>
    </row>
    <row r="3" spans="1:17">
      <c r="B3" s="72"/>
      <c r="C3" s="72"/>
      <c r="D3" s="72"/>
      <c r="J3" s="72"/>
      <c r="K3" s="72"/>
      <c r="L3" s="72"/>
    </row>
    <row r="4" spans="1:17" ht="29.25">
      <c r="A4" s="74"/>
      <c r="B4" s="126" t="s">
        <v>241</v>
      </c>
      <c r="C4" s="126" t="s">
        <v>242</v>
      </c>
      <c r="D4" s="126" t="s">
        <v>243</v>
      </c>
      <c r="E4" s="177"/>
      <c r="F4" s="177"/>
      <c r="G4" s="177"/>
      <c r="H4" s="178"/>
      <c r="I4" s="175"/>
      <c r="J4" s="126" t="s">
        <v>244</v>
      </c>
      <c r="K4" s="126" t="s">
        <v>245</v>
      </c>
      <c r="L4" s="126" t="s">
        <v>246</v>
      </c>
      <c r="M4" s="75"/>
      <c r="N4" s="75"/>
      <c r="O4" s="75"/>
      <c r="P4" s="75"/>
      <c r="Q4" s="75"/>
    </row>
    <row r="5" spans="1:17">
      <c r="A5" s="181" t="s">
        <v>247</v>
      </c>
      <c r="B5" s="137">
        <v>183191000</v>
      </c>
      <c r="C5" s="137">
        <v>169668000</v>
      </c>
      <c r="D5" s="139">
        <v>198603000</v>
      </c>
      <c r="E5" s="179"/>
      <c r="F5" s="180"/>
      <c r="G5" s="179"/>
      <c r="H5" s="180"/>
      <c r="I5" s="150" t="s">
        <v>247</v>
      </c>
      <c r="J5" s="77">
        <v>668800000</v>
      </c>
      <c r="K5" s="139">
        <v>689700000</v>
      </c>
      <c r="L5" s="139">
        <v>593400000</v>
      </c>
      <c r="M5" s="144"/>
      <c r="N5" s="78"/>
      <c r="O5" s="78"/>
      <c r="P5" s="78"/>
      <c r="Q5" s="78"/>
    </row>
    <row r="6" spans="1:17">
      <c r="A6" s="182" t="s">
        <v>248</v>
      </c>
      <c r="B6" s="79">
        <v>21126000</v>
      </c>
      <c r="C6" s="79"/>
      <c r="D6" s="79">
        <v>198603000</v>
      </c>
      <c r="H6" s="174"/>
      <c r="I6" s="134" t="s">
        <v>248</v>
      </c>
      <c r="J6" s="79">
        <v>92300000</v>
      </c>
      <c r="K6" s="79">
        <v>93100000</v>
      </c>
      <c r="L6" s="79">
        <v>88700000</v>
      </c>
      <c r="M6" s="80"/>
      <c r="N6" s="80"/>
      <c r="O6" s="80"/>
      <c r="P6" s="80"/>
      <c r="Q6" s="81"/>
    </row>
    <row r="7" spans="1:17">
      <c r="A7" s="182" t="s">
        <v>249</v>
      </c>
      <c r="B7" s="79">
        <v>162065000</v>
      </c>
      <c r="C7" s="79"/>
      <c r="D7" s="79"/>
      <c r="H7" s="174"/>
      <c r="I7" s="134" t="s">
        <v>249</v>
      </c>
      <c r="J7" s="79">
        <v>576500000</v>
      </c>
      <c r="K7" s="79">
        <v>596600000</v>
      </c>
      <c r="L7" s="79">
        <v>504700000</v>
      </c>
      <c r="M7" s="80"/>
      <c r="N7" s="80"/>
      <c r="O7" s="80"/>
      <c r="P7" s="80"/>
      <c r="Q7" s="81"/>
    </row>
    <row r="8" spans="1:17">
      <c r="A8" s="182" t="s">
        <v>250</v>
      </c>
      <c r="B8" s="79">
        <v>-77796000</v>
      </c>
      <c r="C8" s="79">
        <v>-79187000</v>
      </c>
      <c r="D8" s="79">
        <v>-74793000</v>
      </c>
      <c r="H8" s="174"/>
      <c r="I8" s="134" t="s">
        <v>250</v>
      </c>
      <c r="J8" s="79"/>
      <c r="K8" s="79"/>
      <c r="L8" s="79"/>
      <c r="M8" s="81"/>
      <c r="N8" s="81"/>
      <c r="O8" s="80"/>
      <c r="P8" s="80"/>
      <c r="Q8" s="80"/>
    </row>
    <row r="9" spans="1:17">
      <c r="A9" s="182" t="s">
        <v>251</v>
      </c>
      <c r="B9" s="79"/>
      <c r="C9" s="79"/>
      <c r="D9" s="79"/>
      <c r="H9" s="174"/>
      <c r="I9" s="134" t="s">
        <v>251</v>
      </c>
      <c r="J9" s="79"/>
      <c r="K9" s="79"/>
      <c r="L9" s="79"/>
      <c r="M9" s="81"/>
      <c r="N9" s="81"/>
      <c r="O9" s="81"/>
      <c r="P9" s="81"/>
      <c r="Q9" s="81"/>
    </row>
    <row r="10" spans="1:17">
      <c r="A10" s="76" t="s">
        <v>252</v>
      </c>
      <c r="B10" s="79"/>
      <c r="C10" s="79"/>
      <c r="D10" s="79"/>
      <c r="H10" s="174"/>
      <c r="I10" s="134" t="s">
        <v>252</v>
      </c>
      <c r="J10" s="79"/>
      <c r="K10" s="79"/>
      <c r="L10" s="79"/>
      <c r="M10" s="81"/>
      <c r="N10" s="81"/>
      <c r="O10" s="81"/>
      <c r="P10" s="81"/>
      <c r="Q10" s="81"/>
    </row>
    <row r="11" spans="1:17">
      <c r="A11" s="76" t="s">
        <v>253</v>
      </c>
      <c r="B11" s="141">
        <v>105395000</v>
      </c>
      <c r="C11" s="141">
        <v>90481000</v>
      </c>
      <c r="D11" s="77">
        <v>123810000</v>
      </c>
      <c r="E11" s="154"/>
      <c r="H11" s="174"/>
      <c r="I11" s="134" t="s">
        <v>253</v>
      </c>
      <c r="J11" s="79"/>
      <c r="K11" s="79"/>
      <c r="L11" s="79"/>
      <c r="M11" s="81"/>
      <c r="N11" s="81"/>
      <c r="O11" s="78"/>
      <c r="P11" s="78"/>
      <c r="Q11" s="78"/>
    </row>
    <row r="12" spans="1:17">
      <c r="A12" s="76" t="s">
        <v>254</v>
      </c>
      <c r="B12" s="79">
        <v>-257728000</v>
      </c>
      <c r="C12" s="79">
        <v>-259090000</v>
      </c>
      <c r="D12" s="79">
        <v>-222289000</v>
      </c>
      <c r="H12" s="174"/>
      <c r="I12" s="134" t="s">
        <v>254</v>
      </c>
      <c r="J12" s="79">
        <v>-637800000</v>
      </c>
      <c r="K12" s="79">
        <v>-645700000</v>
      </c>
      <c r="L12" s="79">
        <v>-542000000</v>
      </c>
      <c r="M12" s="80"/>
      <c r="N12" s="80"/>
      <c r="O12" s="80"/>
      <c r="P12" s="80"/>
      <c r="Q12" s="80"/>
    </row>
    <row r="13" spans="1:17">
      <c r="A13" s="76" t="s">
        <v>255</v>
      </c>
      <c r="B13" s="79"/>
      <c r="C13" s="79"/>
      <c r="D13" s="79"/>
      <c r="H13" s="174"/>
      <c r="I13" s="134" t="s">
        <v>255</v>
      </c>
      <c r="J13" s="79"/>
      <c r="K13" s="79"/>
      <c r="L13" s="79"/>
      <c r="M13" s="81"/>
      <c r="N13" s="80"/>
      <c r="O13" s="81"/>
      <c r="P13" s="81"/>
      <c r="Q13" s="80"/>
    </row>
    <row r="14" spans="1:17">
      <c r="A14" s="76" t="s">
        <v>256</v>
      </c>
      <c r="B14" s="79"/>
      <c r="C14" s="79"/>
      <c r="D14" s="158"/>
      <c r="H14" s="174"/>
      <c r="I14" s="134" t="s">
        <v>256</v>
      </c>
      <c r="J14" s="79">
        <v>-24600000</v>
      </c>
      <c r="K14" s="79">
        <v>-3500000</v>
      </c>
      <c r="L14" s="79">
        <v>-2000000</v>
      </c>
      <c r="M14" s="80"/>
      <c r="N14" s="80"/>
      <c r="O14" s="81"/>
      <c r="P14" s="81"/>
      <c r="Q14" s="81"/>
    </row>
    <row r="15" spans="1:17">
      <c r="A15" s="76" t="s">
        <v>257</v>
      </c>
      <c r="B15" s="141">
        <v>-152333000</v>
      </c>
      <c r="C15" s="141">
        <v>-168609000</v>
      </c>
      <c r="D15" s="160">
        <v>-98479000</v>
      </c>
      <c r="H15" s="174"/>
      <c r="I15" s="134" t="s">
        <v>257</v>
      </c>
      <c r="J15" s="133">
        <v>6400000</v>
      </c>
      <c r="K15" s="133">
        <v>40500000</v>
      </c>
      <c r="L15" s="133">
        <v>49400000</v>
      </c>
      <c r="M15" s="143"/>
      <c r="N15" s="78"/>
      <c r="O15" s="78"/>
      <c r="P15" s="78"/>
      <c r="Q15" s="78"/>
    </row>
    <row r="16" spans="1:17">
      <c r="A16" s="76" t="s">
        <v>258</v>
      </c>
      <c r="B16" s="79">
        <v>1096000</v>
      </c>
      <c r="C16" s="79">
        <v>2194000</v>
      </c>
      <c r="D16" s="159">
        <v>10755000</v>
      </c>
      <c r="H16" s="174"/>
      <c r="I16" s="134" t="s">
        <v>258</v>
      </c>
      <c r="J16" s="79">
        <v>17400000</v>
      </c>
      <c r="K16" s="79">
        <v>13200000</v>
      </c>
      <c r="L16" s="79">
        <v>5200000</v>
      </c>
      <c r="M16" s="80"/>
      <c r="N16" s="80"/>
      <c r="O16" s="80"/>
      <c r="P16" s="80"/>
      <c r="Q16" s="81"/>
    </row>
    <row r="17" spans="1:18">
      <c r="A17" s="76" t="s">
        <v>259</v>
      </c>
      <c r="B17" s="141">
        <v>15937000</v>
      </c>
      <c r="C17" s="77">
        <v>21047000</v>
      </c>
      <c r="D17" s="141">
        <v>16696000</v>
      </c>
      <c r="H17" s="174"/>
      <c r="I17" s="134" t="s">
        <v>259</v>
      </c>
      <c r="J17" s="133">
        <v>21300000</v>
      </c>
      <c r="K17" s="133">
        <v>14300000</v>
      </c>
      <c r="L17" s="133">
        <v>5600000</v>
      </c>
      <c r="M17" s="143"/>
      <c r="N17" s="78"/>
      <c r="O17" s="78"/>
      <c r="P17" s="78"/>
      <c r="Q17" s="78"/>
    </row>
    <row r="18" spans="1:18">
      <c r="A18" s="76" t="s">
        <v>260</v>
      </c>
      <c r="B18" s="79"/>
      <c r="C18" s="79"/>
      <c r="D18" s="79"/>
      <c r="H18" s="174"/>
      <c r="I18" s="134" t="s">
        <v>260</v>
      </c>
      <c r="J18" s="79"/>
      <c r="K18" s="79"/>
      <c r="L18" s="79"/>
      <c r="M18" s="81"/>
      <c r="N18" s="81"/>
      <c r="O18" s="81"/>
      <c r="P18" s="81"/>
      <c r="Q18" s="78"/>
    </row>
    <row r="19" spans="1:18">
      <c r="A19" s="76" t="s">
        <v>261</v>
      </c>
      <c r="B19" s="79"/>
      <c r="C19" s="79"/>
      <c r="D19" s="79"/>
      <c r="H19" s="174"/>
      <c r="I19" s="134" t="s">
        <v>261</v>
      </c>
      <c r="J19" s="79"/>
      <c r="K19" s="79"/>
      <c r="L19" s="79"/>
      <c r="M19" s="81"/>
      <c r="N19" s="81"/>
      <c r="O19" s="81"/>
      <c r="P19" s="81"/>
      <c r="Q19" s="80"/>
    </row>
    <row r="20" spans="1:18">
      <c r="A20" s="76" t="s">
        <v>262</v>
      </c>
      <c r="B20" s="79"/>
      <c r="C20" s="79"/>
      <c r="D20" s="79"/>
      <c r="H20" s="174"/>
      <c r="I20" s="134" t="s">
        <v>262</v>
      </c>
      <c r="J20" s="79"/>
      <c r="K20" s="79"/>
      <c r="L20" s="79"/>
      <c r="M20" s="81"/>
      <c r="N20" s="81"/>
      <c r="O20" s="81"/>
      <c r="P20" s="81"/>
      <c r="Q20" s="81"/>
    </row>
    <row r="21" spans="1:18" ht="15.75" customHeight="1">
      <c r="A21" s="76" t="s">
        <v>263</v>
      </c>
      <c r="B21" s="79"/>
      <c r="C21" s="79"/>
      <c r="D21" s="79"/>
      <c r="H21" s="174"/>
      <c r="I21" s="134" t="s">
        <v>263</v>
      </c>
      <c r="J21" s="79"/>
      <c r="K21" s="79"/>
      <c r="L21" s="79"/>
      <c r="M21" s="81"/>
      <c r="N21" s="81"/>
      <c r="O21" s="81"/>
      <c r="P21" s="81"/>
      <c r="Q21" s="80"/>
    </row>
    <row r="22" spans="1:18" ht="15.75" customHeight="1">
      <c r="A22" s="76" t="s">
        <v>264</v>
      </c>
      <c r="B22" s="79"/>
      <c r="C22" s="79"/>
      <c r="D22" s="79"/>
      <c r="H22" s="174"/>
      <c r="I22" s="134" t="s">
        <v>264</v>
      </c>
      <c r="J22" s="79"/>
      <c r="K22" s="79"/>
      <c r="L22" s="79"/>
      <c r="M22" s="81"/>
      <c r="N22" s="81"/>
      <c r="O22" s="81"/>
      <c r="P22" s="81"/>
      <c r="Q22" s="81"/>
    </row>
    <row r="23" spans="1:18" ht="15.75" customHeight="1">
      <c r="A23" s="162" t="s">
        <v>265</v>
      </c>
      <c r="B23" s="149">
        <v>-136396000</v>
      </c>
      <c r="C23" s="77">
        <v>-147562000</v>
      </c>
      <c r="D23" s="141">
        <v>-81783000</v>
      </c>
      <c r="H23" s="174"/>
      <c r="I23" s="134" t="s">
        <v>265</v>
      </c>
      <c r="J23" s="141">
        <v>27700000</v>
      </c>
      <c r="K23" s="141">
        <v>54800000</v>
      </c>
      <c r="L23" s="141">
        <v>55000000</v>
      </c>
      <c r="M23" s="143"/>
      <c r="N23" s="78"/>
      <c r="O23" s="78"/>
      <c r="P23" s="78"/>
      <c r="Q23" s="78"/>
    </row>
    <row r="24" spans="1:18" ht="15.75" customHeight="1">
      <c r="A24" s="76" t="s">
        <v>266</v>
      </c>
      <c r="B24" s="79">
        <v>14841000</v>
      </c>
      <c r="C24" s="79">
        <v>18853000</v>
      </c>
      <c r="D24" s="161">
        <v>5941000</v>
      </c>
      <c r="H24" s="174"/>
      <c r="I24" s="134" t="s">
        <v>266</v>
      </c>
      <c r="J24" s="79">
        <v>3900000</v>
      </c>
      <c r="K24" s="79">
        <v>1100000</v>
      </c>
      <c r="L24" s="79">
        <v>400000</v>
      </c>
      <c r="M24" s="80"/>
      <c r="N24" s="80"/>
      <c r="O24" s="80"/>
      <c r="P24" s="81"/>
      <c r="Q24" s="80"/>
    </row>
    <row r="25" spans="1:18" ht="15.75" customHeight="1">
      <c r="A25" s="76" t="s">
        <v>267</v>
      </c>
      <c r="B25" s="141">
        <v>-3565000</v>
      </c>
      <c r="C25" s="141">
        <v>-2206000</v>
      </c>
      <c r="D25" s="77">
        <v>-1628000</v>
      </c>
      <c r="E25" s="154"/>
      <c r="H25" s="174"/>
      <c r="I25" s="134" t="s">
        <v>267</v>
      </c>
      <c r="J25" s="141">
        <v>-22200000</v>
      </c>
      <c r="K25" s="133">
        <v>-15400000</v>
      </c>
      <c r="L25" s="141">
        <v>-6600000</v>
      </c>
      <c r="M25" s="78"/>
      <c r="N25" s="78"/>
      <c r="O25" s="78"/>
      <c r="P25" s="78"/>
      <c r="Q25" s="78"/>
    </row>
    <row r="26" spans="1:18" ht="15.75" customHeight="1">
      <c r="A26" s="76" t="s">
        <v>268</v>
      </c>
      <c r="B26" s="79">
        <v>-3</v>
      </c>
      <c r="C26" s="79">
        <v>-1</v>
      </c>
      <c r="D26" s="79">
        <v>-221</v>
      </c>
      <c r="H26" s="174"/>
      <c r="I26" s="134" t="s">
        <v>268</v>
      </c>
      <c r="J26" s="79">
        <v>-17800000</v>
      </c>
      <c r="K26" s="79">
        <v>-12300000</v>
      </c>
      <c r="L26" s="79">
        <v>-4100000</v>
      </c>
      <c r="M26" s="80"/>
      <c r="N26" s="80"/>
      <c r="O26" s="80"/>
      <c r="P26" s="81"/>
      <c r="Q26" s="81"/>
    </row>
    <row r="27" spans="1:18" ht="15.75" customHeight="1">
      <c r="A27" s="76" t="s">
        <v>269</v>
      </c>
      <c r="B27" s="79"/>
      <c r="C27" s="79"/>
      <c r="D27" s="79"/>
      <c r="H27" s="174"/>
      <c r="I27" s="134" t="s">
        <v>269</v>
      </c>
      <c r="J27" s="79"/>
      <c r="K27" s="79"/>
      <c r="L27" s="79"/>
      <c r="M27" s="81"/>
      <c r="N27" s="81"/>
      <c r="O27" s="81"/>
      <c r="P27" s="81"/>
      <c r="Q27" s="81"/>
    </row>
    <row r="28" spans="1:18" ht="15.75" customHeight="1">
      <c r="A28" s="76" t="s">
        <v>270</v>
      </c>
      <c r="B28" s="79">
        <v>-3562000</v>
      </c>
      <c r="C28" s="79">
        <v>-2205000</v>
      </c>
      <c r="D28" s="79">
        <v>-1407000</v>
      </c>
      <c r="H28" s="174"/>
      <c r="I28" s="134" t="s">
        <v>270</v>
      </c>
      <c r="J28" s="79">
        <v>-2800000</v>
      </c>
      <c r="K28" s="79">
        <v>-1200000</v>
      </c>
      <c r="L28" s="79">
        <v>-1100000</v>
      </c>
      <c r="M28" s="80"/>
      <c r="N28" s="80"/>
      <c r="O28" s="81"/>
      <c r="P28" s="81"/>
      <c r="Q28" s="81"/>
    </row>
    <row r="29" spans="1:18" ht="15.75" customHeight="1">
      <c r="A29" s="76" t="s">
        <v>271</v>
      </c>
      <c r="B29" s="79"/>
      <c r="C29" s="79"/>
      <c r="D29" s="79"/>
      <c r="H29" s="174"/>
      <c r="I29" s="134" t="s">
        <v>271</v>
      </c>
      <c r="J29" s="79">
        <v>-1600000</v>
      </c>
      <c r="K29" s="79">
        <v>-1900000</v>
      </c>
      <c r="L29" s="79">
        <v>-1400000</v>
      </c>
      <c r="M29" s="80"/>
      <c r="N29" s="80"/>
      <c r="O29" s="80"/>
      <c r="P29" s="80"/>
      <c r="Q29" s="81"/>
    </row>
    <row r="30" spans="1:18" ht="15.75" customHeight="1">
      <c r="A30" s="76" t="s">
        <v>272</v>
      </c>
      <c r="B30" s="164">
        <v>11276000</v>
      </c>
      <c r="C30" s="164">
        <v>16647000</v>
      </c>
      <c r="D30" s="138">
        <v>4313000</v>
      </c>
      <c r="H30" s="174"/>
      <c r="I30" s="134" t="s">
        <v>272</v>
      </c>
      <c r="J30" s="136">
        <v>-18300000</v>
      </c>
      <c r="K30" s="136">
        <v>-14300000</v>
      </c>
      <c r="L30" s="138">
        <v>-6200000</v>
      </c>
      <c r="M30" s="140"/>
      <c r="N30" s="152"/>
      <c r="O30" s="78"/>
      <c r="P30" s="153"/>
      <c r="Q30" s="78"/>
      <c r="R30" s="154"/>
    </row>
    <row r="31" spans="1:18" ht="15.75" customHeight="1">
      <c r="A31" s="76" t="s">
        <v>273</v>
      </c>
      <c r="B31" s="163">
        <v>-139961000</v>
      </c>
      <c r="C31" s="137">
        <v>-149768000</v>
      </c>
      <c r="D31" s="145">
        <v>-83411000</v>
      </c>
      <c r="E31" s="154"/>
      <c r="H31" s="174"/>
      <c r="I31" s="134" t="s">
        <v>273</v>
      </c>
      <c r="J31" s="145">
        <v>5500000</v>
      </c>
      <c r="K31" s="145">
        <v>39400000</v>
      </c>
      <c r="L31" s="145">
        <v>48400000</v>
      </c>
      <c r="M31" s="151"/>
      <c r="N31" s="148"/>
      <c r="O31" s="151"/>
      <c r="P31" s="151"/>
      <c r="Q31" s="147"/>
      <c r="R31" s="154"/>
    </row>
    <row r="32" spans="1:18" ht="15.75" customHeight="1">
      <c r="A32" s="76" t="s">
        <v>274</v>
      </c>
      <c r="B32" s="79">
        <v>-6227000</v>
      </c>
      <c r="C32" s="79">
        <v>-4739000</v>
      </c>
      <c r="D32" s="79">
        <v>-7614000</v>
      </c>
      <c r="H32" s="174"/>
      <c r="I32" s="134" t="s">
        <v>274</v>
      </c>
      <c r="J32" s="79">
        <v>-3100000</v>
      </c>
      <c r="K32" s="79">
        <v>-7600000</v>
      </c>
      <c r="L32" s="79">
        <v>-11700000</v>
      </c>
      <c r="M32" s="88"/>
      <c r="N32" s="80"/>
      <c r="O32" s="80"/>
      <c r="P32" s="80"/>
      <c r="Q32" s="80"/>
    </row>
    <row r="33" spans="1:18" ht="15.75" customHeight="1">
      <c r="A33" s="76" t="s">
        <v>275</v>
      </c>
      <c r="B33" s="133">
        <v>-146188000</v>
      </c>
      <c r="C33" s="77">
        <v>-154507000</v>
      </c>
      <c r="D33" s="133">
        <v>-91025000</v>
      </c>
      <c r="H33" s="174"/>
      <c r="I33" s="134" t="s">
        <v>275</v>
      </c>
      <c r="J33" s="133">
        <v>2400000</v>
      </c>
      <c r="K33" s="141">
        <v>31800000</v>
      </c>
      <c r="L33" s="133">
        <v>36700000</v>
      </c>
      <c r="M33" s="148"/>
      <c r="N33" s="155"/>
      <c r="O33" s="78"/>
      <c r="P33" s="155"/>
      <c r="Q33" s="78"/>
      <c r="R33" s="154"/>
    </row>
    <row r="34" spans="1:18" ht="15.75" customHeight="1">
      <c r="A34" s="76" t="s">
        <v>276</v>
      </c>
      <c r="B34" s="79"/>
      <c r="C34" s="79"/>
      <c r="D34" s="79"/>
      <c r="H34" s="174"/>
      <c r="I34" s="134" t="s">
        <v>276</v>
      </c>
      <c r="J34" s="79"/>
      <c r="K34" s="79"/>
      <c r="L34" s="79"/>
      <c r="M34" s="81"/>
      <c r="N34" s="81"/>
      <c r="O34" s="80"/>
      <c r="P34" s="80"/>
      <c r="Q34" s="81"/>
    </row>
    <row r="35" spans="1:18" ht="15.75" customHeight="1">
      <c r="A35" s="76" t="s">
        <v>277</v>
      </c>
      <c r="B35" s="79"/>
      <c r="C35" s="79"/>
      <c r="D35" s="79"/>
      <c r="H35" s="174"/>
      <c r="I35" s="134" t="s">
        <v>277</v>
      </c>
      <c r="J35" s="79">
        <v>5500000</v>
      </c>
      <c r="K35" s="79">
        <v>1500000</v>
      </c>
      <c r="L35" s="79">
        <v>4200000</v>
      </c>
      <c r="M35" s="80"/>
      <c r="N35" s="80"/>
      <c r="O35" s="81"/>
      <c r="P35" s="81"/>
      <c r="Q35" s="81"/>
    </row>
    <row r="36" spans="1:18" ht="15.75" customHeight="1">
      <c r="A36" s="76" t="s">
        <v>278</v>
      </c>
      <c r="B36" s="141">
        <v>-146188000</v>
      </c>
      <c r="C36" s="77">
        <v>-154507000</v>
      </c>
      <c r="D36" s="133">
        <v>-91025000</v>
      </c>
      <c r="E36" s="154"/>
      <c r="H36" s="174"/>
      <c r="I36" s="134" t="s">
        <v>278</v>
      </c>
      <c r="J36" s="141">
        <v>7900000</v>
      </c>
      <c r="K36" s="141">
        <v>33300000</v>
      </c>
      <c r="L36" s="141">
        <v>40900000</v>
      </c>
      <c r="M36" s="155"/>
      <c r="N36" s="78"/>
      <c r="O36" s="143"/>
      <c r="P36" s="143"/>
      <c r="Q36" s="155"/>
      <c r="R36" s="154"/>
    </row>
    <row r="37" spans="1:18" ht="15.75" customHeight="1">
      <c r="A37" s="76" t="s">
        <v>279</v>
      </c>
      <c r="B37" s="79"/>
      <c r="C37" s="79"/>
      <c r="D37" s="79"/>
      <c r="H37" s="174"/>
      <c r="I37" s="134" t="s">
        <v>279</v>
      </c>
      <c r="J37" s="79">
        <v>-21000000</v>
      </c>
      <c r="K37" s="79">
        <v>-21000000</v>
      </c>
      <c r="L37" s="79">
        <v>-20900000</v>
      </c>
      <c r="M37" s="80"/>
      <c r="N37" s="80"/>
      <c r="O37" s="80"/>
      <c r="P37" s="80"/>
      <c r="Q37" s="157"/>
    </row>
    <row r="38" spans="1:18" ht="15.75" customHeight="1">
      <c r="A38" s="162" t="s">
        <v>280</v>
      </c>
      <c r="B38" s="165">
        <v>-146188000</v>
      </c>
      <c r="C38" s="164">
        <v>-154507000</v>
      </c>
      <c r="D38" s="77">
        <v>-91025000</v>
      </c>
      <c r="E38" s="154"/>
      <c r="H38" s="174"/>
      <c r="I38" s="134" t="s">
        <v>280</v>
      </c>
      <c r="J38" s="138">
        <v>-13100000</v>
      </c>
      <c r="K38" s="164">
        <v>12300000</v>
      </c>
      <c r="L38" s="164">
        <v>20000000</v>
      </c>
      <c r="M38" s="153"/>
      <c r="N38" s="140"/>
      <c r="O38" s="152"/>
      <c r="P38" s="78"/>
      <c r="Q38" s="153"/>
    </row>
    <row r="39" spans="1:18" ht="15.75" customHeight="1">
      <c r="A39" s="168"/>
      <c r="B39" s="72"/>
      <c r="C39" s="167"/>
      <c r="D39" s="166"/>
      <c r="H39" s="174"/>
      <c r="I39" s="176"/>
      <c r="J39" s="146"/>
      <c r="N39" s="156"/>
      <c r="O39" s="156"/>
      <c r="P39" s="156"/>
    </row>
    <row r="40" spans="1:18" ht="15.75" customHeight="1">
      <c r="A40" s="76" t="s">
        <v>281</v>
      </c>
      <c r="B40" s="160">
        <v>13449000</v>
      </c>
      <c r="C40" s="77">
        <v>18105000</v>
      </c>
      <c r="D40" s="160">
        <v>20443000</v>
      </c>
      <c r="E40" s="154"/>
      <c r="H40" s="174"/>
      <c r="I40" s="134" t="s">
        <v>281</v>
      </c>
      <c r="J40" s="139">
        <v>20100000</v>
      </c>
      <c r="K40" s="145">
        <v>30200000</v>
      </c>
      <c r="L40" s="145">
        <v>27300000</v>
      </c>
      <c r="M40" s="144"/>
      <c r="N40" s="78"/>
      <c r="O40" s="78"/>
      <c r="P40" s="78"/>
      <c r="Q40" s="78"/>
    </row>
    <row r="41" spans="1:18" ht="15.75" customHeight="1">
      <c r="A41" s="76" t="s">
        <v>282</v>
      </c>
      <c r="B41" s="159">
        <v>12068000</v>
      </c>
      <c r="C41" s="79">
        <v>16496000</v>
      </c>
      <c r="D41" s="159">
        <v>15968000</v>
      </c>
      <c r="H41" s="174"/>
      <c r="I41" s="134" t="s">
        <v>282</v>
      </c>
      <c r="J41" s="79">
        <v>18400000</v>
      </c>
      <c r="K41" s="79">
        <v>18400000</v>
      </c>
      <c r="L41" s="79">
        <v>14800000</v>
      </c>
      <c r="M41" s="80"/>
      <c r="N41" s="80"/>
      <c r="O41" s="81"/>
      <c r="P41" s="80"/>
      <c r="Q41" s="80"/>
    </row>
    <row r="42" spans="1:18" ht="15.75" customHeight="1">
      <c r="A42" s="76" t="s">
        <v>283</v>
      </c>
      <c r="B42" s="79">
        <v>1381000</v>
      </c>
      <c r="C42" s="79">
        <v>1609000</v>
      </c>
      <c r="D42" s="79">
        <v>4475000</v>
      </c>
      <c r="H42" s="174"/>
      <c r="I42" s="134" t="s">
        <v>283</v>
      </c>
      <c r="J42" s="79"/>
      <c r="K42" s="79">
        <v>11800000</v>
      </c>
      <c r="L42" s="79">
        <v>11600000</v>
      </c>
      <c r="M42" s="80"/>
      <c r="N42" s="80"/>
      <c r="O42" s="81"/>
      <c r="P42" s="80"/>
      <c r="Q42" s="80"/>
    </row>
    <row r="43" spans="1:18" ht="15.75" customHeight="1">
      <c r="A43" s="76" t="s">
        <v>284</v>
      </c>
      <c r="B43" s="79"/>
      <c r="C43" s="79"/>
      <c r="D43" s="79"/>
      <c r="H43" s="174"/>
      <c r="I43" s="134" t="s">
        <v>284</v>
      </c>
      <c r="J43" s="79">
        <v>1700000</v>
      </c>
      <c r="K43" s="79"/>
      <c r="L43" s="79">
        <v>900000</v>
      </c>
      <c r="M43" s="81"/>
      <c r="N43" s="81"/>
      <c r="O43" s="81"/>
      <c r="P43" s="81"/>
      <c r="Q43" s="81"/>
    </row>
    <row r="44" spans="1:18" ht="15.75" customHeight="1">
      <c r="A44" s="76" t="s">
        <v>285</v>
      </c>
      <c r="B44" s="79">
        <v>564</v>
      </c>
      <c r="C44" s="79">
        <v>570</v>
      </c>
      <c r="D44" s="79">
        <v>594</v>
      </c>
      <c r="H44" s="174"/>
      <c r="I44" s="134" t="s">
        <v>285</v>
      </c>
      <c r="J44" s="79">
        <v>1400000</v>
      </c>
      <c r="K44" s="79">
        <v>1000000</v>
      </c>
      <c r="L44" s="79">
        <v>1000000</v>
      </c>
      <c r="M44" s="80"/>
      <c r="N44" s="80"/>
      <c r="O44" s="80"/>
      <c r="P44" s="80"/>
      <c r="Q44" s="80"/>
    </row>
    <row r="45" spans="1:18" ht="15.75" customHeight="1">
      <c r="A45" s="76" t="s">
        <v>286</v>
      </c>
      <c r="B45" s="133">
        <v>83</v>
      </c>
      <c r="C45" s="133">
        <v>90</v>
      </c>
      <c r="D45" s="133">
        <v>89</v>
      </c>
      <c r="E45" s="154"/>
      <c r="H45" s="174"/>
      <c r="I45" s="134" t="s">
        <v>286</v>
      </c>
      <c r="J45" s="79"/>
      <c r="K45" s="79"/>
      <c r="L45" s="79"/>
      <c r="M45" s="81"/>
      <c r="N45" s="78"/>
      <c r="O45" s="78"/>
      <c r="P45" s="78"/>
      <c r="Q45" s="78"/>
    </row>
    <row r="46" spans="1:18" ht="15.75" customHeight="1">
      <c r="A46" s="76" t="s">
        <v>287</v>
      </c>
      <c r="B46" s="79"/>
      <c r="C46" s="79"/>
      <c r="D46" s="79"/>
      <c r="H46" s="174"/>
      <c r="I46" s="134" t="s">
        <v>287</v>
      </c>
      <c r="J46" s="79"/>
      <c r="K46" s="79"/>
      <c r="L46" s="79"/>
      <c r="M46" s="81"/>
      <c r="N46" s="80"/>
      <c r="O46" s="80"/>
      <c r="P46" s="80"/>
      <c r="Q46" s="80"/>
    </row>
    <row r="47" spans="1:18" ht="15.75" customHeight="1">
      <c r="A47" s="76" t="s">
        <v>288</v>
      </c>
      <c r="B47" s="79">
        <v>83</v>
      </c>
      <c r="C47" s="79">
        <v>90</v>
      </c>
      <c r="D47" s="79">
        <v>89</v>
      </c>
      <c r="H47" s="174"/>
      <c r="I47" s="134" t="s">
        <v>288</v>
      </c>
      <c r="J47" s="79"/>
      <c r="K47" s="79"/>
      <c r="L47" s="79"/>
      <c r="M47" s="81"/>
      <c r="N47" s="80"/>
      <c r="O47" s="80"/>
      <c r="P47" s="80"/>
      <c r="Q47" s="80"/>
    </row>
    <row r="48" spans="1:18" ht="15.75" customHeight="1">
      <c r="A48" s="76" t="s">
        <v>289</v>
      </c>
      <c r="B48" s="79"/>
      <c r="C48" s="79"/>
      <c r="D48" s="79"/>
      <c r="H48" s="174"/>
      <c r="I48" s="134" t="s">
        <v>289</v>
      </c>
      <c r="J48" s="79"/>
      <c r="K48" s="79"/>
      <c r="L48" s="79"/>
      <c r="M48" s="81"/>
      <c r="N48" s="81"/>
      <c r="O48" s="81"/>
      <c r="P48" s="81"/>
      <c r="Q48" s="81"/>
    </row>
    <row r="49" spans="1:17" ht="15.75" customHeight="1">
      <c r="A49" s="76" t="s">
        <v>290</v>
      </c>
      <c r="B49" s="79"/>
      <c r="C49" s="79"/>
      <c r="D49" s="79"/>
      <c r="H49" s="174"/>
      <c r="I49" s="134" t="s">
        <v>290</v>
      </c>
      <c r="J49" s="79"/>
      <c r="K49" s="79"/>
      <c r="L49" s="79"/>
      <c r="M49" s="81"/>
      <c r="N49" s="81"/>
      <c r="O49" s="80"/>
      <c r="P49" s="81"/>
      <c r="Q49" s="81"/>
    </row>
    <row r="50" spans="1:17" ht="15.75" customHeight="1">
      <c r="A50" s="76" t="s">
        <v>291</v>
      </c>
      <c r="B50" s="141">
        <v>29835000</v>
      </c>
      <c r="C50" s="141">
        <v>23522000</v>
      </c>
      <c r="D50" s="141">
        <v>11428000</v>
      </c>
      <c r="E50" s="154"/>
      <c r="H50" s="174"/>
      <c r="I50" s="134" t="s">
        <v>291</v>
      </c>
      <c r="J50" s="141">
        <v>28600000</v>
      </c>
      <c r="K50" s="77">
        <v>13400000</v>
      </c>
      <c r="L50" s="141">
        <v>12600000</v>
      </c>
      <c r="M50" s="78"/>
      <c r="N50" s="81"/>
      <c r="O50" s="78"/>
      <c r="P50" s="78"/>
      <c r="Q50" s="78"/>
    </row>
    <row r="51" spans="1:17" ht="15.75" customHeight="1">
      <c r="A51" s="76" t="s">
        <v>292</v>
      </c>
      <c r="B51" s="79">
        <v>29835000</v>
      </c>
      <c r="C51" s="79">
        <v>23522000</v>
      </c>
      <c r="D51" s="79">
        <v>11428000</v>
      </c>
      <c r="H51" s="174"/>
      <c r="I51" s="134" t="s">
        <v>292</v>
      </c>
      <c r="J51" s="79">
        <v>28600000</v>
      </c>
      <c r="K51" s="79">
        <v>13400000</v>
      </c>
      <c r="L51" s="79">
        <v>12600000</v>
      </c>
      <c r="M51" s="80"/>
      <c r="N51" s="81"/>
      <c r="O51" s="80"/>
      <c r="P51" s="80"/>
      <c r="Q51" s="80"/>
    </row>
    <row r="52" spans="1:17" ht="15.75" customHeight="1">
      <c r="A52" s="76" t="s">
        <v>293</v>
      </c>
      <c r="B52" s="79"/>
      <c r="C52" s="79"/>
      <c r="D52" s="79"/>
      <c r="H52" s="174"/>
      <c r="I52" s="134" t="s">
        <v>293</v>
      </c>
      <c r="J52" s="79"/>
      <c r="K52" s="79"/>
      <c r="L52" s="79"/>
      <c r="M52" s="81"/>
      <c r="N52" s="81"/>
      <c r="O52" s="81"/>
      <c r="P52" s="81"/>
      <c r="Q52" s="80"/>
    </row>
    <row r="53" spans="1:17" ht="15.75" customHeight="1">
      <c r="A53" s="162" t="s">
        <v>294</v>
      </c>
      <c r="B53" s="77">
        <v>971</v>
      </c>
      <c r="C53" s="133">
        <v>928</v>
      </c>
      <c r="D53" s="141">
        <v>602</v>
      </c>
      <c r="H53" s="174"/>
      <c r="I53" s="134" t="s">
        <v>294</v>
      </c>
      <c r="J53" s="135">
        <v>100000</v>
      </c>
      <c r="K53" s="79"/>
      <c r="L53" s="77">
        <v>100000</v>
      </c>
      <c r="M53" s="142"/>
      <c r="N53" s="81"/>
      <c r="O53" s="78"/>
      <c r="P53" s="78"/>
      <c r="Q53" s="78"/>
    </row>
    <row r="54" spans="1:17" ht="15.75" customHeight="1">
      <c r="A54" s="76" t="s">
        <v>295</v>
      </c>
      <c r="B54" s="79"/>
      <c r="C54" s="79"/>
      <c r="D54" s="79">
        <v>602</v>
      </c>
      <c r="H54" s="174"/>
      <c r="I54" s="134" t="s">
        <v>295</v>
      </c>
      <c r="J54" s="79"/>
      <c r="K54" s="79"/>
      <c r="L54" s="79"/>
      <c r="M54" s="81"/>
      <c r="N54" s="81"/>
      <c r="O54" s="80"/>
      <c r="P54" s="80"/>
      <c r="Q54" s="80"/>
    </row>
    <row r="55" spans="1:17" ht="15.75" customHeight="1">
      <c r="A55" s="76" t="s">
        <v>296</v>
      </c>
      <c r="B55" s="79"/>
      <c r="C55" s="79"/>
      <c r="D55" s="79"/>
      <c r="H55" s="174"/>
      <c r="I55" s="134" t="s">
        <v>296</v>
      </c>
      <c r="J55" s="79"/>
      <c r="K55" s="79"/>
      <c r="L55" s="79"/>
      <c r="M55" s="81"/>
      <c r="N55" s="81"/>
      <c r="O55" s="80"/>
      <c r="P55" s="80"/>
      <c r="Q55" s="80"/>
    </row>
    <row r="56" spans="1:17" ht="15.75" customHeight="1">
      <c r="A56" s="76" t="s">
        <v>297</v>
      </c>
      <c r="B56" s="79">
        <v>98921000</v>
      </c>
      <c r="C56" s="79">
        <v>35671000</v>
      </c>
      <c r="D56" s="79"/>
      <c r="H56" s="174"/>
      <c r="I56" s="134" t="s">
        <v>297</v>
      </c>
      <c r="J56" s="79">
        <v>27800000</v>
      </c>
      <c r="K56" s="79">
        <v>93300000</v>
      </c>
      <c r="L56" s="79">
        <v>72900000</v>
      </c>
      <c r="M56" s="80"/>
      <c r="N56" s="80"/>
      <c r="O56" s="81"/>
      <c r="P56" s="81"/>
      <c r="Q56" s="80"/>
    </row>
    <row r="57" spans="1:17" ht="15.75" customHeight="1">
      <c r="A57" s="76" t="s">
        <v>298</v>
      </c>
      <c r="B57" s="79">
        <v>504</v>
      </c>
      <c r="C57" s="79">
        <v>1385000</v>
      </c>
      <c r="D57" s="79">
        <v>2490000</v>
      </c>
      <c r="H57" s="174"/>
      <c r="I57" s="134" t="s">
        <v>298</v>
      </c>
      <c r="J57" s="79">
        <v>-600000</v>
      </c>
      <c r="K57" s="79">
        <v>-800000</v>
      </c>
      <c r="L57" s="79">
        <v>-800000</v>
      </c>
      <c r="M57" s="80"/>
      <c r="N57" s="80"/>
      <c r="O57" s="80"/>
      <c r="P57" s="80"/>
      <c r="Q57" s="81"/>
    </row>
    <row r="58" spans="1:17" ht="15.75" customHeight="1">
      <c r="A58" s="76" t="s">
        <v>299</v>
      </c>
      <c r="B58" s="141">
        <v>150844000</v>
      </c>
      <c r="C58" s="77">
        <v>151525000</v>
      </c>
      <c r="D58" s="133">
        <v>144088000</v>
      </c>
      <c r="E58" s="154"/>
      <c r="H58" s="174"/>
      <c r="I58" s="134" t="s">
        <v>299</v>
      </c>
      <c r="J58" s="141">
        <v>235400000</v>
      </c>
      <c r="K58" s="77">
        <v>229700000</v>
      </c>
      <c r="L58" s="141">
        <v>197200000</v>
      </c>
      <c r="M58" s="143"/>
      <c r="N58" s="78"/>
      <c r="O58" s="78"/>
      <c r="P58" s="78"/>
      <c r="Q58" s="78"/>
    </row>
    <row r="59" spans="1:17" ht="15.75" customHeight="1">
      <c r="A59" s="76" t="s">
        <v>300</v>
      </c>
      <c r="B59" s="79">
        <v>124388000</v>
      </c>
      <c r="C59" s="79">
        <v>99111000</v>
      </c>
      <c r="D59" s="79">
        <v>81613000</v>
      </c>
      <c r="H59" s="174"/>
      <c r="I59" s="134" t="s">
        <v>300</v>
      </c>
      <c r="J59" s="79">
        <v>201700000</v>
      </c>
      <c r="K59" s="79">
        <v>198100000</v>
      </c>
      <c r="L59" s="79">
        <v>170900000</v>
      </c>
      <c r="M59" s="80"/>
      <c r="N59" s="80"/>
      <c r="O59" s="80"/>
      <c r="P59" s="80"/>
      <c r="Q59" s="80"/>
    </row>
    <row r="60" spans="1:17" ht="15.75" customHeight="1">
      <c r="A60" s="76" t="s">
        <v>301</v>
      </c>
      <c r="B60" s="79">
        <v>11009000</v>
      </c>
      <c r="C60" s="79">
        <v>10193000</v>
      </c>
      <c r="D60" s="79">
        <v>-12551000</v>
      </c>
      <c r="H60" s="174"/>
      <c r="I60" s="134" t="s">
        <v>301</v>
      </c>
      <c r="J60" s="79">
        <v>18800000</v>
      </c>
      <c r="K60" s="79">
        <v>18100000</v>
      </c>
      <c r="L60" s="79">
        <v>16500000</v>
      </c>
      <c r="M60" s="80"/>
      <c r="N60" s="80"/>
      <c r="O60" s="80"/>
      <c r="P60" s="80"/>
      <c r="Q60" s="80"/>
    </row>
    <row r="61" spans="1:17" ht="15.75" customHeight="1">
      <c r="A61" s="76" t="s">
        <v>302</v>
      </c>
      <c r="B61" s="79">
        <v>4911000</v>
      </c>
      <c r="C61" s="79">
        <v>4113000</v>
      </c>
      <c r="D61" s="79">
        <v>3183000</v>
      </c>
      <c r="H61" s="174"/>
      <c r="I61" s="134" t="s">
        <v>302</v>
      </c>
      <c r="J61" s="79">
        <v>8100000</v>
      </c>
      <c r="K61" s="79">
        <v>7100000</v>
      </c>
      <c r="L61" s="79">
        <v>6200000</v>
      </c>
      <c r="M61" s="80"/>
      <c r="N61" s="80"/>
      <c r="O61" s="80"/>
      <c r="P61" s="80"/>
      <c r="Q61" s="80"/>
    </row>
    <row r="62" spans="1:17" ht="15.75" customHeight="1">
      <c r="A62" s="76" t="s">
        <v>303</v>
      </c>
      <c r="B62" s="79">
        <v>10536000</v>
      </c>
      <c r="C62" s="79">
        <v>38108000</v>
      </c>
      <c r="D62" s="79">
        <v>71843000</v>
      </c>
      <c r="H62" s="174"/>
      <c r="I62" s="173" t="s">
        <v>303</v>
      </c>
      <c r="J62" s="79">
        <v>6800000</v>
      </c>
      <c r="K62" s="79">
        <v>6400000</v>
      </c>
      <c r="L62" s="79">
        <v>3600000</v>
      </c>
      <c r="M62" s="80"/>
      <c r="N62" s="80"/>
      <c r="O62" s="80"/>
      <c r="P62" s="80"/>
      <c r="Q62" s="81"/>
    </row>
    <row r="63" spans="1:17" ht="15.75" customHeight="1">
      <c r="A63" s="76" t="s">
        <v>304</v>
      </c>
      <c r="B63" s="141">
        <v>4351000</v>
      </c>
      <c r="C63" s="141">
        <v>4870000</v>
      </c>
      <c r="D63" s="133">
        <v>87028000</v>
      </c>
      <c r="E63" s="154"/>
      <c r="H63" s="174"/>
      <c r="I63" s="134" t="s">
        <v>304</v>
      </c>
      <c r="J63" s="133">
        <v>3951000</v>
      </c>
      <c r="K63" s="133">
        <v>2482000</v>
      </c>
      <c r="L63" s="133">
        <v>3153000</v>
      </c>
      <c r="M63" s="143"/>
      <c r="N63" s="78"/>
      <c r="O63" s="78"/>
      <c r="P63" s="78"/>
      <c r="Q63" s="78"/>
    </row>
    <row r="64" spans="1:17" ht="15.75" customHeight="1">
      <c r="A64" s="76" t="s">
        <v>305</v>
      </c>
      <c r="B64" s="79">
        <v>1873000</v>
      </c>
      <c r="C64" s="79">
        <v>2662000</v>
      </c>
      <c r="D64" s="79">
        <v>3423000</v>
      </c>
      <c r="H64" s="174"/>
      <c r="I64" s="134" t="s">
        <v>305</v>
      </c>
      <c r="J64" s="79">
        <v>1677000</v>
      </c>
      <c r="K64" s="79">
        <v>1035000</v>
      </c>
      <c r="L64" s="79">
        <v>1031000</v>
      </c>
      <c r="M64" s="80"/>
      <c r="N64" s="80"/>
      <c r="O64" s="80"/>
      <c r="P64" s="80"/>
      <c r="Q64" s="80"/>
    </row>
    <row r="65" spans="1:17" ht="15.75" customHeight="1">
      <c r="A65" s="76" t="s">
        <v>306</v>
      </c>
      <c r="B65" s="79">
        <v>102</v>
      </c>
      <c r="C65" s="79">
        <v>135</v>
      </c>
      <c r="D65" s="79">
        <v>128</v>
      </c>
      <c r="H65" s="174"/>
      <c r="I65" s="134" t="s">
        <v>306</v>
      </c>
      <c r="J65" s="79">
        <v>101000</v>
      </c>
      <c r="K65" s="79">
        <v>74000</v>
      </c>
      <c r="L65" s="79">
        <v>86000</v>
      </c>
      <c r="M65" s="80"/>
      <c r="N65" s="80"/>
      <c r="O65" s="80"/>
      <c r="P65" s="80"/>
      <c r="Q65" s="80"/>
    </row>
    <row r="66" spans="1:17" ht="15.75" customHeight="1">
      <c r="A66" s="76" t="s">
        <v>307</v>
      </c>
      <c r="B66" s="79">
        <v>2376000</v>
      </c>
      <c r="C66" s="79">
        <v>2073000</v>
      </c>
      <c r="D66" s="79">
        <v>83477000</v>
      </c>
      <c r="H66" s="174"/>
      <c r="I66" s="134" t="s">
        <v>307</v>
      </c>
      <c r="J66" s="79">
        <v>2173000</v>
      </c>
      <c r="K66" s="79">
        <v>1373000</v>
      </c>
      <c r="L66" s="79">
        <v>2036000</v>
      </c>
      <c r="M66" s="80"/>
      <c r="N66" s="80"/>
      <c r="O66" s="80"/>
      <c r="P66" s="80"/>
      <c r="Q66" s="80"/>
    </row>
    <row r="67" spans="1:17" ht="15.75" customHeight="1">
      <c r="A67" s="76" t="s">
        <v>308</v>
      </c>
      <c r="B67" s="79">
        <v>1819000</v>
      </c>
      <c r="C67" s="79">
        <v>1351000</v>
      </c>
      <c r="D67" s="79">
        <v>29212000</v>
      </c>
      <c r="H67" s="174"/>
      <c r="I67" s="134" t="s">
        <v>308</v>
      </c>
      <c r="J67" s="79">
        <v>2219000</v>
      </c>
      <c r="K67" s="79">
        <v>1210000</v>
      </c>
      <c r="L67" s="79">
        <v>1327000</v>
      </c>
      <c r="M67" s="80"/>
      <c r="N67" s="80"/>
      <c r="O67" s="80"/>
      <c r="P67" s="80"/>
      <c r="Q67" s="80"/>
    </row>
    <row r="68" spans="1:17" ht="15.75" customHeight="1">
      <c r="A68" s="76" t="s">
        <v>309</v>
      </c>
      <c r="B68" s="79">
        <v>-109049000</v>
      </c>
      <c r="C68" s="79">
        <v>-126982000</v>
      </c>
      <c r="D68" s="79">
        <v>-66608000</v>
      </c>
      <c r="H68" s="174"/>
      <c r="I68" s="134" t="s">
        <v>309</v>
      </c>
      <c r="J68" s="79">
        <v>55100000</v>
      </c>
      <c r="K68" s="79">
        <v>84100000</v>
      </c>
      <c r="L68" s="79">
        <v>89300000</v>
      </c>
      <c r="M68" s="80"/>
      <c r="N68" s="80"/>
      <c r="O68" s="80"/>
      <c r="P68" s="80"/>
      <c r="Q68" s="80"/>
    </row>
    <row r="69" spans="1:17" ht="15.75" customHeight="1">
      <c r="A69" s="171" t="s">
        <v>310</v>
      </c>
      <c r="B69" s="81">
        <v>1.3149999999999999</v>
      </c>
      <c r="C69" s="81">
        <v>1.133</v>
      </c>
      <c r="D69" s="81">
        <v>922</v>
      </c>
      <c r="H69" s="174"/>
      <c r="I69" s="134" t="s">
        <v>310</v>
      </c>
      <c r="J69" s="81">
        <v>3581</v>
      </c>
      <c r="K69" s="81">
        <v>3628</v>
      </c>
      <c r="L69" s="81">
        <v>3490</v>
      </c>
      <c r="M69" s="80"/>
      <c r="N69" s="80"/>
      <c r="O69" s="80"/>
      <c r="P69" s="80"/>
      <c r="Q69" s="80"/>
    </row>
    <row r="70" spans="1:17" ht="15.75" customHeight="1">
      <c r="A70" s="130"/>
      <c r="B70" s="170"/>
      <c r="C70" s="72"/>
      <c r="D70" s="72"/>
      <c r="I70" s="156"/>
    </row>
    <row r="71" spans="1:17" ht="15.75" customHeight="1">
      <c r="A71" s="172"/>
      <c r="B71" s="82"/>
      <c r="C71" s="82"/>
      <c r="D71" s="82"/>
      <c r="E71" s="75"/>
      <c r="F71" s="75"/>
      <c r="G71" s="75"/>
      <c r="H71" s="75"/>
      <c r="I71" s="83"/>
      <c r="J71" s="83"/>
      <c r="K71" s="83"/>
      <c r="L71" s="83"/>
    </row>
    <row r="72" spans="1:17" ht="15.75" customHeight="1">
      <c r="A72" s="169"/>
      <c r="B72" s="85"/>
      <c r="C72" s="85"/>
      <c r="D72" s="85"/>
      <c r="J72" s="72"/>
      <c r="K72" s="72"/>
      <c r="L72" s="72"/>
    </row>
    <row r="73" spans="1:17" ht="15.75" customHeight="1">
      <c r="A73" s="127"/>
      <c r="B73" s="170"/>
      <c r="C73" s="72"/>
      <c r="D73" s="72"/>
      <c r="J73" s="72"/>
      <c r="K73" s="72"/>
      <c r="L73" s="72"/>
    </row>
    <row r="74" spans="1:17" ht="15.75" customHeight="1">
      <c r="A74" s="156"/>
      <c r="B74" s="72"/>
      <c r="C74" s="72"/>
      <c r="D74" s="72"/>
      <c r="J74" s="72"/>
      <c r="K74" s="72"/>
      <c r="L74" s="72"/>
    </row>
    <row r="75" spans="1:17" ht="15.75" customHeight="1">
      <c r="B75" s="72"/>
      <c r="C75" s="72"/>
      <c r="D75" s="72"/>
      <c r="J75" s="72"/>
      <c r="K75" s="72"/>
      <c r="L75" s="72"/>
    </row>
    <row r="76" spans="1:17" ht="15.75" customHeight="1">
      <c r="B76" s="72"/>
      <c r="C76" s="72"/>
      <c r="D76" s="72"/>
      <c r="J76" s="72"/>
      <c r="K76" s="72"/>
      <c r="L76" s="72"/>
    </row>
    <row r="77" spans="1:17" ht="15.75" customHeight="1">
      <c r="B77" s="72"/>
      <c r="C77" s="72"/>
      <c r="D77" s="72"/>
      <c r="J77" s="72"/>
      <c r="K77" s="72"/>
      <c r="L77" s="72"/>
    </row>
    <row r="78" spans="1:17" ht="15.75" customHeight="1">
      <c r="B78" s="72"/>
      <c r="C78" s="72"/>
      <c r="D78" s="72"/>
      <c r="J78" s="72"/>
      <c r="K78" s="72"/>
      <c r="L78" s="72"/>
    </row>
    <row r="79" spans="1:17" ht="15.75" customHeight="1">
      <c r="B79" s="72"/>
      <c r="C79" s="72"/>
      <c r="D79" s="72"/>
      <c r="J79" s="72"/>
      <c r="K79" s="72"/>
      <c r="L79" s="72"/>
    </row>
    <row r="80" spans="1:17" ht="15.75" customHeight="1">
      <c r="B80" s="72"/>
      <c r="C80" s="72"/>
      <c r="D80" s="72"/>
      <c r="J80" s="72"/>
      <c r="K80" s="72"/>
      <c r="L80" s="72"/>
    </row>
    <row r="81" spans="2:12" ht="15.75" customHeight="1">
      <c r="B81" s="72"/>
      <c r="C81" s="72"/>
      <c r="D81" s="72"/>
      <c r="J81" s="72"/>
      <c r="K81" s="72"/>
      <c r="L81" s="72"/>
    </row>
    <row r="82" spans="2:12" ht="15.75" customHeight="1">
      <c r="B82" s="72"/>
      <c r="C82" s="72"/>
      <c r="D82" s="72"/>
      <c r="J82" s="72"/>
      <c r="K82" s="72"/>
      <c r="L82" s="72"/>
    </row>
    <row r="83" spans="2:12" ht="15.75" customHeight="1">
      <c r="B83" s="72"/>
      <c r="C83" s="72"/>
      <c r="D83" s="72"/>
      <c r="J83" s="72"/>
      <c r="K83" s="72"/>
      <c r="L83" s="72"/>
    </row>
    <row r="84" spans="2:12" ht="15.75" customHeight="1">
      <c r="B84" s="72"/>
      <c r="C84" s="72"/>
      <c r="D84" s="72"/>
      <c r="J84" s="72"/>
      <c r="K84" s="72"/>
      <c r="L84" s="72"/>
    </row>
    <row r="85" spans="2:12" ht="15.75" customHeight="1">
      <c r="B85" s="72"/>
      <c r="C85" s="72"/>
      <c r="D85" s="72"/>
      <c r="J85" s="72"/>
      <c r="K85" s="72"/>
      <c r="L85" s="72"/>
    </row>
    <row r="86" spans="2:12" ht="15.75" customHeight="1">
      <c r="B86" s="72"/>
      <c r="C86" s="72"/>
      <c r="D86" s="72"/>
      <c r="J86" s="72"/>
      <c r="K86" s="72"/>
      <c r="L86" s="72"/>
    </row>
    <row r="87" spans="2:12" ht="15.75" customHeight="1">
      <c r="B87" s="72"/>
      <c r="C87" s="72"/>
      <c r="D87" s="72"/>
      <c r="J87" s="72"/>
      <c r="K87" s="72"/>
      <c r="L87" s="72"/>
    </row>
    <row r="88" spans="2:12" ht="15.75" customHeight="1">
      <c r="B88" s="72"/>
      <c r="C88" s="72"/>
      <c r="D88" s="72"/>
      <c r="J88" s="72"/>
      <c r="K88" s="72"/>
      <c r="L88" s="72"/>
    </row>
    <row r="89" spans="2:12" ht="15.75" customHeight="1">
      <c r="B89" s="72"/>
      <c r="C89" s="72"/>
      <c r="D89" s="72"/>
      <c r="J89" s="72"/>
      <c r="K89" s="72"/>
      <c r="L89" s="72"/>
    </row>
    <row r="90" spans="2:12" ht="15.75" customHeight="1">
      <c r="B90" s="72"/>
      <c r="C90" s="72"/>
      <c r="D90" s="72"/>
      <c r="J90" s="72"/>
      <c r="K90" s="72"/>
      <c r="L90" s="72"/>
    </row>
    <row r="91" spans="2:12" ht="15.75" customHeight="1">
      <c r="B91" s="72"/>
      <c r="C91" s="72"/>
      <c r="D91" s="72"/>
      <c r="J91" s="72"/>
      <c r="K91" s="72"/>
      <c r="L91" s="72"/>
    </row>
    <row r="92" spans="2:12" ht="15.75" customHeight="1">
      <c r="B92" s="72"/>
      <c r="C92" s="72"/>
      <c r="D92" s="72"/>
      <c r="J92" s="72"/>
      <c r="K92" s="72"/>
      <c r="L92" s="72"/>
    </row>
    <row r="93" spans="2:12" ht="15.75" customHeight="1">
      <c r="B93" s="72"/>
      <c r="C93" s="72"/>
      <c r="D93" s="72"/>
      <c r="J93" s="72"/>
      <c r="K93" s="72"/>
      <c r="L93" s="72"/>
    </row>
    <row r="94" spans="2:12" ht="15.75" customHeight="1">
      <c r="B94" s="72"/>
      <c r="C94" s="72"/>
      <c r="D94" s="72"/>
      <c r="J94" s="72"/>
      <c r="K94" s="72"/>
      <c r="L94" s="72"/>
    </row>
    <row r="95" spans="2:12" ht="15.75" customHeight="1">
      <c r="B95" s="72"/>
      <c r="C95" s="72"/>
      <c r="D95" s="72"/>
      <c r="J95" s="72"/>
      <c r="K95" s="72"/>
      <c r="L95" s="72"/>
    </row>
    <row r="96" spans="2:12" ht="15.75" customHeight="1">
      <c r="B96" s="72"/>
      <c r="C96" s="72"/>
      <c r="D96" s="72"/>
      <c r="J96" s="72"/>
      <c r="K96" s="72"/>
      <c r="L96" s="72"/>
    </row>
    <row r="97" spans="2:12" ht="15.75" customHeight="1">
      <c r="B97" s="72"/>
      <c r="C97" s="72"/>
      <c r="D97" s="72"/>
      <c r="J97" s="72"/>
      <c r="K97" s="72"/>
      <c r="L97" s="72"/>
    </row>
    <row r="98" spans="2:12" ht="15.75" customHeight="1">
      <c r="B98" s="72"/>
      <c r="C98" s="72"/>
      <c r="D98" s="72"/>
      <c r="J98" s="72"/>
      <c r="K98" s="72"/>
      <c r="L98" s="72"/>
    </row>
    <row r="99" spans="2:12" ht="15.75" customHeight="1">
      <c r="B99" s="72"/>
      <c r="C99" s="72"/>
      <c r="D99" s="72"/>
      <c r="J99" s="72"/>
      <c r="K99" s="72"/>
      <c r="L99" s="72"/>
    </row>
    <row r="100" spans="2:12" ht="15.75" customHeight="1">
      <c r="B100" s="72"/>
      <c r="C100" s="72"/>
      <c r="D100" s="72"/>
      <c r="J100" s="72"/>
      <c r="K100" s="72"/>
      <c r="L100" s="72"/>
    </row>
    <row r="101" spans="2:12" ht="15.75" customHeight="1">
      <c r="B101" s="72"/>
      <c r="C101" s="72"/>
      <c r="D101" s="72"/>
      <c r="J101" s="72"/>
      <c r="K101" s="72"/>
      <c r="L101" s="72"/>
    </row>
    <row r="102" spans="2:12" ht="15.75" customHeight="1">
      <c r="B102" s="72"/>
      <c r="C102" s="72"/>
      <c r="D102" s="72"/>
      <c r="J102" s="72"/>
      <c r="K102" s="72"/>
      <c r="L102" s="72"/>
    </row>
    <row r="103" spans="2:12" ht="15.75" customHeight="1">
      <c r="B103" s="72"/>
      <c r="C103" s="72"/>
      <c r="D103" s="72"/>
      <c r="J103" s="72"/>
      <c r="K103" s="72"/>
      <c r="L103" s="72"/>
    </row>
    <row r="104" spans="2:12" ht="15.75" customHeight="1">
      <c r="B104" s="72"/>
      <c r="C104" s="72"/>
      <c r="D104" s="72"/>
      <c r="J104" s="72"/>
      <c r="K104" s="72"/>
      <c r="L104" s="72"/>
    </row>
    <row r="105" spans="2:12" ht="15.75" customHeight="1">
      <c r="B105" s="72"/>
      <c r="C105" s="72"/>
      <c r="D105" s="72"/>
      <c r="J105" s="72"/>
      <c r="K105" s="72"/>
      <c r="L105" s="72"/>
    </row>
    <row r="106" spans="2:12" ht="15.75" customHeight="1">
      <c r="B106" s="72"/>
      <c r="C106" s="72"/>
      <c r="D106" s="72"/>
      <c r="J106" s="72"/>
      <c r="K106" s="72"/>
      <c r="L106" s="72"/>
    </row>
    <row r="107" spans="2:12" ht="15.75" customHeight="1">
      <c r="B107" s="72"/>
      <c r="C107" s="72"/>
      <c r="D107" s="72"/>
      <c r="J107" s="72"/>
      <c r="K107" s="72"/>
      <c r="L107" s="72"/>
    </row>
    <row r="108" spans="2:12" ht="15.75" customHeight="1">
      <c r="B108" s="72"/>
      <c r="C108" s="72"/>
      <c r="D108" s="72"/>
      <c r="J108" s="72"/>
      <c r="K108" s="72"/>
      <c r="L108" s="72"/>
    </row>
    <row r="109" spans="2:12" ht="15.75" customHeight="1">
      <c r="B109" s="72"/>
      <c r="C109" s="72"/>
      <c r="D109" s="72"/>
      <c r="J109" s="72"/>
      <c r="K109" s="72"/>
      <c r="L109" s="72"/>
    </row>
    <row r="110" spans="2:12" ht="15.75" customHeight="1">
      <c r="B110" s="72"/>
      <c r="C110" s="72"/>
      <c r="D110" s="72"/>
      <c r="J110" s="72"/>
      <c r="K110" s="72"/>
      <c r="L110" s="72"/>
    </row>
    <row r="111" spans="2:12" ht="15.75" customHeight="1">
      <c r="B111" s="72"/>
      <c r="C111" s="72"/>
      <c r="D111" s="72"/>
      <c r="J111" s="72"/>
      <c r="K111" s="72"/>
      <c r="L111" s="72"/>
    </row>
    <row r="112" spans="2:12" ht="15.75" customHeight="1">
      <c r="B112" s="72"/>
      <c r="C112" s="72"/>
      <c r="D112" s="72"/>
      <c r="J112" s="72"/>
      <c r="K112" s="72"/>
      <c r="L112" s="72"/>
    </row>
    <row r="113" spans="2:12" ht="15.75" customHeight="1">
      <c r="B113" s="72"/>
      <c r="C113" s="72"/>
      <c r="D113" s="72"/>
      <c r="J113" s="72"/>
      <c r="K113" s="72"/>
      <c r="L113" s="72"/>
    </row>
    <row r="114" spans="2:12" ht="15.75" customHeight="1">
      <c r="B114" s="72"/>
      <c r="C114" s="72"/>
      <c r="D114" s="72"/>
      <c r="J114" s="72"/>
      <c r="K114" s="72"/>
      <c r="L114" s="72"/>
    </row>
    <row r="115" spans="2:12" ht="15.75" customHeight="1">
      <c r="B115" s="72"/>
      <c r="C115" s="72"/>
      <c r="D115" s="72"/>
      <c r="J115" s="72"/>
      <c r="K115" s="72"/>
      <c r="L115" s="72"/>
    </row>
    <row r="116" spans="2:12" ht="15.75" customHeight="1">
      <c r="B116" s="72"/>
      <c r="C116" s="72"/>
      <c r="D116" s="72"/>
      <c r="J116" s="72"/>
      <c r="K116" s="72"/>
      <c r="L116" s="72"/>
    </row>
    <row r="117" spans="2:12" ht="15.75" customHeight="1">
      <c r="B117" s="72"/>
      <c r="C117" s="72"/>
      <c r="D117" s="72"/>
      <c r="J117" s="72"/>
      <c r="K117" s="72"/>
      <c r="L117" s="72"/>
    </row>
    <row r="118" spans="2:12" ht="15.75" customHeight="1">
      <c r="B118" s="72"/>
      <c r="C118" s="72"/>
      <c r="D118" s="72"/>
      <c r="J118" s="72"/>
      <c r="K118" s="72"/>
      <c r="L118" s="72"/>
    </row>
    <row r="119" spans="2:12" ht="15.75" customHeight="1">
      <c r="B119" s="72"/>
      <c r="C119" s="72"/>
      <c r="D119" s="72"/>
      <c r="J119" s="72"/>
      <c r="K119" s="72"/>
      <c r="L119" s="72"/>
    </row>
    <row r="120" spans="2:12" ht="15.75" customHeight="1">
      <c r="B120" s="72"/>
      <c r="C120" s="72"/>
      <c r="D120" s="72"/>
      <c r="J120" s="72"/>
      <c r="K120" s="72"/>
      <c r="L120" s="72"/>
    </row>
    <row r="121" spans="2:12" ht="15.75" customHeight="1">
      <c r="B121" s="72"/>
      <c r="C121" s="72"/>
      <c r="D121" s="72"/>
      <c r="J121" s="72"/>
      <c r="K121" s="72"/>
      <c r="L121" s="72"/>
    </row>
    <row r="122" spans="2:12" ht="15.75" customHeight="1">
      <c r="B122" s="72"/>
      <c r="C122" s="72"/>
      <c r="D122" s="72"/>
      <c r="J122" s="72"/>
      <c r="K122" s="72"/>
      <c r="L122" s="72"/>
    </row>
    <row r="123" spans="2:12" ht="15.75" customHeight="1">
      <c r="B123" s="72"/>
      <c r="C123" s="72"/>
      <c r="D123" s="72"/>
      <c r="J123" s="72"/>
      <c r="K123" s="72"/>
      <c r="L123" s="72"/>
    </row>
    <row r="124" spans="2:12" ht="15.75" customHeight="1">
      <c r="B124" s="72"/>
      <c r="C124" s="72"/>
      <c r="D124" s="72"/>
      <c r="J124" s="72"/>
      <c r="K124" s="72"/>
      <c r="L124" s="72"/>
    </row>
    <row r="125" spans="2:12" ht="15.75" customHeight="1">
      <c r="B125" s="72"/>
      <c r="C125" s="72"/>
      <c r="D125" s="72"/>
      <c r="J125" s="72"/>
      <c r="K125" s="72"/>
      <c r="L125" s="72"/>
    </row>
    <row r="126" spans="2:12" ht="15.75" customHeight="1">
      <c r="B126" s="72"/>
      <c r="C126" s="72"/>
      <c r="D126" s="72"/>
      <c r="J126" s="72"/>
      <c r="K126" s="72"/>
      <c r="L126" s="72"/>
    </row>
    <row r="127" spans="2:12" ht="15.75" customHeight="1">
      <c r="B127" s="72"/>
      <c r="C127" s="72"/>
      <c r="D127" s="72"/>
      <c r="J127" s="72"/>
      <c r="K127" s="72"/>
      <c r="L127" s="72"/>
    </row>
    <row r="128" spans="2:12" ht="15.75" customHeight="1">
      <c r="B128" s="72"/>
      <c r="C128" s="72"/>
      <c r="D128" s="72"/>
      <c r="J128" s="72"/>
      <c r="K128" s="72"/>
      <c r="L128" s="72"/>
    </row>
    <row r="129" spans="2:12" ht="15.75" customHeight="1">
      <c r="B129" s="72"/>
      <c r="C129" s="72"/>
      <c r="D129" s="72"/>
      <c r="J129" s="72"/>
      <c r="K129" s="72"/>
      <c r="L129" s="72"/>
    </row>
    <row r="130" spans="2:12" ht="15.75" customHeight="1">
      <c r="B130" s="72"/>
      <c r="C130" s="72"/>
      <c r="D130" s="72"/>
      <c r="J130" s="72"/>
      <c r="K130" s="72"/>
      <c r="L130" s="72"/>
    </row>
    <row r="131" spans="2:12" ht="15.75" customHeight="1">
      <c r="B131" s="72"/>
      <c r="C131" s="72"/>
      <c r="D131" s="72"/>
      <c r="J131" s="72"/>
      <c r="K131" s="72"/>
      <c r="L131" s="72"/>
    </row>
    <row r="132" spans="2:12" ht="15.75" customHeight="1">
      <c r="B132" s="72"/>
      <c r="C132" s="72"/>
      <c r="D132" s="72"/>
      <c r="J132" s="72"/>
      <c r="K132" s="72"/>
      <c r="L132" s="72"/>
    </row>
    <row r="133" spans="2:12" ht="15.75" customHeight="1">
      <c r="B133" s="72"/>
      <c r="C133" s="72"/>
      <c r="D133" s="72"/>
      <c r="J133" s="72"/>
      <c r="K133" s="72"/>
      <c r="L133" s="72"/>
    </row>
    <row r="134" spans="2:12" ht="15.75" customHeight="1">
      <c r="B134" s="72"/>
      <c r="C134" s="72"/>
      <c r="D134" s="72"/>
      <c r="J134" s="72"/>
      <c r="K134" s="72"/>
      <c r="L134" s="72"/>
    </row>
    <row r="135" spans="2:12" ht="15.75" customHeight="1">
      <c r="B135" s="72"/>
      <c r="C135" s="72"/>
      <c r="D135" s="72"/>
      <c r="J135" s="72"/>
      <c r="K135" s="72"/>
      <c r="L135" s="72"/>
    </row>
    <row r="136" spans="2:12" ht="15.75" customHeight="1">
      <c r="B136" s="72"/>
      <c r="C136" s="72"/>
      <c r="D136" s="72"/>
      <c r="J136" s="72"/>
      <c r="K136" s="72"/>
      <c r="L136" s="72"/>
    </row>
    <row r="137" spans="2:12" ht="15.75" customHeight="1">
      <c r="B137" s="72"/>
      <c r="C137" s="72"/>
      <c r="D137" s="72"/>
      <c r="J137" s="72"/>
      <c r="K137" s="72"/>
      <c r="L137" s="72"/>
    </row>
    <row r="138" spans="2:12" ht="15.75" customHeight="1">
      <c r="B138" s="72"/>
      <c r="C138" s="72"/>
      <c r="D138" s="72"/>
      <c r="J138" s="72"/>
      <c r="K138" s="72"/>
      <c r="L138" s="72"/>
    </row>
    <row r="139" spans="2:12" ht="15.75" customHeight="1">
      <c r="B139" s="72"/>
      <c r="C139" s="72"/>
      <c r="D139" s="72"/>
      <c r="J139" s="72"/>
      <c r="K139" s="72"/>
      <c r="L139" s="72"/>
    </row>
    <row r="140" spans="2:12" ht="15.75" customHeight="1">
      <c r="B140" s="72"/>
      <c r="C140" s="72"/>
      <c r="D140" s="72"/>
      <c r="J140" s="72"/>
      <c r="K140" s="72"/>
      <c r="L140" s="72"/>
    </row>
    <row r="141" spans="2:12" ht="15.75" customHeight="1">
      <c r="B141" s="72"/>
      <c r="C141" s="72"/>
      <c r="D141" s="72"/>
      <c r="J141" s="72"/>
      <c r="K141" s="72"/>
      <c r="L141" s="72"/>
    </row>
    <row r="142" spans="2:12" ht="15.75" customHeight="1">
      <c r="B142" s="72"/>
      <c r="C142" s="72"/>
      <c r="D142" s="72"/>
      <c r="J142" s="72"/>
      <c r="K142" s="72"/>
      <c r="L142" s="72"/>
    </row>
    <row r="143" spans="2:12" ht="15.75" customHeight="1">
      <c r="B143" s="72"/>
      <c r="C143" s="72"/>
      <c r="D143" s="72"/>
      <c r="J143" s="72"/>
      <c r="K143" s="72"/>
      <c r="L143" s="72"/>
    </row>
    <row r="144" spans="2:12" ht="15.75" customHeight="1">
      <c r="B144" s="72"/>
      <c r="C144" s="72"/>
      <c r="D144" s="72"/>
      <c r="J144" s="72"/>
      <c r="K144" s="72"/>
      <c r="L144" s="72"/>
    </row>
    <row r="145" spans="2:12" ht="15.75" customHeight="1">
      <c r="B145" s="72"/>
      <c r="C145" s="72"/>
      <c r="D145" s="72"/>
      <c r="J145" s="72"/>
      <c r="K145" s="72"/>
      <c r="L145" s="72"/>
    </row>
    <row r="146" spans="2:12" ht="15.75" customHeight="1">
      <c r="B146" s="72"/>
      <c r="C146" s="72"/>
      <c r="D146" s="72"/>
      <c r="J146" s="72"/>
      <c r="K146" s="72"/>
      <c r="L146" s="72"/>
    </row>
    <row r="147" spans="2:12" ht="15.75" customHeight="1">
      <c r="B147" s="72"/>
      <c r="C147" s="72"/>
      <c r="D147" s="72"/>
      <c r="J147" s="72"/>
      <c r="K147" s="72"/>
      <c r="L147" s="72"/>
    </row>
    <row r="148" spans="2:12" ht="15.75" customHeight="1">
      <c r="B148" s="72"/>
      <c r="C148" s="72"/>
      <c r="D148" s="72"/>
      <c r="J148" s="72"/>
      <c r="K148" s="72"/>
      <c r="L148" s="72"/>
    </row>
    <row r="149" spans="2:12" ht="15.75" customHeight="1">
      <c r="B149" s="72"/>
      <c r="C149" s="72"/>
      <c r="D149" s="72"/>
      <c r="J149" s="72"/>
      <c r="K149" s="72"/>
      <c r="L149" s="72"/>
    </row>
    <row r="150" spans="2:12" ht="15.75" customHeight="1">
      <c r="B150" s="72"/>
      <c r="C150" s="72"/>
      <c r="D150" s="72"/>
      <c r="J150" s="72"/>
      <c r="K150" s="72"/>
      <c r="L150" s="72"/>
    </row>
    <row r="151" spans="2:12" ht="15.75" customHeight="1">
      <c r="B151" s="72"/>
      <c r="C151" s="72"/>
      <c r="D151" s="72"/>
      <c r="J151" s="72"/>
      <c r="K151" s="72"/>
      <c r="L151" s="72"/>
    </row>
    <row r="152" spans="2:12" ht="15.75" customHeight="1">
      <c r="B152" s="72"/>
      <c r="C152" s="72"/>
      <c r="D152" s="72"/>
      <c r="J152" s="72"/>
      <c r="K152" s="72"/>
      <c r="L152" s="72"/>
    </row>
    <row r="153" spans="2:12" ht="15.75" customHeight="1">
      <c r="B153" s="72"/>
      <c r="C153" s="72"/>
      <c r="D153" s="72"/>
      <c r="J153" s="72"/>
      <c r="K153" s="72"/>
      <c r="L153" s="72"/>
    </row>
    <row r="154" spans="2:12" ht="15.75" customHeight="1">
      <c r="B154" s="72"/>
      <c r="C154" s="72"/>
      <c r="D154" s="72"/>
      <c r="J154" s="72"/>
      <c r="K154" s="72"/>
      <c r="L154" s="72"/>
    </row>
    <row r="155" spans="2:12" ht="15.75" customHeight="1">
      <c r="B155" s="72"/>
      <c r="C155" s="72"/>
      <c r="D155" s="72"/>
      <c r="J155" s="72"/>
      <c r="K155" s="72"/>
      <c r="L155" s="72"/>
    </row>
    <row r="156" spans="2:12" ht="15.75" customHeight="1">
      <c r="B156" s="72"/>
      <c r="C156" s="72"/>
      <c r="D156" s="72"/>
      <c r="J156" s="72"/>
      <c r="K156" s="72"/>
      <c r="L156" s="72"/>
    </row>
    <row r="157" spans="2:12" ht="15.75" customHeight="1">
      <c r="B157" s="72"/>
      <c r="C157" s="72"/>
      <c r="D157" s="72"/>
      <c r="J157" s="72"/>
      <c r="K157" s="72"/>
      <c r="L157" s="72"/>
    </row>
    <row r="158" spans="2:12" ht="15.75" customHeight="1">
      <c r="B158" s="72"/>
      <c r="C158" s="72"/>
      <c r="D158" s="72"/>
      <c r="J158" s="72"/>
      <c r="K158" s="72"/>
      <c r="L158" s="72"/>
    </row>
    <row r="159" spans="2:12" ht="15.75" customHeight="1">
      <c r="B159" s="72"/>
      <c r="C159" s="72"/>
      <c r="D159" s="72"/>
      <c r="J159" s="72"/>
      <c r="K159" s="72"/>
      <c r="L159" s="72"/>
    </row>
    <row r="160" spans="2:12" ht="15.75" customHeight="1">
      <c r="B160" s="72"/>
      <c r="C160" s="72"/>
      <c r="D160" s="72"/>
      <c r="J160" s="72"/>
      <c r="K160" s="72"/>
      <c r="L160" s="72"/>
    </row>
    <row r="161" spans="2:12" ht="15.75" customHeight="1">
      <c r="B161" s="72"/>
      <c r="C161" s="72"/>
      <c r="D161" s="72"/>
      <c r="J161" s="72"/>
      <c r="K161" s="72"/>
      <c r="L161" s="72"/>
    </row>
    <row r="162" spans="2:12" ht="15.75" customHeight="1">
      <c r="B162" s="72"/>
      <c r="C162" s="72"/>
      <c r="D162" s="72"/>
      <c r="J162" s="72"/>
      <c r="K162" s="72"/>
      <c r="L162" s="72"/>
    </row>
    <row r="163" spans="2:12" ht="15.75" customHeight="1">
      <c r="B163" s="72"/>
      <c r="C163" s="72"/>
      <c r="D163" s="72"/>
      <c r="J163" s="72"/>
      <c r="K163" s="72"/>
      <c r="L163" s="72"/>
    </row>
    <row r="164" spans="2:12" ht="15.75" customHeight="1">
      <c r="B164" s="72"/>
      <c r="C164" s="72"/>
      <c r="D164" s="72"/>
      <c r="J164" s="72"/>
      <c r="K164" s="72"/>
      <c r="L164" s="72"/>
    </row>
    <row r="165" spans="2:12" ht="15.75" customHeight="1">
      <c r="B165" s="72"/>
      <c r="C165" s="72"/>
      <c r="D165" s="72"/>
      <c r="J165" s="72"/>
      <c r="K165" s="72"/>
      <c r="L165" s="72"/>
    </row>
    <row r="166" spans="2:12" ht="15.75" customHeight="1">
      <c r="B166" s="72"/>
      <c r="C166" s="72"/>
      <c r="D166" s="72"/>
      <c r="J166" s="72"/>
      <c r="K166" s="72"/>
      <c r="L166" s="72"/>
    </row>
    <row r="167" spans="2:12" ht="15.75" customHeight="1">
      <c r="B167" s="72"/>
      <c r="C167" s="72"/>
      <c r="D167" s="72"/>
      <c r="J167" s="72"/>
      <c r="K167" s="72"/>
      <c r="L167" s="72"/>
    </row>
    <row r="168" spans="2:12" ht="15.75" customHeight="1">
      <c r="B168" s="72"/>
      <c r="C168" s="72"/>
      <c r="D168" s="72"/>
      <c r="J168" s="72"/>
      <c r="K168" s="72"/>
      <c r="L168" s="72"/>
    </row>
    <row r="169" spans="2:12" ht="15.75" customHeight="1">
      <c r="B169" s="72"/>
      <c r="C169" s="72"/>
      <c r="D169" s="72"/>
      <c r="J169" s="72"/>
      <c r="K169" s="72"/>
      <c r="L169" s="72"/>
    </row>
    <row r="170" spans="2:12" ht="15.75" customHeight="1">
      <c r="B170" s="72"/>
      <c r="C170" s="72"/>
      <c r="D170" s="72"/>
      <c r="J170" s="72"/>
      <c r="K170" s="72"/>
      <c r="L170" s="72"/>
    </row>
    <row r="171" spans="2:12" ht="15.75" customHeight="1">
      <c r="B171" s="72"/>
      <c r="C171" s="72"/>
      <c r="D171" s="72"/>
      <c r="J171" s="72"/>
      <c r="K171" s="72"/>
      <c r="L171" s="72"/>
    </row>
    <row r="172" spans="2:12" ht="15.75" customHeight="1">
      <c r="B172" s="72"/>
      <c r="C172" s="72"/>
      <c r="D172" s="72"/>
      <c r="J172" s="72"/>
      <c r="K172" s="72"/>
      <c r="L172" s="72"/>
    </row>
    <row r="173" spans="2:12" ht="15.75" customHeight="1">
      <c r="B173" s="72"/>
      <c r="C173" s="72"/>
      <c r="D173" s="72"/>
      <c r="J173" s="72"/>
      <c r="K173" s="72"/>
      <c r="L173" s="72"/>
    </row>
    <row r="174" spans="2:12" ht="15.75" customHeight="1">
      <c r="B174" s="72"/>
      <c r="C174" s="72"/>
      <c r="D174" s="72"/>
      <c r="J174" s="72"/>
      <c r="K174" s="72"/>
      <c r="L174" s="72"/>
    </row>
    <row r="175" spans="2:12" ht="15.75" customHeight="1">
      <c r="B175" s="72"/>
      <c r="C175" s="72"/>
      <c r="D175" s="72"/>
      <c r="J175" s="72"/>
      <c r="K175" s="72"/>
      <c r="L175" s="72"/>
    </row>
    <row r="176" spans="2:12" ht="15.75" customHeight="1">
      <c r="B176" s="72"/>
      <c r="C176" s="72"/>
      <c r="D176" s="72"/>
      <c r="J176" s="72"/>
      <c r="K176" s="72"/>
      <c r="L176" s="72"/>
    </row>
    <row r="177" spans="2:12" ht="15.75" customHeight="1">
      <c r="B177" s="72"/>
      <c r="C177" s="72"/>
      <c r="D177" s="72"/>
      <c r="J177" s="72"/>
      <c r="K177" s="72"/>
      <c r="L177" s="72"/>
    </row>
    <row r="178" spans="2:12" ht="15.75" customHeight="1">
      <c r="B178" s="72"/>
      <c r="C178" s="72"/>
      <c r="D178" s="72"/>
      <c r="J178" s="72"/>
      <c r="K178" s="72"/>
      <c r="L178" s="72"/>
    </row>
    <row r="179" spans="2:12" ht="15.75" customHeight="1">
      <c r="B179" s="72"/>
      <c r="C179" s="72"/>
      <c r="D179" s="72"/>
      <c r="J179" s="72"/>
      <c r="K179" s="72"/>
      <c r="L179" s="72"/>
    </row>
    <row r="180" spans="2:12" ht="15.75" customHeight="1">
      <c r="B180" s="72"/>
      <c r="C180" s="72"/>
      <c r="D180" s="72"/>
      <c r="J180" s="72"/>
      <c r="K180" s="72"/>
      <c r="L180" s="72"/>
    </row>
    <row r="181" spans="2:12" ht="15.75" customHeight="1">
      <c r="B181" s="72"/>
      <c r="C181" s="72"/>
      <c r="D181" s="72"/>
      <c r="J181" s="72"/>
      <c r="K181" s="72"/>
      <c r="L181" s="72"/>
    </row>
    <row r="182" spans="2:12" ht="15.75" customHeight="1">
      <c r="B182" s="72"/>
      <c r="C182" s="72"/>
      <c r="D182" s="72"/>
      <c r="J182" s="72"/>
      <c r="K182" s="72"/>
      <c r="L182" s="72"/>
    </row>
    <row r="183" spans="2:12" ht="15.75" customHeight="1">
      <c r="B183" s="72"/>
      <c r="C183" s="72"/>
      <c r="D183" s="72"/>
      <c r="J183" s="72"/>
      <c r="K183" s="72"/>
      <c r="L183" s="72"/>
    </row>
    <row r="184" spans="2:12" ht="15.75" customHeight="1">
      <c r="B184" s="72"/>
      <c r="C184" s="72"/>
      <c r="D184" s="72"/>
      <c r="J184" s="72"/>
      <c r="K184" s="72"/>
      <c r="L184" s="72"/>
    </row>
    <row r="185" spans="2:12" ht="15.75" customHeight="1">
      <c r="B185" s="72"/>
      <c r="C185" s="72"/>
      <c r="D185" s="72"/>
      <c r="J185" s="72"/>
      <c r="K185" s="72"/>
      <c r="L185" s="72"/>
    </row>
    <row r="186" spans="2:12" ht="15.75" customHeight="1">
      <c r="B186" s="72"/>
      <c r="C186" s="72"/>
      <c r="D186" s="72"/>
      <c r="J186" s="72"/>
      <c r="K186" s="72"/>
      <c r="L186" s="72"/>
    </row>
    <row r="187" spans="2:12" ht="15.75" customHeight="1">
      <c r="B187" s="72"/>
      <c r="C187" s="72"/>
      <c r="D187" s="72"/>
      <c r="J187" s="72"/>
      <c r="K187" s="72"/>
      <c r="L187" s="72"/>
    </row>
    <row r="188" spans="2:12" ht="15.75" customHeight="1">
      <c r="B188" s="72"/>
      <c r="C188" s="72"/>
      <c r="D188" s="72"/>
      <c r="J188" s="72"/>
      <c r="K188" s="72"/>
      <c r="L188" s="72"/>
    </row>
    <row r="189" spans="2:12" ht="15.75" customHeight="1">
      <c r="B189" s="72"/>
      <c r="C189" s="72"/>
      <c r="D189" s="72"/>
      <c r="J189" s="72"/>
      <c r="K189" s="72"/>
      <c r="L189" s="72"/>
    </row>
    <row r="190" spans="2:12" ht="15.75" customHeight="1">
      <c r="B190" s="72"/>
      <c r="C190" s="72"/>
      <c r="D190" s="72"/>
      <c r="J190" s="72"/>
      <c r="K190" s="72"/>
      <c r="L190" s="72"/>
    </row>
    <row r="191" spans="2:12" ht="15.75" customHeight="1">
      <c r="B191" s="72"/>
      <c r="C191" s="72"/>
      <c r="D191" s="72"/>
      <c r="J191" s="72"/>
      <c r="K191" s="72"/>
      <c r="L191" s="72"/>
    </row>
    <row r="192" spans="2:12" ht="15.75" customHeight="1">
      <c r="B192" s="72"/>
      <c r="C192" s="72"/>
      <c r="D192" s="72"/>
      <c r="J192" s="72"/>
      <c r="K192" s="72"/>
      <c r="L192" s="72"/>
    </row>
    <row r="193" spans="2:12" ht="15.75" customHeight="1">
      <c r="B193" s="72"/>
      <c r="C193" s="72"/>
      <c r="D193" s="72"/>
      <c r="J193" s="72"/>
      <c r="K193" s="72"/>
      <c r="L193" s="72"/>
    </row>
    <row r="194" spans="2:12" ht="15.75" customHeight="1">
      <c r="B194" s="72"/>
      <c r="C194" s="72"/>
      <c r="D194" s="72"/>
      <c r="J194" s="72"/>
      <c r="K194" s="72"/>
      <c r="L194" s="72"/>
    </row>
    <row r="195" spans="2:12" ht="15.75" customHeight="1">
      <c r="B195" s="72"/>
      <c r="C195" s="72"/>
      <c r="D195" s="72"/>
      <c r="J195" s="72"/>
      <c r="K195" s="72"/>
      <c r="L195" s="72"/>
    </row>
    <row r="196" spans="2:12" ht="15.75" customHeight="1">
      <c r="B196" s="72"/>
      <c r="C196" s="72"/>
      <c r="D196" s="72"/>
      <c r="J196" s="72"/>
      <c r="K196" s="72"/>
      <c r="L196" s="72"/>
    </row>
    <row r="197" spans="2:12" ht="15.75" customHeight="1">
      <c r="B197" s="72"/>
      <c r="C197" s="72"/>
      <c r="D197" s="72"/>
      <c r="J197" s="72"/>
      <c r="K197" s="72"/>
      <c r="L197" s="72"/>
    </row>
    <row r="198" spans="2:12" ht="15.75" customHeight="1">
      <c r="B198" s="72"/>
      <c r="C198" s="72"/>
      <c r="D198" s="72"/>
      <c r="J198" s="72"/>
      <c r="K198" s="72"/>
      <c r="L198" s="72"/>
    </row>
    <row r="199" spans="2:12" ht="15.75" customHeight="1">
      <c r="B199" s="72"/>
      <c r="C199" s="72"/>
      <c r="D199" s="72"/>
      <c r="J199" s="72"/>
      <c r="K199" s="72"/>
      <c r="L199" s="72"/>
    </row>
    <row r="200" spans="2:12" ht="15.75" customHeight="1">
      <c r="B200" s="72"/>
      <c r="C200" s="72"/>
      <c r="D200" s="72"/>
      <c r="J200" s="72"/>
      <c r="K200" s="72"/>
      <c r="L200" s="72"/>
    </row>
    <row r="201" spans="2:12" ht="15.75" customHeight="1">
      <c r="B201" s="72"/>
      <c r="C201" s="72"/>
      <c r="D201" s="72"/>
      <c r="J201" s="72"/>
      <c r="K201" s="72"/>
      <c r="L201" s="72"/>
    </row>
    <row r="202" spans="2:12" ht="15.75" customHeight="1">
      <c r="B202" s="72"/>
      <c r="C202" s="72"/>
      <c r="D202" s="72"/>
      <c r="J202" s="72"/>
      <c r="K202" s="72"/>
      <c r="L202" s="72"/>
    </row>
    <row r="203" spans="2:12" ht="15.75" customHeight="1">
      <c r="B203" s="72"/>
      <c r="C203" s="72"/>
      <c r="D203" s="72"/>
      <c r="J203" s="72"/>
      <c r="K203" s="72"/>
      <c r="L203" s="72"/>
    </row>
    <row r="204" spans="2:12" ht="15.75" customHeight="1">
      <c r="B204" s="72"/>
      <c r="C204" s="72"/>
      <c r="D204" s="72"/>
      <c r="J204" s="72"/>
      <c r="K204" s="72"/>
      <c r="L204" s="72"/>
    </row>
    <row r="205" spans="2:12" ht="15.75" customHeight="1">
      <c r="B205" s="72"/>
      <c r="C205" s="72"/>
      <c r="D205" s="72"/>
      <c r="J205" s="72"/>
      <c r="K205" s="72"/>
      <c r="L205" s="72"/>
    </row>
    <row r="206" spans="2:12" ht="15.75" customHeight="1">
      <c r="B206" s="72"/>
      <c r="C206" s="72"/>
      <c r="D206" s="72"/>
      <c r="J206" s="72"/>
      <c r="K206" s="72"/>
      <c r="L206" s="72"/>
    </row>
    <row r="207" spans="2:12" ht="15.75" customHeight="1">
      <c r="B207" s="72"/>
      <c r="C207" s="72"/>
      <c r="D207" s="72"/>
      <c r="J207" s="72"/>
      <c r="K207" s="72"/>
      <c r="L207" s="72"/>
    </row>
    <row r="208" spans="2:12" ht="15.75" customHeight="1">
      <c r="B208" s="72"/>
      <c r="C208" s="72"/>
      <c r="D208" s="72"/>
      <c r="J208" s="72"/>
      <c r="K208" s="72"/>
      <c r="L208" s="72"/>
    </row>
    <row r="209" spans="2:12" ht="15.75" customHeight="1">
      <c r="B209" s="72"/>
      <c r="C209" s="72"/>
      <c r="D209" s="72"/>
      <c r="J209" s="72"/>
      <c r="K209" s="72"/>
      <c r="L209" s="72"/>
    </row>
    <row r="210" spans="2:12" ht="15.75" customHeight="1">
      <c r="B210" s="72"/>
      <c r="C210" s="72"/>
      <c r="D210" s="72"/>
      <c r="J210" s="72"/>
      <c r="K210" s="72"/>
      <c r="L210" s="72"/>
    </row>
    <row r="211" spans="2:12" ht="15.75" customHeight="1">
      <c r="B211" s="72"/>
      <c r="C211" s="72"/>
      <c r="D211" s="72"/>
      <c r="J211" s="72"/>
      <c r="K211" s="72"/>
      <c r="L211" s="72"/>
    </row>
    <row r="212" spans="2:12" ht="15.75" customHeight="1">
      <c r="B212" s="72"/>
      <c r="C212" s="72"/>
      <c r="D212" s="72"/>
      <c r="J212" s="72"/>
      <c r="K212" s="72"/>
      <c r="L212" s="72"/>
    </row>
    <row r="213" spans="2:12" ht="15.75" customHeight="1">
      <c r="B213" s="72"/>
      <c r="C213" s="72"/>
      <c r="D213" s="72"/>
      <c r="J213" s="72"/>
      <c r="K213" s="72"/>
      <c r="L213" s="72"/>
    </row>
    <row r="214" spans="2:12" ht="15.75" customHeight="1">
      <c r="B214" s="72"/>
      <c r="C214" s="72"/>
      <c r="D214" s="72"/>
      <c r="J214" s="72"/>
      <c r="K214" s="72"/>
      <c r="L214" s="72"/>
    </row>
    <row r="215" spans="2:12" ht="15.75" customHeight="1">
      <c r="B215" s="72"/>
      <c r="C215" s="72"/>
      <c r="D215" s="72"/>
      <c r="J215" s="72"/>
      <c r="K215" s="72"/>
      <c r="L215" s="72"/>
    </row>
    <row r="216" spans="2:12" ht="15.75" customHeight="1">
      <c r="B216" s="72"/>
      <c r="C216" s="72"/>
      <c r="D216" s="72"/>
      <c r="J216" s="72"/>
      <c r="K216" s="72"/>
      <c r="L216" s="72"/>
    </row>
    <row r="217" spans="2:12" ht="15.75" customHeight="1">
      <c r="B217" s="72"/>
      <c r="C217" s="72"/>
      <c r="D217" s="72"/>
      <c r="J217" s="72"/>
      <c r="K217" s="72"/>
      <c r="L217" s="72"/>
    </row>
    <row r="218" spans="2:12" ht="15.75" customHeight="1">
      <c r="B218" s="72"/>
      <c r="C218" s="72"/>
      <c r="D218" s="72"/>
      <c r="J218" s="72"/>
      <c r="K218" s="72"/>
      <c r="L218" s="72"/>
    </row>
    <row r="219" spans="2:12" ht="15.75" customHeight="1">
      <c r="B219" s="72"/>
      <c r="C219" s="72"/>
      <c r="D219" s="72"/>
      <c r="J219" s="72"/>
      <c r="K219" s="72"/>
      <c r="L219" s="72"/>
    </row>
    <row r="220" spans="2:12" ht="15.75" customHeight="1">
      <c r="B220" s="72"/>
      <c r="C220" s="72"/>
      <c r="D220" s="72"/>
      <c r="J220" s="72"/>
      <c r="K220" s="72"/>
      <c r="L220" s="72"/>
    </row>
    <row r="221" spans="2:12" ht="15.75" customHeight="1">
      <c r="B221" s="72"/>
      <c r="C221" s="72"/>
      <c r="D221" s="72"/>
      <c r="J221" s="72"/>
      <c r="K221" s="72"/>
      <c r="L221" s="72"/>
    </row>
    <row r="222" spans="2:12" ht="15.75" customHeight="1">
      <c r="B222" s="72"/>
      <c r="C222" s="72"/>
      <c r="D222" s="72"/>
      <c r="J222" s="72"/>
      <c r="K222" s="72"/>
      <c r="L222" s="72"/>
    </row>
    <row r="223" spans="2:12" ht="15.75" customHeight="1">
      <c r="B223" s="72"/>
      <c r="C223" s="72"/>
      <c r="D223" s="72"/>
      <c r="J223" s="72"/>
      <c r="K223" s="72"/>
      <c r="L223" s="72"/>
    </row>
    <row r="224" spans="2:12" ht="15.75" customHeight="1">
      <c r="B224" s="72"/>
      <c r="C224" s="72"/>
      <c r="D224" s="72"/>
      <c r="J224" s="72"/>
      <c r="K224" s="72"/>
      <c r="L224" s="72"/>
    </row>
    <row r="225" spans="2:12" ht="15.75" customHeight="1">
      <c r="B225" s="72"/>
      <c r="C225" s="72"/>
      <c r="D225" s="72"/>
      <c r="J225" s="72"/>
      <c r="K225" s="72"/>
      <c r="L225" s="72"/>
    </row>
    <row r="226" spans="2:12" ht="15.75" customHeight="1">
      <c r="B226" s="72"/>
      <c r="C226" s="72"/>
      <c r="D226" s="72"/>
      <c r="J226" s="72"/>
      <c r="K226" s="72"/>
      <c r="L226" s="72"/>
    </row>
    <row r="227" spans="2:12" ht="15.75" customHeight="1">
      <c r="B227" s="72"/>
      <c r="C227" s="72"/>
      <c r="D227" s="72"/>
      <c r="J227" s="72"/>
      <c r="K227" s="72"/>
      <c r="L227" s="72"/>
    </row>
    <row r="228" spans="2:12" ht="15.75" customHeight="1">
      <c r="B228" s="72"/>
      <c r="C228" s="72"/>
      <c r="D228" s="72"/>
      <c r="J228" s="72"/>
      <c r="K228" s="72"/>
      <c r="L228" s="72"/>
    </row>
    <row r="229" spans="2:12" ht="15.75" customHeight="1">
      <c r="B229" s="72"/>
      <c r="C229" s="72"/>
      <c r="D229" s="72"/>
      <c r="J229" s="72"/>
      <c r="K229" s="72"/>
      <c r="L229" s="72"/>
    </row>
    <row r="230" spans="2:12" ht="15.75" customHeight="1">
      <c r="B230" s="72"/>
      <c r="C230" s="72"/>
      <c r="D230" s="72"/>
      <c r="J230" s="72"/>
      <c r="K230" s="72"/>
      <c r="L230" s="72"/>
    </row>
    <row r="231" spans="2:12" ht="15.75" customHeight="1">
      <c r="B231" s="72"/>
      <c r="C231" s="72"/>
      <c r="D231" s="72"/>
      <c r="J231" s="72"/>
      <c r="K231" s="72"/>
      <c r="L231" s="72"/>
    </row>
    <row r="232" spans="2:12" ht="15.75" customHeight="1">
      <c r="B232" s="72"/>
      <c r="C232" s="72"/>
      <c r="D232" s="72"/>
      <c r="J232" s="72"/>
      <c r="K232" s="72"/>
      <c r="L232" s="72"/>
    </row>
    <row r="233" spans="2:12" ht="15.75" customHeight="1">
      <c r="B233" s="72"/>
      <c r="C233" s="72"/>
      <c r="D233" s="72"/>
      <c r="J233" s="72"/>
      <c r="K233" s="72"/>
      <c r="L233" s="72"/>
    </row>
    <row r="234" spans="2:12" ht="15.75" customHeight="1">
      <c r="B234" s="72"/>
      <c r="C234" s="72"/>
      <c r="D234" s="72"/>
      <c r="J234" s="72"/>
      <c r="K234" s="72"/>
      <c r="L234" s="72"/>
    </row>
    <row r="235" spans="2:12" ht="15.75" customHeight="1">
      <c r="B235" s="72"/>
      <c r="C235" s="72"/>
      <c r="D235" s="72"/>
      <c r="J235" s="72"/>
      <c r="K235" s="72"/>
      <c r="L235" s="72"/>
    </row>
    <row r="236" spans="2:12" ht="15.75" customHeight="1">
      <c r="B236" s="72"/>
      <c r="C236" s="72"/>
      <c r="D236" s="72"/>
      <c r="J236" s="72"/>
      <c r="K236" s="72"/>
      <c r="L236" s="72"/>
    </row>
    <row r="237" spans="2:12" ht="15.75" customHeight="1">
      <c r="B237" s="72"/>
      <c r="C237" s="72"/>
      <c r="D237" s="72"/>
      <c r="J237" s="72"/>
      <c r="K237" s="72"/>
      <c r="L237" s="72"/>
    </row>
    <row r="238" spans="2:12" ht="15.75" customHeight="1">
      <c r="B238" s="72"/>
      <c r="C238" s="72"/>
      <c r="D238" s="72"/>
      <c r="J238" s="72"/>
      <c r="K238" s="72"/>
      <c r="L238" s="72"/>
    </row>
    <row r="239" spans="2:12" ht="15.75" customHeight="1">
      <c r="B239" s="72"/>
      <c r="C239" s="72"/>
      <c r="D239" s="72"/>
      <c r="J239" s="72"/>
      <c r="K239" s="72"/>
      <c r="L239" s="72"/>
    </row>
    <row r="240" spans="2:12" ht="15.75" customHeight="1">
      <c r="B240" s="72"/>
      <c r="C240" s="72"/>
      <c r="D240" s="72"/>
      <c r="J240" s="72"/>
      <c r="K240" s="72"/>
      <c r="L240" s="72"/>
    </row>
    <row r="241" spans="2:12" ht="15.75" customHeight="1">
      <c r="B241" s="72"/>
      <c r="C241" s="72"/>
      <c r="D241" s="72"/>
      <c r="J241" s="72"/>
      <c r="K241" s="72"/>
      <c r="L241" s="72"/>
    </row>
    <row r="242" spans="2:12" ht="15.75" customHeight="1">
      <c r="B242" s="72"/>
      <c r="C242" s="72"/>
      <c r="D242" s="72"/>
      <c r="J242" s="72"/>
      <c r="K242" s="72"/>
      <c r="L242" s="72"/>
    </row>
    <row r="243" spans="2:12" ht="15.75" customHeight="1">
      <c r="B243" s="72"/>
      <c r="C243" s="72"/>
      <c r="D243" s="72"/>
      <c r="J243" s="72"/>
      <c r="K243" s="72"/>
      <c r="L243" s="72"/>
    </row>
    <row r="244" spans="2:12" ht="15.75" customHeight="1">
      <c r="B244" s="72"/>
      <c r="C244" s="72"/>
      <c r="D244" s="72"/>
      <c r="J244" s="72"/>
      <c r="K244" s="72"/>
      <c r="L244" s="72"/>
    </row>
    <row r="245" spans="2:12" ht="15.75" customHeight="1">
      <c r="B245" s="72"/>
      <c r="C245" s="72"/>
      <c r="D245" s="72"/>
      <c r="J245" s="72"/>
      <c r="K245" s="72"/>
      <c r="L245" s="72"/>
    </row>
    <row r="246" spans="2:12" ht="15.75" customHeight="1">
      <c r="B246" s="72"/>
      <c r="C246" s="72"/>
      <c r="D246" s="72"/>
      <c r="J246" s="72"/>
      <c r="K246" s="72"/>
      <c r="L246" s="72"/>
    </row>
    <row r="247" spans="2:12" ht="15.75" customHeight="1">
      <c r="B247" s="72"/>
      <c r="C247" s="72"/>
      <c r="D247" s="72"/>
      <c r="J247" s="72"/>
      <c r="K247" s="72"/>
      <c r="L247" s="72"/>
    </row>
    <row r="248" spans="2:12" ht="15.75" customHeight="1">
      <c r="B248" s="72"/>
      <c r="C248" s="72"/>
      <c r="D248" s="72"/>
      <c r="J248" s="72"/>
      <c r="K248" s="72"/>
      <c r="L248" s="72"/>
    </row>
    <row r="249" spans="2:12" ht="15.75" customHeight="1">
      <c r="B249" s="72"/>
      <c r="C249" s="72"/>
      <c r="D249" s="72"/>
      <c r="J249" s="72"/>
      <c r="K249" s="72"/>
      <c r="L249" s="72"/>
    </row>
    <row r="250" spans="2:12" ht="15.75" customHeight="1">
      <c r="B250" s="72"/>
      <c r="C250" s="72"/>
      <c r="D250" s="72"/>
      <c r="J250" s="72"/>
      <c r="K250" s="72"/>
      <c r="L250" s="72"/>
    </row>
    <row r="251" spans="2:12" ht="15.75" customHeight="1">
      <c r="B251" s="72"/>
      <c r="C251" s="72"/>
      <c r="D251" s="72"/>
      <c r="J251" s="72"/>
      <c r="K251" s="72"/>
      <c r="L251" s="72"/>
    </row>
    <row r="252" spans="2:12" ht="15.75" customHeight="1">
      <c r="B252" s="72"/>
      <c r="C252" s="72"/>
      <c r="D252" s="72"/>
      <c r="J252" s="72"/>
      <c r="K252" s="72"/>
      <c r="L252" s="72"/>
    </row>
    <row r="253" spans="2:12" ht="15.75" customHeight="1">
      <c r="B253" s="72"/>
      <c r="C253" s="72"/>
      <c r="D253" s="72"/>
      <c r="J253" s="72"/>
      <c r="K253" s="72"/>
      <c r="L253" s="72"/>
    </row>
    <row r="254" spans="2:12" ht="15.75" customHeight="1">
      <c r="B254" s="72"/>
      <c r="C254" s="72"/>
      <c r="D254" s="72"/>
      <c r="J254" s="72"/>
      <c r="K254" s="72"/>
      <c r="L254" s="72"/>
    </row>
    <row r="255" spans="2:12" ht="15.75" customHeight="1">
      <c r="B255" s="72"/>
      <c r="C255" s="72"/>
      <c r="D255" s="72"/>
      <c r="J255" s="72"/>
      <c r="K255" s="72"/>
      <c r="L255" s="72"/>
    </row>
    <row r="256" spans="2:12" ht="15.75" customHeight="1">
      <c r="B256" s="72"/>
      <c r="C256" s="72"/>
      <c r="D256" s="72"/>
      <c r="J256" s="72"/>
      <c r="K256" s="72"/>
      <c r="L256" s="72"/>
    </row>
    <row r="257" spans="2:12" ht="15.75" customHeight="1">
      <c r="B257" s="72"/>
      <c r="C257" s="72"/>
      <c r="D257" s="72"/>
      <c r="J257" s="72"/>
      <c r="K257" s="72"/>
      <c r="L257" s="72"/>
    </row>
    <row r="258" spans="2:12" ht="15.75" customHeight="1">
      <c r="B258" s="72"/>
      <c r="C258" s="72"/>
      <c r="D258" s="72"/>
      <c r="J258" s="72"/>
      <c r="K258" s="72"/>
      <c r="L258" s="72"/>
    </row>
    <row r="259" spans="2:12" ht="15.75" customHeight="1">
      <c r="B259" s="72"/>
      <c r="C259" s="72"/>
      <c r="D259" s="72"/>
      <c r="J259" s="72"/>
      <c r="K259" s="72"/>
      <c r="L259" s="72"/>
    </row>
    <row r="260" spans="2:12" ht="15.75" customHeight="1">
      <c r="B260" s="72"/>
      <c r="C260" s="72"/>
      <c r="D260" s="72"/>
      <c r="J260" s="72"/>
      <c r="K260" s="72"/>
      <c r="L260" s="72"/>
    </row>
    <row r="261" spans="2:12" ht="15.75" customHeight="1">
      <c r="B261" s="72"/>
      <c r="C261" s="72"/>
      <c r="D261" s="72"/>
      <c r="J261" s="72"/>
      <c r="K261" s="72"/>
      <c r="L261" s="72"/>
    </row>
    <row r="262" spans="2:12" ht="15.75" customHeight="1">
      <c r="B262" s="72"/>
      <c r="C262" s="72"/>
      <c r="D262" s="72"/>
      <c r="J262" s="72"/>
      <c r="K262" s="72"/>
      <c r="L262" s="72"/>
    </row>
    <row r="263" spans="2:12" ht="15.75" customHeight="1">
      <c r="B263" s="72"/>
      <c r="C263" s="72"/>
      <c r="D263" s="72"/>
      <c r="J263" s="72"/>
      <c r="K263" s="72"/>
      <c r="L263" s="72"/>
    </row>
    <row r="264" spans="2:12" ht="15.75" customHeight="1">
      <c r="B264" s="72"/>
      <c r="C264" s="72"/>
      <c r="D264" s="72"/>
      <c r="J264" s="72"/>
      <c r="K264" s="72"/>
      <c r="L264" s="72"/>
    </row>
    <row r="265" spans="2:12" ht="15.75" customHeight="1">
      <c r="B265" s="72"/>
      <c r="C265" s="72"/>
      <c r="D265" s="72"/>
      <c r="J265" s="72"/>
      <c r="K265" s="72"/>
      <c r="L265" s="72"/>
    </row>
    <row r="266" spans="2:12" ht="15.75" customHeight="1">
      <c r="B266" s="72"/>
      <c r="C266" s="72"/>
      <c r="D266" s="72"/>
      <c r="J266" s="72"/>
      <c r="K266" s="72"/>
      <c r="L266" s="72"/>
    </row>
    <row r="267" spans="2:12" ht="15.75" customHeight="1">
      <c r="B267" s="72"/>
      <c r="C267" s="72"/>
      <c r="D267" s="72"/>
      <c r="J267" s="72"/>
      <c r="K267" s="72"/>
      <c r="L267" s="72"/>
    </row>
    <row r="268" spans="2:12" ht="15.75" customHeight="1">
      <c r="B268" s="72"/>
      <c r="C268" s="72"/>
      <c r="D268" s="72"/>
      <c r="J268" s="72"/>
      <c r="K268" s="72"/>
      <c r="L268" s="72"/>
    </row>
    <row r="269" spans="2:12" ht="15.75" customHeight="1">
      <c r="B269" s="72"/>
      <c r="C269" s="72"/>
      <c r="D269" s="72"/>
      <c r="J269" s="72"/>
      <c r="K269" s="72"/>
      <c r="L269" s="72"/>
    </row>
    <row r="270" spans="2:12" ht="15.75" customHeight="1">
      <c r="B270" s="72"/>
      <c r="C270" s="72"/>
      <c r="D270" s="72"/>
      <c r="J270" s="72"/>
      <c r="K270" s="72"/>
      <c r="L270" s="72"/>
    </row>
    <row r="271" spans="2:12" ht="15.75" customHeight="1">
      <c r="B271" s="72"/>
      <c r="C271" s="72"/>
      <c r="D271" s="72"/>
      <c r="J271" s="72"/>
      <c r="K271" s="72"/>
      <c r="L271" s="72"/>
    </row>
    <row r="272" spans="2:12" ht="15.75" customHeight="1">
      <c r="B272" s="72"/>
      <c r="C272" s="72"/>
      <c r="D272" s="72"/>
      <c r="J272" s="72"/>
      <c r="K272" s="72"/>
      <c r="L272" s="72"/>
    </row>
    <row r="273" spans="2:12" ht="15.75" customHeight="1">
      <c r="B273" s="72"/>
      <c r="C273" s="72"/>
      <c r="D273" s="72"/>
      <c r="J273" s="72"/>
      <c r="K273" s="72"/>
      <c r="L273" s="72"/>
    </row>
    <row r="274" spans="2:12" ht="15.75" customHeight="1">
      <c r="B274" s="72"/>
      <c r="C274" s="72"/>
      <c r="D274" s="72"/>
      <c r="J274" s="72"/>
      <c r="K274" s="72"/>
      <c r="L274" s="72"/>
    </row>
    <row r="275" spans="2:12" ht="15.75" customHeight="1">
      <c r="B275" s="72"/>
      <c r="C275" s="72"/>
      <c r="D275" s="72"/>
      <c r="J275" s="72"/>
      <c r="K275" s="72"/>
      <c r="L275" s="72"/>
    </row>
    <row r="276" spans="2:12" ht="15.75" customHeight="1">
      <c r="B276" s="72"/>
      <c r="C276" s="72"/>
      <c r="D276" s="72"/>
      <c r="J276" s="72"/>
      <c r="K276" s="72"/>
      <c r="L276" s="72"/>
    </row>
    <row r="277" spans="2:12" ht="15.75" customHeight="1">
      <c r="B277" s="72"/>
      <c r="C277" s="72"/>
      <c r="D277" s="72"/>
      <c r="J277" s="72"/>
      <c r="K277" s="72"/>
      <c r="L277" s="72"/>
    </row>
    <row r="278" spans="2:12" ht="15.75" customHeight="1">
      <c r="B278" s="72"/>
      <c r="C278" s="72"/>
      <c r="D278" s="72"/>
      <c r="J278" s="72"/>
      <c r="K278" s="72"/>
      <c r="L278" s="72"/>
    </row>
    <row r="279" spans="2:12" ht="15.75" customHeight="1">
      <c r="B279" s="72"/>
      <c r="C279" s="72"/>
      <c r="D279" s="72"/>
      <c r="J279" s="72"/>
      <c r="K279" s="72"/>
      <c r="L279" s="72"/>
    </row>
    <row r="280" spans="2:12" ht="15.75" customHeight="1">
      <c r="B280" s="72"/>
      <c r="C280" s="72"/>
      <c r="D280" s="72"/>
      <c r="J280" s="72"/>
      <c r="K280" s="72"/>
      <c r="L280" s="72"/>
    </row>
    <row r="281" spans="2:12" ht="15.75" customHeight="1">
      <c r="B281" s="72"/>
      <c r="C281" s="72"/>
      <c r="D281" s="72"/>
      <c r="J281" s="72"/>
      <c r="K281" s="72"/>
      <c r="L281" s="72"/>
    </row>
    <row r="282" spans="2:12" ht="15.75" customHeight="1">
      <c r="B282" s="72"/>
      <c r="C282" s="72"/>
      <c r="D282" s="72"/>
      <c r="J282" s="72"/>
      <c r="K282" s="72"/>
      <c r="L282" s="72"/>
    </row>
    <row r="283" spans="2:12" ht="15.75" customHeight="1">
      <c r="B283" s="72"/>
      <c r="C283" s="72"/>
      <c r="D283" s="72"/>
      <c r="J283" s="72"/>
      <c r="K283" s="72"/>
      <c r="L283" s="72"/>
    </row>
    <row r="284" spans="2:12" ht="15.75" customHeight="1">
      <c r="B284" s="72"/>
      <c r="C284" s="72"/>
      <c r="D284" s="72"/>
      <c r="J284" s="72"/>
      <c r="K284" s="72"/>
      <c r="L284" s="72"/>
    </row>
    <row r="285" spans="2:12" ht="15.75" customHeight="1">
      <c r="B285" s="72"/>
      <c r="C285" s="72"/>
      <c r="D285" s="72"/>
      <c r="J285" s="72"/>
      <c r="K285" s="72"/>
      <c r="L285" s="72"/>
    </row>
    <row r="286" spans="2:12" ht="15.75" customHeight="1">
      <c r="B286" s="72"/>
      <c r="C286" s="72"/>
      <c r="D286" s="72"/>
      <c r="J286" s="72"/>
      <c r="K286" s="72"/>
      <c r="L286" s="72"/>
    </row>
    <row r="287" spans="2:12" ht="15.75" customHeight="1">
      <c r="B287" s="72"/>
      <c r="C287" s="72"/>
      <c r="D287" s="72"/>
      <c r="J287" s="72"/>
      <c r="K287" s="72"/>
      <c r="L287" s="72"/>
    </row>
    <row r="288" spans="2:12" ht="15.75" customHeight="1">
      <c r="B288" s="72"/>
      <c r="C288" s="72"/>
      <c r="D288" s="72"/>
      <c r="J288" s="72"/>
      <c r="K288" s="72"/>
      <c r="L288" s="72"/>
    </row>
    <row r="289" spans="2:12" ht="15.75" customHeight="1">
      <c r="B289" s="72"/>
      <c r="C289" s="72"/>
      <c r="D289" s="72"/>
      <c r="J289" s="72"/>
      <c r="K289" s="72"/>
      <c r="L289" s="72"/>
    </row>
    <row r="290" spans="2:12" ht="15.75" customHeight="1">
      <c r="B290" s="72"/>
      <c r="C290" s="72"/>
      <c r="D290" s="72"/>
      <c r="J290" s="72"/>
      <c r="K290" s="72"/>
      <c r="L290" s="72"/>
    </row>
    <row r="291" spans="2:12" ht="15.75" customHeight="1">
      <c r="B291" s="72"/>
      <c r="C291" s="72"/>
      <c r="D291" s="72"/>
      <c r="J291" s="72"/>
      <c r="K291" s="72"/>
      <c r="L291" s="72"/>
    </row>
    <row r="292" spans="2:12" ht="15.75" customHeight="1">
      <c r="B292" s="72"/>
      <c r="C292" s="72"/>
      <c r="D292" s="72"/>
      <c r="J292" s="72"/>
      <c r="K292" s="72"/>
      <c r="L292" s="72"/>
    </row>
    <row r="293" spans="2:12" ht="15.75" customHeight="1">
      <c r="B293" s="72"/>
      <c r="C293" s="72"/>
      <c r="D293" s="72"/>
      <c r="J293" s="72"/>
      <c r="K293" s="72"/>
      <c r="L293" s="72"/>
    </row>
    <row r="294" spans="2:12" ht="15.75" customHeight="1">
      <c r="B294" s="72"/>
      <c r="C294" s="72"/>
      <c r="D294" s="72"/>
      <c r="J294" s="72"/>
      <c r="K294" s="72"/>
      <c r="L294" s="72"/>
    </row>
    <row r="295" spans="2:12" ht="15.75" customHeight="1">
      <c r="B295" s="72"/>
      <c r="C295" s="72"/>
      <c r="D295" s="72"/>
      <c r="J295" s="72"/>
      <c r="K295" s="72"/>
      <c r="L295" s="72"/>
    </row>
    <row r="296" spans="2:12" ht="15.75" customHeight="1">
      <c r="B296" s="72"/>
      <c r="C296" s="72"/>
      <c r="D296" s="72"/>
      <c r="J296" s="72"/>
      <c r="K296" s="72"/>
      <c r="L296" s="72"/>
    </row>
    <row r="297" spans="2:12" ht="15.75" customHeight="1">
      <c r="B297" s="72"/>
      <c r="C297" s="72"/>
      <c r="D297" s="72"/>
      <c r="J297" s="72"/>
      <c r="K297" s="72"/>
      <c r="L297" s="72"/>
    </row>
    <row r="298" spans="2:12" ht="15.75" customHeight="1">
      <c r="B298" s="72"/>
      <c r="C298" s="72"/>
      <c r="D298" s="72"/>
      <c r="J298" s="72"/>
      <c r="K298" s="72"/>
      <c r="L298" s="72"/>
    </row>
    <row r="299" spans="2:12" ht="15.75" customHeight="1">
      <c r="B299" s="72"/>
      <c r="C299" s="72"/>
      <c r="D299" s="72"/>
      <c r="J299" s="72"/>
      <c r="K299" s="72"/>
      <c r="L299" s="72"/>
    </row>
    <row r="300" spans="2:12" ht="15.75" customHeight="1">
      <c r="B300" s="72"/>
      <c r="C300" s="72"/>
      <c r="D300" s="72"/>
      <c r="J300" s="72"/>
      <c r="K300" s="72"/>
      <c r="L300" s="72"/>
    </row>
    <row r="301" spans="2:12" ht="15.75" customHeight="1">
      <c r="B301" s="72"/>
      <c r="C301" s="72"/>
      <c r="D301" s="72"/>
      <c r="J301" s="72"/>
      <c r="K301" s="72"/>
      <c r="L301" s="72"/>
    </row>
    <row r="302" spans="2:12" ht="15.75" customHeight="1">
      <c r="B302" s="72"/>
      <c r="C302" s="72"/>
      <c r="D302" s="72"/>
      <c r="J302" s="72"/>
      <c r="K302" s="72"/>
      <c r="L302" s="72"/>
    </row>
    <row r="303" spans="2:12" ht="15.75" customHeight="1">
      <c r="B303" s="72"/>
      <c r="C303" s="72"/>
      <c r="D303" s="72"/>
      <c r="J303" s="72"/>
      <c r="K303" s="72"/>
      <c r="L303" s="72"/>
    </row>
    <row r="304" spans="2:12" ht="15.75" customHeight="1">
      <c r="B304" s="72"/>
      <c r="C304" s="72"/>
      <c r="D304" s="72"/>
      <c r="J304" s="72"/>
      <c r="K304" s="72"/>
      <c r="L304" s="72"/>
    </row>
    <row r="305" spans="2:12" ht="15.75" customHeight="1">
      <c r="B305" s="72"/>
      <c r="C305" s="72"/>
      <c r="D305" s="72"/>
      <c r="J305" s="72"/>
      <c r="K305" s="72"/>
      <c r="L305" s="72"/>
    </row>
    <row r="306" spans="2:12" ht="15.75" customHeight="1">
      <c r="B306" s="72"/>
      <c r="C306" s="72"/>
      <c r="D306" s="72"/>
      <c r="J306" s="72"/>
      <c r="K306" s="72"/>
      <c r="L306" s="72"/>
    </row>
    <row r="307" spans="2:12" ht="15.75" customHeight="1">
      <c r="B307" s="72"/>
      <c r="C307" s="72"/>
      <c r="D307" s="72"/>
      <c r="J307" s="72"/>
      <c r="K307" s="72"/>
      <c r="L307" s="72"/>
    </row>
    <row r="308" spans="2:12" ht="15.75" customHeight="1">
      <c r="B308" s="72"/>
      <c r="C308" s="72"/>
      <c r="D308" s="72"/>
      <c r="J308" s="72"/>
      <c r="K308" s="72"/>
      <c r="L308" s="72"/>
    </row>
    <row r="309" spans="2:12" ht="15.75" customHeight="1">
      <c r="B309" s="72"/>
      <c r="C309" s="72"/>
      <c r="D309" s="72"/>
      <c r="J309" s="72"/>
      <c r="K309" s="72"/>
      <c r="L309" s="72"/>
    </row>
    <row r="310" spans="2:12" ht="15.75" customHeight="1">
      <c r="B310" s="72"/>
      <c r="C310" s="72"/>
      <c r="D310" s="72"/>
      <c r="J310" s="72"/>
      <c r="K310" s="72"/>
      <c r="L310" s="72"/>
    </row>
    <row r="311" spans="2:12" ht="15.75" customHeight="1">
      <c r="B311" s="72"/>
      <c r="C311" s="72"/>
      <c r="D311" s="72"/>
      <c r="J311" s="72"/>
      <c r="K311" s="72"/>
      <c r="L311" s="72"/>
    </row>
    <row r="312" spans="2:12" ht="15.75" customHeight="1">
      <c r="B312" s="72"/>
      <c r="C312" s="72"/>
      <c r="D312" s="72"/>
      <c r="J312" s="72"/>
      <c r="K312" s="72"/>
      <c r="L312" s="72"/>
    </row>
    <row r="313" spans="2:12" ht="15.75" customHeight="1">
      <c r="B313" s="72"/>
      <c r="C313" s="72"/>
      <c r="D313" s="72"/>
      <c r="J313" s="72"/>
      <c r="K313" s="72"/>
      <c r="L313" s="72"/>
    </row>
    <row r="314" spans="2:12" ht="15.75" customHeight="1">
      <c r="B314" s="72"/>
      <c r="C314" s="72"/>
      <c r="D314" s="72"/>
      <c r="J314" s="72"/>
      <c r="K314" s="72"/>
      <c r="L314" s="72"/>
    </row>
    <row r="315" spans="2:12" ht="15.75" customHeight="1">
      <c r="B315" s="72"/>
      <c r="C315" s="72"/>
      <c r="D315" s="72"/>
      <c r="J315" s="72"/>
      <c r="K315" s="72"/>
      <c r="L315" s="72"/>
    </row>
    <row r="316" spans="2:12" ht="15.75" customHeight="1">
      <c r="B316" s="72"/>
      <c r="C316" s="72"/>
      <c r="D316" s="72"/>
      <c r="J316" s="72"/>
      <c r="K316" s="72"/>
      <c r="L316" s="72"/>
    </row>
    <row r="317" spans="2:12" ht="15.75" customHeight="1">
      <c r="B317" s="72"/>
      <c r="C317" s="72"/>
      <c r="D317" s="72"/>
      <c r="J317" s="72"/>
      <c r="K317" s="72"/>
      <c r="L317" s="72"/>
    </row>
    <row r="318" spans="2:12" ht="15.75" customHeight="1">
      <c r="B318" s="72"/>
      <c r="C318" s="72"/>
      <c r="D318" s="72"/>
      <c r="J318" s="72"/>
      <c r="K318" s="72"/>
      <c r="L318" s="72"/>
    </row>
    <row r="319" spans="2:12" ht="15.75" customHeight="1">
      <c r="B319" s="72"/>
      <c r="C319" s="72"/>
      <c r="D319" s="72"/>
      <c r="J319" s="72"/>
      <c r="K319" s="72"/>
      <c r="L319" s="72"/>
    </row>
    <row r="320" spans="2:12" ht="15.75" customHeight="1">
      <c r="B320" s="72"/>
      <c r="C320" s="72"/>
      <c r="D320" s="72"/>
      <c r="J320" s="72"/>
      <c r="K320" s="72"/>
      <c r="L320" s="72"/>
    </row>
    <row r="321" spans="2:12" ht="15.75" customHeight="1">
      <c r="B321" s="72"/>
      <c r="C321" s="72"/>
      <c r="D321" s="72"/>
      <c r="J321" s="72"/>
      <c r="K321" s="72"/>
      <c r="L321" s="72"/>
    </row>
    <row r="322" spans="2:12" ht="15.75" customHeight="1">
      <c r="B322" s="72"/>
      <c r="C322" s="72"/>
      <c r="D322" s="72"/>
      <c r="J322" s="72"/>
      <c r="K322" s="72"/>
      <c r="L322" s="72"/>
    </row>
    <row r="323" spans="2:12" ht="15.75" customHeight="1">
      <c r="B323" s="72"/>
      <c r="C323" s="72"/>
      <c r="D323" s="72"/>
      <c r="J323" s="72"/>
      <c r="K323" s="72"/>
      <c r="L323" s="72"/>
    </row>
    <row r="324" spans="2:12" ht="15.75" customHeight="1">
      <c r="B324" s="72"/>
      <c r="C324" s="72"/>
      <c r="D324" s="72"/>
      <c r="J324" s="72"/>
      <c r="K324" s="72"/>
      <c r="L324" s="72"/>
    </row>
    <row r="325" spans="2:12" ht="15.75" customHeight="1">
      <c r="B325" s="72"/>
      <c r="C325" s="72"/>
      <c r="D325" s="72"/>
      <c r="J325" s="72"/>
      <c r="K325" s="72"/>
      <c r="L325" s="72"/>
    </row>
    <row r="326" spans="2:12" ht="15.75" customHeight="1">
      <c r="B326" s="72"/>
      <c r="C326" s="72"/>
      <c r="D326" s="72"/>
      <c r="J326" s="72"/>
      <c r="K326" s="72"/>
      <c r="L326" s="72"/>
    </row>
    <row r="327" spans="2:12" ht="15.75" customHeight="1">
      <c r="B327" s="72"/>
      <c r="C327" s="72"/>
      <c r="D327" s="72"/>
      <c r="J327" s="72"/>
      <c r="K327" s="72"/>
      <c r="L327" s="72"/>
    </row>
    <row r="328" spans="2:12" ht="15.75" customHeight="1">
      <c r="B328" s="72"/>
      <c r="C328" s="72"/>
      <c r="D328" s="72"/>
      <c r="J328" s="72"/>
      <c r="K328" s="72"/>
      <c r="L328" s="72"/>
    </row>
    <row r="329" spans="2:12" ht="15.75" customHeight="1">
      <c r="B329" s="72"/>
      <c r="C329" s="72"/>
      <c r="D329" s="72"/>
      <c r="J329" s="72"/>
      <c r="K329" s="72"/>
      <c r="L329" s="72"/>
    </row>
    <row r="330" spans="2:12" ht="15.75" customHeight="1">
      <c r="B330" s="72"/>
      <c r="C330" s="72"/>
      <c r="D330" s="72"/>
      <c r="J330" s="72"/>
      <c r="K330" s="72"/>
      <c r="L330" s="72"/>
    </row>
    <row r="331" spans="2:12" ht="15.75" customHeight="1">
      <c r="B331" s="72"/>
      <c r="C331" s="72"/>
      <c r="D331" s="72"/>
      <c r="J331" s="72"/>
      <c r="K331" s="72"/>
      <c r="L331" s="72"/>
    </row>
    <row r="332" spans="2:12" ht="15.75" customHeight="1">
      <c r="B332" s="72"/>
      <c r="C332" s="72"/>
      <c r="D332" s="72"/>
      <c r="J332" s="72"/>
      <c r="K332" s="72"/>
      <c r="L332" s="72"/>
    </row>
    <row r="333" spans="2:12" ht="15.75" customHeight="1">
      <c r="B333" s="72"/>
      <c r="C333" s="72"/>
      <c r="D333" s="72"/>
      <c r="J333" s="72"/>
      <c r="K333" s="72"/>
      <c r="L333" s="72"/>
    </row>
    <row r="334" spans="2:12" ht="15.75" customHeight="1">
      <c r="B334" s="72"/>
      <c r="C334" s="72"/>
      <c r="D334" s="72"/>
      <c r="J334" s="72"/>
      <c r="K334" s="72"/>
      <c r="L334" s="72"/>
    </row>
    <row r="335" spans="2:12" ht="15.75" customHeight="1">
      <c r="B335" s="72"/>
      <c r="C335" s="72"/>
      <c r="D335" s="72"/>
      <c r="J335" s="72"/>
      <c r="K335" s="72"/>
      <c r="L335" s="72"/>
    </row>
    <row r="336" spans="2:12" ht="15.75" customHeight="1">
      <c r="B336" s="72"/>
      <c r="C336" s="72"/>
      <c r="D336" s="72"/>
      <c r="J336" s="72"/>
      <c r="K336" s="72"/>
      <c r="L336" s="72"/>
    </row>
    <row r="337" spans="2:12" ht="15.75" customHeight="1">
      <c r="B337" s="72"/>
      <c r="C337" s="72"/>
      <c r="D337" s="72"/>
      <c r="J337" s="72"/>
      <c r="K337" s="72"/>
      <c r="L337" s="72"/>
    </row>
    <row r="338" spans="2:12" ht="15.75" customHeight="1">
      <c r="B338" s="72"/>
      <c r="C338" s="72"/>
      <c r="D338" s="72"/>
      <c r="J338" s="72"/>
      <c r="K338" s="72"/>
      <c r="L338" s="72"/>
    </row>
    <row r="339" spans="2:12" ht="15.75" customHeight="1">
      <c r="B339" s="72"/>
      <c r="C339" s="72"/>
      <c r="D339" s="72"/>
      <c r="J339" s="72"/>
      <c r="K339" s="72"/>
      <c r="L339" s="72"/>
    </row>
    <row r="340" spans="2:12" ht="15.75" customHeight="1">
      <c r="B340" s="72"/>
      <c r="C340" s="72"/>
      <c r="D340" s="72"/>
      <c r="J340" s="72"/>
      <c r="K340" s="72"/>
      <c r="L340" s="72"/>
    </row>
    <row r="341" spans="2:12" ht="15.75" customHeight="1">
      <c r="B341" s="72"/>
      <c r="C341" s="72"/>
      <c r="D341" s="72"/>
      <c r="J341" s="72"/>
      <c r="K341" s="72"/>
      <c r="L341" s="72"/>
    </row>
    <row r="342" spans="2:12" ht="15.75" customHeight="1">
      <c r="B342" s="72"/>
      <c r="C342" s="72"/>
      <c r="D342" s="72"/>
      <c r="J342" s="72"/>
      <c r="K342" s="72"/>
      <c r="L342" s="72"/>
    </row>
    <row r="343" spans="2:12" ht="15.75" customHeight="1">
      <c r="B343" s="72"/>
      <c r="C343" s="72"/>
      <c r="D343" s="72"/>
      <c r="J343" s="72"/>
      <c r="K343" s="72"/>
      <c r="L343" s="72"/>
    </row>
    <row r="344" spans="2:12" ht="15.75" customHeight="1">
      <c r="B344" s="72"/>
      <c r="C344" s="72"/>
      <c r="D344" s="72"/>
      <c r="J344" s="72"/>
      <c r="K344" s="72"/>
      <c r="L344" s="72"/>
    </row>
    <row r="345" spans="2:12" ht="15.75" customHeight="1">
      <c r="B345" s="72"/>
      <c r="C345" s="72"/>
      <c r="D345" s="72"/>
      <c r="J345" s="72"/>
      <c r="K345" s="72"/>
      <c r="L345" s="72"/>
    </row>
    <row r="346" spans="2:12" ht="15.75" customHeight="1">
      <c r="B346" s="72"/>
      <c r="C346" s="72"/>
      <c r="D346" s="72"/>
      <c r="J346" s="72"/>
      <c r="K346" s="72"/>
      <c r="L346" s="72"/>
    </row>
    <row r="347" spans="2:12" ht="15.75" customHeight="1">
      <c r="B347" s="72"/>
      <c r="C347" s="72"/>
      <c r="D347" s="72"/>
      <c r="J347" s="72"/>
      <c r="K347" s="72"/>
      <c r="L347" s="72"/>
    </row>
    <row r="348" spans="2:12" ht="15.75" customHeight="1">
      <c r="B348" s="72"/>
      <c r="C348" s="72"/>
      <c r="D348" s="72"/>
      <c r="J348" s="72"/>
      <c r="K348" s="72"/>
      <c r="L348" s="72"/>
    </row>
    <row r="349" spans="2:12" ht="15.75" customHeight="1">
      <c r="B349" s="72"/>
      <c r="C349" s="72"/>
      <c r="D349" s="72"/>
      <c r="J349" s="72"/>
      <c r="K349" s="72"/>
      <c r="L349" s="72"/>
    </row>
    <row r="350" spans="2:12" ht="15.75" customHeight="1">
      <c r="B350" s="72"/>
      <c r="C350" s="72"/>
      <c r="D350" s="72"/>
      <c r="J350" s="72"/>
      <c r="K350" s="72"/>
      <c r="L350" s="72"/>
    </row>
    <row r="351" spans="2:12" ht="15.75" customHeight="1">
      <c r="B351" s="72"/>
      <c r="C351" s="72"/>
      <c r="D351" s="72"/>
      <c r="J351" s="72"/>
      <c r="K351" s="72"/>
      <c r="L351" s="72"/>
    </row>
    <row r="352" spans="2:12" ht="15.75" customHeight="1">
      <c r="B352" s="72"/>
      <c r="C352" s="72"/>
      <c r="D352" s="72"/>
      <c r="J352" s="72"/>
      <c r="K352" s="72"/>
      <c r="L352" s="72"/>
    </row>
    <row r="353" spans="2:12" ht="15.75" customHeight="1">
      <c r="B353" s="72"/>
      <c r="C353" s="72"/>
      <c r="D353" s="72"/>
      <c r="J353" s="72"/>
      <c r="K353" s="72"/>
      <c r="L353" s="72"/>
    </row>
    <row r="354" spans="2:12" ht="15.75" customHeight="1">
      <c r="B354" s="72"/>
      <c r="C354" s="72"/>
      <c r="D354" s="72"/>
      <c r="J354" s="72"/>
      <c r="K354" s="72"/>
      <c r="L354" s="72"/>
    </row>
    <row r="355" spans="2:12" ht="15.75" customHeight="1">
      <c r="B355" s="72"/>
      <c r="C355" s="72"/>
      <c r="D355" s="72"/>
      <c r="J355" s="72"/>
      <c r="K355" s="72"/>
      <c r="L355" s="72"/>
    </row>
    <row r="356" spans="2:12" ht="15.75" customHeight="1">
      <c r="B356" s="72"/>
      <c r="C356" s="72"/>
      <c r="D356" s="72"/>
      <c r="J356" s="72"/>
      <c r="K356" s="72"/>
      <c r="L356" s="72"/>
    </row>
    <row r="357" spans="2:12" ht="15.75" customHeight="1">
      <c r="B357" s="72"/>
      <c r="C357" s="72"/>
      <c r="D357" s="72"/>
      <c r="J357" s="72"/>
      <c r="K357" s="72"/>
      <c r="L357" s="72"/>
    </row>
    <row r="358" spans="2:12" ht="15.75" customHeight="1">
      <c r="B358" s="72"/>
      <c r="C358" s="72"/>
      <c r="D358" s="72"/>
      <c r="J358" s="72"/>
      <c r="K358" s="72"/>
      <c r="L358" s="72"/>
    </row>
    <row r="359" spans="2:12" ht="15.75" customHeight="1">
      <c r="B359" s="72"/>
      <c r="C359" s="72"/>
      <c r="D359" s="72"/>
      <c r="J359" s="72"/>
      <c r="K359" s="72"/>
      <c r="L359" s="72"/>
    </row>
    <row r="360" spans="2:12" ht="15.75" customHeight="1">
      <c r="B360" s="72"/>
      <c r="C360" s="72"/>
      <c r="D360" s="72"/>
      <c r="J360" s="72"/>
      <c r="K360" s="72"/>
      <c r="L360" s="72"/>
    </row>
    <row r="361" spans="2:12" ht="15.75" customHeight="1">
      <c r="B361" s="72"/>
      <c r="C361" s="72"/>
      <c r="D361" s="72"/>
      <c r="J361" s="72"/>
      <c r="K361" s="72"/>
      <c r="L361" s="72"/>
    </row>
    <row r="362" spans="2:12" ht="15.75" customHeight="1">
      <c r="B362" s="72"/>
      <c r="C362" s="72"/>
      <c r="D362" s="72"/>
      <c r="J362" s="72"/>
      <c r="K362" s="72"/>
      <c r="L362" s="72"/>
    </row>
    <row r="363" spans="2:12" ht="15.75" customHeight="1">
      <c r="B363" s="72"/>
      <c r="C363" s="72"/>
      <c r="D363" s="72"/>
      <c r="J363" s="72"/>
      <c r="K363" s="72"/>
      <c r="L363" s="72"/>
    </row>
    <row r="364" spans="2:12" ht="15.75" customHeight="1">
      <c r="B364" s="72"/>
      <c r="C364" s="72"/>
      <c r="D364" s="72"/>
      <c r="J364" s="72"/>
      <c r="K364" s="72"/>
      <c r="L364" s="72"/>
    </row>
    <row r="365" spans="2:12" ht="15.75" customHeight="1">
      <c r="B365" s="72"/>
      <c r="C365" s="72"/>
      <c r="D365" s="72"/>
      <c r="J365" s="72"/>
      <c r="K365" s="72"/>
      <c r="L365" s="72"/>
    </row>
    <row r="366" spans="2:12" ht="15.75" customHeight="1">
      <c r="B366" s="72"/>
      <c r="C366" s="72"/>
      <c r="D366" s="72"/>
      <c r="J366" s="72"/>
      <c r="K366" s="72"/>
      <c r="L366" s="72"/>
    </row>
    <row r="367" spans="2:12" ht="15.75" customHeight="1">
      <c r="B367" s="72"/>
      <c r="C367" s="72"/>
      <c r="D367" s="72"/>
      <c r="J367" s="72"/>
      <c r="K367" s="72"/>
      <c r="L367" s="72"/>
    </row>
    <row r="368" spans="2:12" ht="15.75" customHeight="1">
      <c r="B368" s="72"/>
      <c r="C368" s="72"/>
      <c r="D368" s="72"/>
      <c r="J368" s="72"/>
      <c r="K368" s="72"/>
      <c r="L368" s="72"/>
    </row>
    <row r="369" spans="2:12" ht="15.75" customHeight="1">
      <c r="B369" s="72"/>
      <c r="C369" s="72"/>
      <c r="D369" s="72"/>
      <c r="J369" s="72"/>
      <c r="K369" s="72"/>
      <c r="L369" s="72"/>
    </row>
    <row r="370" spans="2:12" ht="15.75" customHeight="1">
      <c r="B370" s="72"/>
      <c r="C370" s="72"/>
      <c r="D370" s="72"/>
      <c r="J370" s="72"/>
      <c r="K370" s="72"/>
      <c r="L370" s="72"/>
    </row>
    <row r="371" spans="2:12" ht="15.75" customHeight="1">
      <c r="B371" s="72"/>
      <c r="C371" s="72"/>
      <c r="D371" s="72"/>
      <c r="J371" s="72"/>
      <c r="K371" s="72"/>
      <c r="L371" s="72"/>
    </row>
    <row r="372" spans="2:12" ht="15.75" customHeight="1">
      <c r="B372" s="72"/>
      <c r="C372" s="72"/>
      <c r="D372" s="72"/>
      <c r="J372" s="72"/>
      <c r="K372" s="72"/>
      <c r="L372" s="72"/>
    </row>
    <row r="373" spans="2:12" ht="15.75" customHeight="1">
      <c r="B373" s="72"/>
      <c r="C373" s="72"/>
      <c r="D373" s="72"/>
      <c r="J373" s="72"/>
      <c r="K373" s="72"/>
      <c r="L373" s="72"/>
    </row>
    <row r="374" spans="2:12" ht="15.75" customHeight="1">
      <c r="B374" s="72"/>
      <c r="C374" s="72"/>
      <c r="D374" s="72"/>
      <c r="J374" s="72"/>
      <c r="K374" s="72"/>
      <c r="L374" s="72"/>
    </row>
    <row r="375" spans="2:12" ht="15.75" customHeight="1">
      <c r="B375" s="72"/>
      <c r="C375" s="72"/>
      <c r="D375" s="72"/>
      <c r="J375" s="72"/>
      <c r="K375" s="72"/>
      <c r="L375" s="72"/>
    </row>
    <row r="376" spans="2:12" ht="15.75" customHeight="1">
      <c r="B376" s="72"/>
      <c r="C376" s="72"/>
      <c r="D376" s="72"/>
      <c r="J376" s="72"/>
      <c r="K376" s="72"/>
      <c r="L376" s="72"/>
    </row>
    <row r="377" spans="2:12" ht="15.75" customHeight="1">
      <c r="B377" s="72"/>
      <c r="C377" s="72"/>
      <c r="D377" s="72"/>
      <c r="J377" s="72"/>
      <c r="K377" s="72"/>
      <c r="L377" s="72"/>
    </row>
    <row r="378" spans="2:12" ht="15.75" customHeight="1">
      <c r="B378" s="72"/>
      <c r="C378" s="72"/>
      <c r="D378" s="72"/>
      <c r="J378" s="72"/>
      <c r="K378" s="72"/>
      <c r="L378" s="72"/>
    </row>
    <row r="379" spans="2:12" ht="15.75" customHeight="1">
      <c r="B379" s="72"/>
      <c r="C379" s="72"/>
      <c r="D379" s="72"/>
      <c r="J379" s="72"/>
      <c r="K379" s="72"/>
      <c r="L379" s="72"/>
    </row>
    <row r="380" spans="2:12" ht="15.75" customHeight="1">
      <c r="B380" s="72"/>
      <c r="C380" s="72"/>
      <c r="D380" s="72"/>
      <c r="J380" s="72"/>
      <c r="K380" s="72"/>
      <c r="L380" s="72"/>
    </row>
    <row r="381" spans="2:12" ht="15.75" customHeight="1">
      <c r="B381" s="72"/>
      <c r="C381" s="72"/>
      <c r="D381" s="72"/>
      <c r="J381" s="72"/>
      <c r="K381" s="72"/>
      <c r="L381" s="72"/>
    </row>
    <row r="382" spans="2:12" ht="15.75" customHeight="1">
      <c r="B382" s="72"/>
      <c r="C382" s="72"/>
      <c r="D382" s="72"/>
      <c r="J382" s="72"/>
      <c r="K382" s="72"/>
      <c r="L382" s="72"/>
    </row>
    <row r="383" spans="2:12" ht="15.75" customHeight="1">
      <c r="B383" s="72"/>
      <c r="C383" s="72"/>
      <c r="D383" s="72"/>
      <c r="J383" s="72"/>
      <c r="K383" s="72"/>
      <c r="L383" s="72"/>
    </row>
    <row r="384" spans="2:12" ht="15.75" customHeight="1">
      <c r="B384" s="72"/>
      <c r="C384" s="72"/>
      <c r="D384" s="72"/>
      <c r="J384" s="72"/>
      <c r="K384" s="72"/>
      <c r="L384" s="72"/>
    </row>
    <row r="385" spans="2:12" ht="15.75" customHeight="1">
      <c r="B385" s="72"/>
      <c r="C385" s="72"/>
      <c r="D385" s="72"/>
      <c r="J385" s="72"/>
      <c r="K385" s="72"/>
      <c r="L385" s="72"/>
    </row>
    <row r="386" spans="2:12" ht="15.75" customHeight="1">
      <c r="B386" s="72"/>
      <c r="C386" s="72"/>
      <c r="D386" s="72"/>
      <c r="J386" s="72"/>
      <c r="K386" s="72"/>
      <c r="L386" s="72"/>
    </row>
    <row r="387" spans="2:12" ht="15.75" customHeight="1">
      <c r="B387" s="72"/>
      <c r="C387" s="72"/>
      <c r="D387" s="72"/>
      <c r="J387" s="72"/>
      <c r="K387" s="72"/>
      <c r="L387" s="72"/>
    </row>
    <row r="388" spans="2:12" ht="15.75" customHeight="1">
      <c r="B388" s="72"/>
      <c r="C388" s="72"/>
      <c r="D388" s="72"/>
      <c r="J388" s="72"/>
      <c r="K388" s="72"/>
      <c r="L388" s="72"/>
    </row>
    <row r="389" spans="2:12" ht="15.75" customHeight="1">
      <c r="B389" s="72"/>
      <c r="C389" s="72"/>
      <c r="D389" s="72"/>
      <c r="J389" s="72"/>
      <c r="K389" s="72"/>
      <c r="L389" s="72"/>
    </row>
    <row r="390" spans="2:12" ht="15.75" customHeight="1">
      <c r="B390" s="72"/>
      <c r="C390" s="72"/>
      <c r="D390" s="72"/>
      <c r="J390" s="72"/>
      <c r="K390" s="72"/>
      <c r="L390" s="72"/>
    </row>
    <row r="391" spans="2:12" ht="15.75" customHeight="1">
      <c r="B391" s="72"/>
      <c r="C391" s="72"/>
      <c r="D391" s="72"/>
      <c r="J391" s="72"/>
      <c r="K391" s="72"/>
      <c r="L391" s="72"/>
    </row>
    <row r="392" spans="2:12" ht="15.75" customHeight="1">
      <c r="B392" s="72"/>
      <c r="C392" s="72"/>
      <c r="D392" s="72"/>
      <c r="J392" s="72"/>
      <c r="K392" s="72"/>
      <c r="L392" s="72"/>
    </row>
    <row r="393" spans="2:12" ht="15.75" customHeight="1">
      <c r="B393" s="72"/>
      <c r="C393" s="72"/>
      <c r="D393" s="72"/>
      <c r="J393" s="72"/>
      <c r="K393" s="72"/>
      <c r="L393" s="72"/>
    </row>
    <row r="394" spans="2:12" ht="15.75" customHeight="1">
      <c r="B394" s="72"/>
      <c r="C394" s="72"/>
      <c r="D394" s="72"/>
      <c r="J394" s="72"/>
      <c r="K394" s="72"/>
      <c r="L394" s="72"/>
    </row>
    <row r="395" spans="2:12" ht="15.75" customHeight="1">
      <c r="B395" s="72"/>
      <c r="C395" s="72"/>
      <c r="D395" s="72"/>
      <c r="J395" s="72"/>
      <c r="K395" s="72"/>
      <c r="L395" s="72"/>
    </row>
    <row r="396" spans="2:12" ht="15.75" customHeight="1">
      <c r="B396" s="72"/>
      <c r="C396" s="72"/>
      <c r="D396" s="72"/>
      <c r="J396" s="72"/>
      <c r="K396" s="72"/>
      <c r="L396" s="72"/>
    </row>
    <row r="397" spans="2:12" ht="15.75" customHeight="1">
      <c r="B397" s="72"/>
      <c r="C397" s="72"/>
      <c r="D397" s="72"/>
      <c r="J397" s="72"/>
      <c r="K397" s="72"/>
      <c r="L397" s="72"/>
    </row>
    <row r="398" spans="2:12" ht="15.75" customHeight="1">
      <c r="B398" s="72"/>
      <c r="C398" s="72"/>
      <c r="D398" s="72"/>
      <c r="J398" s="72"/>
      <c r="K398" s="72"/>
      <c r="L398" s="72"/>
    </row>
    <row r="399" spans="2:12" ht="15.75" customHeight="1">
      <c r="B399" s="72"/>
      <c r="C399" s="72"/>
      <c r="D399" s="72"/>
      <c r="J399" s="72"/>
      <c r="K399" s="72"/>
      <c r="L399" s="72"/>
    </row>
    <row r="400" spans="2:12" ht="15.75" customHeight="1">
      <c r="B400" s="72"/>
      <c r="C400" s="72"/>
      <c r="D400" s="72"/>
      <c r="J400" s="72"/>
      <c r="K400" s="72"/>
      <c r="L400" s="72"/>
    </row>
    <row r="401" spans="2:12" ht="15.75" customHeight="1">
      <c r="B401" s="72"/>
      <c r="C401" s="72"/>
      <c r="D401" s="72"/>
      <c r="J401" s="72"/>
      <c r="K401" s="72"/>
      <c r="L401" s="72"/>
    </row>
    <row r="402" spans="2:12" ht="15.75" customHeight="1">
      <c r="B402" s="72"/>
      <c r="C402" s="72"/>
      <c r="D402" s="72"/>
      <c r="J402" s="72"/>
      <c r="K402" s="72"/>
      <c r="L402" s="72"/>
    </row>
    <row r="403" spans="2:12" ht="15.75" customHeight="1">
      <c r="B403" s="72"/>
      <c r="C403" s="72"/>
      <c r="D403" s="72"/>
      <c r="J403" s="72"/>
      <c r="K403" s="72"/>
      <c r="L403" s="72"/>
    </row>
    <row r="404" spans="2:12" ht="15.75" customHeight="1">
      <c r="B404" s="72"/>
      <c r="C404" s="72"/>
      <c r="D404" s="72"/>
      <c r="J404" s="72"/>
      <c r="K404" s="72"/>
      <c r="L404" s="72"/>
    </row>
    <row r="405" spans="2:12" ht="15.75" customHeight="1">
      <c r="B405" s="72"/>
      <c r="C405" s="72"/>
      <c r="D405" s="72"/>
      <c r="J405" s="72"/>
      <c r="K405" s="72"/>
      <c r="L405" s="72"/>
    </row>
    <row r="406" spans="2:12" ht="15.75" customHeight="1">
      <c r="B406" s="72"/>
      <c r="C406" s="72"/>
      <c r="D406" s="72"/>
      <c r="J406" s="72"/>
      <c r="K406" s="72"/>
      <c r="L406" s="72"/>
    </row>
    <row r="407" spans="2:12" ht="15.75" customHeight="1">
      <c r="B407" s="72"/>
      <c r="C407" s="72"/>
      <c r="D407" s="72"/>
      <c r="J407" s="72"/>
      <c r="K407" s="72"/>
      <c r="L407" s="72"/>
    </row>
    <row r="408" spans="2:12" ht="15.75" customHeight="1">
      <c r="B408" s="72"/>
      <c r="C408" s="72"/>
      <c r="D408" s="72"/>
      <c r="J408" s="72"/>
      <c r="K408" s="72"/>
      <c r="L408" s="72"/>
    </row>
    <row r="409" spans="2:12" ht="15.75" customHeight="1">
      <c r="B409" s="72"/>
      <c r="C409" s="72"/>
      <c r="D409" s="72"/>
      <c r="J409" s="72"/>
      <c r="K409" s="72"/>
      <c r="L409" s="72"/>
    </row>
    <row r="410" spans="2:12" ht="15.75" customHeight="1">
      <c r="B410" s="72"/>
      <c r="C410" s="72"/>
      <c r="D410" s="72"/>
      <c r="J410" s="72"/>
      <c r="K410" s="72"/>
      <c r="L410" s="72"/>
    </row>
    <row r="411" spans="2:12" ht="15.75" customHeight="1">
      <c r="B411" s="72"/>
      <c r="C411" s="72"/>
      <c r="D411" s="72"/>
      <c r="J411" s="72"/>
      <c r="K411" s="72"/>
      <c r="L411" s="72"/>
    </row>
    <row r="412" spans="2:12" ht="15.75" customHeight="1">
      <c r="B412" s="72"/>
      <c r="C412" s="72"/>
      <c r="D412" s="72"/>
      <c r="J412" s="72"/>
      <c r="K412" s="72"/>
      <c r="L412" s="72"/>
    </row>
    <row r="413" spans="2:12" ht="15.75" customHeight="1">
      <c r="B413" s="72"/>
      <c r="C413" s="72"/>
      <c r="D413" s="72"/>
      <c r="J413" s="72"/>
      <c r="K413" s="72"/>
      <c r="L413" s="72"/>
    </row>
    <row r="414" spans="2:12" ht="15.75" customHeight="1">
      <c r="B414" s="72"/>
      <c r="C414" s="72"/>
      <c r="D414" s="72"/>
      <c r="J414" s="72"/>
      <c r="K414" s="72"/>
      <c r="L414" s="72"/>
    </row>
    <row r="415" spans="2:12" ht="15.75" customHeight="1">
      <c r="B415" s="72"/>
      <c r="C415" s="72"/>
      <c r="D415" s="72"/>
      <c r="J415" s="72"/>
      <c r="K415" s="72"/>
      <c r="L415" s="72"/>
    </row>
    <row r="416" spans="2:12" ht="15.75" customHeight="1">
      <c r="B416" s="72"/>
      <c r="C416" s="72"/>
      <c r="D416" s="72"/>
      <c r="J416" s="72"/>
      <c r="K416" s="72"/>
      <c r="L416" s="72"/>
    </row>
    <row r="417" spans="2:12" ht="15.75" customHeight="1">
      <c r="B417" s="72"/>
      <c r="C417" s="72"/>
      <c r="D417" s="72"/>
      <c r="J417" s="72"/>
      <c r="K417" s="72"/>
      <c r="L417" s="72"/>
    </row>
    <row r="418" spans="2:12" ht="15.75" customHeight="1">
      <c r="B418" s="72"/>
      <c r="C418" s="72"/>
      <c r="D418" s="72"/>
      <c r="J418" s="72"/>
      <c r="K418" s="72"/>
      <c r="L418" s="72"/>
    </row>
    <row r="419" spans="2:12" ht="15.75" customHeight="1">
      <c r="B419" s="72"/>
      <c r="C419" s="72"/>
      <c r="D419" s="72"/>
      <c r="J419" s="72"/>
      <c r="K419" s="72"/>
      <c r="L419" s="72"/>
    </row>
    <row r="420" spans="2:12" ht="15.75" customHeight="1">
      <c r="B420" s="72"/>
      <c r="C420" s="72"/>
      <c r="D420" s="72"/>
      <c r="J420" s="72"/>
      <c r="K420" s="72"/>
      <c r="L420" s="72"/>
    </row>
    <row r="421" spans="2:12" ht="15.75" customHeight="1">
      <c r="B421" s="72"/>
      <c r="C421" s="72"/>
      <c r="D421" s="72"/>
      <c r="J421" s="72"/>
      <c r="K421" s="72"/>
      <c r="L421" s="72"/>
    </row>
    <row r="422" spans="2:12" ht="15.75" customHeight="1">
      <c r="B422" s="72"/>
      <c r="C422" s="72"/>
      <c r="D422" s="72"/>
      <c r="J422" s="72"/>
      <c r="K422" s="72"/>
      <c r="L422" s="72"/>
    </row>
    <row r="423" spans="2:12" ht="15.75" customHeight="1">
      <c r="B423" s="72"/>
      <c r="C423" s="72"/>
      <c r="D423" s="72"/>
      <c r="J423" s="72"/>
      <c r="K423" s="72"/>
      <c r="L423" s="72"/>
    </row>
    <row r="424" spans="2:12" ht="15.75" customHeight="1">
      <c r="B424" s="72"/>
      <c r="C424" s="72"/>
      <c r="D424" s="72"/>
      <c r="J424" s="72"/>
      <c r="K424" s="72"/>
      <c r="L424" s="72"/>
    </row>
    <row r="425" spans="2:12" ht="15.75" customHeight="1">
      <c r="B425" s="72"/>
      <c r="C425" s="72"/>
      <c r="D425" s="72"/>
      <c r="J425" s="72"/>
      <c r="K425" s="72"/>
      <c r="L425" s="72"/>
    </row>
    <row r="426" spans="2:12" ht="15.75" customHeight="1">
      <c r="B426" s="72"/>
      <c r="C426" s="72"/>
      <c r="D426" s="72"/>
      <c r="J426" s="72"/>
      <c r="K426" s="72"/>
      <c r="L426" s="72"/>
    </row>
    <row r="427" spans="2:12" ht="15.75" customHeight="1">
      <c r="B427" s="72"/>
      <c r="C427" s="72"/>
      <c r="D427" s="72"/>
      <c r="J427" s="72"/>
      <c r="K427" s="72"/>
      <c r="L427" s="72"/>
    </row>
    <row r="428" spans="2:12" ht="15.75" customHeight="1">
      <c r="B428" s="72"/>
      <c r="C428" s="72"/>
      <c r="D428" s="72"/>
      <c r="J428" s="72"/>
      <c r="K428" s="72"/>
      <c r="L428" s="72"/>
    </row>
    <row r="429" spans="2:12" ht="15.75" customHeight="1">
      <c r="B429" s="72"/>
      <c r="C429" s="72"/>
      <c r="D429" s="72"/>
      <c r="J429" s="72"/>
      <c r="K429" s="72"/>
      <c r="L429" s="72"/>
    </row>
    <row r="430" spans="2:12" ht="15.75" customHeight="1">
      <c r="B430" s="72"/>
      <c r="C430" s="72"/>
      <c r="D430" s="72"/>
      <c r="J430" s="72"/>
      <c r="K430" s="72"/>
      <c r="L430" s="72"/>
    </row>
    <row r="431" spans="2:12" ht="15.75" customHeight="1">
      <c r="B431" s="72"/>
      <c r="C431" s="72"/>
      <c r="D431" s="72"/>
      <c r="J431" s="72"/>
      <c r="K431" s="72"/>
      <c r="L431" s="72"/>
    </row>
    <row r="432" spans="2:12" ht="15.75" customHeight="1">
      <c r="B432" s="72"/>
      <c r="C432" s="72"/>
      <c r="D432" s="72"/>
      <c r="J432" s="72"/>
      <c r="K432" s="72"/>
      <c r="L432" s="72"/>
    </row>
    <row r="433" spans="2:12" ht="15.75" customHeight="1">
      <c r="B433" s="72"/>
      <c r="C433" s="72"/>
      <c r="D433" s="72"/>
      <c r="J433" s="72"/>
      <c r="K433" s="72"/>
      <c r="L433" s="72"/>
    </row>
    <row r="434" spans="2:12" ht="15.75" customHeight="1">
      <c r="B434" s="72"/>
      <c r="C434" s="72"/>
      <c r="D434" s="72"/>
      <c r="J434" s="72"/>
      <c r="K434" s="72"/>
      <c r="L434" s="72"/>
    </row>
    <row r="435" spans="2:12" ht="15.75" customHeight="1">
      <c r="B435" s="72"/>
      <c r="C435" s="72"/>
      <c r="D435" s="72"/>
      <c r="J435" s="72"/>
      <c r="K435" s="72"/>
      <c r="L435" s="72"/>
    </row>
    <row r="436" spans="2:12" ht="15.75" customHeight="1">
      <c r="B436" s="72"/>
      <c r="C436" s="72"/>
      <c r="D436" s="72"/>
      <c r="J436" s="72"/>
      <c r="K436" s="72"/>
      <c r="L436" s="72"/>
    </row>
    <row r="437" spans="2:12" ht="15.75" customHeight="1">
      <c r="B437" s="72"/>
      <c r="C437" s="72"/>
      <c r="D437" s="72"/>
      <c r="J437" s="72"/>
      <c r="K437" s="72"/>
      <c r="L437" s="72"/>
    </row>
    <row r="438" spans="2:12" ht="15.75" customHeight="1">
      <c r="B438" s="72"/>
      <c r="C438" s="72"/>
      <c r="D438" s="72"/>
      <c r="J438" s="72"/>
      <c r="K438" s="72"/>
      <c r="L438" s="72"/>
    </row>
    <row r="439" spans="2:12" ht="15.75" customHeight="1">
      <c r="B439" s="72"/>
      <c r="C439" s="72"/>
      <c r="D439" s="72"/>
      <c r="J439" s="72"/>
      <c r="K439" s="72"/>
      <c r="L439" s="72"/>
    </row>
    <row r="440" spans="2:12" ht="15.75" customHeight="1">
      <c r="B440" s="72"/>
      <c r="C440" s="72"/>
      <c r="D440" s="72"/>
      <c r="J440" s="72"/>
      <c r="K440" s="72"/>
      <c r="L440" s="72"/>
    </row>
    <row r="441" spans="2:12" ht="15.75" customHeight="1">
      <c r="B441" s="72"/>
      <c r="C441" s="72"/>
      <c r="D441" s="72"/>
      <c r="J441" s="72"/>
      <c r="K441" s="72"/>
      <c r="L441" s="72"/>
    </row>
    <row r="442" spans="2:12" ht="15.75" customHeight="1">
      <c r="B442" s="72"/>
      <c r="C442" s="72"/>
      <c r="D442" s="72"/>
      <c r="J442" s="72"/>
      <c r="K442" s="72"/>
      <c r="L442" s="72"/>
    </row>
    <row r="443" spans="2:12" ht="15.75" customHeight="1">
      <c r="B443" s="72"/>
      <c r="C443" s="72"/>
      <c r="D443" s="72"/>
      <c r="J443" s="72"/>
      <c r="K443" s="72"/>
      <c r="L443" s="72"/>
    </row>
    <row r="444" spans="2:12" ht="15.75" customHeight="1">
      <c r="B444" s="72"/>
      <c r="C444" s="72"/>
      <c r="D444" s="72"/>
      <c r="J444" s="72"/>
      <c r="K444" s="72"/>
      <c r="L444" s="72"/>
    </row>
    <row r="445" spans="2:12" ht="15.75" customHeight="1">
      <c r="B445" s="72"/>
      <c r="C445" s="72"/>
      <c r="D445" s="72"/>
      <c r="J445" s="72"/>
      <c r="K445" s="72"/>
      <c r="L445" s="72"/>
    </row>
    <row r="446" spans="2:12" ht="15.75" customHeight="1">
      <c r="B446" s="72"/>
      <c r="C446" s="72"/>
      <c r="D446" s="72"/>
      <c r="J446" s="72"/>
      <c r="K446" s="72"/>
      <c r="L446" s="72"/>
    </row>
    <row r="447" spans="2:12" ht="15.75" customHeight="1">
      <c r="B447" s="72"/>
      <c r="C447" s="72"/>
      <c r="D447" s="72"/>
      <c r="J447" s="72"/>
      <c r="K447" s="72"/>
      <c r="L447" s="72"/>
    </row>
    <row r="448" spans="2:12" ht="15.75" customHeight="1">
      <c r="B448" s="72"/>
      <c r="C448" s="72"/>
      <c r="D448" s="72"/>
      <c r="J448" s="72"/>
      <c r="K448" s="72"/>
      <c r="L448" s="72"/>
    </row>
    <row r="449" spans="2:12" ht="15.75" customHeight="1">
      <c r="B449" s="72"/>
      <c r="C449" s="72"/>
      <c r="D449" s="72"/>
      <c r="J449" s="72"/>
      <c r="K449" s="72"/>
      <c r="L449" s="72"/>
    </row>
    <row r="450" spans="2:12" ht="15.75" customHeight="1">
      <c r="B450" s="72"/>
      <c r="C450" s="72"/>
      <c r="D450" s="72"/>
      <c r="J450" s="72"/>
      <c r="K450" s="72"/>
      <c r="L450" s="72"/>
    </row>
    <row r="451" spans="2:12" ht="15.75" customHeight="1">
      <c r="B451" s="72"/>
      <c r="C451" s="72"/>
      <c r="D451" s="72"/>
      <c r="J451" s="72"/>
      <c r="K451" s="72"/>
      <c r="L451" s="72"/>
    </row>
    <row r="452" spans="2:12" ht="15.75" customHeight="1">
      <c r="B452" s="72"/>
      <c r="C452" s="72"/>
      <c r="D452" s="72"/>
      <c r="J452" s="72"/>
      <c r="K452" s="72"/>
      <c r="L452" s="72"/>
    </row>
    <row r="453" spans="2:12" ht="15.75" customHeight="1">
      <c r="B453" s="72"/>
      <c r="C453" s="72"/>
      <c r="D453" s="72"/>
      <c r="J453" s="72"/>
      <c r="K453" s="72"/>
      <c r="L453" s="72"/>
    </row>
    <row r="454" spans="2:12" ht="15.75" customHeight="1">
      <c r="B454" s="72"/>
      <c r="C454" s="72"/>
      <c r="D454" s="72"/>
      <c r="J454" s="72"/>
      <c r="K454" s="72"/>
      <c r="L454" s="72"/>
    </row>
    <row r="455" spans="2:12" ht="15.75" customHeight="1">
      <c r="B455" s="72"/>
      <c r="C455" s="72"/>
      <c r="D455" s="72"/>
      <c r="J455" s="72"/>
      <c r="K455" s="72"/>
      <c r="L455" s="72"/>
    </row>
    <row r="456" spans="2:12" ht="15.75" customHeight="1">
      <c r="B456" s="72"/>
      <c r="C456" s="72"/>
      <c r="D456" s="72"/>
      <c r="J456" s="72"/>
      <c r="K456" s="72"/>
      <c r="L456" s="72"/>
    </row>
    <row r="457" spans="2:12" ht="15.75" customHeight="1">
      <c r="B457" s="72"/>
      <c r="C457" s="72"/>
      <c r="D457" s="72"/>
      <c r="J457" s="72"/>
      <c r="K457" s="72"/>
      <c r="L457" s="72"/>
    </row>
    <row r="458" spans="2:12" ht="15.75" customHeight="1">
      <c r="B458" s="72"/>
      <c r="C458" s="72"/>
      <c r="D458" s="72"/>
      <c r="J458" s="72"/>
      <c r="K458" s="72"/>
      <c r="L458" s="72"/>
    </row>
    <row r="459" spans="2:12" ht="15.75" customHeight="1">
      <c r="B459" s="72"/>
      <c r="C459" s="72"/>
      <c r="D459" s="72"/>
      <c r="J459" s="72"/>
      <c r="K459" s="72"/>
      <c r="L459" s="72"/>
    </row>
    <row r="460" spans="2:12" ht="15.75" customHeight="1">
      <c r="B460" s="72"/>
      <c r="C460" s="72"/>
      <c r="D460" s="72"/>
      <c r="J460" s="72"/>
      <c r="K460" s="72"/>
      <c r="L460" s="72"/>
    </row>
    <row r="461" spans="2:12" ht="15.75" customHeight="1">
      <c r="B461" s="72"/>
      <c r="C461" s="72"/>
      <c r="D461" s="72"/>
      <c r="J461" s="72"/>
      <c r="K461" s="72"/>
      <c r="L461" s="72"/>
    </row>
    <row r="462" spans="2:12" ht="15.75" customHeight="1">
      <c r="B462" s="72"/>
      <c r="C462" s="72"/>
      <c r="D462" s="72"/>
      <c r="J462" s="72"/>
      <c r="K462" s="72"/>
      <c r="L462" s="72"/>
    </row>
    <row r="463" spans="2:12" ht="15.75" customHeight="1">
      <c r="B463" s="72"/>
      <c r="C463" s="72"/>
      <c r="D463" s="72"/>
      <c r="J463" s="72"/>
      <c r="K463" s="72"/>
      <c r="L463" s="72"/>
    </row>
    <row r="464" spans="2:12" ht="15.75" customHeight="1">
      <c r="B464" s="72"/>
      <c r="C464" s="72"/>
      <c r="D464" s="72"/>
      <c r="J464" s="72"/>
      <c r="K464" s="72"/>
      <c r="L464" s="72"/>
    </row>
    <row r="465" spans="2:12" ht="15.75" customHeight="1">
      <c r="B465" s="72"/>
      <c r="C465" s="72"/>
      <c r="D465" s="72"/>
      <c r="J465" s="72"/>
      <c r="K465" s="72"/>
      <c r="L465" s="72"/>
    </row>
    <row r="466" spans="2:12" ht="15.75" customHeight="1">
      <c r="B466" s="72"/>
      <c r="C466" s="72"/>
      <c r="D466" s="72"/>
      <c r="J466" s="72"/>
      <c r="K466" s="72"/>
      <c r="L466" s="72"/>
    </row>
    <row r="467" spans="2:12" ht="15.75" customHeight="1">
      <c r="B467" s="72"/>
      <c r="C467" s="72"/>
      <c r="D467" s="72"/>
      <c r="J467" s="72"/>
      <c r="K467" s="72"/>
      <c r="L467" s="72"/>
    </row>
    <row r="468" spans="2:12" ht="15.75" customHeight="1">
      <c r="B468" s="72"/>
      <c r="C468" s="72"/>
      <c r="D468" s="72"/>
      <c r="J468" s="72"/>
      <c r="K468" s="72"/>
      <c r="L468" s="72"/>
    </row>
    <row r="469" spans="2:12" ht="15.75" customHeight="1">
      <c r="B469" s="72"/>
      <c r="C469" s="72"/>
      <c r="D469" s="72"/>
      <c r="J469" s="72"/>
      <c r="K469" s="72"/>
      <c r="L469" s="72"/>
    </row>
    <row r="470" spans="2:12" ht="15.75" customHeight="1">
      <c r="B470" s="72"/>
      <c r="C470" s="72"/>
      <c r="D470" s="72"/>
      <c r="J470" s="72"/>
      <c r="K470" s="72"/>
      <c r="L470" s="72"/>
    </row>
    <row r="471" spans="2:12" ht="15.75" customHeight="1">
      <c r="B471" s="72"/>
      <c r="C471" s="72"/>
      <c r="D471" s="72"/>
      <c r="J471" s="72"/>
      <c r="K471" s="72"/>
      <c r="L471" s="72"/>
    </row>
    <row r="472" spans="2:12" ht="15.75" customHeight="1">
      <c r="B472" s="72"/>
      <c r="C472" s="72"/>
      <c r="D472" s="72"/>
      <c r="J472" s="72"/>
      <c r="K472" s="72"/>
      <c r="L472" s="72"/>
    </row>
    <row r="473" spans="2:12" ht="15.75" customHeight="1">
      <c r="B473" s="72"/>
      <c r="C473" s="72"/>
      <c r="D473" s="72"/>
      <c r="J473" s="72"/>
      <c r="K473" s="72"/>
      <c r="L473" s="72"/>
    </row>
    <row r="474" spans="2:12" ht="15.75" customHeight="1">
      <c r="B474" s="72"/>
      <c r="C474" s="72"/>
      <c r="D474" s="72"/>
      <c r="J474" s="72"/>
      <c r="K474" s="72"/>
      <c r="L474" s="72"/>
    </row>
    <row r="475" spans="2:12" ht="15.75" customHeight="1">
      <c r="B475" s="72"/>
      <c r="C475" s="72"/>
      <c r="D475" s="72"/>
      <c r="J475" s="72"/>
      <c r="K475" s="72"/>
      <c r="L475" s="72"/>
    </row>
    <row r="476" spans="2:12" ht="15.75" customHeight="1">
      <c r="B476" s="72"/>
      <c r="C476" s="72"/>
      <c r="D476" s="72"/>
      <c r="J476" s="72"/>
      <c r="K476" s="72"/>
      <c r="L476" s="72"/>
    </row>
    <row r="477" spans="2:12" ht="15.75" customHeight="1">
      <c r="B477" s="72"/>
      <c r="C477" s="72"/>
      <c r="D477" s="72"/>
      <c r="J477" s="72"/>
      <c r="K477" s="72"/>
      <c r="L477" s="72"/>
    </row>
    <row r="478" spans="2:12" ht="15.75" customHeight="1">
      <c r="B478" s="72"/>
      <c r="C478" s="72"/>
      <c r="D478" s="72"/>
      <c r="J478" s="72"/>
      <c r="K478" s="72"/>
      <c r="L478" s="72"/>
    </row>
    <row r="479" spans="2:12" ht="15.75" customHeight="1">
      <c r="B479" s="72"/>
      <c r="C479" s="72"/>
      <c r="D479" s="72"/>
      <c r="J479" s="72"/>
      <c r="K479" s="72"/>
      <c r="L479" s="72"/>
    </row>
    <row r="480" spans="2:12" ht="15.75" customHeight="1">
      <c r="B480" s="72"/>
      <c r="C480" s="72"/>
      <c r="D480" s="72"/>
      <c r="J480" s="72"/>
      <c r="K480" s="72"/>
      <c r="L480" s="72"/>
    </row>
    <row r="481" spans="2:12" ht="15.75" customHeight="1">
      <c r="B481" s="72"/>
      <c r="C481" s="72"/>
      <c r="D481" s="72"/>
      <c r="J481" s="72"/>
      <c r="K481" s="72"/>
      <c r="L481" s="72"/>
    </row>
    <row r="482" spans="2:12" ht="15.75" customHeight="1">
      <c r="B482" s="72"/>
      <c r="C482" s="72"/>
      <c r="D482" s="72"/>
      <c r="J482" s="72"/>
      <c r="K482" s="72"/>
      <c r="L482" s="72"/>
    </row>
    <row r="483" spans="2:12" ht="15.75" customHeight="1">
      <c r="B483" s="72"/>
      <c r="C483" s="72"/>
      <c r="D483" s="72"/>
      <c r="J483" s="72"/>
      <c r="K483" s="72"/>
      <c r="L483" s="72"/>
    </row>
    <row r="484" spans="2:12" ht="15.75" customHeight="1">
      <c r="B484" s="72"/>
      <c r="C484" s="72"/>
      <c r="D484" s="72"/>
      <c r="J484" s="72"/>
      <c r="K484" s="72"/>
      <c r="L484" s="72"/>
    </row>
    <row r="485" spans="2:12" ht="15.75" customHeight="1">
      <c r="B485" s="72"/>
      <c r="C485" s="72"/>
      <c r="D485" s="72"/>
      <c r="J485" s="72"/>
      <c r="K485" s="72"/>
      <c r="L485" s="72"/>
    </row>
    <row r="486" spans="2:12" ht="15.75" customHeight="1">
      <c r="B486" s="72"/>
      <c r="C486" s="72"/>
      <c r="D486" s="72"/>
      <c r="J486" s="72"/>
      <c r="K486" s="72"/>
      <c r="L486" s="72"/>
    </row>
    <row r="487" spans="2:12" ht="15.75" customHeight="1">
      <c r="B487" s="72"/>
      <c r="C487" s="72"/>
      <c r="D487" s="72"/>
      <c r="J487" s="72"/>
      <c r="K487" s="72"/>
      <c r="L487" s="72"/>
    </row>
    <row r="488" spans="2:12" ht="15.75" customHeight="1">
      <c r="B488" s="72"/>
      <c r="C488" s="72"/>
      <c r="D488" s="72"/>
      <c r="J488" s="72"/>
      <c r="K488" s="72"/>
      <c r="L488" s="72"/>
    </row>
    <row r="489" spans="2:12" ht="15.75" customHeight="1">
      <c r="B489" s="72"/>
      <c r="C489" s="72"/>
      <c r="D489" s="72"/>
      <c r="J489" s="72"/>
      <c r="K489" s="72"/>
      <c r="L489" s="72"/>
    </row>
    <row r="490" spans="2:12" ht="15.75" customHeight="1">
      <c r="B490" s="72"/>
      <c r="C490" s="72"/>
      <c r="D490" s="72"/>
      <c r="J490" s="72"/>
      <c r="K490" s="72"/>
      <c r="L490" s="72"/>
    </row>
    <row r="491" spans="2:12" ht="15.75" customHeight="1">
      <c r="B491" s="72"/>
      <c r="C491" s="72"/>
      <c r="D491" s="72"/>
      <c r="J491" s="72"/>
      <c r="K491" s="72"/>
      <c r="L491" s="72"/>
    </row>
    <row r="492" spans="2:12" ht="15.75" customHeight="1">
      <c r="B492" s="72"/>
      <c r="C492" s="72"/>
      <c r="D492" s="72"/>
      <c r="J492" s="72"/>
      <c r="K492" s="72"/>
      <c r="L492" s="72"/>
    </row>
    <row r="493" spans="2:12" ht="15.75" customHeight="1">
      <c r="B493" s="72"/>
      <c r="C493" s="72"/>
      <c r="D493" s="72"/>
      <c r="J493" s="72"/>
      <c r="K493" s="72"/>
      <c r="L493" s="72"/>
    </row>
    <row r="494" spans="2:12" ht="15.75" customHeight="1">
      <c r="B494" s="72"/>
      <c r="C494" s="72"/>
      <c r="D494" s="72"/>
      <c r="J494" s="72"/>
      <c r="K494" s="72"/>
      <c r="L494" s="72"/>
    </row>
    <row r="495" spans="2:12" ht="15.75" customHeight="1">
      <c r="B495" s="72"/>
      <c r="C495" s="72"/>
      <c r="D495" s="72"/>
      <c r="J495" s="72"/>
      <c r="K495" s="72"/>
      <c r="L495" s="72"/>
    </row>
    <row r="496" spans="2:12" ht="15.75" customHeight="1">
      <c r="B496" s="72"/>
      <c r="C496" s="72"/>
      <c r="D496" s="72"/>
      <c r="J496" s="72"/>
      <c r="K496" s="72"/>
      <c r="L496" s="72"/>
    </row>
    <row r="497" spans="2:12" ht="15.75" customHeight="1">
      <c r="B497" s="72"/>
      <c r="C497" s="72"/>
      <c r="D497" s="72"/>
      <c r="J497" s="72"/>
      <c r="K497" s="72"/>
      <c r="L497" s="72"/>
    </row>
    <row r="498" spans="2:12" ht="15.75" customHeight="1">
      <c r="B498" s="72"/>
      <c r="C498" s="72"/>
      <c r="D498" s="72"/>
      <c r="J498" s="72"/>
      <c r="K498" s="72"/>
      <c r="L498" s="72"/>
    </row>
    <row r="499" spans="2:12" ht="15.75" customHeight="1">
      <c r="B499" s="72"/>
      <c r="C499" s="72"/>
      <c r="D499" s="72"/>
      <c r="J499" s="72"/>
      <c r="K499" s="72"/>
      <c r="L499" s="72"/>
    </row>
    <row r="500" spans="2:12" ht="15.75" customHeight="1">
      <c r="B500" s="72"/>
      <c r="C500" s="72"/>
      <c r="D500" s="72"/>
      <c r="J500" s="72"/>
      <c r="K500" s="72"/>
      <c r="L500" s="72"/>
    </row>
    <row r="501" spans="2:12" ht="15.75" customHeight="1">
      <c r="B501" s="72"/>
      <c r="C501" s="72"/>
      <c r="D501" s="72"/>
      <c r="J501" s="72"/>
      <c r="K501" s="72"/>
      <c r="L501" s="72"/>
    </row>
    <row r="502" spans="2:12" ht="15.75" customHeight="1">
      <c r="B502" s="72"/>
      <c r="C502" s="72"/>
      <c r="D502" s="72"/>
      <c r="J502" s="72"/>
      <c r="K502" s="72"/>
      <c r="L502" s="72"/>
    </row>
    <row r="503" spans="2:12" ht="15.75" customHeight="1">
      <c r="B503" s="72"/>
      <c r="C503" s="72"/>
      <c r="D503" s="72"/>
      <c r="J503" s="72"/>
      <c r="K503" s="72"/>
      <c r="L503" s="72"/>
    </row>
    <row r="504" spans="2:12" ht="15.75" customHeight="1">
      <c r="B504" s="72"/>
      <c r="C504" s="72"/>
      <c r="D504" s="72"/>
      <c r="J504" s="72"/>
      <c r="K504" s="72"/>
      <c r="L504" s="72"/>
    </row>
    <row r="505" spans="2:12" ht="15.75" customHeight="1">
      <c r="B505" s="72"/>
      <c r="C505" s="72"/>
      <c r="D505" s="72"/>
      <c r="J505" s="72"/>
      <c r="K505" s="72"/>
      <c r="L505" s="72"/>
    </row>
    <row r="506" spans="2:12" ht="15.75" customHeight="1">
      <c r="B506" s="72"/>
      <c r="C506" s="72"/>
      <c r="D506" s="72"/>
      <c r="J506" s="72"/>
      <c r="K506" s="72"/>
      <c r="L506" s="72"/>
    </row>
    <row r="507" spans="2:12" ht="15.75" customHeight="1">
      <c r="B507" s="72"/>
      <c r="C507" s="72"/>
      <c r="D507" s="72"/>
      <c r="J507" s="72"/>
      <c r="K507" s="72"/>
      <c r="L507" s="72"/>
    </row>
    <row r="508" spans="2:12" ht="15.75" customHeight="1">
      <c r="B508" s="72"/>
      <c r="C508" s="72"/>
      <c r="D508" s="72"/>
      <c r="J508" s="72"/>
      <c r="K508" s="72"/>
      <c r="L508" s="72"/>
    </row>
    <row r="509" spans="2:12" ht="15.75" customHeight="1">
      <c r="B509" s="72"/>
      <c r="C509" s="72"/>
      <c r="D509" s="72"/>
      <c r="J509" s="72"/>
      <c r="K509" s="72"/>
      <c r="L509" s="72"/>
    </row>
    <row r="510" spans="2:12" ht="15.75" customHeight="1">
      <c r="B510" s="72"/>
      <c r="C510" s="72"/>
      <c r="D510" s="72"/>
      <c r="J510" s="72"/>
      <c r="K510" s="72"/>
      <c r="L510" s="72"/>
    </row>
    <row r="511" spans="2:12" ht="15.75" customHeight="1">
      <c r="B511" s="72"/>
      <c r="C511" s="72"/>
      <c r="D511" s="72"/>
      <c r="J511" s="72"/>
      <c r="K511" s="72"/>
      <c r="L511" s="72"/>
    </row>
    <row r="512" spans="2:12" ht="15.75" customHeight="1">
      <c r="B512" s="72"/>
      <c r="C512" s="72"/>
      <c r="D512" s="72"/>
      <c r="J512" s="72"/>
      <c r="K512" s="72"/>
      <c r="L512" s="72"/>
    </row>
    <row r="513" spans="2:12" ht="15.75" customHeight="1">
      <c r="B513" s="72"/>
      <c r="C513" s="72"/>
      <c r="D513" s="72"/>
      <c r="J513" s="72"/>
      <c r="K513" s="72"/>
      <c r="L513" s="72"/>
    </row>
    <row r="514" spans="2:12" ht="15.75" customHeight="1">
      <c r="B514" s="72"/>
      <c r="C514" s="72"/>
      <c r="D514" s="72"/>
      <c r="J514" s="72"/>
      <c r="K514" s="72"/>
      <c r="L514" s="72"/>
    </row>
    <row r="515" spans="2:12" ht="15.75" customHeight="1">
      <c r="B515" s="72"/>
      <c r="C515" s="72"/>
      <c r="D515" s="72"/>
      <c r="J515" s="72"/>
      <c r="K515" s="72"/>
      <c r="L515" s="72"/>
    </row>
    <row r="516" spans="2:12" ht="15.75" customHeight="1">
      <c r="B516" s="72"/>
      <c r="C516" s="72"/>
      <c r="D516" s="72"/>
      <c r="J516" s="72"/>
      <c r="K516" s="72"/>
      <c r="L516" s="72"/>
    </row>
    <row r="517" spans="2:12" ht="15.75" customHeight="1">
      <c r="B517" s="72"/>
      <c r="C517" s="72"/>
      <c r="D517" s="72"/>
      <c r="J517" s="72"/>
      <c r="K517" s="72"/>
      <c r="L517" s="72"/>
    </row>
    <row r="518" spans="2:12" ht="15.75" customHeight="1">
      <c r="B518" s="72"/>
      <c r="C518" s="72"/>
      <c r="D518" s="72"/>
      <c r="J518" s="72"/>
      <c r="K518" s="72"/>
      <c r="L518" s="72"/>
    </row>
    <row r="519" spans="2:12" ht="15.75" customHeight="1">
      <c r="B519" s="72"/>
      <c r="C519" s="72"/>
      <c r="D519" s="72"/>
      <c r="J519" s="72"/>
      <c r="K519" s="72"/>
      <c r="L519" s="72"/>
    </row>
    <row r="520" spans="2:12" ht="15.75" customHeight="1">
      <c r="B520" s="72"/>
      <c r="C520" s="72"/>
      <c r="D520" s="72"/>
      <c r="J520" s="72"/>
      <c r="K520" s="72"/>
      <c r="L520" s="72"/>
    </row>
    <row r="521" spans="2:12" ht="15.75" customHeight="1">
      <c r="B521" s="72"/>
      <c r="C521" s="72"/>
      <c r="D521" s="72"/>
      <c r="J521" s="72"/>
      <c r="K521" s="72"/>
      <c r="L521" s="72"/>
    </row>
    <row r="522" spans="2:12" ht="15.75" customHeight="1">
      <c r="B522" s="72"/>
      <c r="C522" s="72"/>
      <c r="D522" s="72"/>
      <c r="J522" s="72"/>
      <c r="K522" s="72"/>
      <c r="L522" s="72"/>
    </row>
    <row r="523" spans="2:12" ht="15.75" customHeight="1">
      <c r="B523" s="72"/>
      <c r="C523" s="72"/>
      <c r="D523" s="72"/>
      <c r="J523" s="72"/>
      <c r="K523" s="72"/>
      <c r="L523" s="72"/>
    </row>
    <row r="524" spans="2:12" ht="15.75" customHeight="1">
      <c r="B524" s="72"/>
      <c r="C524" s="72"/>
      <c r="D524" s="72"/>
      <c r="J524" s="72"/>
      <c r="K524" s="72"/>
      <c r="L524" s="72"/>
    </row>
    <row r="525" spans="2:12" ht="15.75" customHeight="1">
      <c r="B525" s="72"/>
      <c r="C525" s="72"/>
      <c r="D525" s="72"/>
      <c r="J525" s="72"/>
      <c r="K525" s="72"/>
      <c r="L525" s="72"/>
    </row>
    <row r="526" spans="2:12" ht="15.75" customHeight="1">
      <c r="B526" s="72"/>
      <c r="C526" s="72"/>
      <c r="D526" s="72"/>
      <c r="J526" s="72"/>
      <c r="K526" s="72"/>
      <c r="L526" s="72"/>
    </row>
    <row r="527" spans="2:12" ht="15.75" customHeight="1">
      <c r="B527" s="72"/>
      <c r="C527" s="72"/>
      <c r="D527" s="72"/>
      <c r="J527" s="72"/>
      <c r="K527" s="72"/>
      <c r="L527" s="72"/>
    </row>
    <row r="528" spans="2:12" ht="15.75" customHeight="1">
      <c r="B528" s="72"/>
      <c r="C528" s="72"/>
      <c r="D528" s="72"/>
      <c r="J528" s="72"/>
      <c r="K528" s="72"/>
      <c r="L528" s="72"/>
    </row>
    <row r="529" spans="2:12" ht="15.75" customHeight="1">
      <c r="B529" s="72"/>
      <c r="C529" s="72"/>
      <c r="D529" s="72"/>
      <c r="J529" s="72"/>
      <c r="K529" s="72"/>
      <c r="L529" s="72"/>
    </row>
    <row r="530" spans="2:12" ht="15.75" customHeight="1">
      <c r="B530" s="72"/>
      <c r="C530" s="72"/>
      <c r="D530" s="72"/>
      <c r="J530" s="72"/>
      <c r="K530" s="72"/>
      <c r="L530" s="72"/>
    </row>
    <row r="531" spans="2:12" ht="15.75" customHeight="1">
      <c r="B531" s="72"/>
      <c r="C531" s="72"/>
      <c r="D531" s="72"/>
      <c r="J531" s="72"/>
      <c r="K531" s="72"/>
      <c r="L531" s="72"/>
    </row>
    <row r="532" spans="2:12" ht="15.75" customHeight="1">
      <c r="B532" s="72"/>
      <c r="C532" s="72"/>
      <c r="D532" s="72"/>
      <c r="J532" s="72"/>
      <c r="K532" s="72"/>
      <c r="L532" s="72"/>
    </row>
    <row r="533" spans="2:12" ht="15.75" customHeight="1">
      <c r="B533" s="72"/>
      <c r="C533" s="72"/>
      <c r="D533" s="72"/>
      <c r="J533" s="72"/>
      <c r="K533" s="72"/>
      <c r="L533" s="72"/>
    </row>
    <row r="534" spans="2:12" ht="15.75" customHeight="1">
      <c r="B534" s="72"/>
      <c r="C534" s="72"/>
      <c r="D534" s="72"/>
      <c r="J534" s="72"/>
      <c r="K534" s="72"/>
      <c r="L534" s="72"/>
    </row>
    <row r="535" spans="2:12" ht="15.75" customHeight="1">
      <c r="B535" s="72"/>
      <c r="C535" s="72"/>
      <c r="D535" s="72"/>
      <c r="J535" s="72"/>
      <c r="K535" s="72"/>
      <c r="L535" s="72"/>
    </row>
    <row r="536" spans="2:12" ht="15.75" customHeight="1">
      <c r="B536" s="72"/>
      <c r="C536" s="72"/>
      <c r="D536" s="72"/>
      <c r="J536" s="72"/>
      <c r="K536" s="72"/>
      <c r="L536" s="72"/>
    </row>
    <row r="537" spans="2:12" ht="15.75" customHeight="1">
      <c r="B537" s="72"/>
      <c r="C537" s="72"/>
      <c r="D537" s="72"/>
      <c r="J537" s="72"/>
      <c r="K537" s="72"/>
      <c r="L537" s="72"/>
    </row>
    <row r="538" spans="2:12" ht="15.75" customHeight="1">
      <c r="B538" s="72"/>
      <c r="C538" s="72"/>
      <c r="D538" s="72"/>
      <c r="J538" s="72"/>
      <c r="K538" s="72"/>
      <c r="L538" s="72"/>
    </row>
    <row r="539" spans="2:12" ht="15.75" customHeight="1">
      <c r="B539" s="72"/>
      <c r="C539" s="72"/>
      <c r="D539" s="72"/>
      <c r="J539" s="72"/>
      <c r="K539" s="72"/>
      <c r="L539" s="72"/>
    </row>
    <row r="540" spans="2:12" ht="15.75" customHeight="1">
      <c r="B540" s="72"/>
      <c r="C540" s="72"/>
      <c r="D540" s="72"/>
      <c r="J540" s="72"/>
      <c r="K540" s="72"/>
      <c r="L540" s="72"/>
    </row>
    <row r="541" spans="2:12" ht="15.75" customHeight="1">
      <c r="B541" s="72"/>
      <c r="C541" s="72"/>
      <c r="D541" s="72"/>
      <c r="J541" s="72"/>
      <c r="K541" s="72"/>
      <c r="L541" s="72"/>
    </row>
    <row r="542" spans="2:12" ht="15.75" customHeight="1">
      <c r="B542" s="72"/>
      <c r="C542" s="72"/>
      <c r="D542" s="72"/>
      <c r="J542" s="72"/>
      <c r="K542" s="72"/>
      <c r="L542" s="72"/>
    </row>
    <row r="543" spans="2:12" ht="15.75" customHeight="1">
      <c r="B543" s="72"/>
      <c r="C543" s="72"/>
      <c r="D543" s="72"/>
      <c r="J543" s="72"/>
      <c r="K543" s="72"/>
      <c r="L543" s="72"/>
    </row>
    <row r="544" spans="2:12" ht="15.75" customHeight="1">
      <c r="B544" s="72"/>
      <c r="C544" s="72"/>
      <c r="D544" s="72"/>
      <c r="J544" s="72"/>
      <c r="K544" s="72"/>
      <c r="L544" s="72"/>
    </row>
    <row r="545" spans="2:12" ht="15.75" customHeight="1">
      <c r="B545" s="72"/>
      <c r="C545" s="72"/>
      <c r="D545" s="72"/>
      <c r="J545" s="72"/>
      <c r="K545" s="72"/>
      <c r="L545" s="72"/>
    </row>
    <row r="546" spans="2:12" ht="15.75" customHeight="1">
      <c r="B546" s="72"/>
      <c r="C546" s="72"/>
      <c r="D546" s="72"/>
      <c r="J546" s="72"/>
      <c r="K546" s="72"/>
      <c r="L546" s="72"/>
    </row>
    <row r="547" spans="2:12" ht="15.75" customHeight="1">
      <c r="B547" s="72"/>
      <c r="C547" s="72"/>
      <c r="D547" s="72"/>
      <c r="J547" s="72"/>
      <c r="K547" s="72"/>
      <c r="L547" s="72"/>
    </row>
    <row r="548" spans="2:12" ht="15.75" customHeight="1">
      <c r="B548" s="72"/>
      <c r="C548" s="72"/>
      <c r="D548" s="72"/>
      <c r="J548" s="72"/>
      <c r="K548" s="72"/>
      <c r="L548" s="72"/>
    </row>
    <row r="549" spans="2:12" ht="15.75" customHeight="1">
      <c r="B549" s="72"/>
      <c r="C549" s="72"/>
      <c r="D549" s="72"/>
      <c r="J549" s="72"/>
      <c r="K549" s="72"/>
      <c r="L549" s="72"/>
    </row>
    <row r="550" spans="2:12" ht="15.75" customHeight="1">
      <c r="B550" s="72"/>
      <c r="C550" s="72"/>
      <c r="D550" s="72"/>
      <c r="J550" s="72"/>
      <c r="K550" s="72"/>
      <c r="L550" s="72"/>
    </row>
    <row r="551" spans="2:12" ht="15.75" customHeight="1">
      <c r="B551" s="72"/>
      <c r="C551" s="72"/>
      <c r="D551" s="72"/>
      <c r="J551" s="72"/>
      <c r="K551" s="72"/>
      <c r="L551" s="72"/>
    </row>
    <row r="552" spans="2:12" ht="15.75" customHeight="1">
      <c r="B552" s="72"/>
      <c r="C552" s="72"/>
      <c r="D552" s="72"/>
      <c r="J552" s="72"/>
      <c r="K552" s="72"/>
      <c r="L552" s="72"/>
    </row>
    <row r="553" spans="2:12" ht="15.75" customHeight="1">
      <c r="B553" s="72"/>
      <c r="C553" s="72"/>
      <c r="D553" s="72"/>
      <c r="J553" s="72"/>
      <c r="K553" s="72"/>
      <c r="L553" s="72"/>
    </row>
    <row r="554" spans="2:12" ht="15.75" customHeight="1">
      <c r="B554" s="72"/>
      <c r="C554" s="72"/>
      <c r="D554" s="72"/>
      <c r="J554" s="72"/>
      <c r="K554" s="72"/>
      <c r="L554" s="72"/>
    </row>
    <row r="555" spans="2:12" ht="15.75" customHeight="1">
      <c r="B555" s="72"/>
      <c r="C555" s="72"/>
      <c r="D555" s="72"/>
      <c r="J555" s="72"/>
      <c r="K555" s="72"/>
      <c r="L555" s="72"/>
    </row>
    <row r="556" spans="2:12" ht="15.75" customHeight="1">
      <c r="B556" s="72"/>
      <c r="C556" s="72"/>
      <c r="D556" s="72"/>
      <c r="J556" s="72"/>
      <c r="K556" s="72"/>
      <c r="L556" s="72"/>
    </row>
    <row r="557" spans="2:12" ht="15.75" customHeight="1">
      <c r="B557" s="72"/>
      <c r="C557" s="72"/>
      <c r="D557" s="72"/>
      <c r="J557" s="72"/>
      <c r="K557" s="72"/>
      <c r="L557" s="72"/>
    </row>
    <row r="558" spans="2:12" ht="15.75" customHeight="1">
      <c r="B558" s="72"/>
      <c r="C558" s="72"/>
      <c r="D558" s="72"/>
      <c r="J558" s="72"/>
      <c r="K558" s="72"/>
      <c r="L558" s="72"/>
    </row>
    <row r="559" spans="2:12" ht="15.75" customHeight="1">
      <c r="B559" s="72"/>
      <c r="C559" s="72"/>
      <c r="D559" s="72"/>
      <c r="J559" s="72"/>
      <c r="K559" s="72"/>
      <c r="L559" s="72"/>
    </row>
    <row r="560" spans="2:12" ht="15.75" customHeight="1">
      <c r="B560" s="72"/>
      <c r="C560" s="72"/>
      <c r="D560" s="72"/>
      <c r="J560" s="72"/>
      <c r="K560" s="72"/>
      <c r="L560" s="72"/>
    </row>
    <row r="561" spans="2:12" ht="15.75" customHeight="1">
      <c r="B561" s="72"/>
      <c r="C561" s="72"/>
      <c r="D561" s="72"/>
      <c r="J561" s="72"/>
      <c r="K561" s="72"/>
      <c r="L561" s="72"/>
    </row>
    <row r="562" spans="2:12" ht="15.75" customHeight="1">
      <c r="B562" s="72"/>
      <c r="C562" s="72"/>
      <c r="D562" s="72"/>
      <c r="J562" s="72"/>
      <c r="K562" s="72"/>
      <c r="L562" s="72"/>
    </row>
    <row r="563" spans="2:12" ht="15.75" customHeight="1">
      <c r="B563" s="72"/>
      <c r="C563" s="72"/>
      <c r="D563" s="72"/>
      <c r="J563" s="72"/>
      <c r="K563" s="72"/>
      <c r="L563" s="72"/>
    </row>
    <row r="564" spans="2:12" ht="15.75" customHeight="1">
      <c r="B564" s="72"/>
      <c r="C564" s="72"/>
      <c r="D564" s="72"/>
      <c r="J564" s="72"/>
      <c r="K564" s="72"/>
      <c r="L564" s="72"/>
    </row>
    <row r="565" spans="2:12" ht="15.75" customHeight="1">
      <c r="B565" s="72"/>
      <c r="C565" s="72"/>
      <c r="D565" s="72"/>
      <c r="J565" s="72"/>
      <c r="K565" s="72"/>
      <c r="L565" s="72"/>
    </row>
    <row r="566" spans="2:12" ht="15.75" customHeight="1">
      <c r="B566" s="72"/>
      <c r="C566" s="72"/>
      <c r="D566" s="72"/>
      <c r="J566" s="72"/>
      <c r="K566" s="72"/>
      <c r="L566" s="72"/>
    </row>
    <row r="567" spans="2:12" ht="15.75" customHeight="1">
      <c r="B567" s="72"/>
      <c r="C567" s="72"/>
      <c r="D567" s="72"/>
      <c r="J567" s="72"/>
      <c r="K567" s="72"/>
      <c r="L567" s="72"/>
    </row>
    <row r="568" spans="2:12" ht="15.75" customHeight="1">
      <c r="B568" s="72"/>
      <c r="C568" s="72"/>
      <c r="D568" s="72"/>
      <c r="J568" s="72"/>
      <c r="K568" s="72"/>
      <c r="L568" s="72"/>
    </row>
    <row r="569" spans="2:12" ht="15.75" customHeight="1">
      <c r="B569" s="72"/>
      <c r="C569" s="72"/>
      <c r="D569" s="72"/>
      <c r="J569" s="72"/>
      <c r="K569" s="72"/>
      <c r="L569" s="72"/>
    </row>
    <row r="570" spans="2:12" ht="15.75" customHeight="1">
      <c r="B570" s="72"/>
      <c r="C570" s="72"/>
      <c r="D570" s="72"/>
      <c r="J570" s="72"/>
      <c r="K570" s="72"/>
      <c r="L570" s="72"/>
    </row>
    <row r="571" spans="2:12" ht="15.75" customHeight="1">
      <c r="B571" s="72"/>
      <c r="C571" s="72"/>
      <c r="D571" s="72"/>
      <c r="J571" s="72"/>
      <c r="K571" s="72"/>
      <c r="L571" s="72"/>
    </row>
    <row r="572" spans="2:12" ht="15.75" customHeight="1">
      <c r="B572" s="72"/>
      <c r="C572" s="72"/>
      <c r="D572" s="72"/>
      <c r="J572" s="72"/>
      <c r="K572" s="72"/>
      <c r="L572" s="72"/>
    </row>
    <row r="573" spans="2:12" ht="15.75" customHeight="1">
      <c r="B573" s="72"/>
      <c r="C573" s="72"/>
      <c r="D573" s="72"/>
      <c r="J573" s="72"/>
      <c r="K573" s="72"/>
      <c r="L573" s="72"/>
    </row>
    <row r="574" spans="2:12" ht="15.75" customHeight="1">
      <c r="B574" s="72"/>
      <c r="C574" s="72"/>
      <c r="D574" s="72"/>
      <c r="J574" s="72"/>
      <c r="K574" s="72"/>
      <c r="L574" s="72"/>
    </row>
    <row r="575" spans="2:12" ht="15.75" customHeight="1">
      <c r="B575" s="72"/>
      <c r="C575" s="72"/>
      <c r="D575" s="72"/>
      <c r="J575" s="72"/>
      <c r="K575" s="72"/>
      <c r="L575" s="72"/>
    </row>
    <row r="576" spans="2:12" ht="15.75" customHeight="1">
      <c r="B576" s="72"/>
      <c r="C576" s="72"/>
      <c r="D576" s="72"/>
      <c r="J576" s="72"/>
      <c r="K576" s="72"/>
      <c r="L576" s="72"/>
    </row>
    <row r="577" spans="2:12" ht="15.75" customHeight="1">
      <c r="B577" s="72"/>
      <c r="C577" s="72"/>
      <c r="D577" s="72"/>
      <c r="J577" s="72"/>
      <c r="K577" s="72"/>
      <c r="L577" s="72"/>
    </row>
    <row r="578" spans="2:12" ht="15.75" customHeight="1">
      <c r="B578" s="72"/>
      <c r="C578" s="72"/>
      <c r="D578" s="72"/>
      <c r="J578" s="72"/>
      <c r="K578" s="72"/>
      <c r="L578" s="72"/>
    </row>
    <row r="579" spans="2:12" ht="15.75" customHeight="1">
      <c r="B579" s="72"/>
      <c r="C579" s="72"/>
      <c r="D579" s="72"/>
      <c r="J579" s="72"/>
      <c r="K579" s="72"/>
      <c r="L579" s="72"/>
    </row>
    <row r="580" spans="2:12" ht="15.75" customHeight="1">
      <c r="B580" s="72"/>
      <c r="C580" s="72"/>
      <c r="D580" s="72"/>
      <c r="J580" s="72"/>
      <c r="K580" s="72"/>
      <c r="L580" s="72"/>
    </row>
    <row r="581" spans="2:12" ht="15.75" customHeight="1">
      <c r="B581" s="72"/>
      <c r="C581" s="72"/>
      <c r="D581" s="72"/>
      <c r="J581" s="72"/>
      <c r="K581" s="72"/>
      <c r="L581" s="72"/>
    </row>
    <row r="582" spans="2:12" ht="15.75" customHeight="1">
      <c r="B582" s="72"/>
      <c r="C582" s="72"/>
      <c r="D582" s="72"/>
      <c r="J582" s="72"/>
      <c r="K582" s="72"/>
      <c r="L582" s="72"/>
    </row>
    <row r="583" spans="2:12" ht="15.75" customHeight="1">
      <c r="B583" s="72"/>
      <c r="C583" s="72"/>
      <c r="D583" s="72"/>
      <c r="J583" s="72"/>
      <c r="K583" s="72"/>
      <c r="L583" s="72"/>
    </row>
    <row r="584" spans="2:12" ht="15.75" customHeight="1">
      <c r="B584" s="72"/>
      <c r="C584" s="72"/>
      <c r="D584" s="72"/>
      <c r="J584" s="72"/>
      <c r="K584" s="72"/>
      <c r="L584" s="72"/>
    </row>
    <row r="585" spans="2:12" ht="15.75" customHeight="1">
      <c r="B585" s="72"/>
      <c r="C585" s="72"/>
      <c r="D585" s="72"/>
      <c r="J585" s="72"/>
      <c r="K585" s="72"/>
      <c r="L585" s="72"/>
    </row>
    <row r="586" spans="2:12" ht="15.75" customHeight="1">
      <c r="B586" s="72"/>
      <c r="C586" s="72"/>
      <c r="D586" s="72"/>
      <c r="J586" s="72"/>
      <c r="K586" s="72"/>
      <c r="L586" s="72"/>
    </row>
    <row r="587" spans="2:12" ht="15.75" customHeight="1">
      <c r="B587" s="72"/>
      <c r="C587" s="72"/>
      <c r="D587" s="72"/>
      <c r="J587" s="72"/>
      <c r="K587" s="72"/>
      <c r="L587" s="72"/>
    </row>
    <row r="588" spans="2:12" ht="15.75" customHeight="1">
      <c r="B588" s="72"/>
      <c r="C588" s="72"/>
      <c r="D588" s="72"/>
      <c r="J588" s="72"/>
      <c r="K588" s="72"/>
      <c r="L588" s="72"/>
    </row>
    <row r="589" spans="2:12" ht="15.75" customHeight="1">
      <c r="B589" s="72"/>
      <c r="C589" s="72"/>
      <c r="D589" s="72"/>
      <c r="J589" s="72"/>
      <c r="K589" s="72"/>
      <c r="L589" s="72"/>
    </row>
    <row r="590" spans="2:12" ht="15.75" customHeight="1">
      <c r="B590" s="72"/>
      <c r="C590" s="72"/>
      <c r="D590" s="72"/>
      <c r="J590" s="72"/>
      <c r="K590" s="72"/>
      <c r="L590" s="72"/>
    </row>
    <row r="591" spans="2:12" ht="15.75" customHeight="1">
      <c r="B591" s="72"/>
      <c r="C591" s="72"/>
      <c r="D591" s="72"/>
      <c r="J591" s="72"/>
      <c r="K591" s="72"/>
      <c r="L591" s="72"/>
    </row>
    <row r="592" spans="2:12" ht="15.75" customHeight="1">
      <c r="B592" s="72"/>
      <c r="C592" s="72"/>
      <c r="D592" s="72"/>
      <c r="J592" s="72"/>
      <c r="K592" s="72"/>
      <c r="L592" s="72"/>
    </row>
    <row r="593" spans="2:12" ht="15.75" customHeight="1">
      <c r="B593" s="72"/>
      <c r="C593" s="72"/>
      <c r="D593" s="72"/>
      <c r="J593" s="72"/>
      <c r="K593" s="72"/>
      <c r="L593" s="72"/>
    </row>
    <row r="594" spans="2:12" ht="15.75" customHeight="1">
      <c r="B594" s="72"/>
      <c r="C594" s="72"/>
      <c r="D594" s="72"/>
      <c r="J594" s="72"/>
      <c r="K594" s="72"/>
      <c r="L594" s="72"/>
    </row>
    <row r="595" spans="2:12" ht="15.75" customHeight="1">
      <c r="B595" s="72"/>
      <c r="C595" s="72"/>
      <c r="D595" s="72"/>
      <c r="J595" s="72"/>
      <c r="K595" s="72"/>
      <c r="L595" s="72"/>
    </row>
    <row r="596" spans="2:12" ht="15.75" customHeight="1">
      <c r="B596" s="72"/>
      <c r="C596" s="72"/>
      <c r="D596" s="72"/>
      <c r="J596" s="72"/>
      <c r="K596" s="72"/>
      <c r="L596" s="72"/>
    </row>
    <row r="597" spans="2:12" ht="15.75" customHeight="1">
      <c r="B597" s="72"/>
      <c r="C597" s="72"/>
      <c r="D597" s="72"/>
      <c r="J597" s="72"/>
      <c r="K597" s="72"/>
      <c r="L597" s="72"/>
    </row>
    <row r="598" spans="2:12" ht="15.75" customHeight="1">
      <c r="B598" s="72"/>
      <c r="C598" s="72"/>
      <c r="D598" s="72"/>
      <c r="J598" s="72"/>
      <c r="K598" s="72"/>
      <c r="L598" s="72"/>
    </row>
    <row r="599" spans="2:12" ht="15.75" customHeight="1">
      <c r="B599" s="72"/>
      <c r="C599" s="72"/>
      <c r="D599" s="72"/>
      <c r="J599" s="72"/>
      <c r="K599" s="72"/>
      <c r="L599" s="72"/>
    </row>
    <row r="600" spans="2:12" ht="15.75" customHeight="1">
      <c r="B600" s="72"/>
      <c r="C600" s="72"/>
      <c r="D600" s="72"/>
      <c r="J600" s="72"/>
      <c r="K600" s="72"/>
      <c r="L600" s="72"/>
    </row>
    <row r="601" spans="2:12" ht="15.75" customHeight="1">
      <c r="B601" s="72"/>
      <c r="C601" s="72"/>
      <c r="D601" s="72"/>
      <c r="J601" s="72"/>
      <c r="K601" s="72"/>
      <c r="L601" s="72"/>
    </row>
    <row r="602" spans="2:12" ht="15.75" customHeight="1">
      <c r="B602" s="72"/>
      <c r="C602" s="72"/>
      <c r="D602" s="72"/>
      <c r="J602" s="72"/>
      <c r="K602" s="72"/>
      <c r="L602" s="72"/>
    </row>
    <row r="603" spans="2:12" ht="15.75" customHeight="1">
      <c r="B603" s="72"/>
      <c r="C603" s="72"/>
      <c r="D603" s="72"/>
      <c r="J603" s="72"/>
      <c r="K603" s="72"/>
      <c r="L603" s="72"/>
    </row>
    <row r="604" spans="2:12" ht="15.75" customHeight="1">
      <c r="B604" s="72"/>
      <c r="C604" s="72"/>
      <c r="D604" s="72"/>
      <c r="J604" s="72"/>
      <c r="K604" s="72"/>
      <c r="L604" s="72"/>
    </row>
    <row r="605" spans="2:12" ht="15.75" customHeight="1">
      <c r="B605" s="72"/>
      <c r="C605" s="72"/>
      <c r="D605" s="72"/>
      <c r="J605" s="72"/>
      <c r="K605" s="72"/>
      <c r="L605" s="72"/>
    </row>
    <row r="606" spans="2:12" ht="15.75" customHeight="1">
      <c r="B606" s="72"/>
      <c r="C606" s="72"/>
      <c r="D606" s="72"/>
      <c r="J606" s="72"/>
      <c r="K606" s="72"/>
      <c r="L606" s="72"/>
    </row>
    <row r="607" spans="2:12" ht="15.75" customHeight="1">
      <c r="B607" s="72"/>
      <c r="C607" s="72"/>
      <c r="D607" s="72"/>
      <c r="J607" s="72"/>
      <c r="K607" s="72"/>
      <c r="L607" s="72"/>
    </row>
    <row r="608" spans="2:12" ht="15.75" customHeight="1">
      <c r="B608" s="72"/>
      <c r="C608" s="72"/>
      <c r="D608" s="72"/>
      <c r="J608" s="72"/>
      <c r="K608" s="72"/>
      <c r="L608" s="72"/>
    </row>
    <row r="609" spans="2:12" ht="15.75" customHeight="1">
      <c r="B609" s="72"/>
      <c r="C609" s="72"/>
      <c r="D609" s="72"/>
      <c r="J609" s="72"/>
      <c r="K609" s="72"/>
      <c r="L609" s="72"/>
    </row>
    <row r="610" spans="2:12" ht="15.75" customHeight="1">
      <c r="B610" s="72"/>
      <c r="C610" s="72"/>
      <c r="D610" s="72"/>
      <c r="J610" s="72"/>
      <c r="K610" s="72"/>
      <c r="L610" s="72"/>
    </row>
    <row r="611" spans="2:12" ht="15.75" customHeight="1">
      <c r="B611" s="72"/>
      <c r="C611" s="72"/>
      <c r="D611" s="72"/>
      <c r="J611" s="72"/>
      <c r="K611" s="72"/>
      <c r="L611" s="72"/>
    </row>
    <row r="612" spans="2:12" ht="15.75" customHeight="1">
      <c r="B612" s="72"/>
      <c r="C612" s="72"/>
      <c r="D612" s="72"/>
      <c r="J612" s="72"/>
      <c r="K612" s="72"/>
      <c r="L612" s="72"/>
    </row>
    <row r="613" spans="2:12" ht="15.75" customHeight="1">
      <c r="B613" s="72"/>
      <c r="C613" s="72"/>
      <c r="D613" s="72"/>
      <c r="J613" s="72"/>
      <c r="K613" s="72"/>
      <c r="L613" s="72"/>
    </row>
    <row r="614" spans="2:12" ht="15.75" customHeight="1">
      <c r="B614" s="72"/>
      <c r="C614" s="72"/>
      <c r="D614" s="72"/>
      <c r="J614" s="72"/>
      <c r="K614" s="72"/>
      <c r="L614" s="72"/>
    </row>
    <row r="615" spans="2:12" ht="15.75" customHeight="1">
      <c r="B615" s="72"/>
      <c r="C615" s="72"/>
      <c r="D615" s="72"/>
      <c r="J615" s="72"/>
      <c r="K615" s="72"/>
      <c r="L615" s="72"/>
    </row>
    <row r="616" spans="2:12" ht="15.75" customHeight="1">
      <c r="B616" s="72"/>
      <c r="C616" s="72"/>
      <c r="D616" s="72"/>
      <c r="J616" s="72"/>
      <c r="K616" s="72"/>
      <c r="L616" s="72"/>
    </row>
    <row r="617" spans="2:12" ht="15.75" customHeight="1">
      <c r="B617" s="72"/>
      <c r="C617" s="72"/>
      <c r="D617" s="72"/>
      <c r="J617" s="72"/>
      <c r="K617" s="72"/>
      <c r="L617" s="72"/>
    </row>
    <row r="618" spans="2:12" ht="15.75" customHeight="1">
      <c r="B618" s="72"/>
      <c r="C618" s="72"/>
      <c r="D618" s="72"/>
      <c r="J618" s="72"/>
      <c r="K618" s="72"/>
      <c r="L618" s="72"/>
    </row>
    <row r="619" spans="2:12" ht="15.75" customHeight="1">
      <c r="B619" s="72"/>
      <c r="C619" s="72"/>
      <c r="D619" s="72"/>
      <c r="J619" s="72"/>
      <c r="K619" s="72"/>
      <c r="L619" s="72"/>
    </row>
    <row r="620" spans="2:12" ht="15.75" customHeight="1">
      <c r="B620" s="72"/>
      <c r="C620" s="72"/>
      <c r="D620" s="72"/>
      <c r="J620" s="72"/>
      <c r="K620" s="72"/>
      <c r="L620" s="72"/>
    </row>
    <row r="621" spans="2:12" ht="15.75" customHeight="1">
      <c r="B621" s="72"/>
      <c r="C621" s="72"/>
      <c r="D621" s="72"/>
      <c r="J621" s="72"/>
      <c r="K621" s="72"/>
      <c r="L621" s="72"/>
    </row>
    <row r="622" spans="2:12" ht="15.75" customHeight="1">
      <c r="B622" s="72"/>
      <c r="C622" s="72"/>
      <c r="D622" s="72"/>
      <c r="J622" s="72"/>
      <c r="K622" s="72"/>
      <c r="L622" s="72"/>
    </row>
    <row r="623" spans="2:12" ht="15.75" customHeight="1">
      <c r="B623" s="72"/>
      <c r="C623" s="72"/>
      <c r="D623" s="72"/>
      <c r="J623" s="72"/>
      <c r="K623" s="72"/>
      <c r="L623" s="72"/>
    </row>
    <row r="624" spans="2:12" ht="15.75" customHeight="1">
      <c r="B624" s="72"/>
      <c r="C624" s="72"/>
      <c r="D624" s="72"/>
      <c r="J624" s="72"/>
      <c r="K624" s="72"/>
      <c r="L624" s="72"/>
    </row>
    <row r="625" spans="2:12" ht="15.75" customHeight="1">
      <c r="B625" s="72"/>
      <c r="C625" s="72"/>
      <c r="D625" s="72"/>
      <c r="J625" s="72"/>
      <c r="K625" s="72"/>
      <c r="L625" s="72"/>
    </row>
    <row r="626" spans="2:12" ht="15.75" customHeight="1">
      <c r="B626" s="72"/>
      <c r="C626" s="72"/>
      <c r="D626" s="72"/>
      <c r="J626" s="72"/>
      <c r="K626" s="72"/>
      <c r="L626" s="72"/>
    </row>
    <row r="627" spans="2:12" ht="15.75" customHeight="1">
      <c r="B627" s="72"/>
      <c r="C627" s="72"/>
      <c r="D627" s="72"/>
      <c r="J627" s="72"/>
      <c r="K627" s="72"/>
      <c r="L627" s="72"/>
    </row>
    <row r="628" spans="2:12" ht="15.75" customHeight="1">
      <c r="B628" s="72"/>
      <c r="C628" s="72"/>
      <c r="D628" s="72"/>
      <c r="J628" s="72"/>
      <c r="K628" s="72"/>
      <c r="L628" s="72"/>
    </row>
    <row r="629" spans="2:12" ht="15.75" customHeight="1">
      <c r="B629" s="72"/>
      <c r="C629" s="72"/>
      <c r="D629" s="72"/>
      <c r="J629" s="72"/>
      <c r="K629" s="72"/>
      <c r="L629" s="72"/>
    </row>
    <row r="630" spans="2:12" ht="15.75" customHeight="1">
      <c r="B630" s="72"/>
      <c r="C630" s="72"/>
      <c r="D630" s="72"/>
      <c r="J630" s="72"/>
      <c r="K630" s="72"/>
      <c r="L630" s="72"/>
    </row>
    <row r="631" spans="2:12" ht="15.75" customHeight="1">
      <c r="B631" s="72"/>
      <c r="C631" s="72"/>
      <c r="D631" s="72"/>
      <c r="J631" s="72"/>
      <c r="K631" s="72"/>
      <c r="L631" s="72"/>
    </row>
    <row r="632" spans="2:12" ht="15.75" customHeight="1">
      <c r="B632" s="72"/>
      <c r="C632" s="72"/>
      <c r="D632" s="72"/>
      <c r="J632" s="72"/>
      <c r="K632" s="72"/>
      <c r="L632" s="72"/>
    </row>
    <row r="633" spans="2:12" ht="15.75" customHeight="1">
      <c r="B633" s="72"/>
      <c r="C633" s="72"/>
      <c r="D633" s="72"/>
      <c r="J633" s="72"/>
      <c r="K633" s="72"/>
      <c r="L633" s="72"/>
    </row>
    <row r="634" spans="2:12" ht="15.75" customHeight="1">
      <c r="B634" s="72"/>
      <c r="C634" s="72"/>
      <c r="D634" s="72"/>
      <c r="J634" s="72"/>
      <c r="K634" s="72"/>
      <c r="L634" s="72"/>
    </row>
    <row r="635" spans="2:12" ht="15.75" customHeight="1">
      <c r="B635" s="72"/>
      <c r="C635" s="72"/>
      <c r="D635" s="72"/>
      <c r="J635" s="72"/>
      <c r="K635" s="72"/>
      <c r="L635" s="72"/>
    </row>
    <row r="636" spans="2:12" ht="15.75" customHeight="1">
      <c r="B636" s="72"/>
      <c r="C636" s="72"/>
      <c r="D636" s="72"/>
      <c r="J636" s="72"/>
      <c r="K636" s="72"/>
      <c r="L636" s="72"/>
    </row>
    <row r="637" spans="2:12" ht="15.75" customHeight="1">
      <c r="B637" s="72"/>
      <c r="C637" s="72"/>
      <c r="D637" s="72"/>
      <c r="J637" s="72"/>
      <c r="K637" s="72"/>
      <c r="L637" s="72"/>
    </row>
    <row r="638" spans="2:12" ht="15.75" customHeight="1">
      <c r="B638" s="72"/>
      <c r="C638" s="72"/>
      <c r="D638" s="72"/>
      <c r="J638" s="72"/>
      <c r="K638" s="72"/>
      <c r="L638" s="72"/>
    </row>
    <row r="639" spans="2:12" ht="15.75" customHeight="1">
      <c r="B639" s="72"/>
      <c r="C639" s="72"/>
      <c r="D639" s="72"/>
      <c r="J639" s="72"/>
      <c r="K639" s="72"/>
      <c r="L639" s="72"/>
    </row>
    <row r="640" spans="2:12" ht="15.75" customHeight="1">
      <c r="B640" s="72"/>
      <c r="C640" s="72"/>
      <c r="D640" s="72"/>
      <c r="J640" s="72"/>
      <c r="K640" s="72"/>
      <c r="L640" s="72"/>
    </row>
    <row r="641" spans="2:12" ht="15.75" customHeight="1">
      <c r="B641" s="72"/>
      <c r="C641" s="72"/>
      <c r="D641" s="72"/>
      <c r="J641" s="72"/>
      <c r="K641" s="72"/>
      <c r="L641" s="72"/>
    </row>
    <row r="642" spans="2:12" ht="15.75" customHeight="1">
      <c r="B642" s="72"/>
      <c r="C642" s="72"/>
      <c r="D642" s="72"/>
      <c r="J642" s="72"/>
      <c r="K642" s="72"/>
      <c r="L642" s="72"/>
    </row>
    <row r="643" spans="2:12" ht="15.75" customHeight="1">
      <c r="B643" s="72"/>
      <c r="C643" s="72"/>
      <c r="D643" s="72"/>
      <c r="J643" s="72"/>
      <c r="K643" s="72"/>
      <c r="L643" s="72"/>
    </row>
    <row r="644" spans="2:12" ht="15.75" customHeight="1">
      <c r="B644" s="72"/>
      <c r="C644" s="72"/>
      <c r="D644" s="72"/>
      <c r="J644" s="72"/>
      <c r="K644" s="72"/>
      <c r="L644" s="72"/>
    </row>
    <row r="645" spans="2:12" ht="15.75" customHeight="1">
      <c r="B645" s="72"/>
      <c r="C645" s="72"/>
      <c r="D645" s="72"/>
      <c r="J645" s="72"/>
      <c r="K645" s="72"/>
      <c r="L645" s="72"/>
    </row>
    <row r="646" spans="2:12" ht="15.75" customHeight="1">
      <c r="B646" s="72"/>
      <c r="C646" s="72"/>
      <c r="D646" s="72"/>
      <c r="J646" s="72"/>
      <c r="K646" s="72"/>
      <c r="L646" s="72"/>
    </row>
    <row r="647" spans="2:12" ht="15.75" customHeight="1">
      <c r="B647" s="72"/>
      <c r="C647" s="72"/>
      <c r="D647" s="72"/>
      <c r="J647" s="72"/>
      <c r="K647" s="72"/>
      <c r="L647" s="72"/>
    </row>
    <row r="648" spans="2:12" ht="15.75" customHeight="1">
      <c r="B648" s="72"/>
      <c r="C648" s="72"/>
      <c r="D648" s="72"/>
      <c r="J648" s="72"/>
      <c r="K648" s="72"/>
      <c r="L648" s="72"/>
    </row>
    <row r="649" spans="2:12" ht="15.75" customHeight="1">
      <c r="B649" s="72"/>
      <c r="C649" s="72"/>
      <c r="D649" s="72"/>
      <c r="J649" s="72"/>
      <c r="K649" s="72"/>
      <c r="L649" s="72"/>
    </row>
    <row r="650" spans="2:12" ht="15.75" customHeight="1">
      <c r="B650" s="72"/>
      <c r="C650" s="72"/>
      <c r="D650" s="72"/>
      <c r="J650" s="72"/>
      <c r="K650" s="72"/>
      <c r="L650" s="72"/>
    </row>
    <row r="651" spans="2:12" ht="15.75" customHeight="1">
      <c r="B651" s="72"/>
      <c r="C651" s="72"/>
      <c r="D651" s="72"/>
      <c r="J651" s="72"/>
      <c r="K651" s="72"/>
      <c r="L651" s="72"/>
    </row>
    <row r="652" spans="2:12" ht="15.75" customHeight="1">
      <c r="B652" s="72"/>
      <c r="C652" s="72"/>
      <c r="D652" s="72"/>
      <c r="J652" s="72"/>
      <c r="K652" s="72"/>
      <c r="L652" s="72"/>
    </row>
    <row r="653" spans="2:12" ht="15.75" customHeight="1">
      <c r="B653" s="72"/>
      <c r="C653" s="72"/>
      <c r="D653" s="72"/>
      <c r="J653" s="72"/>
      <c r="K653" s="72"/>
      <c r="L653" s="72"/>
    </row>
    <row r="654" spans="2:12" ht="15.75" customHeight="1">
      <c r="B654" s="72"/>
      <c r="C654" s="72"/>
      <c r="D654" s="72"/>
      <c r="J654" s="72"/>
      <c r="K654" s="72"/>
      <c r="L654" s="72"/>
    </row>
    <row r="655" spans="2:12" ht="15.75" customHeight="1">
      <c r="B655" s="72"/>
      <c r="C655" s="72"/>
      <c r="D655" s="72"/>
      <c r="J655" s="72"/>
      <c r="K655" s="72"/>
      <c r="L655" s="72"/>
    </row>
    <row r="656" spans="2:12" ht="15.75" customHeight="1">
      <c r="B656" s="72"/>
      <c r="C656" s="72"/>
      <c r="D656" s="72"/>
      <c r="J656" s="72"/>
      <c r="K656" s="72"/>
      <c r="L656" s="72"/>
    </row>
    <row r="657" spans="2:12" ht="15.75" customHeight="1">
      <c r="B657" s="72"/>
      <c r="C657" s="72"/>
      <c r="D657" s="72"/>
      <c r="J657" s="72"/>
      <c r="K657" s="72"/>
      <c r="L657" s="72"/>
    </row>
    <row r="658" spans="2:12" ht="15.75" customHeight="1">
      <c r="B658" s="72"/>
      <c r="C658" s="72"/>
      <c r="D658" s="72"/>
      <c r="J658" s="72"/>
      <c r="K658" s="72"/>
      <c r="L658" s="72"/>
    </row>
    <row r="659" spans="2:12" ht="15.75" customHeight="1">
      <c r="B659" s="72"/>
      <c r="C659" s="72"/>
      <c r="D659" s="72"/>
      <c r="J659" s="72"/>
      <c r="K659" s="72"/>
      <c r="L659" s="72"/>
    </row>
    <row r="660" spans="2:12" ht="15.75" customHeight="1">
      <c r="B660" s="72"/>
      <c r="C660" s="72"/>
      <c r="D660" s="72"/>
      <c r="J660" s="72"/>
      <c r="K660" s="72"/>
      <c r="L660" s="72"/>
    </row>
    <row r="661" spans="2:12" ht="15.75" customHeight="1">
      <c r="B661" s="72"/>
      <c r="C661" s="72"/>
      <c r="D661" s="72"/>
      <c r="J661" s="72"/>
      <c r="K661" s="72"/>
      <c r="L661" s="72"/>
    </row>
    <row r="662" spans="2:12" ht="15.75" customHeight="1">
      <c r="B662" s="72"/>
      <c r="C662" s="72"/>
      <c r="D662" s="72"/>
      <c r="J662" s="72"/>
      <c r="K662" s="72"/>
      <c r="L662" s="72"/>
    </row>
    <row r="663" spans="2:12" ht="15.75" customHeight="1">
      <c r="B663" s="72"/>
      <c r="C663" s="72"/>
      <c r="D663" s="72"/>
      <c r="J663" s="72"/>
      <c r="K663" s="72"/>
      <c r="L663" s="72"/>
    </row>
    <row r="664" spans="2:12" ht="15.75" customHeight="1">
      <c r="B664" s="72"/>
      <c r="C664" s="72"/>
      <c r="D664" s="72"/>
      <c r="J664" s="72"/>
      <c r="K664" s="72"/>
      <c r="L664" s="72"/>
    </row>
    <row r="665" spans="2:12" ht="15.75" customHeight="1">
      <c r="B665" s="72"/>
      <c r="C665" s="72"/>
      <c r="D665" s="72"/>
      <c r="J665" s="72"/>
      <c r="K665" s="72"/>
      <c r="L665" s="72"/>
    </row>
    <row r="666" spans="2:12" ht="15.75" customHeight="1">
      <c r="B666" s="72"/>
      <c r="C666" s="72"/>
      <c r="D666" s="72"/>
      <c r="J666" s="72"/>
      <c r="K666" s="72"/>
      <c r="L666" s="72"/>
    </row>
    <row r="667" spans="2:12" ht="15.75" customHeight="1">
      <c r="B667" s="72"/>
      <c r="C667" s="72"/>
      <c r="D667" s="72"/>
      <c r="J667" s="72"/>
      <c r="K667" s="72"/>
      <c r="L667" s="72"/>
    </row>
    <row r="668" spans="2:12" ht="15.75" customHeight="1">
      <c r="B668" s="72"/>
      <c r="C668" s="72"/>
      <c r="D668" s="72"/>
      <c r="J668" s="72"/>
      <c r="K668" s="72"/>
      <c r="L668" s="72"/>
    </row>
    <row r="669" spans="2:12" ht="15.75" customHeight="1">
      <c r="B669" s="72"/>
      <c r="C669" s="72"/>
      <c r="D669" s="72"/>
      <c r="J669" s="72"/>
      <c r="K669" s="72"/>
      <c r="L669" s="72"/>
    </row>
    <row r="670" spans="2:12" ht="15.75" customHeight="1">
      <c r="B670" s="72"/>
      <c r="C670" s="72"/>
      <c r="D670" s="72"/>
      <c r="J670" s="72"/>
      <c r="K670" s="72"/>
      <c r="L670" s="72"/>
    </row>
    <row r="671" spans="2:12" ht="15.75" customHeight="1">
      <c r="B671" s="72"/>
      <c r="C671" s="72"/>
      <c r="D671" s="72"/>
      <c r="J671" s="72"/>
      <c r="K671" s="72"/>
      <c r="L671" s="72"/>
    </row>
    <row r="672" spans="2:12" ht="15.75" customHeight="1">
      <c r="B672" s="72"/>
      <c r="C672" s="72"/>
      <c r="D672" s="72"/>
      <c r="J672" s="72"/>
      <c r="K672" s="72"/>
      <c r="L672" s="72"/>
    </row>
    <row r="673" spans="2:12" ht="15.75" customHeight="1">
      <c r="B673" s="72"/>
      <c r="C673" s="72"/>
      <c r="D673" s="72"/>
      <c r="J673" s="72"/>
      <c r="K673" s="72"/>
      <c r="L673" s="72"/>
    </row>
    <row r="674" spans="2:12" ht="15.75" customHeight="1">
      <c r="B674" s="72"/>
      <c r="C674" s="72"/>
      <c r="D674" s="72"/>
      <c r="J674" s="72"/>
      <c r="K674" s="72"/>
      <c r="L674" s="72"/>
    </row>
    <row r="675" spans="2:12" ht="15.75" customHeight="1">
      <c r="B675" s="72"/>
      <c r="C675" s="72"/>
      <c r="D675" s="72"/>
      <c r="J675" s="72"/>
      <c r="K675" s="72"/>
      <c r="L675" s="72"/>
    </row>
    <row r="676" spans="2:12" ht="15.75" customHeight="1">
      <c r="B676" s="72"/>
      <c r="C676" s="72"/>
      <c r="D676" s="72"/>
      <c r="J676" s="72"/>
      <c r="K676" s="72"/>
      <c r="L676" s="72"/>
    </row>
    <row r="677" spans="2:12" ht="15.75" customHeight="1">
      <c r="B677" s="72"/>
      <c r="C677" s="72"/>
      <c r="D677" s="72"/>
      <c r="J677" s="72"/>
      <c r="K677" s="72"/>
      <c r="L677" s="72"/>
    </row>
    <row r="678" spans="2:12" ht="15.75" customHeight="1">
      <c r="B678" s="72"/>
      <c r="C678" s="72"/>
      <c r="D678" s="72"/>
      <c r="J678" s="72"/>
      <c r="K678" s="72"/>
      <c r="L678" s="72"/>
    </row>
    <row r="679" spans="2:12" ht="15.75" customHeight="1">
      <c r="B679" s="72"/>
      <c r="C679" s="72"/>
      <c r="D679" s="72"/>
      <c r="J679" s="72"/>
      <c r="K679" s="72"/>
      <c r="L679" s="72"/>
    </row>
    <row r="680" spans="2:12" ht="15.75" customHeight="1">
      <c r="B680" s="72"/>
      <c r="C680" s="72"/>
      <c r="D680" s="72"/>
      <c r="J680" s="72"/>
      <c r="K680" s="72"/>
      <c r="L680" s="72"/>
    </row>
    <row r="681" spans="2:12" ht="15.75" customHeight="1">
      <c r="B681" s="72"/>
      <c r="C681" s="72"/>
      <c r="D681" s="72"/>
      <c r="J681" s="72"/>
      <c r="K681" s="72"/>
      <c r="L681" s="72"/>
    </row>
    <row r="682" spans="2:12" ht="15.75" customHeight="1">
      <c r="B682" s="72"/>
      <c r="C682" s="72"/>
      <c r="D682" s="72"/>
      <c r="J682" s="72"/>
      <c r="K682" s="72"/>
      <c r="L682" s="72"/>
    </row>
    <row r="683" spans="2:12" ht="15.75" customHeight="1">
      <c r="B683" s="72"/>
      <c r="C683" s="72"/>
      <c r="D683" s="72"/>
      <c r="J683" s="72"/>
      <c r="K683" s="72"/>
      <c r="L683" s="72"/>
    </row>
    <row r="684" spans="2:12" ht="15.75" customHeight="1">
      <c r="B684" s="72"/>
      <c r="C684" s="72"/>
      <c r="D684" s="72"/>
      <c r="J684" s="72"/>
      <c r="K684" s="72"/>
      <c r="L684" s="72"/>
    </row>
    <row r="685" spans="2:12" ht="15.75" customHeight="1">
      <c r="B685" s="72"/>
      <c r="C685" s="72"/>
      <c r="D685" s="72"/>
      <c r="J685" s="72"/>
      <c r="K685" s="72"/>
      <c r="L685" s="72"/>
    </row>
    <row r="686" spans="2:12" ht="15.75" customHeight="1">
      <c r="B686" s="72"/>
      <c r="C686" s="72"/>
      <c r="D686" s="72"/>
      <c r="J686" s="72"/>
      <c r="K686" s="72"/>
      <c r="L686" s="72"/>
    </row>
    <row r="687" spans="2:12" ht="15.75" customHeight="1">
      <c r="B687" s="72"/>
      <c r="C687" s="72"/>
      <c r="D687" s="72"/>
      <c r="J687" s="72"/>
      <c r="K687" s="72"/>
      <c r="L687" s="72"/>
    </row>
    <row r="688" spans="2:12" ht="15.75" customHeight="1">
      <c r="B688" s="72"/>
      <c r="C688" s="72"/>
      <c r="D688" s="72"/>
      <c r="J688" s="72"/>
      <c r="K688" s="72"/>
      <c r="L688" s="72"/>
    </row>
    <row r="689" spans="2:12" ht="15.75" customHeight="1">
      <c r="B689" s="72"/>
      <c r="C689" s="72"/>
      <c r="D689" s="72"/>
      <c r="J689" s="72"/>
      <c r="K689" s="72"/>
      <c r="L689" s="72"/>
    </row>
    <row r="690" spans="2:12" ht="15.75" customHeight="1">
      <c r="B690" s="72"/>
      <c r="C690" s="72"/>
      <c r="D690" s="72"/>
      <c r="J690" s="72"/>
      <c r="K690" s="72"/>
      <c r="L690" s="72"/>
    </row>
    <row r="691" spans="2:12" ht="15.75" customHeight="1">
      <c r="B691" s="72"/>
      <c r="C691" s="72"/>
      <c r="D691" s="72"/>
      <c r="J691" s="72"/>
      <c r="K691" s="72"/>
      <c r="L691" s="72"/>
    </row>
    <row r="692" spans="2:12" ht="15.75" customHeight="1">
      <c r="B692" s="72"/>
      <c r="C692" s="72"/>
      <c r="D692" s="72"/>
      <c r="J692" s="72"/>
      <c r="K692" s="72"/>
      <c r="L692" s="72"/>
    </row>
    <row r="693" spans="2:12" ht="15.75" customHeight="1">
      <c r="B693" s="72"/>
      <c r="C693" s="72"/>
      <c r="D693" s="72"/>
      <c r="J693" s="72"/>
      <c r="K693" s="72"/>
      <c r="L693" s="72"/>
    </row>
    <row r="694" spans="2:12" ht="15.75" customHeight="1">
      <c r="B694" s="72"/>
      <c r="C694" s="72"/>
      <c r="D694" s="72"/>
      <c r="J694" s="72"/>
      <c r="K694" s="72"/>
      <c r="L694" s="72"/>
    </row>
    <row r="695" spans="2:12" ht="15.75" customHeight="1">
      <c r="B695" s="72"/>
      <c r="C695" s="72"/>
      <c r="D695" s="72"/>
      <c r="J695" s="72"/>
      <c r="K695" s="72"/>
      <c r="L695" s="72"/>
    </row>
    <row r="696" spans="2:12" ht="15.75" customHeight="1">
      <c r="B696" s="72"/>
      <c r="C696" s="72"/>
      <c r="D696" s="72"/>
      <c r="J696" s="72"/>
      <c r="K696" s="72"/>
      <c r="L696" s="72"/>
    </row>
    <row r="697" spans="2:12" ht="15.75" customHeight="1">
      <c r="B697" s="72"/>
      <c r="C697" s="72"/>
      <c r="D697" s="72"/>
      <c r="J697" s="72"/>
      <c r="K697" s="72"/>
      <c r="L697" s="72"/>
    </row>
    <row r="698" spans="2:12" ht="15.75" customHeight="1">
      <c r="B698" s="72"/>
      <c r="C698" s="72"/>
      <c r="D698" s="72"/>
      <c r="J698" s="72"/>
      <c r="K698" s="72"/>
      <c r="L698" s="72"/>
    </row>
    <row r="699" spans="2:12" ht="15.75" customHeight="1">
      <c r="B699" s="72"/>
      <c r="C699" s="72"/>
      <c r="D699" s="72"/>
      <c r="J699" s="72"/>
      <c r="K699" s="72"/>
      <c r="L699" s="72"/>
    </row>
    <row r="700" spans="2:12" ht="15.75" customHeight="1">
      <c r="B700" s="72"/>
      <c r="C700" s="72"/>
      <c r="D700" s="72"/>
      <c r="J700" s="72"/>
      <c r="K700" s="72"/>
      <c r="L700" s="72"/>
    </row>
    <row r="701" spans="2:12" ht="15.75" customHeight="1">
      <c r="B701" s="72"/>
      <c r="C701" s="72"/>
      <c r="D701" s="72"/>
      <c r="J701" s="72"/>
      <c r="K701" s="72"/>
      <c r="L701" s="72"/>
    </row>
    <row r="702" spans="2:12" ht="15.75" customHeight="1">
      <c r="B702" s="72"/>
      <c r="C702" s="72"/>
      <c r="D702" s="72"/>
      <c r="J702" s="72"/>
      <c r="K702" s="72"/>
      <c r="L702" s="72"/>
    </row>
    <row r="703" spans="2:12" ht="15.75" customHeight="1">
      <c r="B703" s="72"/>
      <c r="C703" s="72"/>
      <c r="D703" s="72"/>
      <c r="J703" s="72"/>
      <c r="K703" s="72"/>
      <c r="L703" s="72"/>
    </row>
    <row r="704" spans="2:12" ht="15.75" customHeight="1">
      <c r="B704" s="72"/>
      <c r="C704" s="72"/>
      <c r="D704" s="72"/>
      <c r="J704" s="72"/>
      <c r="K704" s="72"/>
      <c r="L704" s="72"/>
    </row>
    <row r="705" spans="2:12" ht="15.75" customHeight="1">
      <c r="B705" s="72"/>
      <c r="C705" s="72"/>
      <c r="D705" s="72"/>
      <c r="J705" s="72"/>
      <c r="K705" s="72"/>
      <c r="L705" s="72"/>
    </row>
    <row r="706" spans="2:12" ht="15.75" customHeight="1">
      <c r="B706" s="72"/>
      <c r="C706" s="72"/>
      <c r="D706" s="72"/>
      <c r="J706" s="72"/>
      <c r="K706" s="72"/>
      <c r="L706" s="72"/>
    </row>
    <row r="707" spans="2:12" ht="15.75" customHeight="1">
      <c r="B707" s="72"/>
      <c r="C707" s="72"/>
      <c r="D707" s="72"/>
      <c r="J707" s="72"/>
      <c r="K707" s="72"/>
      <c r="L707" s="72"/>
    </row>
    <row r="708" spans="2:12" ht="15.75" customHeight="1">
      <c r="B708" s="72"/>
      <c r="C708" s="72"/>
      <c r="D708" s="72"/>
      <c r="J708" s="72"/>
      <c r="K708" s="72"/>
      <c r="L708" s="72"/>
    </row>
    <row r="709" spans="2:12" ht="15.75" customHeight="1">
      <c r="B709" s="72"/>
      <c r="C709" s="72"/>
      <c r="D709" s="72"/>
      <c r="J709" s="72"/>
      <c r="K709" s="72"/>
      <c r="L709" s="72"/>
    </row>
    <row r="710" spans="2:12" ht="15.75" customHeight="1">
      <c r="B710" s="72"/>
      <c r="C710" s="72"/>
      <c r="D710" s="72"/>
      <c r="J710" s="72"/>
      <c r="K710" s="72"/>
      <c r="L710" s="72"/>
    </row>
    <row r="711" spans="2:12" ht="15.75" customHeight="1">
      <c r="B711" s="72"/>
      <c r="C711" s="72"/>
      <c r="D711" s="72"/>
      <c r="J711" s="72"/>
      <c r="K711" s="72"/>
      <c r="L711" s="72"/>
    </row>
    <row r="712" spans="2:12" ht="15.75" customHeight="1">
      <c r="B712" s="72"/>
      <c r="C712" s="72"/>
      <c r="D712" s="72"/>
      <c r="J712" s="72"/>
      <c r="K712" s="72"/>
      <c r="L712" s="72"/>
    </row>
    <row r="713" spans="2:12" ht="15.75" customHeight="1">
      <c r="B713" s="72"/>
      <c r="C713" s="72"/>
      <c r="D713" s="72"/>
      <c r="J713" s="72"/>
      <c r="K713" s="72"/>
      <c r="L713" s="72"/>
    </row>
    <row r="714" spans="2:12" ht="15.75" customHeight="1">
      <c r="B714" s="72"/>
      <c r="C714" s="72"/>
      <c r="D714" s="72"/>
      <c r="J714" s="72"/>
      <c r="K714" s="72"/>
      <c r="L714" s="72"/>
    </row>
    <row r="715" spans="2:12" ht="15.75" customHeight="1">
      <c r="B715" s="72"/>
      <c r="C715" s="72"/>
      <c r="D715" s="72"/>
      <c r="J715" s="72"/>
      <c r="K715" s="72"/>
      <c r="L715" s="72"/>
    </row>
    <row r="716" spans="2:12" ht="15.75" customHeight="1">
      <c r="B716" s="72"/>
      <c r="C716" s="72"/>
      <c r="D716" s="72"/>
      <c r="J716" s="72"/>
      <c r="K716" s="72"/>
      <c r="L716" s="72"/>
    </row>
    <row r="717" spans="2:12" ht="15.75" customHeight="1">
      <c r="B717" s="72"/>
      <c r="C717" s="72"/>
      <c r="D717" s="72"/>
      <c r="J717" s="72"/>
      <c r="K717" s="72"/>
      <c r="L717" s="72"/>
    </row>
    <row r="718" spans="2:12" ht="15.75" customHeight="1">
      <c r="B718" s="72"/>
      <c r="C718" s="72"/>
      <c r="D718" s="72"/>
      <c r="J718" s="72"/>
      <c r="K718" s="72"/>
      <c r="L718" s="72"/>
    </row>
    <row r="719" spans="2:12" ht="15.75" customHeight="1">
      <c r="B719" s="72"/>
      <c r="C719" s="72"/>
      <c r="D719" s="72"/>
      <c r="J719" s="72"/>
      <c r="K719" s="72"/>
      <c r="L719" s="72"/>
    </row>
    <row r="720" spans="2:12" ht="15.75" customHeight="1">
      <c r="B720" s="72"/>
      <c r="C720" s="72"/>
      <c r="D720" s="72"/>
      <c r="J720" s="72"/>
      <c r="K720" s="72"/>
      <c r="L720" s="72"/>
    </row>
    <row r="721" spans="2:12" ht="15.75" customHeight="1">
      <c r="B721" s="72"/>
      <c r="C721" s="72"/>
      <c r="D721" s="72"/>
      <c r="J721" s="72"/>
      <c r="K721" s="72"/>
      <c r="L721" s="72"/>
    </row>
    <row r="722" spans="2:12" ht="15.75" customHeight="1">
      <c r="B722" s="72"/>
      <c r="C722" s="72"/>
      <c r="D722" s="72"/>
      <c r="J722" s="72"/>
      <c r="K722" s="72"/>
      <c r="L722" s="72"/>
    </row>
    <row r="723" spans="2:12" ht="15.75" customHeight="1">
      <c r="B723" s="72"/>
      <c r="C723" s="72"/>
      <c r="D723" s="72"/>
      <c r="J723" s="72"/>
      <c r="K723" s="72"/>
      <c r="L723" s="72"/>
    </row>
    <row r="724" spans="2:12" ht="15.75" customHeight="1">
      <c r="B724" s="72"/>
      <c r="C724" s="72"/>
      <c r="D724" s="72"/>
      <c r="J724" s="72"/>
      <c r="K724" s="72"/>
      <c r="L724" s="72"/>
    </row>
    <row r="725" spans="2:12" ht="15.75" customHeight="1">
      <c r="B725" s="72"/>
      <c r="C725" s="72"/>
      <c r="D725" s="72"/>
      <c r="J725" s="72"/>
      <c r="K725" s="72"/>
      <c r="L725" s="72"/>
    </row>
    <row r="726" spans="2:12" ht="15.75" customHeight="1">
      <c r="B726" s="72"/>
      <c r="C726" s="72"/>
      <c r="D726" s="72"/>
      <c r="J726" s="72"/>
      <c r="K726" s="72"/>
      <c r="L726" s="72"/>
    </row>
    <row r="727" spans="2:12" ht="15.75" customHeight="1">
      <c r="B727" s="72"/>
      <c r="C727" s="72"/>
      <c r="D727" s="72"/>
      <c r="J727" s="72"/>
      <c r="K727" s="72"/>
      <c r="L727" s="72"/>
    </row>
    <row r="728" spans="2:12" ht="15.75" customHeight="1">
      <c r="B728" s="72"/>
      <c r="C728" s="72"/>
      <c r="D728" s="72"/>
      <c r="J728" s="72"/>
      <c r="K728" s="72"/>
      <c r="L728" s="72"/>
    </row>
    <row r="729" spans="2:12" ht="15.75" customHeight="1">
      <c r="B729" s="72"/>
      <c r="C729" s="72"/>
      <c r="D729" s="72"/>
      <c r="J729" s="72"/>
      <c r="K729" s="72"/>
      <c r="L729" s="72"/>
    </row>
    <row r="730" spans="2:12" ht="15.75" customHeight="1">
      <c r="B730" s="72"/>
      <c r="C730" s="72"/>
      <c r="D730" s="72"/>
      <c r="J730" s="72"/>
      <c r="K730" s="72"/>
      <c r="L730" s="72"/>
    </row>
    <row r="731" spans="2:12" ht="15.75" customHeight="1">
      <c r="B731" s="72"/>
      <c r="C731" s="72"/>
      <c r="D731" s="72"/>
      <c r="J731" s="72"/>
      <c r="K731" s="72"/>
      <c r="L731" s="72"/>
    </row>
    <row r="732" spans="2:12" ht="15.75" customHeight="1">
      <c r="B732" s="72"/>
      <c r="C732" s="72"/>
      <c r="D732" s="72"/>
      <c r="J732" s="72"/>
      <c r="K732" s="72"/>
      <c r="L732" s="72"/>
    </row>
    <row r="733" spans="2:12" ht="15.75" customHeight="1">
      <c r="B733" s="72"/>
      <c r="C733" s="72"/>
      <c r="D733" s="72"/>
      <c r="J733" s="72"/>
      <c r="K733" s="72"/>
      <c r="L733" s="72"/>
    </row>
    <row r="734" spans="2:12" ht="15.75" customHeight="1">
      <c r="B734" s="72"/>
      <c r="C734" s="72"/>
      <c r="D734" s="72"/>
      <c r="J734" s="72"/>
      <c r="K734" s="72"/>
      <c r="L734" s="72"/>
    </row>
    <row r="735" spans="2:12" ht="15.75" customHeight="1">
      <c r="B735" s="72"/>
      <c r="C735" s="72"/>
      <c r="D735" s="72"/>
      <c r="J735" s="72"/>
      <c r="K735" s="72"/>
      <c r="L735" s="72"/>
    </row>
    <row r="736" spans="2:12" ht="15.75" customHeight="1">
      <c r="B736" s="72"/>
      <c r="C736" s="72"/>
      <c r="D736" s="72"/>
      <c r="J736" s="72"/>
      <c r="K736" s="72"/>
      <c r="L736" s="72"/>
    </row>
    <row r="737" spans="2:12" ht="15.75" customHeight="1">
      <c r="B737" s="72"/>
      <c r="C737" s="72"/>
      <c r="D737" s="72"/>
      <c r="J737" s="72"/>
      <c r="K737" s="72"/>
      <c r="L737" s="72"/>
    </row>
    <row r="738" spans="2:12" ht="15.75" customHeight="1">
      <c r="B738" s="72"/>
      <c r="C738" s="72"/>
      <c r="D738" s="72"/>
      <c r="J738" s="72"/>
      <c r="K738" s="72"/>
      <c r="L738" s="72"/>
    </row>
    <row r="739" spans="2:12" ht="15.75" customHeight="1">
      <c r="B739" s="72"/>
      <c r="C739" s="72"/>
      <c r="D739" s="72"/>
      <c r="J739" s="72"/>
      <c r="K739" s="72"/>
      <c r="L739" s="72"/>
    </row>
    <row r="740" spans="2:12" ht="15.75" customHeight="1">
      <c r="B740" s="72"/>
      <c r="C740" s="72"/>
      <c r="D740" s="72"/>
      <c r="J740" s="72"/>
      <c r="K740" s="72"/>
      <c r="L740" s="72"/>
    </row>
    <row r="741" spans="2:12" ht="15.75" customHeight="1">
      <c r="B741" s="72"/>
      <c r="C741" s="72"/>
      <c r="D741" s="72"/>
      <c r="J741" s="72"/>
      <c r="K741" s="72"/>
      <c r="L741" s="72"/>
    </row>
    <row r="742" spans="2:12" ht="15.75" customHeight="1">
      <c r="B742" s="72"/>
      <c r="C742" s="72"/>
      <c r="D742" s="72"/>
      <c r="J742" s="72"/>
      <c r="K742" s="72"/>
      <c r="L742" s="72"/>
    </row>
    <row r="743" spans="2:12" ht="15.75" customHeight="1">
      <c r="B743" s="72"/>
      <c r="C743" s="72"/>
      <c r="D743" s="72"/>
      <c r="J743" s="72"/>
      <c r="K743" s="72"/>
      <c r="L743" s="72"/>
    </row>
    <row r="744" spans="2:12" ht="15.75" customHeight="1">
      <c r="B744" s="72"/>
      <c r="C744" s="72"/>
      <c r="D744" s="72"/>
      <c r="J744" s="72"/>
      <c r="K744" s="72"/>
      <c r="L744" s="72"/>
    </row>
    <row r="745" spans="2:12" ht="15.75" customHeight="1">
      <c r="B745" s="72"/>
      <c r="C745" s="72"/>
      <c r="D745" s="72"/>
      <c r="J745" s="72"/>
      <c r="K745" s="72"/>
      <c r="L745" s="72"/>
    </row>
    <row r="746" spans="2:12" ht="15.75" customHeight="1">
      <c r="B746" s="72"/>
      <c r="C746" s="72"/>
      <c r="D746" s="72"/>
      <c r="J746" s="72"/>
      <c r="K746" s="72"/>
      <c r="L746" s="72"/>
    </row>
    <row r="747" spans="2:12" ht="15.75" customHeight="1">
      <c r="B747" s="72"/>
      <c r="C747" s="72"/>
      <c r="D747" s="72"/>
      <c r="J747" s="72"/>
      <c r="K747" s="72"/>
      <c r="L747" s="72"/>
    </row>
    <row r="748" spans="2:12" ht="15.75" customHeight="1">
      <c r="B748" s="72"/>
      <c r="C748" s="72"/>
      <c r="D748" s="72"/>
      <c r="J748" s="72"/>
      <c r="K748" s="72"/>
      <c r="L748" s="72"/>
    </row>
    <row r="749" spans="2:12" ht="15.75" customHeight="1">
      <c r="B749" s="72"/>
      <c r="C749" s="72"/>
      <c r="D749" s="72"/>
      <c r="J749" s="72"/>
      <c r="K749" s="72"/>
      <c r="L749" s="72"/>
    </row>
    <row r="750" spans="2:12" ht="15.75" customHeight="1">
      <c r="B750" s="72"/>
      <c r="C750" s="72"/>
      <c r="D750" s="72"/>
      <c r="J750" s="72"/>
      <c r="K750" s="72"/>
      <c r="L750" s="72"/>
    </row>
    <row r="751" spans="2:12" ht="15.75" customHeight="1">
      <c r="B751" s="72"/>
      <c r="C751" s="72"/>
      <c r="D751" s="72"/>
      <c r="J751" s="72"/>
      <c r="K751" s="72"/>
      <c r="L751" s="72"/>
    </row>
    <row r="752" spans="2:12" ht="15.75" customHeight="1">
      <c r="B752" s="72"/>
      <c r="C752" s="72"/>
      <c r="D752" s="72"/>
      <c r="J752" s="72"/>
      <c r="K752" s="72"/>
      <c r="L752" s="72"/>
    </row>
    <row r="753" spans="2:12" ht="15.75" customHeight="1">
      <c r="B753" s="72"/>
      <c r="C753" s="72"/>
      <c r="D753" s="72"/>
      <c r="J753" s="72"/>
      <c r="K753" s="72"/>
      <c r="L753" s="72"/>
    </row>
    <row r="754" spans="2:12" ht="15.75" customHeight="1">
      <c r="B754" s="72"/>
      <c r="C754" s="72"/>
      <c r="D754" s="72"/>
      <c r="J754" s="72"/>
      <c r="K754" s="72"/>
      <c r="L754" s="72"/>
    </row>
    <row r="755" spans="2:12" ht="15.75" customHeight="1">
      <c r="B755" s="72"/>
      <c r="C755" s="72"/>
      <c r="D755" s="72"/>
      <c r="J755" s="72"/>
      <c r="K755" s="72"/>
      <c r="L755" s="72"/>
    </row>
    <row r="756" spans="2:12" ht="15.75" customHeight="1">
      <c r="B756" s="72"/>
      <c r="C756" s="72"/>
      <c r="D756" s="72"/>
      <c r="J756" s="72"/>
      <c r="K756" s="72"/>
      <c r="L756" s="72"/>
    </row>
    <row r="757" spans="2:12" ht="15.75" customHeight="1">
      <c r="B757" s="72"/>
      <c r="C757" s="72"/>
      <c r="D757" s="72"/>
      <c r="J757" s="72"/>
      <c r="K757" s="72"/>
      <c r="L757" s="72"/>
    </row>
    <row r="758" spans="2:12" ht="15.75" customHeight="1">
      <c r="B758" s="72"/>
      <c r="C758" s="72"/>
      <c r="D758" s="72"/>
      <c r="J758" s="72"/>
      <c r="K758" s="72"/>
      <c r="L758" s="72"/>
    </row>
    <row r="759" spans="2:12" ht="15.75" customHeight="1">
      <c r="B759" s="72"/>
      <c r="C759" s="72"/>
      <c r="D759" s="72"/>
      <c r="J759" s="72"/>
      <c r="K759" s="72"/>
      <c r="L759" s="72"/>
    </row>
    <row r="760" spans="2:12" ht="15.75" customHeight="1">
      <c r="B760" s="72"/>
      <c r="C760" s="72"/>
      <c r="D760" s="72"/>
      <c r="J760" s="72"/>
      <c r="K760" s="72"/>
      <c r="L760" s="72"/>
    </row>
    <row r="761" spans="2:12" ht="15.75" customHeight="1">
      <c r="B761" s="72"/>
      <c r="C761" s="72"/>
      <c r="D761" s="72"/>
      <c r="J761" s="72"/>
      <c r="K761" s="72"/>
      <c r="L761" s="72"/>
    </row>
    <row r="762" spans="2:12" ht="15.75" customHeight="1">
      <c r="B762" s="72"/>
      <c r="C762" s="72"/>
      <c r="D762" s="72"/>
      <c r="J762" s="72"/>
      <c r="K762" s="72"/>
      <c r="L762" s="72"/>
    </row>
    <row r="763" spans="2:12" ht="15.75" customHeight="1">
      <c r="B763" s="72"/>
      <c r="C763" s="72"/>
      <c r="D763" s="72"/>
      <c r="J763" s="72"/>
      <c r="K763" s="72"/>
      <c r="L763" s="72"/>
    </row>
    <row r="764" spans="2:12" ht="15.75" customHeight="1">
      <c r="B764" s="72"/>
      <c r="C764" s="72"/>
      <c r="D764" s="72"/>
      <c r="J764" s="72"/>
      <c r="K764" s="72"/>
      <c r="L764" s="72"/>
    </row>
    <row r="765" spans="2:12" ht="15.75" customHeight="1">
      <c r="B765" s="72"/>
      <c r="C765" s="72"/>
      <c r="D765" s="72"/>
      <c r="J765" s="72"/>
      <c r="K765" s="72"/>
      <c r="L765" s="72"/>
    </row>
    <row r="766" spans="2:12" ht="15.75" customHeight="1">
      <c r="B766" s="72"/>
      <c r="C766" s="72"/>
      <c r="D766" s="72"/>
      <c r="J766" s="72"/>
      <c r="K766" s="72"/>
      <c r="L766" s="72"/>
    </row>
    <row r="767" spans="2:12" ht="15.75" customHeight="1">
      <c r="B767" s="72"/>
      <c r="C767" s="72"/>
      <c r="D767" s="72"/>
      <c r="J767" s="72"/>
      <c r="K767" s="72"/>
      <c r="L767" s="72"/>
    </row>
    <row r="768" spans="2:12" ht="15.75" customHeight="1">
      <c r="B768" s="72"/>
      <c r="C768" s="72"/>
      <c r="D768" s="72"/>
      <c r="J768" s="72"/>
      <c r="K768" s="72"/>
      <c r="L768" s="72"/>
    </row>
    <row r="769" spans="2:12" ht="15.75" customHeight="1">
      <c r="B769" s="72"/>
      <c r="C769" s="72"/>
      <c r="D769" s="72"/>
      <c r="J769" s="72"/>
      <c r="K769" s="72"/>
      <c r="L769" s="72"/>
    </row>
    <row r="770" spans="2:12" ht="15.75" customHeight="1">
      <c r="B770" s="72"/>
      <c r="C770" s="72"/>
      <c r="D770" s="72"/>
      <c r="J770" s="72"/>
      <c r="K770" s="72"/>
      <c r="L770" s="72"/>
    </row>
    <row r="771" spans="2:12" ht="15.75" customHeight="1">
      <c r="B771" s="72"/>
      <c r="C771" s="72"/>
      <c r="D771" s="72"/>
      <c r="J771" s="72"/>
      <c r="K771" s="72"/>
      <c r="L771" s="72"/>
    </row>
    <row r="772" spans="2:12" ht="15.75" customHeight="1">
      <c r="B772" s="72"/>
      <c r="C772" s="72"/>
      <c r="D772" s="72"/>
      <c r="J772" s="72"/>
      <c r="K772" s="72"/>
      <c r="L772" s="72"/>
    </row>
    <row r="773" spans="2:12" ht="15.75" customHeight="1">
      <c r="B773" s="72"/>
      <c r="C773" s="72"/>
      <c r="D773" s="72"/>
      <c r="J773" s="72"/>
      <c r="K773" s="72"/>
      <c r="L773" s="72"/>
    </row>
    <row r="774" spans="2:12" ht="15.75" customHeight="1">
      <c r="B774" s="72"/>
      <c r="C774" s="72"/>
      <c r="D774" s="72"/>
      <c r="J774" s="72"/>
      <c r="K774" s="72"/>
      <c r="L774" s="72"/>
    </row>
    <row r="775" spans="2:12" ht="15.75" customHeight="1">
      <c r="B775" s="72"/>
      <c r="C775" s="72"/>
      <c r="D775" s="72"/>
      <c r="J775" s="72"/>
      <c r="K775" s="72"/>
      <c r="L775" s="72"/>
    </row>
    <row r="776" spans="2:12" ht="15.75" customHeight="1">
      <c r="B776" s="72"/>
      <c r="C776" s="72"/>
      <c r="D776" s="72"/>
      <c r="J776" s="72"/>
      <c r="K776" s="72"/>
      <c r="L776" s="72"/>
    </row>
    <row r="777" spans="2:12" ht="15.75" customHeight="1">
      <c r="B777" s="72"/>
      <c r="C777" s="72"/>
      <c r="D777" s="72"/>
      <c r="J777" s="72"/>
      <c r="K777" s="72"/>
      <c r="L777" s="72"/>
    </row>
    <row r="778" spans="2:12" ht="15.75" customHeight="1">
      <c r="B778" s="72"/>
      <c r="C778" s="72"/>
      <c r="D778" s="72"/>
      <c r="J778" s="72"/>
      <c r="K778" s="72"/>
      <c r="L778" s="72"/>
    </row>
    <row r="779" spans="2:12" ht="15.75" customHeight="1">
      <c r="B779" s="72"/>
      <c r="C779" s="72"/>
      <c r="D779" s="72"/>
      <c r="J779" s="72"/>
      <c r="K779" s="72"/>
      <c r="L779" s="72"/>
    </row>
    <row r="780" spans="2:12" ht="15.75" customHeight="1">
      <c r="B780" s="72"/>
      <c r="C780" s="72"/>
      <c r="D780" s="72"/>
      <c r="J780" s="72"/>
      <c r="K780" s="72"/>
      <c r="L780" s="72"/>
    </row>
    <row r="781" spans="2:12" ht="15.75" customHeight="1">
      <c r="B781" s="72"/>
      <c r="C781" s="72"/>
      <c r="D781" s="72"/>
      <c r="J781" s="72"/>
      <c r="K781" s="72"/>
      <c r="L781" s="72"/>
    </row>
    <row r="782" spans="2:12" ht="15.75" customHeight="1">
      <c r="B782" s="72"/>
      <c r="C782" s="72"/>
      <c r="D782" s="72"/>
      <c r="J782" s="72"/>
      <c r="K782" s="72"/>
      <c r="L782" s="72"/>
    </row>
    <row r="783" spans="2:12" ht="15.75" customHeight="1">
      <c r="B783" s="72"/>
      <c r="C783" s="72"/>
      <c r="D783" s="72"/>
      <c r="J783" s="72"/>
      <c r="K783" s="72"/>
      <c r="L783" s="72"/>
    </row>
    <row r="784" spans="2:12" ht="15.75" customHeight="1">
      <c r="B784" s="72"/>
      <c r="C784" s="72"/>
      <c r="D784" s="72"/>
      <c r="J784" s="72"/>
      <c r="K784" s="72"/>
      <c r="L784" s="72"/>
    </row>
    <row r="785" spans="2:12" ht="15.75" customHeight="1">
      <c r="B785" s="72"/>
      <c r="C785" s="72"/>
      <c r="D785" s="72"/>
      <c r="J785" s="72"/>
      <c r="K785" s="72"/>
      <c r="L785" s="72"/>
    </row>
    <row r="786" spans="2:12" ht="15.75" customHeight="1">
      <c r="B786" s="72"/>
      <c r="C786" s="72"/>
      <c r="D786" s="72"/>
      <c r="J786" s="72"/>
      <c r="K786" s="72"/>
      <c r="L786" s="72"/>
    </row>
    <row r="787" spans="2:12" ht="15.75" customHeight="1">
      <c r="B787" s="72"/>
      <c r="C787" s="72"/>
      <c r="D787" s="72"/>
      <c r="J787" s="72"/>
      <c r="K787" s="72"/>
      <c r="L787" s="72"/>
    </row>
    <row r="788" spans="2:12" ht="15.75" customHeight="1">
      <c r="B788" s="72"/>
      <c r="C788" s="72"/>
      <c r="D788" s="72"/>
      <c r="J788" s="72"/>
      <c r="K788" s="72"/>
      <c r="L788" s="72"/>
    </row>
    <row r="789" spans="2:12" ht="15.75" customHeight="1">
      <c r="B789" s="72"/>
      <c r="C789" s="72"/>
      <c r="D789" s="72"/>
      <c r="J789" s="72"/>
      <c r="K789" s="72"/>
      <c r="L789" s="72"/>
    </row>
    <row r="790" spans="2:12" ht="15.75" customHeight="1">
      <c r="B790" s="72"/>
      <c r="C790" s="72"/>
      <c r="D790" s="72"/>
      <c r="J790" s="72"/>
      <c r="K790" s="72"/>
      <c r="L790" s="72"/>
    </row>
    <row r="791" spans="2:12" ht="15.75" customHeight="1">
      <c r="B791" s="72"/>
      <c r="C791" s="72"/>
      <c r="D791" s="72"/>
      <c r="J791" s="72"/>
      <c r="K791" s="72"/>
      <c r="L791" s="72"/>
    </row>
    <row r="792" spans="2:12" ht="15.75" customHeight="1">
      <c r="B792" s="72"/>
      <c r="C792" s="72"/>
      <c r="D792" s="72"/>
      <c r="J792" s="72"/>
      <c r="K792" s="72"/>
      <c r="L792" s="72"/>
    </row>
    <row r="793" spans="2:12" ht="15.75" customHeight="1">
      <c r="B793" s="72"/>
      <c r="C793" s="72"/>
      <c r="D793" s="72"/>
      <c r="J793" s="72"/>
      <c r="K793" s="72"/>
      <c r="L793" s="72"/>
    </row>
    <row r="794" spans="2:12" ht="15.75" customHeight="1">
      <c r="B794" s="72"/>
      <c r="C794" s="72"/>
      <c r="D794" s="72"/>
      <c r="J794" s="72"/>
      <c r="K794" s="72"/>
      <c r="L794" s="72"/>
    </row>
    <row r="795" spans="2:12" ht="15.75" customHeight="1">
      <c r="B795" s="72"/>
      <c r="C795" s="72"/>
      <c r="D795" s="72"/>
      <c r="J795" s="72"/>
      <c r="K795" s="72"/>
      <c r="L795" s="72"/>
    </row>
    <row r="796" spans="2:12" ht="15.75" customHeight="1">
      <c r="B796" s="72"/>
      <c r="C796" s="72"/>
      <c r="D796" s="72"/>
      <c r="J796" s="72"/>
      <c r="K796" s="72"/>
      <c r="L796" s="72"/>
    </row>
    <row r="797" spans="2:12" ht="15.75" customHeight="1">
      <c r="B797" s="72"/>
      <c r="C797" s="72"/>
      <c r="D797" s="72"/>
      <c r="J797" s="72"/>
      <c r="K797" s="72"/>
      <c r="L797" s="72"/>
    </row>
    <row r="798" spans="2:12" ht="15.75" customHeight="1">
      <c r="B798" s="72"/>
      <c r="C798" s="72"/>
      <c r="D798" s="72"/>
      <c r="J798" s="72"/>
      <c r="K798" s="72"/>
      <c r="L798" s="72"/>
    </row>
    <row r="799" spans="2:12" ht="15.75" customHeight="1">
      <c r="B799" s="72"/>
      <c r="C799" s="72"/>
      <c r="D799" s="72"/>
      <c r="J799" s="72"/>
      <c r="K799" s="72"/>
      <c r="L799" s="72"/>
    </row>
    <row r="800" spans="2:12" ht="15.75" customHeight="1">
      <c r="B800" s="72"/>
      <c r="C800" s="72"/>
      <c r="D800" s="72"/>
      <c r="J800" s="72"/>
      <c r="K800" s="72"/>
      <c r="L800" s="72"/>
    </row>
    <row r="801" spans="2:12" ht="15.75" customHeight="1">
      <c r="B801" s="72"/>
      <c r="C801" s="72"/>
      <c r="D801" s="72"/>
      <c r="J801" s="72"/>
      <c r="K801" s="72"/>
      <c r="L801" s="72"/>
    </row>
    <row r="802" spans="2:12" ht="15.75" customHeight="1">
      <c r="B802" s="72"/>
      <c r="C802" s="72"/>
      <c r="D802" s="72"/>
      <c r="J802" s="72"/>
      <c r="K802" s="72"/>
      <c r="L802" s="72"/>
    </row>
    <row r="803" spans="2:12" ht="15.75" customHeight="1">
      <c r="B803" s="72"/>
      <c r="C803" s="72"/>
      <c r="D803" s="72"/>
      <c r="J803" s="72"/>
      <c r="K803" s="72"/>
      <c r="L803" s="72"/>
    </row>
    <row r="804" spans="2:12" ht="15.75" customHeight="1">
      <c r="B804" s="72"/>
      <c r="C804" s="72"/>
      <c r="D804" s="72"/>
      <c r="J804" s="72"/>
      <c r="K804" s="72"/>
      <c r="L804" s="72"/>
    </row>
    <row r="805" spans="2:12" ht="15.75" customHeight="1">
      <c r="B805" s="72"/>
      <c r="C805" s="72"/>
      <c r="D805" s="72"/>
      <c r="J805" s="72"/>
      <c r="K805" s="72"/>
      <c r="L805" s="72"/>
    </row>
    <row r="806" spans="2:12" ht="15.75" customHeight="1">
      <c r="B806" s="72"/>
      <c r="C806" s="72"/>
      <c r="D806" s="72"/>
      <c r="J806" s="72"/>
      <c r="K806" s="72"/>
      <c r="L806" s="72"/>
    </row>
    <row r="807" spans="2:12" ht="15.75" customHeight="1">
      <c r="B807" s="72"/>
      <c r="C807" s="72"/>
      <c r="D807" s="72"/>
      <c r="J807" s="72"/>
      <c r="K807" s="72"/>
      <c r="L807" s="72"/>
    </row>
    <row r="808" spans="2:12" ht="15.75" customHeight="1">
      <c r="B808" s="72"/>
      <c r="C808" s="72"/>
      <c r="D808" s="72"/>
      <c r="J808" s="72"/>
      <c r="K808" s="72"/>
      <c r="L808" s="72"/>
    </row>
    <row r="809" spans="2:12" ht="15.75" customHeight="1">
      <c r="B809" s="72"/>
      <c r="C809" s="72"/>
      <c r="D809" s="72"/>
      <c r="J809" s="72"/>
      <c r="K809" s="72"/>
      <c r="L809" s="72"/>
    </row>
    <row r="810" spans="2:12" ht="15.75" customHeight="1">
      <c r="B810" s="72"/>
      <c r="C810" s="72"/>
      <c r="D810" s="72"/>
      <c r="J810" s="72"/>
      <c r="K810" s="72"/>
      <c r="L810" s="72"/>
    </row>
    <row r="811" spans="2:12" ht="15.75" customHeight="1">
      <c r="B811" s="72"/>
      <c r="C811" s="72"/>
      <c r="D811" s="72"/>
      <c r="J811" s="72"/>
      <c r="K811" s="72"/>
      <c r="L811" s="72"/>
    </row>
    <row r="812" spans="2:12" ht="15.75" customHeight="1">
      <c r="B812" s="72"/>
      <c r="C812" s="72"/>
      <c r="D812" s="72"/>
      <c r="J812" s="72"/>
      <c r="K812" s="72"/>
      <c r="L812" s="72"/>
    </row>
    <row r="813" spans="2:12" ht="15.75" customHeight="1">
      <c r="B813" s="72"/>
      <c r="C813" s="72"/>
      <c r="D813" s="72"/>
      <c r="J813" s="72"/>
      <c r="K813" s="72"/>
      <c r="L813" s="72"/>
    </row>
    <row r="814" spans="2:12" ht="15.75" customHeight="1">
      <c r="B814" s="72"/>
      <c r="C814" s="72"/>
      <c r="D814" s="72"/>
      <c r="J814" s="72"/>
      <c r="K814" s="72"/>
      <c r="L814" s="72"/>
    </row>
    <row r="815" spans="2:12" ht="15.75" customHeight="1">
      <c r="B815" s="72"/>
      <c r="C815" s="72"/>
      <c r="D815" s="72"/>
      <c r="J815" s="72"/>
      <c r="K815" s="72"/>
      <c r="L815" s="72"/>
    </row>
    <row r="816" spans="2:12" ht="15.75" customHeight="1">
      <c r="B816" s="72"/>
      <c r="C816" s="72"/>
      <c r="D816" s="72"/>
      <c r="J816" s="72"/>
      <c r="K816" s="72"/>
      <c r="L816" s="72"/>
    </row>
    <row r="817" spans="2:12" ht="15.75" customHeight="1">
      <c r="B817" s="72"/>
      <c r="C817" s="72"/>
      <c r="D817" s="72"/>
      <c r="J817" s="72"/>
      <c r="K817" s="72"/>
      <c r="L817" s="72"/>
    </row>
    <row r="818" spans="2:12" ht="15.75" customHeight="1">
      <c r="B818" s="72"/>
      <c r="C818" s="72"/>
      <c r="D818" s="72"/>
      <c r="J818" s="72"/>
      <c r="K818" s="72"/>
      <c r="L818" s="72"/>
    </row>
    <row r="819" spans="2:12" ht="15.75" customHeight="1">
      <c r="B819" s="72"/>
      <c r="C819" s="72"/>
      <c r="D819" s="72"/>
      <c r="J819" s="72"/>
      <c r="K819" s="72"/>
      <c r="L819" s="72"/>
    </row>
    <row r="820" spans="2:12" ht="15.75" customHeight="1">
      <c r="B820" s="72"/>
      <c r="C820" s="72"/>
      <c r="D820" s="72"/>
      <c r="J820" s="72"/>
      <c r="K820" s="72"/>
      <c r="L820" s="72"/>
    </row>
    <row r="821" spans="2:12" ht="15.75" customHeight="1">
      <c r="B821" s="72"/>
      <c r="C821" s="72"/>
      <c r="D821" s="72"/>
      <c r="J821" s="72"/>
      <c r="K821" s="72"/>
      <c r="L821" s="72"/>
    </row>
    <row r="822" spans="2:12" ht="15.75" customHeight="1">
      <c r="B822" s="72"/>
      <c r="C822" s="72"/>
      <c r="D822" s="72"/>
      <c r="J822" s="72"/>
      <c r="K822" s="72"/>
      <c r="L822" s="72"/>
    </row>
    <row r="823" spans="2:12" ht="15.75" customHeight="1">
      <c r="B823" s="72"/>
      <c r="C823" s="72"/>
      <c r="D823" s="72"/>
      <c r="J823" s="72"/>
      <c r="K823" s="72"/>
      <c r="L823" s="72"/>
    </row>
    <row r="824" spans="2:12" ht="15.75" customHeight="1">
      <c r="B824" s="72"/>
      <c r="C824" s="72"/>
      <c r="D824" s="72"/>
      <c r="J824" s="72"/>
      <c r="K824" s="72"/>
      <c r="L824" s="72"/>
    </row>
    <row r="825" spans="2:12" ht="15.75" customHeight="1">
      <c r="B825" s="72"/>
      <c r="C825" s="72"/>
      <c r="D825" s="72"/>
      <c r="J825" s="72"/>
      <c r="K825" s="72"/>
      <c r="L825" s="72"/>
    </row>
    <row r="826" spans="2:12" ht="15.75" customHeight="1">
      <c r="B826" s="72"/>
      <c r="C826" s="72"/>
      <c r="D826" s="72"/>
      <c r="J826" s="72"/>
      <c r="K826" s="72"/>
      <c r="L826" s="72"/>
    </row>
    <row r="827" spans="2:12" ht="15.75" customHeight="1">
      <c r="B827" s="72"/>
      <c r="C827" s="72"/>
      <c r="D827" s="72"/>
      <c r="J827" s="72"/>
      <c r="K827" s="72"/>
      <c r="L827" s="72"/>
    </row>
    <row r="828" spans="2:12" ht="15.75" customHeight="1">
      <c r="B828" s="72"/>
      <c r="C828" s="72"/>
      <c r="D828" s="72"/>
      <c r="J828" s="72"/>
      <c r="K828" s="72"/>
      <c r="L828" s="72"/>
    </row>
    <row r="829" spans="2:12" ht="15.75" customHeight="1">
      <c r="B829" s="72"/>
      <c r="C829" s="72"/>
      <c r="D829" s="72"/>
      <c r="J829" s="72"/>
      <c r="K829" s="72"/>
      <c r="L829" s="72"/>
    </row>
    <row r="830" spans="2:12" ht="15.75" customHeight="1">
      <c r="B830" s="72"/>
      <c r="C830" s="72"/>
      <c r="D830" s="72"/>
      <c r="J830" s="72"/>
      <c r="K830" s="72"/>
      <c r="L830" s="72"/>
    </row>
    <row r="831" spans="2:12" ht="15.75" customHeight="1">
      <c r="B831" s="72"/>
      <c r="C831" s="72"/>
      <c r="D831" s="72"/>
      <c r="J831" s="72"/>
      <c r="K831" s="72"/>
      <c r="L831" s="72"/>
    </row>
    <row r="832" spans="2:12" ht="15.75" customHeight="1">
      <c r="B832" s="72"/>
      <c r="C832" s="72"/>
      <c r="D832" s="72"/>
      <c r="J832" s="72"/>
      <c r="K832" s="72"/>
      <c r="L832" s="72"/>
    </row>
    <row r="833" spans="2:12" ht="15.75" customHeight="1">
      <c r="B833" s="72"/>
      <c r="C833" s="72"/>
      <c r="D833" s="72"/>
      <c r="J833" s="72"/>
      <c r="K833" s="72"/>
      <c r="L833" s="72"/>
    </row>
    <row r="834" spans="2:12" ht="15.75" customHeight="1">
      <c r="B834" s="72"/>
      <c r="C834" s="72"/>
      <c r="D834" s="72"/>
      <c r="J834" s="72"/>
      <c r="K834" s="72"/>
      <c r="L834" s="72"/>
    </row>
    <row r="835" spans="2:12" ht="15.75" customHeight="1">
      <c r="B835" s="72"/>
      <c r="C835" s="72"/>
      <c r="D835" s="72"/>
      <c r="J835" s="72"/>
      <c r="K835" s="72"/>
      <c r="L835" s="72"/>
    </row>
    <row r="836" spans="2:12" ht="15.75" customHeight="1">
      <c r="B836" s="72"/>
      <c r="C836" s="72"/>
      <c r="D836" s="72"/>
      <c r="J836" s="72"/>
      <c r="K836" s="72"/>
      <c r="L836" s="72"/>
    </row>
    <row r="837" spans="2:12" ht="15.75" customHeight="1">
      <c r="B837" s="72"/>
      <c r="C837" s="72"/>
      <c r="D837" s="72"/>
      <c r="J837" s="72"/>
      <c r="K837" s="72"/>
      <c r="L837" s="72"/>
    </row>
    <row r="838" spans="2:12" ht="15.75" customHeight="1">
      <c r="B838" s="72"/>
      <c r="C838" s="72"/>
      <c r="D838" s="72"/>
      <c r="J838" s="72"/>
      <c r="K838" s="72"/>
      <c r="L838" s="72"/>
    </row>
    <row r="839" spans="2:12" ht="15.75" customHeight="1">
      <c r="B839" s="72"/>
      <c r="C839" s="72"/>
      <c r="D839" s="72"/>
      <c r="J839" s="72"/>
      <c r="K839" s="72"/>
      <c r="L839" s="72"/>
    </row>
    <row r="840" spans="2:12" ht="15.75" customHeight="1">
      <c r="B840" s="72"/>
      <c r="C840" s="72"/>
      <c r="D840" s="72"/>
      <c r="J840" s="72"/>
      <c r="K840" s="72"/>
      <c r="L840" s="72"/>
    </row>
    <row r="841" spans="2:12" ht="15.75" customHeight="1">
      <c r="B841" s="72"/>
      <c r="C841" s="72"/>
      <c r="D841" s="72"/>
      <c r="J841" s="72"/>
      <c r="K841" s="72"/>
      <c r="L841" s="72"/>
    </row>
    <row r="842" spans="2:12" ht="15.75" customHeight="1">
      <c r="B842" s="72"/>
      <c r="C842" s="72"/>
      <c r="D842" s="72"/>
      <c r="J842" s="72"/>
      <c r="K842" s="72"/>
      <c r="L842" s="72"/>
    </row>
    <row r="843" spans="2:12" ht="15.75" customHeight="1">
      <c r="B843" s="72"/>
      <c r="C843" s="72"/>
      <c r="D843" s="72"/>
      <c r="J843" s="72"/>
      <c r="K843" s="72"/>
      <c r="L843" s="72"/>
    </row>
    <row r="844" spans="2:12" ht="15.75" customHeight="1">
      <c r="B844" s="72"/>
      <c r="C844" s="72"/>
      <c r="D844" s="72"/>
      <c r="J844" s="72"/>
      <c r="K844" s="72"/>
      <c r="L844" s="72"/>
    </row>
    <row r="845" spans="2:12" ht="15.75" customHeight="1">
      <c r="B845" s="72"/>
      <c r="C845" s="72"/>
      <c r="D845" s="72"/>
      <c r="J845" s="72"/>
      <c r="K845" s="72"/>
      <c r="L845" s="72"/>
    </row>
    <row r="846" spans="2:12" ht="15.75" customHeight="1">
      <c r="B846" s="72"/>
      <c r="C846" s="72"/>
      <c r="D846" s="72"/>
      <c r="J846" s="72"/>
      <c r="K846" s="72"/>
      <c r="L846" s="72"/>
    </row>
    <row r="847" spans="2:12" ht="15.75" customHeight="1">
      <c r="B847" s="72"/>
      <c r="C847" s="72"/>
      <c r="D847" s="72"/>
      <c r="J847" s="72"/>
      <c r="K847" s="72"/>
      <c r="L847" s="72"/>
    </row>
    <row r="848" spans="2:12" ht="15.75" customHeight="1">
      <c r="B848" s="72"/>
      <c r="C848" s="72"/>
      <c r="D848" s="72"/>
      <c r="J848" s="72"/>
      <c r="K848" s="72"/>
      <c r="L848" s="72"/>
    </row>
    <row r="849" spans="2:12" ht="15.75" customHeight="1">
      <c r="B849" s="72"/>
      <c r="C849" s="72"/>
      <c r="D849" s="72"/>
      <c r="J849" s="72"/>
      <c r="K849" s="72"/>
      <c r="L849" s="72"/>
    </row>
    <row r="850" spans="2:12" ht="15.75" customHeight="1">
      <c r="B850" s="72"/>
      <c r="C850" s="72"/>
      <c r="D850" s="72"/>
      <c r="J850" s="72"/>
      <c r="K850" s="72"/>
      <c r="L850" s="72"/>
    </row>
    <row r="851" spans="2:12" ht="15.75" customHeight="1">
      <c r="B851" s="72"/>
      <c r="C851" s="72"/>
      <c r="D851" s="72"/>
      <c r="J851" s="72"/>
      <c r="K851" s="72"/>
      <c r="L851" s="72"/>
    </row>
    <row r="852" spans="2:12" ht="15.75" customHeight="1">
      <c r="B852" s="72"/>
      <c r="C852" s="72"/>
      <c r="D852" s="72"/>
      <c r="J852" s="72"/>
      <c r="K852" s="72"/>
      <c r="L852" s="72"/>
    </row>
    <row r="853" spans="2:12" ht="15.75" customHeight="1">
      <c r="B853" s="72"/>
      <c r="C853" s="72"/>
      <c r="D853" s="72"/>
      <c r="J853" s="72"/>
      <c r="K853" s="72"/>
      <c r="L853" s="72"/>
    </row>
    <row r="854" spans="2:12" ht="15.75" customHeight="1">
      <c r="B854" s="72"/>
      <c r="C854" s="72"/>
      <c r="D854" s="72"/>
      <c r="J854" s="72"/>
      <c r="K854" s="72"/>
      <c r="L854" s="72"/>
    </row>
    <row r="855" spans="2:12" ht="15.75" customHeight="1">
      <c r="B855" s="72"/>
      <c r="C855" s="72"/>
      <c r="D855" s="72"/>
      <c r="J855" s="72"/>
      <c r="K855" s="72"/>
      <c r="L855" s="72"/>
    </row>
    <row r="856" spans="2:12" ht="15.75" customHeight="1">
      <c r="B856" s="72"/>
      <c r="C856" s="72"/>
      <c r="D856" s="72"/>
      <c r="J856" s="72"/>
      <c r="K856" s="72"/>
      <c r="L856" s="72"/>
    </row>
    <row r="857" spans="2:12" ht="15.75" customHeight="1">
      <c r="B857" s="72"/>
      <c r="C857" s="72"/>
      <c r="D857" s="72"/>
      <c r="J857" s="72"/>
      <c r="K857" s="72"/>
      <c r="L857" s="72"/>
    </row>
    <row r="858" spans="2:12" ht="15.75" customHeight="1">
      <c r="B858" s="72"/>
      <c r="C858" s="72"/>
      <c r="D858" s="72"/>
      <c r="J858" s="72"/>
      <c r="K858" s="72"/>
      <c r="L858" s="72"/>
    </row>
    <row r="859" spans="2:12" ht="15.75" customHeight="1">
      <c r="B859" s="72"/>
      <c r="C859" s="72"/>
      <c r="D859" s="72"/>
      <c r="J859" s="72"/>
      <c r="K859" s="72"/>
      <c r="L859" s="72"/>
    </row>
    <row r="860" spans="2:12" ht="15.75" customHeight="1">
      <c r="B860" s="72"/>
      <c r="C860" s="72"/>
      <c r="D860" s="72"/>
      <c r="J860" s="72"/>
      <c r="K860" s="72"/>
      <c r="L860" s="72"/>
    </row>
    <row r="861" spans="2:12" ht="15.75" customHeight="1">
      <c r="B861" s="72"/>
      <c r="C861" s="72"/>
      <c r="D861" s="72"/>
      <c r="J861" s="72"/>
      <c r="K861" s="72"/>
      <c r="L861" s="72"/>
    </row>
    <row r="862" spans="2:12" ht="15.75" customHeight="1">
      <c r="B862" s="72"/>
      <c r="C862" s="72"/>
      <c r="D862" s="72"/>
      <c r="J862" s="72"/>
      <c r="K862" s="72"/>
      <c r="L862" s="72"/>
    </row>
    <row r="863" spans="2:12" ht="15.75" customHeight="1">
      <c r="B863" s="72"/>
      <c r="C863" s="72"/>
      <c r="D863" s="72"/>
      <c r="J863" s="72"/>
      <c r="K863" s="72"/>
      <c r="L863" s="72"/>
    </row>
    <row r="864" spans="2:12" ht="15.75" customHeight="1">
      <c r="B864" s="72"/>
      <c r="C864" s="72"/>
      <c r="D864" s="72"/>
      <c r="J864" s="72"/>
      <c r="K864" s="72"/>
      <c r="L864" s="72"/>
    </row>
    <row r="865" spans="2:12" ht="15.75" customHeight="1">
      <c r="B865" s="72"/>
      <c r="C865" s="72"/>
      <c r="D865" s="72"/>
      <c r="J865" s="72"/>
      <c r="K865" s="72"/>
      <c r="L865" s="72"/>
    </row>
    <row r="866" spans="2:12" ht="15.75" customHeight="1">
      <c r="B866" s="72"/>
      <c r="C866" s="72"/>
      <c r="D866" s="72"/>
      <c r="J866" s="72"/>
      <c r="K866" s="72"/>
      <c r="L866" s="72"/>
    </row>
    <row r="867" spans="2:12" ht="15.75" customHeight="1">
      <c r="B867" s="72"/>
      <c r="C867" s="72"/>
      <c r="D867" s="72"/>
      <c r="J867" s="72"/>
      <c r="K867" s="72"/>
      <c r="L867" s="72"/>
    </row>
    <row r="868" spans="2:12" ht="15.75" customHeight="1">
      <c r="B868" s="72"/>
      <c r="C868" s="72"/>
      <c r="D868" s="72"/>
      <c r="J868" s="72"/>
      <c r="K868" s="72"/>
      <c r="L868" s="72"/>
    </row>
    <row r="869" spans="2:12" ht="15.75" customHeight="1">
      <c r="B869" s="72"/>
      <c r="C869" s="72"/>
      <c r="D869" s="72"/>
      <c r="J869" s="72"/>
      <c r="K869" s="72"/>
      <c r="L869" s="72"/>
    </row>
    <row r="870" spans="2:12" ht="15.75" customHeight="1">
      <c r="B870" s="72"/>
      <c r="C870" s="72"/>
      <c r="D870" s="72"/>
      <c r="J870" s="72"/>
      <c r="K870" s="72"/>
      <c r="L870" s="72"/>
    </row>
    <row r="871" spans="2:12" ht="15.75" customHeight="1">
      <c r="B871" s="72"/>
      <c r="C871" s="72"/>
      <c r="D871" s="72"/>
      <c r="J871" s="72"/>
      <c r="K871" s="72"/>
      <c r="L871" s="72"/>
    </row>
    <row r="872" spans="2:12" ht="15.75" customHeight="1">
      <c r="B872" s="72"/>
      <c r="C872" s="72"/>
      <c r="D872" s="72"/>
      <c r="J872" s="72"/>
      <c r="K872" s="72"/>
      <c r="L872" s="72"/>
    </row>
    <row r="873" spans="2:12" ht="15.75" customHeight="1">
      <c r="B873" s="72"/>
      <c r="C873" s="72"/>
      <c r="D873" s="72"/>
      <c r="J873" s="72"/>
      <c r="K873" s="72"/>
      <c r="L873" s="72"/>
    </row>
    <row r="874" spans="2:12" ht="15.75" customHeight="1">
      <c r="B874" s="72"/>
      <c r="C874" s="72"/>
      <c r="D874" s="72"/>
      <c r="J874" s="72"/>
      <c r="K874" s="72"/>
      <c r="L874" s="72"/>
    </row>
    <row r="875" spans="2:12" ht="15.75" customHeight="1">
      <c r="B875" s="72"/>
      <c r="C875" s="72"/>
      <c r="D875" s="72"/>
      <c r="J875" s="72"/>
      <c r="K875" s="72"/>
      <c r="L875" s="72"/>
    </row>
    <row r="876" spans="2:12" ht="15.75" customHeight="1">
      <c r="B876" s="72"/>
      <c r="C876" s="72"/>
      <c r="D876" s="72"/>
      <c r="J876" s="72"/>
      <c r="K876" s="72"/>
      <c r="L876" s="72"/>
    </row>
    <row r="877" spans="2:12" ht="15.75" customHeight="1">
      <c r="B877" s="72"/>
      <c r="C877" s="72"/>
      <c r="D877" s="72"/>
      <c r="J877" s="72"/>
      <c r="K877" s="72"/>
      <c r="L877" s="72"/>
    </row>
    <row r="878" spans="2:12" ht="15.75" customHeight="1">
      <c r="B878" s="72"/>
      <c r="C878" s="72"/>
      <c r="D878" s="72"/>
      <c r="J878" s="72"/>
      <c r="K878" s="72"/>
      <c r="L878" s="72"/>
    </row>
    <row r="879" spans="2:12" ht="15.75" customHeight="1">
      <c r="B879" s="72"/>
      <c r="C879" s="72"/>
      <c r="D879" s="72"/>
      <c r="J879" s="72"/>
      <c r="K879" s="72"/>
      <c r="L879" s="72"/>
    </row>
    <row r="880" spans="2:12" ht="15.75" customHeight="1">
      <c r="B880" s="72"/>
      <c r="C880" s="72"/>
      <c r="D880" s="72"/>
      <c r="J880" s="72"/>
      <c r="K880" s="72"/>
      <c r="L880" s="72"/>
    </row>
    <row r="881" spans="2:12" ht="15.75" customHeight="1">
      <c r="B881" s="72"/>
      <c r="C881" s="72"/>
      <c r="D881" s="72"/>
      <c r="J881" s="72"/>
      <c r="K881" s="72"/>
      <c r="L881" s="72"/>
    </row>
    <row r="882" spans="2:12" ht="15.75" customHeight="1">
      <c r="B882" s="72"/>
      <c r="C882" s="72"/>
      <c r="D882" s="72"/>
      <c r="J882" s="72"/>
      <c r="K882" s="72"/>
      <c r="L882" s="72"/>
    </row>
    <row r="883" spans="2:12" ht="15.75" customHeight="1">
      <c r="B883" s="72"/>
      <c r="C883" s="72"/>
      <c r="D883" s="72"/>
      <c r="J883" s="72"/>
      <c r="K883" s="72"/>
      <c r="L883" s="72"/>
    </row>
    <row r="884" spans="2:12" ht="15.75" customHeight="1">
      <c r="B884" s="72"/>
      <c r="C884" s="72"/>
      <c r="D884" s="72"/>
      <c r="J884" s="72"/>
      <c r="K884" s="72"/>
      <c r="L884" s="72"/>
    </row>
    <row r="885" spans="2:12" ht="15.75" customHeight="1">
      <c r="B885" s="72"/>
      <c r="C885" s="72"/>
      <c r="D885" s="72"/>
      <c r="J885" s="72"/>
      <c r="K885" s="72"/>
      <c r="L885" s="72"/>
    </row>
    <row r="886" spans="2:12" ht="15.75" customHeight="1">
      <c r="B886" s="72"/>
      <c r="C886" s="72"/>
      <c r="D886" s="72"/>
      <c r="J886" s="72"/>
      <c r="K886" s="72"/>
      <c r="L886" s="72"/>
    </row>
    <row r="887" spans="2:12" ht="15.75" customHeight="1">
      <c r="B887" s="72"/>
      <c r="C887" s="72"/>
      <c r="D887" s="72"/>
      <c r="J887" s="72"/>
      <c r="K887" s="72"/>
      <c r="L887" s="72"/>
    </row>
    <row r="888" spans="2:12" ht="15.75" customHeight="1">
      <c r="B888" s="72"/>
      <c r="C888" s="72"/>
      <c r="D888" s="72"/>
      <c r="J888" s="72"/>
      <c r="K888" s="72"/>
      <c r="L888" s="72"/>
    </row>
    <row r="889" spans="2:12" ht="15.75" customHeight="1">
      <c r="B889" s="72"/>
      <c r="C889" s="72"/>
      <c r="D889" s="72"/>
      <c r="J889" s="72"/>
      <c r="K889" s="72"/>
      <c r="L889" s="72"/>
    </row>
    <row r="890" spans="2:12" ht="15.75" customHeight="1">
      <c r="B890" s="72"/>
      <c r="C890" s="72"/>
      <c r="D890" s="72"/>
      <c r="J890" s="72"/>
      <c r="K890" s="72"/>
      <c r="L890" s="72"/>
    </row>
    <row r="891" spans="2:12" ht="15.75" customHeight="1">
      <c r="B891" s="72"/>
      <c r="C891" s="72"/>
      <c r="D891" s="72"/>
      <c r="J891" s="72"/>
      <c r="K891" s="72"/>
      <c r="L891" s="72"/>
    </row>
    <row r="892" spans="2:12" ht="15.75" customHeight="1">
      <c r="B892" s="72"/>
      <c r="C892" s="72"/>
      <c r="D892" s="72"/>
      <c r="J892" s="72"/>
      <c r="K892" s="72"/>
      <c r="L892" s="72"/>
    </row>
    <row r="893" spans="2:12" ht="15.75" customHeight="1">
      <c r="B893" s="72"/>
      <c r="C893" s="72"/>
      <c r="D893" s="72"/>
      <c r="J893" s="72"/>
      <c r="K893" s="72"/>
      <c r="L893" s="72"/>
    </row>
    <row r="894" spans="2:12" ht="15.75" customHeight="1">
      <c r="B894" s="72"/>
      <c r="C894" s="72"/>
      <c r="D894" s="72"/>
      <c r="J894" s="72"/>
      <c r="K894" s="72"/>
      <c r="L894" s="72"/>
    </row>
    <row r="895" spans="2:12" ht="15.75" customHeight="1">
      <c r="B895" s="72"/>
      <c r="C895" s="72"/>
      <c r="D895" s="72"/>
      <c r="J895" s="72"/>
      <c r="K895" s="72"/>
      <c r="L895" s="72"/>
    </row>
    <row r="896" spans="2:12" ht="15.75" customHeight="1">
      <c r="B896" s="72"/>
      <c r="C896" s="72"/>
      <c r="D896" s="72"/>
      <c r="J896" s="72"/>
      <c r="K896" s="72"/>
      <c r="L896" s="72"/>
    </row>
    <row r="897" spans="2:12" ht="15.75" customHeight="1">
      <c r="B897" s="72"/>
      <c r="C897" s="72"/>
      <c r="D897" s="72"/>
      <c r="J897" s="72"/>
      <c r="K897" s="72"/>
      <c r="L897" s="72"/>
    </row>
    <row r="898" spans="2:12" ht="15.75" customHeight="1">
      <c r="B898" s="72"/>
      <c r="C898" s="72"/>
      <c r="D898" s="72"/>
      <c r="J898" s="72"/>
      <c r="K898" s="72"/>
      <c r="L898" s="72"/>
    </row>
    <row r="899" spans="2:12" ht="15.75" customHeight="1">
      <c r="B899" s="72"/>
      <c r="C899" s="72"/>
      <c r="D899" s="72"/>
      <c r="J899" s="72"/>
      <c r="K899" s="72"/>
      <c r="L899" s="72"/>
    </row>
    <row r="900" spans="2:12" ht="15.75" customHeight="1">
      <c r="B900" s="72"/>
      <c r="C900" s="72"/>
      <c r="D900" s="72"/>
      <c r="J900" s="72"/>
      <c r="K900" s="72"/>
      <c r="L900" s="72"/>
    </row>
    <row r="901" spans="2:12" ht="15.75" customHeight="1">
      <c r="B901" s="72"/>
      <c r="C901" s="72"/>
      <c r="D901" s="72"/>
      <c r="J901" s="72"/>
      <c r="K901" s="72"/>
      <c r="L901" s="72"/>
    </row>
    <row r="902" spans="2:12" ht="15.75" customHeight="1">
      <c r="B902" s="72"/>
      <c r="C902" s="72"/>
      <c r="D902" s="72"/>
      <c r="J902" s="72"/>
      <c r="K902" s="72"/>
      <c r="L902" s="72"/>
    </row>
    <row r="903" spans="2:12" ht="15.75" customHeight="1">
      <c r="B903" s="72"/>
      <c r="C903" s="72"/>
      <c r="D903" s="72"/>
      <c r="J903" s="72"/>
      <c r="K903" s="72"/>
      <c r="L903" s="72"/>
    </row>
    <row r="904" spans="2:12" ht="15.75" customHeight="1">
      <c r="B904" s="72"/>
      <c r="C904" s="72"/>
      <c r="D904" s="72"/>
      <c r="J904" s="72"/>
      <c r="K904" s="72"/>
      <c r="L904" s="72"/>
    </row>
    <row r="905" spans="2:12" ht="15.75" customHeight="1">
      <c r="B905" s="72"/>
      <c r="C905" s="72"/>
      <c r="D905" s="72"/>
      <c r="J905" s="72"/>
      <c r="K905" s="72"/>
      <c r="L905" s="72"/>
    </row>
    <row r="906" spans="2:12" ht="15.75" customHeight="1">
      <c r="B906" s="72"/>
      <c r="C906" s="72"/>
      <c r="D906" s="72"/>
      <c r="J906" s="72"/>
      <c r="K906" s="72"/>
      <c r="L906" s="72"/>
    </row>
    <row r="907" spans="2:12" ht="15.75" customHeight="1">
      <c r="B907" s="72"/>
      <c r="C907" s="72"/>
      <c r="D907" s="72"/>
      <c r="J907" s="72"/>
      <c r="K907" s="72"/>
      <c r="L907" s="72"/>
    </row>
    <row r="908" spans="2:12" ht="15.75" customHeight="1">
      <c r="B908" s="72"/>
      <c r="C908" s="72"/>
      <c r="D908" s="72"/>
      <c r="J908" s="72"/>
      <c r="K908" s="72"/>
      <c r="L908" s="72"/>
    </row>
    <row r="909" spans="2:12" ht="15.75" customHeight="1">
      <c r="B909" s="72"/>
      <c r="C909" s="72"/>
      <c r="D909" s="72"/>
      <c r="J909" s="72"/>
      <c r="K909" s="72"/>
      <c r="L909" s="72"/>
    </row>
    <row r="910" spans="2:12" ht="15.75" customHeight="1">
      <c r="B910" s="72"/>
      <c r="C910" s="72"/>
      <c r="D910" s="72"/>
      <c r="J910" s="72"/>
      <c r="K910" s="72"/>
      <c r="L910" s="72"/>
    </row>
    <row r="911" spans="2:12" ht="15.75" customHeight="1">
      <c r="B911" s="72"/>
      <c r="C911" s="72"/>
      <c r="D911" s="72"/>
      <c r="J911" s="72"/>
      <c r="K911" s="72"/>
      <c r="L911" s="72"/>
    </row>
    <row r="912" spans="2:12" ht="15.75" customHeight="1">
      <c r="B912" s="72"/>
      <c r="C912" s="72"/>
      <c r="D912" s="72"/>
      <c r="J912" s="72"/>
      <c r="K912" s="72"/>
      <c r="L912" s="72"/>
    </row>
    <row r="913" spans="2:12" ht="15.75" customHeight="1">
      <c r="B913" s="72"/>
      <c r="C913" s="72"/>
      <c r="D913" s="72"/>
      <c r="J913" s="72"/>
      <c r="K913" s="72"/>
      <c r="L913" s="72"/>
    </row>
    <row r="914" spans="2:12" ht="15.75" customHeight="1">
      <c r="B914" s="72"/>
      <c r="C914" s="72"/>
      <c r="D914" s="72"/>
      <c r="J914" s="72"/>
      <c r="K914" s="72"/>
      <c r="L914" s="72"/>
    </row>
    <row r="915" spans="2:12" ht="15.75" customHeight="1">
      <c r="B915" s="72"/>
      <c r="C915" s="72"/>
      <c r="D915" s="72"/>
      <c r="J915" s="72"/>
      <c r="K915" s="72"/>
      <c r="L915" s="72"/>
    </row>
    <row r="916" spans="2:12" ht="15.75" customHeight="1">
      <c r="B916" s="72"/>
      <c r="C916" s="72"/>
      <c r="D916" s="72"/>
      <c r="J916" s="72"/>
      <c r="K916" s="72"/>
      <c r="L916" s="72"/>
    </row>
    <row r="917" spans="2:12" ht="15.75" customHeight="1">
      <c r="B917" s="72"/>
      <c r="C917" s="72"/>
      <c r="D917" s="72"/>
      <c r="J917" s="72"/>
      <c r="K917" s="72"/>
      <c r="L917" s="72"/>
    </row>
    <row r="918" spans="2:12" ht="15.75" customHeight="1">
      <c r="B918" s="72"/>
      <c r="C918" s="72"/>
      <c r="D918" s="72"/>
      <c r="J918" s="72"/>
      <c r="K918" s="72"/>
      <c r="L918" s="72"/>
    </row>
    <row r="919" spans="2:12" ht="15.75" customHeight="1">
      <c r="B919" s="72"/>
      <c r="C919" s="72"/>
      <c r="D919" s="72"/>
      <c r="J919" s="72"/>
      <c r="K919" s="72"/>
      <c r="L919" s="72"/>
    </row>
    <row r="920" spans="2:12" ht="15.75" customHeight="1">
      <c r="B920" s="72"/>
      <c r="C920" s="72"/>
      <c r="D920" s="72"/>
      <c r="J920" s="72"/>
      <c r="K920" s="72"/>
      <c r="L920" s="72"/>
    </row>
    <row r="921" spans="2:12" ht="15.75" customHeight="1">
      <c r="B921" s="72"/>
      <c r="C921" s="72"/>
      <c r="D921" s="72"/>
      <c r="J921" s="72"/>
      <c r="K921" s="72"/>
      <c r="L921" s="72"/>
    </row>
    <row r="922" spans="2:12" ht="15.75" customHeight="1">
      <c r="B922" s="72"/>
      <c r="C922" s="72"/>
      <c r="D922" s="72"/>
      <c r="J922" s="72"/>
      <c r="K922" s="72"/>
      <c r="L922" s="72"/>
    </row>
    <row r="923" spans="2:12" ht="15.75" customHeight="1">
      <c r="B923" s="72"/>
      <c r="C923" s="72"/>
      <c r="D923" s="72"/>
      <c r="J923" s="72"/>
      <c r="K923" s="72"/>
      <c r="L923" s="72"/>
    </row>
    <row r="924" spans="2:12" ht="15.75" customHeight="1">
      <c r="B924" s="72"/>
      <c r="C924" s="72"/>
      <c r="D924" s="72"/>
      <c r="J924" s="72"/>
      <c r="K924" s="72"/>
      <c r="L924" s="72"/>
    </row>
    <row r="925" spans="2:12" ht="15.75" customHeight="1">
      <c r="B925" s="72"/>
      <c r="C925" s="72"/>
      <c r="D925" s="72"/>
      <c r="J925" s="72"/>
      <c r="K925" s="72"/>
      <c r="L925" s="72"/>
    </row>
    <row r="926" spans="2:12" ht="15.75" customHeight="1">
      <c r="B926" s="72"/>
      <c r="C926" s="72"/>
      <c r="D926" s="72"/>
      <c r="J926" s="72"/>
      <c r="K926" s="72"/>
      <c r="L926" s="72"/>
    </row>
    <row r="927" spans="2:12" ht="15.75" customHeight="1">
      <c r="B927" s="72"/>
      <c r="C927" s="72"/>
      <c r="D927" s="72"/>
      <c r="J927" s="72"/>
      <c r="K927" s="72"/>
      <c r="L927" s="72"/>
    </row>
    <row r="928" spans="2:12" ht="15.75" customHeight="1">
      <c r="B928" s="72"/>
      <c r="C928" s="72"/>
      <c r="D928" s="72"/>
      <c r="J928" s="72"/>
      <c r="K928" s="72"/>
      <c r="L928" s="72"/>
    </row>
    <row r="929" spans="2:12" ht="15.75" customHeight="1">
      <c r="B929" s="72"/>
      <c r="C929" s="72"/>
      <c r="D929" s="72"/>
      <c r="J929" s="72"/>
      <c r="K929" s="72"/>
      <c r="L929" s="72"/>
    </row>
    <row r="930" spans="2:12" ht="15.75" customHeight="1">
      <c r="B930" s="72"/>
      <c r="C930" s="72"/>
      <c r="D930" s="72"/>
      <c r="J930" s="72"/>
      <c r="K930" s="72"/>
      <c r="L930" s="72"/>
    </row>
    <row r="931" spans="2:12" ht="15.75" customHeight="1">
      <c r="B931" s="72"/>
      <c r="C931" s="72"/>
      <c r="D931" s="72"/>
      <c r="J931" s="72"/>
      <c r="K931" s="72"/>
      <c r="L931" s="72"/>
    </row>
    <row r="932" spans="2:12" ht="15.75" customHeight="1">
      <c r="B932" s="72"/>
      <c r="C932" s="72"/>
      <c r="D932" s="72"/>
      <c r="J932" s="72"/>
      <c r="K932" s="72"/>
      <c r="L932" s="72"/>
    </row>
    <row r="933" spans="2:12" ht="15.75" customHeight="1">
      <c r="B933" s="72"/>
      <c r="C933" s="72"/>
      <c r="D933" s="72"/>
      <c r="J933" s="72"/>
      <c r="K933" s="72"/>
      <c r="L933" s="72"/>
    </row>
    <row r="934" spans="2:12" ht="15.75" customHeight="1">
      <c r="B934" s="72"/>
      <c r="C934" s="72"/>
      <c r="D934" s="72"/>
      <c r="J934" s="72"/>
      <c r="K934" s="72"/>
      <c r="L934" s="72"/>
    </row>
    <row r="935" spans="2:12" ht="15.75" customHeight="1">
      <c r="B935" s="72"/>
      <c r="C935" s="72"/>
      <c r="D935" s="72"/>
      <c r="J935" s="72"/>
      <c r="K935" s="72"/>
      <c r="L935" s="72"/>
    </row>
    <row r="936" spans="2:12" ht="15.75" customHeight="1">
      <c r="B936" s="72"/>
      <c r="C936" s="72"/>
      <c r="D936" s="72"/>
      <c r="J936" s="72"/>
      <c r="K936" s="72"/>
      <c r="L936" s="72"/>
    </row>
    <row r="937" spans="2:12" ht="15.75" customHeight="1">
      <c r="B937" s="72"/>
      <c r="C937" s="72"/>
      <c r="D937" s="72"/>
      <c r="J937" s="72"/>
      <c r="K937" s="72"/>
      <c r="L937" s="72"/>
    </row>
    <row r="938" spans="2:12" ht="15.75" customHeight="1">
      <c r="B938" s="72"/>
      <c r="C938" s="72"/>
      <c r="D938" s="72"/>
      <c r="J938" s="72"/>
      <c r="K938" s="72"/>
      <c r="L938" s="72"/>
    </row>
    <row r="939" spans="2:12" ht="15.75" customHeight="1">
      <c r="B939" s="72"/>
      <c r="C939" s="72"/>
      <c r="D939" s="72"/>
      <c r="J939" s="72"/>
      <c r="K939" s="72"/>
      <c r="L939" s="72"/>
    </row>
    <row r="940" spans="2:12" ht="15.75" customHeight="1">
      <c r="B940" s="72"/>
      <c r="C940" s="72"/>
      <c r="D940" s="72"/>
      <c r="J940" s="72"/>
      <c r="K940" s="72"/>
      <c r="L940" s="72"/>
    </row>
    <row r="941" spans="2:12" ht="15.75" customHeight="1">
      <c r="B941" s="72"/>
      <c r="C941" s="72"/>
      <c r="D941" s="72"/>
      <c r="J941" s="72"/>
      <c r="K941" s="72"/>
      <c r="L941" s="72"/>
    </row>
    <row r="942" spans="2:12" ht="15.75" customHeight="1">
      <c r="B942" s="72"/>
      <c r="C942" s="72"/>
      <c r="D942" s="72"/>
      <c r="J942" s="72"/>
      <c r="K942" s="72"/>
      <c r="L942" s="72"/>
    </row>
    <row r="943" spans="2:12" ht="15.75" customHeight="1">
      <c r="B943" s="72"/>
      <c r="C943" s="72"/>
      <c r="D943" s="72"/>
      <c r="J943" s="72"/>
      <c r="K943" s="72"/>
      <c r="L943" s="72"/>
    </row>
    <row r="944" spans="2:12" ht="15.75" customHeight="1">
      <c r="B944" s="72"/>
      <c r="C944" s="72"/>
      <c r="D944" s="72"/>
      <c r="J944" s="72"/>
      <c r="K944" s="72"/>
      <c r="L944" s="72"/>
    </row>
    <row r="945" spans="2:12" ht="15.75" customHeight="1">
      <c r="B945" s="72"/>
      <c r="C945" s="72"/>
      <c r="D945" s="72"/>
      <c r="J945" s="72"/>
      <c r="K945" s="72"/>
      <c r="L945" s="72"/>
    </row>
    <row r="946" spans="2:12" ht="15.75" customHeight="1">
      <c r="B946" s="72"/>
      <c r="C946" s="72"/>
      <c r="D946" s="72"/>
      <c r="J946" s="72"/>
      <c r="K946" s="72"/>
      <c r="L946" s="72"/>
    </row>
    <row r="947" spans="2:12" ht="15.75" customHeight="1">
      <c r="B947" s="72"/>
      <c r="C947" s="72"/>
      <c r="D947" s="72"/>
      <c r="J947" s="72"/>
      <c r="K947" s="72"/>
      <c r="L947" s="72"/>
    </row>
    <row r="948" spans="2:12" ht="15.75" customHeight="1">
      <c r="B948" s="72"/>
      <c r="C948" s="72"/>
      <c r="D948" s="72"/>
      <c r="J948" s="72"/>
      <c r="K948" s="72"/>
      <c r="L948" s="72"/>
    </row>
    <row r="949" spans="2:12" ht="15.75" customHeight="1">
      <c r="B949" s="72"/>
      <c r="C949" s="72"/>
      <c r="D949" s="72"/>
      <c r="J949" s="72"/>
      <c r="K949" s="72"/>
      <c r="L949" s="72"/>
    </row>
    <row r="950" spans="2:12" ht="15.75" customHeight="1">
      <c r="B950" s="72"/>
      <c r="C950" s="72"/>
      <c r="D950" s="72"/>
      <c r="J950" s="72"/>
      <c r="K950" s="72"/>
      <c r="L950" s="72"/>
    </row>
    <row r="951" spans="2:12" ht="15.75" customHeight="1">
      <c r="B951" s="72"/>
      <c r="C951" s="72"/>
      <c r="D951" s="72"/>
      <c r="J951" s="72"/>
      <c r="K951" s="72"/>
      <c r="L951" s="72"/>
    </row>
    <row r="952" spans="2:12" ht="15.75" customHeight="1">
      <c r="B952" s="72"/>
      <c r="C952" s="72"/>
      <c r="D952" s="72"/>
      <c r="J952" s="72"/>
      <c r="K952" s="72"/>
      <c r="L952" s="72"/>
    </row>
    <row r="953" spans="2:12" ht="15.75" customHeight="1">
      <c r="B953" s="72"/>
      <c r="C953" s="72"/>
      <c r="D953" s="72"/>
      <c r="J953" s="72"/>
      <c r="K953" s="72"/>
      <c r="L953" s="72"/>
    </row>
    <row r="954" spans="2:12" ht="15.75" customHeight="1">
      <c r="B954" s="72"/>
      <c r="C954" s="72"/>
      <c r="D954" s="72"/>
      <c r="J954" s="72"/>
      <c r="K954" s="72"/>
      <c r="L954" s="72"/>
    </row>
    <row r="955" spans="2:12" ht="15.75" customHeight="1">
      <c r="B955" s="72"/>
      <c r="C955" s="72"/>
      <c r="D955" s="72"/>
      <c r="J955" s="72"/>
      <c r="K955" s="72"/>
      <c r="L955" s="72"/>
    </row>
    <row r="956" spans="2:12" ht="15.75" customHeight="1">
      <c r="B956" s="72"/>
      <c r="C956" s="72"/>
      <c r="D956" s="72"/>
      <c r="J956" s="72"/>
      <c r="K956" s="72"/>
      <c r="L956" s="72"/>
    </row>
    <row r="957" spans="2:12" ht="15.75" customHeight="1">
      <c r="B957" s="72"/>
      <c r="C957" s="72"/>
      <c r="D957" s="72"/>
      <c r="J957" s="72"/>
      <c r="K957" s="72"/>
      <c r="L957" s="72"/>
    </row>
    <row r="958" spans="2:12" ht="15.75" customHeight="1">
      <c r="B958" s="72"/>
      <c r="C958" s="72"/>
      <c r="D958" s="72"/>
      <c r="J958" s="72"/>
      <c r="K958" s="72"/>
      <c r="L958" s="72"/>
    </row>
    <row r="959" spans="2:12" ht="15.75" customHeight="1">
      <c r="B959" s="72"/>
      <c r="C959" s="72"/>
      <c r="D959" s="72"/>
      <c r="J959" s="72"/>
      <c r="K959" s="72"/>
      <c r="L959" s="72"/>
    </row>
    <row r="960" spans="2:12" ht="15.75" customHeight="1">
      <c r="B960" s="72"/>
      <c r="C960" s="72"/>
      <c r="D960" s="72"/>
      <c r="J960" s="72"/>
      <c r="K960" s="72"/>
      <c r="L960" s="72"/>
    </row>
    <row r="961" spans="2:12" ht="15.75" customHeight="1">
      <c r="B961" s="72"/>
      <c r="C961" s="72"/>
      <c r="D961" s="72"/>
      <c r="J961" s="72"/>
      <c r="K961" s="72"/>
      <c r="L961" s="72"/>
    </row>
    <row r="962" spans="2:12" ht="15.75" customHeight="1">
      <c r="B962" s="72"/>
      <c r="C962" s="72"/>
      <c r="D962" s="72"/>
      <c r="J962" s="72"/>
      <c r="K962" s="72"/>
      <c r="L962" s="72"/>
    </row>
    <row r="963" spans="2:12" ht="15.75" customHeight="1">
      <c r="B963" s="72"/>
      <c r="C963" s="72"/>
      <c r="D963" s="72"/>
      <c r="J963" s="72"/>
      <c r="K963" s="72"/>
      <c r="L963" s="72"/>
    </row>
    <row r="964" spans="2:12" ht="15.75" customHeight="1">
      <c r="B964" s="72"/>
      <c r="C964" s="72"/>
      <c r="D964" s="72"/>
      <c r="J964" s="72"/>
      <c r="K964" s="72"/>
      <c r="L964" s="72"/>
    </row>
    <row r="965" spans="2:12" ht="15.75" customHeight="1">
      <c r="B965" s="72"/>
      <c r="C965" s="72"/>
      <c r="D965" s="72"/>
      <c r="J965" s="72"/>
      <c r="K965" s="72"/>
      <c r="L965" s="72"/>
    </row>
    <row r="966" spans="2:12" ht="15.75" customHeight="1">
      <c r="B966" s="72"/>
      <c r="C966" s="72"/>
      <c r="D966" s="72"/>
      <c r="J966" s="72"/>
      <c r="K966" s="72"/>
      <c r="L966" s="72"/>
    </row>
    <row r="967" spans="2:12" ht="15.75" customHeight="1">
      <c r="B967" s="72"/>
      <c r="C967" s="72"/>
      <c r="D967" s="72"/>
      <c r="J967" s="72"/>
      <c r="K967" s="72"/>
      <c r="L967" s="72"/>
    </row>
    <row r="968" spans="2:12" ht="15.75" customHeight="1">
      <c r="B968" s="72"/>
      <c r="C968" s="72"/>
      <c r="D968" s="72"/>
      <c r="J968" s="72"/>
      <c r="K968" s="72"/>
      <c r="L968" s="72"/>
    </row>
    <row r="969" spans="2:12" ht="15.75" customHeight="1">
      <c r="B969" s="72"/>
      <c r="C969" s="72"/>
      <c r="D969" s="72"/>
      <c r="J969" s="72"/>
      <c r="K969" s="72"/>
      <c r="L969" s="72"/>
    </row>
    <row r="970" spans="2:12" ht="15.75" customHeight="1">
      <c r="B970" s="72"/>
      <c r="C970" s="72"/>
      <c r="D970" s="72"/>
      <c r="J970" s="72"/>
      <c r="K970" s="72"/>
      <c r="L970" s="72"/>
    </row>
    <row r="971" spans="2:12" ht="15.75" customHeight="1">
      <c r="B971" s="72"/>
      <c r="C971" s="72"/>
      <c r="D971" s="72"/>
      <c r="J971" s="72"/>
      <c r="K971" s="72"/>
      <c r="L971" s="72"/>
    </row>
    <row r="972" spans="2:12" ht="15.75" customHeight="1">
      <c r="B972" s="72"/>
      <c r="C972" s="72"/>
      <c r="D972" s="72"/>
      <c r="J972" s="72"/>
      <c r="K972" s="72"/>
      <c r="L972" s="72"/>
    </row>
    <row r="973" spans="2:12" ht="15.75" customHeight="1">
      <c r="B973" s="72"/>
      <c r="C973" s="72"/>
      <c r="D973" s="72"/>
      <c r="J973" s="72"/>
      <c r="K973" s="72"/>
      <c r="L973" s="72"/>
    </row>
    <row r="974" spans="2:12" ht="15.75" customHeight="1">
      <c r="B974" s="72"/>
      <c r="C974" s="72"/>
      <c r="D974" s="72"/>
      <c r="J974" s="72"/>
      <c r="K974" s="72"/>
      <c r="L974" s="72"/>
    </row>
    <row r="975" spans="2:12" ht="15.75" customHeight="1">
      <c r="B975" s="72"/>
      <c r="C975" s="72"/>
      <c r="D975" s="72"/>
      <c r="J975" s="72"/>
      <c r="K975" s="72"/>
      <c r="L975" s="72"/>
    </row>
    <row r="976" spans="2:12" ht="15.75" customHeight="1">
      <c r="B976" s="72"/>
      <c r="C976" s="72"/>
      <c r="D976" s="72"/>
      <c r="J976" s="72"/>
      <c r="K976" s="72"/>
      <c r="L976" s="72"/>
    </row>
    <row r="977" spans="2:12" ht="15.75" customHeight="1">
      <c r="B977" s="72"/>
      <c r="C977" s="72"/>
      <c r="D977" s="72"/>
      <c r="J977" s="72"/>
      <c r="K977" s="72"/>
      <c r="L977" s="72"/>
    </row>
    <row r="978" spans="2:12" ht="15.75" customHeight="1">
      <c r="B978" s="72"/>
      <c r="C978" s="72"/>
      <c r="D978" s="72"/>
      <c r="J978" s="72"/>
      <c r="K978" s="72"/>
      <c r="L978" s="72"/>
    </row>
    <row r="979" spans="2:12" ht="15.75" customHeight="1">
      <c r="B979" s="72"/>
      <c r="C979" s="72"/>
      <c r="D979" s="72"/>
      <c r="J979" s="72"/>
      <c r="K979" s="72"/>
      <c r="L979" s="72"/>
    </row>
    <row r="980" spans="2:12" ht="15.75" customHeight="1">
      <c r="B980" s="72"/>
      <c r="C980" s="72"/>
      <c r="D980" s="72"/>
      <c r="J980" s="72"/>
      <c r="K980" s="72"/>
      <c r="L980" s="72"/>
    </row>
    <row r="981" spans="2:12" ht="15.75" customHeight="1">
      <c r="B981" s="72"/>
      <c r="C981" s="72"/>
      <c r="D981" s="72"/>
      <c r="J981" s="72"/>
      <c r="K981" s="72"/>
      <c r="L981" s="72"/>
    </row>
    <row r="982" spans="2:12" ht="15.75" customHeight="1">
      <c r="B982" s="72"/>
      <c r="C982" s="72"/>
      <c r="D982" s="72"/>
      <c r="J982" s="72"/>
      <c r="K982" s="72"/>
      <c r="L982" s="72"/>
    </row>
    <row r="983" spans="2:12" ht="15.75" customHeight="1">
      <c r="B983" s="72"/>
      <c r="C983" s="72"/>
      <c r="D983" s="72"/>
      <c r="J983" s="72"/>
      <c r="K983" s="72"/>
      <c r="L983" s="72"/>
    </row>
    <row r="984" spans="2:12" ht="15.75" customHeight="1">
      <c r="B984" s="72"/>
      <c r="C984" s="72"/>
      <c r="D984" s="72"/>
      <c r="J984" s="72"/>
      <c r="K984" s="72"/>
      <c r="L984" s="72"/>
    </row>
    <row r="985" spans="2:12" ht="15.75" customHeight="1">
      <c r="B985" s="72"/>
      <c r="C985" s="72"/>
      <c r="D985" s="72"/>
      <c r="J985" s="72"/>
      <c r="K985" s="72"/>
      <c r="L985" s="72"/>
    </row>
    <row r="986" spans="2:12" ht="15.75" customHeight="1">
      <c r="B986" s="72"/>
      <c r="C986" s="72"/>
      <c r="D986" s="72"/>
      <c r="J986" s="72"/>
      <c r="K986" s="72"/>
      <c r="L986" s="72"/>
    </row>
    <row r="987" spans="2:12" ht="15.75" customHeight="1">
      <c r="B987" s="72"/>
      <c r="C987" s="72"/>
      <c r="D987" s="72"/>
      <c r="J987" s="72"/>
      <c r="K987" s="72"/>
      <c r="L987" s="72"/>
    </row>
    <row r="988" spans="2:12" ht="15.75" customHeight="1">
      <c r="B988" s="72"/>
      <c r="C988" s="72"/>
      <c r="D988" s="72"/>
      <c r="J988" s="72"/>
      <c r="K988" s="72"/>
      <c r="L988" s="72"/>
    </row>
    <row r="989" spans="2:12" ht="15.75" customHeight="1">
      <c r="B989" s="72"/>
      <c r="C989" s="72"/>
      <c r="D989" s="72"/>
      <c r="J989" s="72"/>
      <c r="K989" s="72"/>
      <c r="L989" s="72"/>
    </row>
    <row r="990" spans="2:12" ht="15.75" customHeight="1">
      <c r="B990" s="72"/>
      <c r="C990" s="72"/>
      <c r="D990" s="72"/>
      <c r="J990" s="72"/>
      <c r="K990" s="72"/>
      <c r="L990" s="72"/>
    </row>
    <row r="991" spans="2:12" ht="15.75" customHeight="1">
      <c r="B991" s="72"/>
      <c r="C991" s="72"/>
      <c r="D991" s="72"/>
      <c r="J991" s="72"/>
      <c r="K991" s="72"/>
      <c r="L991" s="72"/>
    </row>
    <row r="992" spans="2:12" ht="15.75" customHeight="1">
      <c r="B992" s="72"/>
      <c r="C992" s="72"/>
      <c r="D992" s="72"/>
      <c r="J992" s="72"/>
      <c r="K992" s="72"/>
      <c r="L992" s="72"/>
    </row>
    <row r="993" spans="2:12" ht="15.75" customHeight="1">
      <c r="B993" s="72"/>
      <c r="C993" s="72"/>
      <c r="D993" s="72"/>
      <c r="J993" s="72"/>
      <c r="K993" s="72"/>
      <c r="L993" s="72"/>
    </row>
    <row r="994" spans="2:12" ht="15.75" customHeight="1">
      <c r="B994" s="72"/>
      <c r="C994" s="72"/>
      <c r="D994" s="72"/>
      <c r="J994" s="72"/>
      <c r="K994" s="72"/>
      <c r="L994" s="72"/>
    </row>
    <row r="995" spans="2:12" ht="15.75" customHeight="1">
      <c r="B995" s="72"/>
      <c r="C995" s="72"/>
      <c r="D995" s="72"/>
      <c r="J995" s="72"/>
      <c r="K995" s="72"/>
      <c r="L995" s="72"/>
    </row>
    <row r="996" spans="2:12" ht="15.75" customHeight="1">
      <c r="B996" s="72"/>
      <c r="C996" s="72"/>
      <c r="D996" s="72"/>
      <c r="J996" s="72"/>
      <c r="K996" s="72"/>
      <c r="L996" s="72"/>
    </row>
    <row r="997" spans="2:12" ht="15.75" customHeight="1">
      <c r="B997" s="72"/>
      <c r="C997" s="72"/>
      <c r="D997" s="72"/>
      <c r="J997" s="72"/>
      <c r="K997" s="72"/>
      <c r="L997" s="72"/>
    </row>
    <row r="998" spans="2:12" ht="15.75" customHeight="1">
      <c r="B998" s="72"/>
      <c r="C998" s="72"/>
      <c r="D998" s="72"/>
      <c r="J998" s="72"/>
      <c r="K998" s="72"/>
      <c r="L998" s="72"/>
    </row>
    <row r="999" spans="2:12" ht="15.75" customHeight="1">
      <c r="B999" s="72"/>
      <c r="C999" s="72"/>
      <c r="D999" s="72"/>
      <c r="J999" s="72"/>
      <c r="K999" s="72"/>
      <c r="L999" s="72"/>
    </row>
    <row r="1000" spans="2:12" ht="15.75" customHeight="1">
      <c r="B1000" s="72"/>
      <c r="C1000" s="72"/>
      <c r="D1000" s="72"/>
      <c r="J1000" s="72"/>
      <c r="K1000" s="72"/>
      <c r="L1000" s="72"/>
    </row>
    <row r="1001" spans="2:12" ht="15.75" customHeight="1">
      <c r="B1001" s="72"/>
      <c r="C1001" s="72"/>
      <c r="D1001" s="72"/>
      <c r="J1001" s="72"/>
      <c r="K1001" s="72"/>
      <c r="L1001" s="72"/>
    </row>
    <row r="1002" spans="2:12" ht="15.75" customHeight="1">
      <c r="B1002" s="72"/>
      <c r="C1002" s="72"/>
      <c r="D1002" s="72"/>
      <c r="J1002" s="72"/>
      <c r="K1002" s="72"/>
      <c r="L1002" s="72"/>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02"/>
  <sheetViews>
    <sheetView topLeftCell="A58" zoomScaleNormal="100" workbookViewId="0">
      <selection activeCell="L75" sqref="L75"/>
    </sheetView>
  </sheetViews>
  <sheetFormatPr defaultColWidth="12.5703125" defaultRowHeight="15" customHeight="1"/>
  <cols>
    <col min="1" max="1" width="43.5703125" customWidth="1"/>
    <col min="2" max="2" width="23.140625" customWidth="1"/>
    <col min="3" max="3" width="32.42578125" customWidth="1"/>
    <col min="4" max="4" width="23.42578125" customWidth="1"/>
    <col min="5" max="8" width="8.5703125" customWidth="1"/>
    <col min="9" max="9" width="41.140625" customWidth="1"/>
    <col min="10" max="10" width="27.7109375" customWidth="1"/>
    <col min="11" max="11" width="29.42578125" customWidth="1"/>
    <col min="12" max="12" width="27.42578125" customWidth="1"/>
    <col min="13" max="16" width="8.5703125" customWidth="1"/>
  </cols>
  <sheetData>
    <row r="1" spans="1:17">
      <c r="A1" s="71" t="s">
        <v>9</v>
      </c>
      <c r="B1" s="72"/>
      <c r="C1" s="72"/>
      <c r="D1" s="72"/>
      <c r="I1" s="28" t="s">
        <v>240</v>
      </c>
      <c r="J1" s="72"/>
      <c r="K1" s="72"/>
      <c r="L1" s="72"/>
    </row>
    <row r="2" spans="1:17">
      <c r="B2" s="72"/>
      <c r="C2" s="72"/>
      <c r="D2" s="72"/>
      <c r="J2" s="73"/>
      <c r="K2" s="73"/>
      <c r="L2" s="73"/>
      <c r="M2" s="29"/>
      <c r="N2" s="29"/>
      <c r="O2" s="253"/>
      <c r="P2" s="251"/>
    </row>
    <row r="3" spans="1:17">
      <c r="B3" s="72"/>
      <c r="C3" s="72"/>
      <c r="D3" s="72"/>
      <c r="J3" s="73"/>
      <c r="K3" s="73"/>
      <c r="L3" s="73"/>
      <c r="M3" s="253"/>
      <c r="N3" s="251"/>
      <c r="O3" s="253"/>
      <c r="P3" s="251"/>
    </row>
    <row r="4" spans="1:17" ht="29.25">
      <c r="A4" s="74"/>
      <c r="B4" s="276" t="s">
        <v>241</v>
      </c>
      <c r="C4" s="277" t="s">
        <v>242</v>
      </c>
      <c r="D4" s="126" t="s">
        <v>243</v>
      </c>
      <c r="I4" s="74"/>
      <c r="J4" s="276" t="s">
        <v>244</v>
      </c>
      <c r="K4" s="277" t="s">
        <v>245</v>
      </c>
      <c r="L4" s="277" t="s">
        <v>246</v>
      </c>
      <c r="M4" s="254"/>
      <c r="N4" s="252"/>
      <c r="O4" s="254"/>
      <c r="P4" s="252"/>
    </row>
    <row r="5" spans="1:17">
      <c r="A5" s="87" t="s">
        <v>311</v>
      </c>
      <c r="B5" s="185"/>
      <c r="C5" s="72"/>
      <c r="D5" s="206"/>
      <c r="E5" s="194"/>
      <c r="H5" s="174"/>
      <c r="I5" s="226" t="s">
        <v>311</v>
      </c>
      <c r="J5" s="247"/>
      <c r="K5" s="247"/>
      <c r="L5" s="247"/>
      <c r="M5" s="178"/>
      <c r="N5" s="177"/>
      <c r="O5" s="178"/>
      <c r="P5" s="177"/>
      <c r="Q5" s="177"/>
    </row>
    <row r="6" spans="1:17">
      <c r="A6" s="76" t="s">
        <v>312</v>
      </c>
      <c r="B6" s="160">
        <v>66331000</v>
      </c>
      <c r="C6" s="160">
        <v>49890000</v>
      </c>
      <c r="D6" s="184">
        <v>63200000</v>
      </c>
      <c r="E6" s="194"/>
      <c r="H6" s="174"/>
      <c r="I6" s="227" t="s">
        <v>312</v>
      </c>
      <c r="J6" s="248">
        <v>127300000</v>
      </c>
      <c r="K6" s="248">
        <v>164400000</v>
      </c>
      <c r="L6" s="160">
        <v>171400000</v>
      </c>
      <c r="M6" s="255"/>
      <c r="N6" s="180"/>
      <c r="O6" s="265"/>
      <c r="P6" s="180"/>
      <c r="Q6" s="177"/>
    </row>
    <row r="7" spans="1:17">
      <c r="A7" s="162" t="s">
        <v>313</v>
      </c>
      <c r="B7" s="186">
        <v>4572000</v>
      </c>
      <c r="C7" s="139">
        <v>5524000</v>
      </c>
      <c r="D7" s="204">
        <v>5885000</v>
      </c>
      <c r="E7" s="194"/>
      <c r="H7" s="174"/>
      <c r="I7" s="227" t="s">
        <v>313</v>
      </c>
      <c r="J7" s="204">
        <v>81400000</v>
      </c>
      <c r="K7" s="204">
        <v>93100000</v>
      </c>
      <c r="L7" s="204">
        <v>88100000</v>
      </c>
      <c r="M7" s="256"/>
      <c r="N7" s="264"/>
      <c r="O7" s="256"/>
      <c r="P7" s="234"/>
    </row>
    <row r="8" spans="1:17">
      <c r="A8" s="162" t="s">
        <v>314</v>
      </c>
      <c r="B8" s="187"/>
      <c r="C8" s="132"/>
      <c r="D8" s="161"/>
      <c r="E8" s="194"/>
      <c r="H8" s="174"/>
      <c r="I8" s="227" t="s">
        <v>314</v>
      </c>
      <c r="J8" s="205"/>
      <c r="K8" s="205"/>
      <c r="L8" s="205"/>
      <c r="M8" s="257"/>
      <c r="N8" s="257"/>
      <c r="O8" s="257"/>
      <c r="P8" s="235"/>
    </row>
    <row r="9" spans="1:17">
      <c r="A9" s="162" t="s">
        <v>315</v>
      </c>
      <c r="B9" s="187">
        <v>4572000</v>
      </c>
      <c r="C9" s="132">
        <v>5524000</v>
      </c>
      <c r="D9" s="161">
        <v>5885000</v>
      </c>
      <c r="E9" s="194"/>
      <c r="H9" s="174"/>
      <c r="I9" s="227" t="s">
        <v>315</v>
      </c>
      <c r="J9" s="205"/>
      <c r="K9" s="205"/>
      <c r="L9" s="205"/>
      <c r="M9" s="257"/>
      <c r="N9" s="257"/>
      <c r="O9" s="257"/>
      <c r="P9" s="235"/>
    </row>
    <row r="10" spans="1:17">
      <c r="A10" s="162" t="s">
        <v>316</v>
      </c>
      <c r="B10" s="132"/>
      <c r="C10" s="79"/>
      <c r="D10" s="161"/>
      <c r="E10" s="194"/>
      <c r="H10" s="174"/>
      <c r="I10" s="227" t="s">
        <v>316</v>
      </c>
      <c r="J10" s="205"/>
      <c r="K10" s="205"/>
      <c r="L10" s="205"/>
      <c r="M10" s="257"/>
      <c r="N10" s="257"/>
      <c r="O10" s="257"/>
      <c r="P10" s="235"/>
    </row>
    <row r="11" spans="1:17">
      <c r="A11" s="162" t="s">
        <v>317</v>
      </c>
      <c r="B11" s="131">
        <v>16579000</v>
      </c>
      <c r="C11" s="141">
        <v>10463000</v>
      </c>
      <c r="D11" s="141">
        <v>8283000</v>
      </c>
      <c r="E11" s="194"/>
      <c r="H11" s="174"/>
      <c r="I11" s="227" t="s">
        <v>317</v>
      </c>
      <c r="J11" s="205"/>
      <c r="K11" s="204">
        <v>54400000</v>
      </c>
      <c r="L11" s="204">
        <v>53700000</v>
      </c>
      <c r="M11" s="256"/>
      <c r="N11" s="256"/>
      <c r="O11" s="257"/>
      <c r="P11" s="155"/>
    </row>
    <row r="12" spans="1:17">
      <c r="A12" s="162" t="s">
        <v>318</v>
      </c>
      <c r="B12" s="132">
        <v>16579000</v>
      </c>
      <c r="C12" s="79">
        <v>10463000</v>
      </c>
      <c r="D12" s="161">
        <v>8283000</v>
      </c>
      <c r="E12" s="194"/>
      <c r="H12" s="174"/>
      <c r="I12" s="227" t="s">
        <v>318</v>
      </c>
      <c r="J12" s="205"/>
      <c r="K12" s="205"/>
      <c r="L12" s="205"/>
      <c r="M12" s="257"/>
      <c r="N12" s="257"/>
      <c r="O12" s="257"/>
      <c r="P12" s="235"/>
    </row>
    <row r="13" spans="1:17">
      <c r="A13" s="162" t="s">
        <v>319</v>
      </c>
      <c r="B13" s="132"/>
      <c r="C13" s="79"/>
      <c r="D13" s="161"/>
      <c r="E13" s="194"/>
      <c r="H13" s="174"/>
      <c r="I13" s="227" t="s">
        <v>319</v>
      </c>
      <c r="J13" s="205"/>
      <c r="K13" s="205"/>
      <c r="L13" s="205"/>
      <c r="M13" s="257"/>
      <c r="N13" s="257"/>
      <c r="O13" s="257"/>
      <c r="P13" s="235"/>
    </row>
    <row r="14" spans="1:17">
      <c r="A14" s="162" t="s">
        <v>320</v>
      </c>
      <c r="B14" s="132">
        <v>45180000</v>
      </c>
      <c r="C14" s="79">
        <v>33903000</v>
      </c>
      <c r="D14" s="161">
        <v>49032000</v>
      </c>
      <c r="E14" s="194"/>
      <c r="H14" s="174"/>
      <c r="I14" s="227" t="s">
        <v>320</v>
      </c>
      <c r="J14" s="205">
        <v>45900000</v>
      </c>
      <c r="K14" s="205">
        <v>16900000</v>
      </c>
      <c r="L14" s="205">
        <v>29600000</v>
      </c>
      <c r="M14" s="258"/>
      <c r="N14" s="258"/>
      <c r="O14" s="258"/>
      <c r="P14" s="236"/>
    </row>
    <row r="15" spans="1:17">
      <c r="A15" s="162" t="s">
        <v>321</v>
      </c>
      <c r="B15" s="132">
        <v>78674000</v>
      </c>
      <c r="C15" s="79">
        <v>65436000</v>
      </c>
      <c r="D15" s="161">
        <v>30039000</v>
      </c>
      <c r="E15" s="194"/>
      <c r="H15" s="174"/>
      <c r="I15" s="227" t="s">
        <v>321</v>
      </c>
      <c r="J15" s="205">
        <v>230400000</v>
      </c>
      <c r="K15" s="205">
        <v>174000000</v>
      </c>
      <c r="L15" s="205">
        <v>183000000</v>
      </c>
      <c r="M15" s="259"/>
      <c r="N15" s="259"/>
      <c r="O15" s="259"/>
      <c r="P15" s="237"/>
    </row>
    <row r="16" spans="1:17">
      <c r="A16" s="162" t="s">
        <v>322</v>
      </c>
      <c r="B16" s="132">
        <v>76950000</v>
      </c>
      <c r="C16" s="79">
        <v>214553000</v>
      </c>
      <c r="D16" s="161">
        <v>92651000</v>
      </c>
      <c r="E16" s="194"/>
      <c r="H16" s="174"/>
      <c r="I16" s="227" t="s">
        <v>322</v>
      </c>
      <c r="J16" s="205">
        <v>400100000</v>
      </c>
      <c r="K16" s="205">
        <v>410100000</v>
      </c>
      <c r="L16" s="205">
        <v>406000000</v>
      </c>
      <c r="M16" s="197"/>
      <c r="N16" s="197"/>
      <c r="O16" s="197"/>
      <c r="P16" s="197"/>
      <c r="Q16" s="195"/>
    </row>
    <row r="17" spans="1:17">
      <c r="A17" s="269" t="s">
        <v>323</v>
      </c>
      <c r="B17" s="90">
        <v>221955000</v>
      </c>
      <c r="C17" s="183">
        <v>329879000</v>
      </c>
      <c r="D17" s="183">
        <v>185890000</v>
      </c>
      <c r="E17" s="194"/>
      <c r="H17" s="178"/>
      <c r="I17" s="228" t="s">
        <v>323</v>
      </c>
      <c r="J17" s="211">
        <v>757800000</v>
      </c>
      <c r="K17" s="211">
        <v>748500000</v>
      </c>
      <c r="L17" s="211">
        <v>760400000</v>
      </c>
      <c r="M17" s="260"/>
      <c r="N17" s="260"/>
      <c r="O17" s="260"/>
      <c r="P17" s="196"/>
      <c r="Q17" s="178"/>
    </row>
    <row r="18" spans="1:17">
      <c r="A18" s="288"/>
      <c r="B18" s="190"/>
      <c r="C18" s="166"/>
      <c r="D18" s="207"/>
      <c r="E18" s="156"/>
      <c r="F18" s="156"/>
      <c r="G18" s="156"/>
      <c r="H18" s="195"/>
      <c r="I18" s="229"/>
      <c r="J18" s="241"/>
      <c r="K18" s="241"/>
      <c r="L18" s="241"/>
      <c r="M18" s="193"/>
      <c r="N18" s="193"/>
      <c r="O18" s="193"/>
      <c r="P18" s="191"/>
      <c r="Q18" s="194"/>
    </row>
    <row r="19" spans="1:17">
      <c r="A19" s="87" t="s">
        <v>324</v>
      </c>
      <c r="B19" s="188"/>
      <c r="C19" s="167"/>
      <c r="D19" s="208"/>
      <c r="E19" s="189"/>
      <c r="F19" s="189"/>
      <c r="G19" s="189"/>
      <c r="H19" s="225"/>
      <c r="I19" s="278" t="s">
        <v>324</v>
      </c>
      <c r="J19" s="242"/>
      <c r="K19" s="242"/>
      <c r="L19" s="242"/>
      <c r="M19" s="192"/>
      <c r="N19" s="192"/>
      <c r="O19" s="192"/>
      <c r="P19" s="192"/>
    </row>
    <row r="20" spans="1:17">
      <c r="A20" s="76" t="s">
        <v>325</v>
      </c>
      <c r="B20" s="145">
        <v>99453000</v>
      </c>
      <c r="C20" s="77">
        <v>101548000</v>
      </c>
      <c r="D20" s="145">
        <v>87698000</v>
      </c>
      <c r="E20" s="156"/>
      <c r="H20" s="174"/>
      <c r="I20" s="227" t="s">
        <v>325</v>
      </c>
      <c r="J20" s="204">
        <v>57100000</v>
      </c>
      <c r="K20" s="204">
        <v>61300000</v>
      </c>
      <c r="L20" s="204">
        <v>50900000</v>
      </c>
      <c r="M20" s="256"/>
      <c r="N20" s="256"/>
      <c r="O20" s="256"/>
      <c r="P20" s="234"/>
    </row>
    <row r="21" spans="1:17" ht="15.75" customHeight="1">
      <c r="A21" s="76" t="s">
        <v>326</v>
      </c>
      <c r="B21" s="79">
        <v>37631000</v>
      </c>
      <c r="C21" s="79">
        <v>50888000</v>
      </c>
      <c r="D21" s="161">
        <v>41852000</v>
      </c>
      <c r="E21" s="194"/>
      <c r="H21" s="174"/>
      <c r="I21" s="227" t="s">
        <v>326</v>
      </c>
      <c r="J21" s="205">
        <v>24500000</v>
      </c>
      <c r="K21" s="205">
        <v>26600000</v>
      </c>
      <c r="L21" s="205">
        <v>24500000</v>
      </c>
      <c r="M21" s="258"/>
      <c r="N21" s="258"/>
      <c r="O21" s="258"/>
      <c r="P21" s="236"/>
    </row>
    <row r="22" spans="1:17" ht="15.75" customHeight="1">
      <c r="A22" s="76" t="s">
        <v>327</v>
      </c>
      <c r="B22" s="79">
        <v>45637000</v>
      </c>
      <c r="C22" s="79">
        <v>39154000</v>
      </c>
      <c r="D22" s="161">
        <v>34960000</v>
      </c>
      <c r="E22" s="194"/>
      <c r="H22" s="174"/>
      <c r="I22" s="227" t="s">
        <v>327</v>
      </c>
      <c r="J22" s="205"/>
      <c r="K22" s="205"/>
      <c r="L22" s="205"/>
      <c r="M22" s="257"/>
      <c r="N22" s="257"/>
      <c r="O22" s="257"/>
      <c r="P22" s="235"/>
    </row>
    <row r="23" spans="1:17" ht="15.75" customHeight="1">
      <c r="A23" s="76" t="s">
        <v>328</v>
      </c>
      <c r="B23" s="79">
        <v>16185000</v>
      </c>
      <c r="C23" s="79">
        <v>11506000</v>
      </c>
      <c r="D23" s="161">
        <v>10886000</v>
      </c>
      <c r="E23" s="194"/>
      <c r="H23" s="174"/>
      <c r="I23" s="227" t="s">
        <v>328</v>
      </c>
      <c r="J23" s="205">
        <v>32600000</v>
      </c>
      <c r="K23" s="205">
        <v>34700000</v>
      </c>
      <c r="L23" s="205">
        <v>26400000</v>
      </c>
      <c r="M23" s="258"/>
      <c r="N23" s="258"/>
      <c r="O23" s="258"/>
      <c r="P23" s="236"/>
    </row>
    <row r="24" spans="1:17" ht="15.75" customHeight="1">
      <c r="A24" s="76" t="s">
        <v>329</v>
      </c>
      <c r="B24" s="79">
        <v>37537000</v>
      </c>
      <c r="C24" s="79">
        <v>33830000</v>
      </c>
      <c r="D24" s="161">
        <v>41181000</v>
      </c>
      <c r="E24" s="194"/>
      <c r="H24" s="174"/>
      <c r="I24" s="227" t="s">
        <v>329</v>
      </c>
      <c r="J24" s="205">
        <v>115200000</v>
      </c>
      <c r="K24" s="205">
        <v>113900000</v>
      </c>
      <c r="L24" s="205">
        <v>108700000</v>
      </c>
      <c r="M24" s="258"/>
      <c r="N24" s="258"/>
      <c r="O24" s="258"/>
      <c r="P24" s="236"/>
    </row>
    <row r="25" spans="1:17" ht="15.75" customHeight="1">
      <c r="A25" s="76" t="s">
        <v>330</v>
      </c>
      <c r="B25" s="79">
        <v>199517000</v>
      </c>
      <c r="C25" s="79">
        <v>220536000</v>
      </c>
      <c r="D25" s="161">
        <v>356778000</v>
      </c>
      <c r="E25" s="194"/>
      <c r="H25" s="174"/>
      <c r="I25" s="227" t="s">
        <v>330</v>
      </c>
      <c r="J25" s="205">
        <v>42500000</v>
      </c>
      <c r="K25" s="205">
        <v>36300000</v>
      </c>
      <c r="L25" s="205">
        <v>38800000</v>
      </c>
      <c r="M25" s="258"/>
      <c r="N25" s="258"/>
      <c r="O25" s="258"/>
      <c r="P25" s="236"/>
    </row>
    <row r="26" spans="1:17" ht="15.75" customHeight="1">
      <c r="A26" s="162" t="s">
        <v>331</v>
      </c>
      <c r="B26" s="77">
        <v>44735000</v>
      </c>
      <c r="C26" s="141">
        <v>41494000</v>
      </c>
      <c r="D26" s="141">
        <v>30872000</v>
      </c>
      <c r="E26" s="194"/>
      <c r="H26" s="174"/>
      <c r="I26" s="227" t="s">
        <v>331</v>
      </c>
      <c r="J26" s="204">
        <v>22100000</v>
      </c>
      <c r="K26" s="204">
        <v>22200000</v>
      </c>
      <c r="L26" s="204">
        <v>24800000</v>
      </c>
      <c r="M26" s="256"/>
      <c r="N26" s="256"/>
      <c r="O26" s="256"/>
      <c r="P26" s="234"/>
    </row>
    <row r="27" spans="1:17" ht="15.75" customHeight="1">
      <c r="A27" s="76" t="s">
        <v>332</v>
      </c>
      <c r="B27" s="79"/>
      <c r="C27" s="79"/>
      <c r="D27" s="161"/>
      <c r="E27" s="194"/>
      <c r="H27" s="174"/>
      <c r="I27" s="227" t="s">
        <v>332</v>
      </c>
      <c r="J27" s="205"/>
      <c r="K27" s="205"/>
      <c r="L27" s="205"/>
      <c r="M27" s="257"/>
      <c r="N27" s="257"/>
      <c r="O27" s="257"/>
      <c r="P27" s="235"/>
    </row>
    <row r="28" spans="1:17" ht="15.75" customHeight="1">
      <c r="A28" s="76" t="s">
        <v>333</v>
      </c>
      <c r="B28" s="79"/>
      <c r="C28" s="79"/>
      <c r="D28" s="161"/>
      <c r="E28" s="194"/>
      <c r="H28" s="174"/>
      <c r="I28" s="227" t="s">
        <v>333</v>
      </c>
      <c r="J28" s="205"/>
      <c r="K28" s="205"/>
      <c r="L28" s="205"/>
      <c r="M28" s="257"/>
      <c r="N28" s="257"/>
      <c r="O28" s="257"/>
      <c r="P28" s="235"/>
    </row>
    <row r="29" spans="1:17" ht="15.75" customHeight="1">
      <c r="A29" s="76" t="s">
        <v>334</v>
      </c>
      <c r="B29" s="79">
        <v>11652000</v>
      </c>
      <c r="C29" s="79">
        <v>14101000</v>
      </c>
      <c r="D29" s="161">
        <v>9986000</v>
      </c>
      <c r="E29" s="194"/>
      <c r="H29" s="174"/>
      <c r="I29" s="227" t="s">
        <v>334</v>
      </c>
      <c r="J29" s="205">
        <v>10400000</v>
      </c>
      <c r="K29" s="205">
        <v>10500000</v>
      </c>
      <c r="L29" s="205">
        <v>12300000</v>
      </c>
      <c r="M29" s="258"/>
      <c r="N29" s="258"/>
      <c r="O29" s="258"/>
      <c r="P29" s="236"/>
    </row>
    <row r="30" spans="1:17" ht="15.75" customHeight="1">
      <c r="A30" s="76" t="s">
        <v>335</v>
      </c>
      <c r="B30" s="79">
        <v>13519000</v>
      </c>
      <c r="C30" s="79">
        <v>13544000</v>
      </c>
      <c r="D30" s="161">
        <v>11738000</v>
      </c>
      <c r="E30" s="194"/>
      <c r="H30" s="174"/>
      <c r="I30" s="227" t="s">
        <v>335</v>
      </c>
      <c r="J30" s="205">
        <v>9600000</v>
      </c>
      <c r="K30" s="205">
        <v>7700000</v>
      </c>
      <c r="L30" s="205">
        <v>8500000</v>
      </c>
      <c r="M30" s="259"/>
      <c r="N30" s="259"/>
      <c r="O30" s="259"/>
      <c r="P30" s="237"/>
    </row>
    <row r="31" spans="1:17" ht="15.75" customHeight="1">
      <c r="A31" s="76" t="s">
        <v>336</v>
      </c>
      <c r="B31" s="79">
        <v>19564000</v>
      </c>
      <c r="C31" s="79">
        <v>13849000</v>
      </c>
      <c r="D31" s="161">
        <v>9148000</v>
      </c>
      <c r="E31" s="194"/>
      <c r="H31" s="174"/>
      <c r="I31" s="227" t="s">
        <v>336</v>
      </c>
      <c r="J31" s="205">
        <v>2100000</v>
      </c>
      <c r="K31" s="205">
        <v>4000000</v>
      </c>
      <c r="L31" s="205">
        <v>4000000</v>
      </c>
      <c r="M31" s="261"/>
      <c r="N31" s="261"/>
      <c r="O31" s="261"/>
      <c r="P31" s="266"/>
      <c r="Q31" s="177"/>
    </row>
    <row r="32" spans="1:17" ht="15.75" customHeight="1">
      <c r="A32" s="76" t="s">
        <v>337</v>
      </c>
      <c r="B32" s="79">
        <v>138853000</v>
      </c>
      <c r="C32" s="79">
        <v>49775000</v>
      </c>
      <c r="D32" s="161">
        <v>121471000</v>
      </c>
      <c r="E32" s="194"/>
      <c r="H32" s="174"/>
      <c r="I32" s="227" t="s">
        <v>337</v>
      </c>
      <c r="J32" s="205">
        <v>34200000</v>
      </c>
      <c r="K32" s="205">
        <v>25300000</v>
      </c>
      <c r="L32" s="205">
        <v>34300000</v>
      </c>
      <c r="M32" s="261"/>
      <c r="N32" s="261"/>
      <c r="O32" s="261"/>
      <c r="P32" s="266"/>
    </row>
    <row r="33" spans="1:16" ht="15.75" customHeight="1">
      <c r="A33" s="89" t="s">
        <v>338</v>
      </c>
      <c r="B33" s="183">
        <v>520095000</v>
      </c>
      <c r="C33" s="183">
        <v>447183000</v>
      </c>
      <c r="D33" s="183">
        <v>638000000</v>
      </c>
      <c r="E33" s="194"/>
      <c r="H33" s="174"/>
      <c r="I33" s="228" t="s">
        <v>338</v>
      </c>
      <c r="J33" s="218">
        <v>271100000</v>
      </c>
      <c r="K33" s="218">
        <v>259000000</v>
      </c>
      <c r="L33" s="218">
        <v>257500000</v>
      </c>
      <c r="M33" s="262"/>
      <c r="N33" s="262"/>
      <c r="O33" s="262"/>
      <c r="P33" s="267"/>
    </row>
    <row r="34" spans="1:16" ht="15.75" customHeight="1">
      <c r="A34" s="229"/>
      <c r="B34" s="190"/>
      <c r="C34" s="166"/>
      <c r="D34" s="207"/>
      <c r="E34" s="194"/>
      <c r="H34" s="174"/>
      <c r="I34" s="229"/>
      <c r="J34" s="243"/>
      <c r="K34" s="243"/>
      <c r="L34" s="243"/>
      <c r="M34" s="193"/>
      <c r="N34" s="193"/>
      <c r="O34" s="193"/>
      <c r="P34" s="191"/>
    </row>
    <row r="35" spans="1:16" ht="15.75" customHeight="1">
      <c r="A35" s="278" t="s">
        <v>339</v>
      </c>
      <c r="B35" s="198"/>
      <c r="C35" s="72"/>
      <c r="D35" s="209"/>
      <c r="E35" s="194"/>
      <c r="H35" s="174"/>
      <c r="I35" s="278" t="s">
        <v>339</v>
      </c>
      <c r="J35" s="244"/>
      <c r="K35" s="244"/>
      <c r="L35" s="244"/>
      <c r="M35" s="263"/>
      <c r="N35" s="263"/>
      <c r="O35" s="263"/>
      <c r="P35" s="240"/>
    </row>
    <row r="36" spans="1:16" ht="15.75" customHeight="1">
      <c r="A36" s="76" t="s">
        <v>340</v>
      </c>
      <c r="B36" s="79">
        <v>-51966000</v>
      </c>
      <c r="C36" s="79">
        <v>-40340000</v>
      </c>
      <c r="D36" s="161">
        <v>-23103000</v>
      </c>
      <c r="E36" s="194"/>
      <c r="H36" s="174"/>
      <c r="I36" s="227" t="s">
        <v>340</v>
      </c>
      <c r="J36" s="205">
        <v>-42100000</v>
      </c>
      <c r="K36" s="205">
        <v>-34800000</v>
      </c>
      <c r="L36" s="205">
        <v>-36000000</v>
      </c>
      <c r="M36" s="258"/>
      <c r="N36" s="258"/>
      <c r="O36" s="258"/>
      <c r="P36" s="236"/>
    </row>
    <row r="37" spans="1:16" ht="15.75" customHeight="1">
      <c r="A37" s="76" t="s">
        <v>341</v>
      </c>
      <c r="B37" s="79"/>
      <c r="C37" s="79"/>
      <c r="D37" s="199">
        <v>-16011000</v>
      </c>
      <c r="E37" s="194"/>
      <c r="H37" s="174"/>
      <c r="I37" s="227" t="s">
        <v>341</v>
      </c>
      <c r="J37" s="204">
        <v>-4900000</v>
      </c>
      <c r="K37" s="204">
        <v>-14200000</v>
      </c>
      <c r="L37" s="204">
        <v>-17200000</v>
      </c>
      <c r="M37" s="256"/>
      <c r="N37" s="256"/>
      <c r="O37" s="256"/>
      <c r="P37" s="234"/>
    </row>
    <row r="38" spans="1:16" ht="15.75" customHeight="1">
      <c r="A38" s="76" t="s">
        <v>342</v>
      </c>
      <c r="B38" s="79"/>
      <c r="C38" s="79"/>
      <c r="D38" s="161"/>
      <c r="E38" s="194"/>
      <c r="H38" s="174"/>
      <c r="I38" s="76" t="s">
        <v>342</v>
      </c>
      <c r="J38" s="161">
        <v>-4900000</v>
      </c>
      <c r="K38" s="205">
        <v>-4200000</v>
      </c>
      <c r="L38" s="205">
        <v>-7100000</v>
      </c>
      <c r="M38" s="258"/>
      <c r="N38" s="258"/>
      <c r="O38" s="258"/>
      <c r="P38" s="236"/>
    </row>
    <row r="39" spans="1:16" ht="15.75" customHeight="1">
      <c r="A39" s="76" t="s">
        <v>343</v>
      </c>
      <c r="B39" s="79"/>
      <c r="C39" s="79"/>
      <c r="D39" s="161"/>
      <c r="E39" s="194"/>
      <c r="H39" s="174"/>
      <c r="I39" s="76" t="s">
        <v>343</v>
      </c>
      <c r="J39" s="161"/>
      <c r="K39" s="205"/>
      <c r="L39" s="205"/>
      <c r="M39" s="257"/>
      <c r="N39" s="257"/>
      <c r="O39" s="257"/>
      <c r="P39" s="235"/>
    </row>
    <row r="40" spans="1:16" ht="15.75" customHeight="1">
      <c r="A40" s="76" t="s">
        <v>344</v>
      </c>
      <c r="B40" s="79"/>
      <c r="C40" s="79"/>
      <c r="D40" s="161"/>
      <c r="E40" s="194"/>
      <c r="H40" s="174"/>
      <c r="I40" s="76" t="s">
        <v>344</v>
      </c>
      <c r="J40" s="161"/>
      <c r="K40" s="205"/>
      <c r="L40" s="205"/>
      <c r="M40" s="257"/>
      <c r="N40" s="257"/>
      <c r="O40" s="257"/>
      <c r="P40" s="235"/>
    </row>
    <row r="41" spans="1:16" ht="15.75" customHeight="1">
      <c r="A41" s="76" t="s">
        <v>345</v>
      </c>
      <c r="B41" s="79"/>
      <c r="C41" s="79"/>
      <c r="D41" s="204">
        <v>-15049000</v>
      </c>
      <c r="E41" s="194"/>
      <c r="H41" s="174"/>
      <c r="I41" s="76" t="s">
        <v>345</v>
      </c>
      <c r="J41" s="79"/>
      <c r="K41" s="204">
        <v>-10000000</v>
      </c>
      <c r="L41" s="204">
        <v>-10100000</v>
      </c>
      <c r="M41" s="256"/>
      <c r="N41" s="256"/>
      <c r="O41" s="256"/>
      <c r="P41" s="234"/>
    </row>
    <row r="42" spans="1:16" ht="15.75" customHeight="1">
      <c r="A42" s="76" t="s">
        <v>346</v>
      </c>
      <c r="B42" s="79"/>
      <c r="C42" s="79"/>
      <c r="D42" s="161"/>
      <c r="E42" s="194"/>
      <c r="H42" s="174"/>
      <c r="I42" s="76" t="s">
        <v>346</v>
      </c>
      <c r="J42" s="161"/>
      <c r="K42" s="205"/>
      <c r="L42" s="205"/>
      <c r="M42" s="257"/>
      <c r="N42" s="257"/>
      <c r="O42" s="257"/>
      <c r="P42" s="235"/>
    </row>
    <row r="43" spans="1:16" ht="15.75" customHeight="1">
      <c r="A43" s="76" t="s">
        <v>347</v>
      </c>
      <c r="B43" s="79"/>
      <c r="C43" s="79"/>
      <c r="D43" s="161">
        <v>-15049000</v>
      </c>
      <c r="E43" s="194"/>
      <c r="H43" s="174"/>
      <c r="I43" s="76" t="s">
        <v>347</v>
      </c>
      <c r="J43" s="161"/>
      <c r="K43" s="205">
        <v>-10000000</v>
      </c>
      <c r="L43" s="205">
        <v>-10100000</v>
      </c>
      <c r="M43" s="258"/>
      <c r="N43" s="258"/>
      <c r="O43" s="258"/>
      <c r="P43" s="236"/>
    </row>
    <row r="44" spans="1:16" ht="15.75" customHeight="1">
      <c r="A44" s="76" t="s">
        <v>348</v>
      </c>
      <c r="B44" s="79"/>
      <c r="C44" s="79"/>
      <c r="D44" s="161">
        <v>-962</v>
      </c>
      <c r="E44" s="194"/>
      <c r="H44" s="174"/>
      <c r="I44" s="76" t="s">
        <v>348</v>
      </c>
      <c r="J44" s="161"/>
      <c r="K44" s="205"/>
      <c r="L44" s="205"/>
      <c r="M44" s="257"/>
      <c r="N44" s="257"/>
      <c r="O44" s="257"/>
      <c r="P44" s="236"/>
    </row>
    <row r="45" spans="1:16" ht="15.75" customHeight="1">
      <c r="A45" s="76" t="s">
        <v>349</v>
      </c>
      <c r="B45" s="133">
        <v>-59524000</v>
      </c>
      <c r="C45" s="165">
        <v>-48859000</v>
      </c>
      <c r="D45" s="164">
        <v>-63418000</v>
      </c>
      <c r="E45" s="194"/>
      <c r="H45" s="174"/>
      <c r="I45" s="227" t="s">
        <v>349</v>
      </c>
      <c r="J45" s="204">
        <v>-103600000</v>
      </c>
      <c r="K45" s="204">
        <v>-98200000</v>
      </c>
      <c r="L45" s="204">
        <v>-98100000</v>
      </c>
      <c r="M45" s="256"/>
      <c r="N45" s="256"/>
      <c r="O45" s="256"/>
      <c r="P45" s="234"/>
    </row>
    <row r="46" spans="1:16" ht="15.75" customHeight="1">
      <c r="A46" s="76" t="s">
        <v>350</v>
      </c>
      <c r="B46" s="79"/>
      <c r="C46" s="159"/>
      <c r="D46" s="210">
        <v>-1639000</v>
      </c>
      <c r="E46" s="194"/>
      <c r="H46" s="174"/>
      <c r="I46" s="227" t="s">
        <v>350</v>
      </c>
      <c r="J46" s="205">
        <v>-5200000</v>
      </c>
      <c r="K46" s="205">
        <v>-7400000</v>
      </c>
      <c r="L46" s="205">
        <v>-4900000</v>
      </c>
      <c r="M46" s="258"/>
      <c r="N46" s="258"/>
      <c r="O46" s="258"/>
      <c r="P46" s="236"/>
    </row>
    <row r="47" spans="1:16" ht="15.75" customHeight="1">
      <c r="A47" s="76" t="s">
        <v>351</v>
      </c>
      <c r="B47" s="79"/>
      <c r="C47" s="79"/>
      <c r="D47" s="161"/>
      <c r="E47" s="194"/>
      <c r="H47" s="174"/>
      <c r="I47" s="227" t="s">
        <v>351</v>
      </c>
      <c r="J47" s="205"/>
      <c r="K47" s="205"/>
      <c r="L47" s="205"/>
      <c r="M47" s="257"/>
      <c r="N47" s="257"/>
      <c r="O47" s="257"/>
      <c r="P47" s="235"/>
    </row>
    <row r="48" spans="1:16" ht="15.75" customHeight="1">
      <c r="A48" s="76" t="s">
        <v>352</v>
      </c>
      <c r="B48" s="79">
        <v>-45707000</v>
      </c>
      <c r="C48" s="79">
        <v>-33096000</v>
      </c>
      <c r="D48" s="161">
        <v>-33801000</v>
      </c>
      <c r="E48" s="194"/>
      <c r="H48" s="174"/>
      <c r="I48" s="227" t="s">
        <v>352</v>
      </c>
      <c r="J48" s="205">
        <v>-62600000</v>
      </c>
      <c r="K48" s="205">
        <v>-58100000</v>
      </c>
      <c r="L48" s="205">
        <v>-61400000</v>
      </c>
      <c r="M48" s="258"/>
      <c r="N48" s="258"/>
      <c r="O48" s="257"/>
      <c r="P48" s="235"/>
    </row>
    <row r="49" spans="1:16" ht="15.75" customHeight="1">
      <c r="A49" s="76" t="s">
        <v>353</v>
      </c>
      <c r="B49" s="79">
        <v>-4474000</v>
      </c>
      <c r="C49" s="79">
        <v>-4507000</v>
      </c>
      <c r="D49" s="161">
        <v>-2585000</v>
      </c>
      <c r="E49" s="194"/>
      <c r="H49" s="174"/>
      <c r="I49" s="227" t="s">
        <v>353</v>
      </c>
      <c r="J49" s="205">
        <v>-7300000</v>
      </c>
      <c r="K49" s="205">
        <v>-7700000</v>
      </c>
      <c r="L49" s="205">
        <v>-9000000</v>
      </c>
      <c r="M49" s="259"/>
      <c r="N49" s="259"/>
      <c r="O49" s="259"/>
      <c r="P49" s="237"/>
    </row>
    <row r="50" spans="1:16" ht="15.75" customHeight="1">
      <c r="A50" s="76" t="s">
        <v>354</v>
      </c>
      <c r="B50" s="79">
        <v>-9343000</v>
      </c>
      <c r="C50" s="79">
        <v>-11256000</v>
      </c>
      <c r="D50" s="161">
        <v>-25393000</v>
      </c>
      <c r="E50" s="194"/>
      <c r="H50" s="174"/>
      <c r="I50" s="227" t="s">
        <v>354</v>
      </c>
      <c r="J50" s="205">
        <v>-28500000</v>
      </c>
      <c r="K50" s="205">
        <v>-25000000</v>
      </c>
      <c r="L50" s="205">
        <v>-22800000</v>
      </c>
      <c r="M50" s="261"/>
      <c r="N50" s="261"/>
      <c r="O50" s="261"/>
      <c r="P50" s="238"/>
    </row>
    <row r="51" spans="1:16" ht="15.75" customHeight="1">
      <c r="A51" s="269" t="s">
        <v>355</v>
      </c>
      <c r="B51" s="183">
        <v>-111490000</v>
      </c>
      <c r="C51" s="183">
        <v>-89199000</v>
      </c>
      <c r="D51" s="211">
        <v>-102532000</v>
      </c>
      <c r="E51" s="194"/>
      <c r="H51" s="174"/>
      <c r="I51" s="268" t="s">
        <v>355</v>
      </c>
      <c r="J51" s="218">
        <v>-150600000</v>
      </c>
      <c r="K51" s="218">
        <v>-147200000</v>
      </c>
      <c r="L51" s="218">
        <v>-151300000</v>
      </c>
      <c r="M51" s="262"/>
      <c r="N51" s="262"/>
      <c r="O51" s="262"/>
      <c r="P51" s="239"/>
    </row>
    <row r="52" spans="1:16" ht="15.75" customHeight="1">
      <c r="A52" s="279"/>
      <c r="B52" s="201"/>
      <c r="C52" s="201"/>
      <c r="D52" s="209"/>
      <c r="E52" s="194"/>
      <c r="H52" s="174"/>
      <c r="I52" s="282"/>
      <c r="J52" s="146"/>
      <c r="K52" s="146"/>
      <c r="L52" s="146"/>
      <c r="M52" s="174"/>
      <c r="N52" s="174"/>
      <c r="O52" s="174"/>
      <c r="P52" s="194"/>
    </row>
    <row r="53" spans="1:16" ht="15.75" customHeight="1">
      <c r="A53" s="200" t="s">
        <v>356</v>
      </c>
      <c r="B53" s="202">
        <v>408605000</v>
      </c>
      <c r="C53" s="202">
        <v>357984000</v>
      </c>
      <c r="D53" s="212">
        <v>535468000</v>
      </c>
      <c r="E53" s="194"/>
      <c r="H53" s="174"/>
      <c r="I53" s="232" t="s">
        <v>356</v>
      </c>
      <c r="J53" s="249">
        <v>120500000</v>
      </c>
      <c r="K53" s="222">
        <v>111800000</v>
      </c>
      <c r="L53" s="222">
        <v>106200000</v>
      </c>
      <c r="M53" s="262"/>
      <c r="N53" s="262"/>
      <c r="O53" s="262"/>
      <c r="P53" s="239"/>
    </row>
    <row r="54" spans="1:16" ht="15.75" customHeight="1">
      <c r="A54" s="200" t="s">
        <v>357</v>
      </c>
      <c r="B54" s="202">
        <v>551886000</v>
      </c>
      <c r="C54" s="202">
        <v>622427000</v>
      </c>
      <c r="D54" s="212">
        <v>691319000</v>
      </c>
      <c r="E54" s="194"/>
      <c r="H54" s="174"/>
      <c r="I54" s="232" t="s">
        <v>357</v>
      </c>
      <c r="J54" s="202">
        <v>647900000</v>
      </c>
      <c r="K54" s="212">
        <v>686300000</v>
      </c>
      <c r="L54" s="212">
        <v>683600000</v>
      </c>
      <c r="M54" s="262"/>
      <c r="N54" s="262"/>
      <c r="O54" s="262"/>
      <c r="P54" s="239"/>
    </row>
    <row r="55" spans="1:16" ht="15.75" customHeight="1">
      <c r="A55" s="200" t="s">
        <v>358</v>
      </c>
      <c r="B55" s="202">
        <v>85024000</v>
      </c>
      <c r="C55" s="202">
        <v>95038000</v>
      </c>
      <c r="D55" s="212">
        <v>105776000</v>
      </c>
      <c r="E55" s="194"/>
      <c r="H55" s="174"/>
      <c r="I55" s="232" t="s">
        <v>358</v>
      </c>
      <c r="J55" s="222">
        <v>130200000</v>
      </c>
      <c r="K55" s="223">
        <v>140400000</v>
      </c>
      <c r="L55" s="223">
        <v>123600000</v>
      </c>
      <c r="M55" s="262"/>
      <c r="N55" s="262"/>
      <c r="O55" s="262"/>
      <c r="P55" s="239"/>
    </row>
    <row r="56" spans="1:16" ht="15.75" customHeight="1">
      <c r="A56" s="200" t="s">
        <v>359</v>
      </c>
      <c r="B56" s="202">
        <v>742050000</v>
      </c>
      <c r="C56" s="202">
        <v>777062000</v>
      </c>
      <c r="D56" s="212">
        <v>823890000</v>
      </c>
      <c r="E56" s="194"/>
      <c r="H56" s="174"/>
      <c r="I56" s="232" t="s">
        <v>359</v>
      </c>
      <c r="J56" s="222">
        <v>1028900000</v>
      </c>
      <c r="K56" s="223">
        <v>1007500000</v>
      </c>
      <c r="L56" s="223">
        <v>1017900000</v>
      </c>
      <c r="M56" s="262"/>
      <c r="N56" s="262"/>
      <c r="O56" s="262"/>
      <c r="P56" s="239"/>
    </row>
    <row r="57" spans="1:16" ht="15.75" customHeight="1">
      <c r="A57" s="280" t="s">
        <v>360</v>
      </c>
      <c r="B57" s="202">
        <v>630560000</v>
      </c>
      <c r="C57" s="202">
        <v>687863000</v>
      </c>
      <c r="D57" s="212">
        <v>721358000</v>
      </c>
      <c r="E57" s="194"/>
      <c r="H57" s="174"/>
      <c r="I57" s="283" t="s">
        <v>360</v>
      </c>
      <c r="J57" s="222">
        <v>878300000</v>
      </c>
      <c r="K57" s="223">
        <v>860300000</v>
      </c>
      <c r="L57" s="223">
        <v>866600000</v>
      </c>
      <c r="M57" s="262"/>
      <c r="N57" s="262"/>
      <c r="O57" s="262"/>
      <c r="P57" s="239"/>
    </row>
    <row r="58" spans="1:16" ht="15.75" customHeight="1">
      <c r="A58" s="168"/>
      <c r="B58" s="201"/>
      <c r="C58" s="201"/>
      <c r="D58" s="209"/>
      <c r="E58" s="194"/>
      <c r="H58" s="174"/>
      <c r="I58" s="231"/>
      <c r="J58" s="174"/>
      <c r="K58" s="174"/>
      <c r="L58" s="174"/>
      <c r="M58" s="174"/>
      <c r="N58" s="174"/>
      <c r="O58" s="174"/>
      <c r="P58" s="194"/>
    </row>
    <row r="59" spans="1:16" ht="15.75" customHeight="1">
      <c r="A59" s="281" t="s">
        <v>361</v>
      </c>
      <c r="B59" s="203"/>
      <c r="C59" s="72"/>
      <c r="D59" s="207"/>
      <c r="E59" s="194"/>
      <c r="H59" s="174"/>
      <c r="I59" s="284" t="s">
        <v>361</v>
      </c>
      <c r="J59" s="247"/>
      <c r="K59" s="247"/>
      <c r="L59" s="247"/>
      <c r="M59" s="174"/>
      <c r="N59" s="174"/>
      <c r="O59" s="174"/>
      <c r="P59" s="194"/>
    </row>
    <row r="60" spans="1:16" ht="15.75" customHeight="1">
      <c r="A60" s="162" t="s">
        <v>362</v>
      </c>
      <c r="B60" s="132"/>
      <c r="C60" s="79"/>
      <c r="D60" s="204">
        <v>-19049000</v>
      </c>
      <c r="E60" s="194"/>
      <c r="H60" s="174"/>
      <c r="I60" s="227" t="s">
        <v>362</v>
      </c>
      <c r="J60" s="246">
        <v>-228200000</v>
      </c>
      <c r="K60" s="204">
        <v>-217900000</v>
      </c>
      <c r="L60" s="204">
        <v>-206600000</v>
      </c>
      <c r="M60" s="256"/>
      <c r="N60" s="256"/>
      <c r="O60" s="256"/>
      <c r="P60" s="234"/>
    </row>
    <row r="61" spans="1:16" ht="15.75" customHeight="1">
      <c r="A61" s="162" t="s">
        <v>363</v>
      </c>
      <c r="B61" s="132"/>
      <c r="C61" s="161"/>
      <c r="D61" s="205"/>
      <c r="E61" s="194"/>
      <c r="H61" s="174"/>
      <c r="I61" s="227" t="s">
        <v>363</v>
      </c>
      <c r="J61" s="132"/>
      <c r="K61" s="161"/>
      <c r="L61" s="205"/>
      <c r="M61" s="257"/>
      <c r="N61" s="257"/>
      <c r="O61" s="257"/>
      <c r="P61" s="235"/>
    </row>
    <row r="62" spans="1:16" ht="15.75" customHeight="1">
      <c r="A62" s="162" t="s">
        <v>364</v>
      </c>
      <c r="B62" s="205"/>
      <c r="C62" s="205"/>
      <c r="D62" s="205"/>
      <c r="E62" s="194"/>
      <c r="H62" s="174"/>
      <c r="I62" s="227" t="s">
        <v>364</v>
      </c>
      <c r="J62" s="132"/>
      <c r="K62" s="161"/>
      <c r="L62" s="205"/>
      <c r="M62" s="257"/>
      <c r="N62" s="257"/>
      <c r="O62" s="257"/>
      <c r="P62" s="235"/>
    </row>
    <row r="63" spans="1:16" ht="15.75" customHeight="1">
      <c r="A63" s="162" t="s">
        <v>365</v>
      </c>
      <c r="B63" s="205"/>
      <c r="C63" s="205"/>
      <c r="D63" s="204">
        <v>-19049000</v>
      </c>
      <c r="E63" s="194"/>
      <c r="H63" s="174"/>
      <c r="I63" s="227" t="s">
        <v>365</v>
      </c>
      <c r="J63" s="132"/>
      <c r="K63" s="204">
        <v>-21900000</v>
      </c>
      <c r="L63" s="204">
        <v>-24500000</v>
      </c>
      <c r="M63" s="256"/>
      <c r="N63" s="256"/>
      <c r="O63" s="256"/>
      <c r="P63" s="234"/>
    </row>
    <row r="64" spans="1:16" ht="15.75" customHeight="1">
      <c r="A64" s="162" t="s">
        <v>366</v>
      </c>
      <c r="B64" s="205"/>
      <c r="C64" s="205"/>
      <c r="D64" s="205"/>
      <c r="E64" s="194"/>
      <c r="H64" s="174"/>
      <c r="I64" s="227" t="s">
        <v>366</v>
      </c>
      <c r="J64" s="132"/>
      <c r="K64" s="161"/>
      <c r="L64" s="205"/>
      <c r="M64" s="257"/>
      <c r="N64" s="257"/>
      <c r="O64" s="257"/>
      <c r="P64" s="235"/>
    </row>
    <row r="65" spans="1:16" ht="15.75" customHeight="1">
      <c r="A65" s="162" t="s">
        <v>367</v>
      </c>
      <c r="B65" s="205"/>
      <c r="C65" s="205"/>
      <c r="D65" s="205">
        <v>-19049000</v>
      </c>
      <c r="E65" s="194"/>
      <c r="H65" s="174"/>
      <c r="I65" s="227" t="s">
        <v>367</v>
      </c>
      <c r="J65" s="132"/>
      <c r="K65" s="161">
        <v>-21900000</v>
      </c>
      <c r="L65" s="205">
        <v>-24500000</v>
      </c>
      <c r="M65" s="258"/>
      <c r="N65" s="258"/>
      <c r="O65" s="258"/>
      <c r="P65" s="236"/>
    </row>
    <row r="66" spans="1:16" ht="15.75" customHeight="1">
      <c r="A66" s="162" t="s">
        <v>368</v>
      </c>
      <c r="B66" s="205"/>
      <c r="C66" s="205"/>
      <c r="D66" s="205"/>
      <c r="E66" s="194"/>
      <c r="H66" s="174"/>
      <c r="I66" s="227" t="s">
        <v>368</v>
      </c>
      <c r="J66" s="132"/>
      <c r="K66" s="161"/>
      <c r="L66" s="205"/>
      <c r="M66" s="257"/>
      <c r="N66" s="257"/>
      <c r="O66" s="257"/>
      <c r="P66" s="235"/>
    </row>
    <row r="67" spans="1:16" ht="15.75" customHeight="1">
      <c r="A67" s="162" t="s">
        <v>369</v>
      </c>
      <c r="B67" s="205"/>
      <c r="C67" s="205"/>
      <c r="D67" s="205"/>
      <c r="E67" s="194"/>
      <c r="H67" s="174"/>
      <c r="I67" s="227" t="s">
        <v>369</v>
      </c>
      <c r="J67" s="132">
        <v>-228200000</v>
      </c>
      <c r="K67" s="161">
        <v>-196000000</v>
      </c>
      <c r="L67" s="205">
        <v>-182100000</v>
      </c>
      <c r="M67" s="258"/>
      <c r="N67" s="258"/>
      <c r="O67" s="258"/>
      <c r="P67" s="236"/>
    </row>
    <row r="68" spans="1:16" ht="15.75" customHeight="1">
      <c r="A68" s="162" t="s">
        <v>370</v>
      </c>
      <c r="B68" s="204">
        <v>-40783000</v>
      </c>
      <c r="C68" s="204">
        <v>-37474000</v>
      </c>
      <c r="D68" s="204">
        <v>-108</v>
      </c>
      <c r="E68" s="194"/>
      <c r="H68" s="174"/>
      <c r="I68" s="227" t="s">
        <v>370</v>
      </c>
      <c r="J68" s="141">
        <v>-54800000</v>
      </c>
      <c r="K68" s="204">
        <v>-6800000</v>
      </c>
      <c r="L68" s="204">
        <v>-7300000</v>
      </c>
      <c r="M68" s="256"/>
      <c r="N68" s="256"/>
      <c r="O68" s="256"/>
      <c r="P68" s="234"/>
    </row>
    <row r="69" spans="1:16" ht="15.75" customHeight="1">
      <c r="A69" s="162" t="s">
        <v>371</v>
      </c>
      <c r="B69" s="205"/>
      <c r="C69" s="205"/>
      <c r="D69" s="205"/>
      <c r="E69" s="194"/>
      <c r="H69" s="174"/>
      <c r="I69" s="227" t="s">
        <v>371</v>
      </c>
      <c r="J69" s="132"/>
      <c r="K69" s="161"/>
      <c r="L69" s="205"/>
      <c r="M69" s="258"/>
      <c r="N69" s="258"/>
      <c r="O69" s="257"/>
      <c r="P69" s="236"/>
    </row>
    <row r="70" spans="1:16" ht="15.75" customHeight="1">
      <c r="A70" s="162" t="s">
        <v>372</v>
      </c>
      <c r="B70" s="205">
        <v>-40783000</v>
      </c>
      <c r="C70" s="205">
        <v>-37474000</v>
      </c>
      <c r="D70" s="205">
        <v>-108</v>
      </c>
      <c r="E70" s="194"/>
      <c r="H70" s="174"/>
      <c r="I70" s="227" t="s">
        <v>372</v>
      </c>
      <c r="J70" s="132">
        <v>-54800000</v>
      </c>
      <c r="K70" s="161">
        <v>-6800000</v>
      </c>
      <c r="L70" s="205">
        <v>-7300000</v>
      </c>
      <c r="M70" s="258"/>
      <c r="N70" s="258"/>
      <c r="O70" s="258"/>
      <c r="P70" s="236"/>
    </row>
    <row r="71" spans="1:16" ht="15.75" customHeight="1">
      <c r="A71" s="162" t="s">
        <v>373</v>
      </c>
      <c r="B71" s="204">
        <v>-3439000</v>
      </c>
      <c r="C71" s="204">
        <v>-6538000</v>
      </c>
      <c r="D71" s="204">
        <v>-8645000</v>
      </c>
      <c r="E71" s="194"/>
      <c r="H71" s="174"/>
      <c r="I71" s="227" t="s">
        <v>373</v>
      </c>
      <c r="J71" s="131">
        <v>-44800000</v>
      </c>
      <c r="K71" s="204">
        <v>-61500000</v>
      </c>
      <c r="L71" s="204">
        <v>-72300000</v>
      </c>
      <c r="M71" s="256"/>
      <c r="N71" s="256"/>
      <c r="O71" s="256"/>
      <c r="P71" s="234"/>
    </row>
    <row r="72" spans="1:16" ht="15.75" customHeight="1">
      <c r="A72" s="76" t="s">
        <v>374</v>
      </c>
      <c r="B72" s="161"/>
      <c r="C72" s="205"/>
      <c r="D72" s="205"/>
      <c r="E72" s="194"/>
      <c r="H72" s="174"/>
      <c r="I72" s="227" t="s">
        <v>374</v>
      </c>
      <c r="J72" s="132">
        <v>-44400000</v>
      </c>
      <c r="K72" s="161">
        <v>-51200000</v>
      </c>
      <c r="L72" s="205">
        <v>-60300000</v>
      </c>
      <c r="M72" s="258"/>
      <c r="N72" s="258"/>
      <c r="O72" s="258"/>
      <c r="P72" s="236"/>
    </row>
    <row r="73" spans="1:16" ht="15.75" customHeight="1">
      <c r="A73" s="76" t="s">
        <v>375</v>
      </c>
      <c r="B73" s="161">
        <v>-3439000</v>
      </c>
      <c r="C73" s="205">
        <v>-6538000</v>
      </c>
      <c r="D73" s="205">
        <v>-8645000</v>
      </c>
      <c r="E73" s="194"/>
      <c r="H73" s="174"/>
      <c r="I73" s="227" t="s">
        <v>375</v>
      </c>
      <c r="J73" s="132">
        <v>-400000</v>
      </c>
      <c r="K73" s="161">
        <v>-10300000</v>
      </c>
      <c r="L73" s="205">
        <v>-12000000</v>
      </c>
      <c r="M73" s="259"/>
      <c r="N73" s="259"/>
      <c r="O73" s="259"/>
      <c r="P73" s="237"/>
    </row>
    <row r="74" spans="1:16" ht="15.75" customHeight="1" thickBot="1">
      <c r="A74" s="76" t="s">
        <v>376</v>
      </c>
      <c r="B74" s="161"/>
      <c r="C74" s="215"/>
      <c r="D74" s="205"/>
      <c r="E74" s="194"/>
      <c r="H74" s="174"/>
      <c r="I74" s="227" t="s">
        <v>376</v>
      </c>
      <c r="J74" s="132">
        <v>-6600000</v>
      </c>
      <c r="K74" s="161">
        <v>-6900000</v>
      </c>
      <c r="L74" s="205">
        <v>-8300000</v>
      </c>
      <c r="M74" s="261"/>
      <c r="N74" s="261"/>
      <c r="O74" s="261"/>
      <c r="P74" s="238"/>
    </row>
    <row r="75" spans="1:16" ht="15.75" customHeight="1">
      <c r="A75" s="269" t="s">
        <v>377</v>
      </c>
      <c r="B75" s="218">
        <v>-44222000</v>
      </c>
      <c r="C75" s="218">
        <v>-44012000</v>
      </c>
      <c r="D75" s="220">
        <v>-27802000</v>
      </c>
      <c r="E75" s="194"/>
      <c r="H75" s="174"/>
      <c r="I75" s="268" t="s">
        <v>377</v>
      </c>
      <c r="J75" s="218">
        <v>-334400000</v>
      </c>
      <c r="K75" s="218">
        <v>-293100000</v>
      </c>
      <c r="L75" s="218">
        <v>-294500000</v>
      </c>
      <c r="M75" s="262"/>
      <c r="N75" s="262"/>
      <c r="O75" s="262"/>
      <c r="P75" s="239"/>
    </row>
    <row r="76" spans="1:16" ht="15.75" customHeight="1">
      <c r="A76" s="279"/>
      <c r="B76" s="221"/>
      <c r="C76" s="188"/>
      <c r="D76" s="208"/>
      <c r="E76" s="194"/>
      <c r="H76" s="174"/>
      <c r="I76" s="285"/>
      <c r="J76" s="146"/>
      <c r="K76" s="146"/>
      <c r="L76" s="146"/>
      <c r="M76" s="174"/>
      <c r="N76" s="174"/>
      <c r="O76" s="174"/>
      <c r="P76" s="194"/>
    </row>
    <row r="77" spans="1:16" ht="15.75" customHeight="1">
      <c r="A77" s="287" t="s">
        <v>378</v>
      </c>
      <c r="B77" s="222">
        <v>586338000</v>
      </c>
      <c r="C77" s="222">
        <v>643851000</v>
      </c>
      <c r="D77" s="223">
        <v>693556000</v>
      </c>
      <c r="E77" s="194"/>
      <c r="H77" s="174"/>
      <c r="I77" s="286" t="s">
        <v>378</v>
      </c>
      <c r="J77" s="222">
        <v>543900000</v>
      </c>
      <c r="K77" s="222">
        <v>567200000</v>
      </c>
      <c r="L77" s="222">
        <v>572100000</v>
      </c>
      <c r="M77" s="262"/>
      <c r="N77" s="262"/>
      <c r="O77" s="262"/>
      <c r="P77" s="239"/>
    </row>
    <row r="78" spans="1:16" ht="15.75" customHeight="1">
      <c r="A78" s="288"/>
      <c r="B78" s="209"/>
      <c r="C78" s="216"/>
      <c r="D78" s="209"/>
      <c r="E78" s="194"/>
      <c r="H78" s="174"/>
      <c r="I78" s="289"/>
      <c r="J78" s="250"/>
      <c r="K78" s="250"/>
      <c r="L78" s="250"/>
      <c r="M78" s="245"/>
      <c r="N78" s="245"/>
      <c r="O78" s="245"/>
      <c r="P78" s="230"/>
    </row>
    <row r="79" spans="1:16" ht="15.75" customHeight="1">
      <c r="A79" s="281" t="s">
        <v>379</v>
      </c>
      <c r="B79" s="206"/>
      <c r="C79" s="185"/>
      <c r="D79" s="224"/>
      <c r="E79" s="194"/>
      <c r="H79" s="174"/>
      <c r="I79" s="284" t="s">
        <v>379</v>
      </c>
      <c r="J79" s="247"/>
      <c r="K79" s="247"/>
      <c r="L79" s="247"/>
      <c r="M79" s="174"/>
      <c r="N79" s="174"/>
      <c r="O79" s="174"/>
      <c r="P79" s="194"/>
    </row>
    <row r="80" spans="1:16" ht="15.75" customHeight="1">
      <c r="A80" s="162" t="s">
        <v>380</v>
      </c>
      <c r="B80" s="186">
        <v>96</v>
      </c>
      <c r="C80" s="139">
        <v>86</v>
      </c>
      <c r="D80" s="204">
        <v>83</v>
      </c>
      <c r="E80" s="194"/>
      <c r="H80" s="174"/>
      <c r="I80" s="227" t="s">
        <v>380</v>
      </c>
      <c r="J80" s="186">
        <v>6600000</v>
      </c>
      <c r="K80" s="204">
        <v>6600000</v>
      </c>
      <c r="L80" s="204">
        <v>6600000</v>
      </c>
      <c r="M80" s="256"/>
      <c r="N80" s="256"/>
      <c r="O80" s="256"/>
      <c r="P80" s="234"/>
    </row>
    <row r="81" spans="1:16" ht="15.75" customHeight="1">
      <c r="A81" s="162" t="s">
        <v>381</v>
      </c>
      <c r="B81" s="214"/>
      <c r="C81" s="217"/>
      <c r="D81" s="187"/>
      <c r="E81" s="194"/>
      <c r="H81" s="174"/>
      <c r="I81" s="227" t="s">
        <v>381</v>
      </c>
      <c r="J81" s="187"/>
      <c r="K81" s="205"/>
      <c r="L81" s="205"/>
      <c r="M81" s="257"/>
      <c r="N81" s="257"/>
      <c r="O81" s="257"/>
      <c r="P81" s="235"/>
    </row>
    <row r="82" spans="1:16" ht="15.75" customHeight="1">
      <c r="A82" s="162" t="s">
        <v>382</v>
      </c>
      <c r="B82" s="213"/>
      <c r="C82" s="132"/>
      <c r="D82" s="161"/>
      <c r="E82" s="194"/>
      <c r="H82" s="174"/>
      <c r="I82" s="227" t="s">
        <v>382</v>
      </c>
      <c r="J82" s="132"/>
      <c r="K82" s="161"/>
      <c r="L82" s="205"/>
      <c r="M82" s="257"/>
      <c r="N82" s="257"/>
      <c r="O82" s="257"/>
      <c r="P82" s="235"/>
    </row>
    <row r="83" spans="1:16" ht="15.75" customHeight="1">
      <c r="A83" s="162" t="s">
        <v>383</v>
      </c>
      <c r="B83" s="214"/>
      <c r="C83" s="132"/>
      <c r="D83" s="161"/>
      <c r="E83" s="194"/>
      <c r="H83" s="174"/>
      <c r="I83" s="227" t="s">
        <v>383</v>
      </c>
      <c r="J83" s="132"/>
      <c r="K83" s="161"/>
      <c r="L83" s="205"/>
      <c r="M83" s="257"/>
      <c r="N83" s="257"/>
      <c r="O83" s="257"/>
      <c r="P83" s="235"/>
    </row>
    <row r="84" spans="1:16" ht="15.75" customHeight="1">
      <c r="A84" s="162" t="s">
        <v>384</v>
      </c>
      <c r="B84" s="204">
        <v>586242000</v>
      </c>
      <c r="C84" s="141">
        <v>643765000</v>
      </c>
      <c r="D84" s="204">
        <v>693473000</v>
      </c>
      <c r="E84" s="194"/>
      <c r="H84" s="174"/>
      <c r="I84" s="227" t="s">
        <v>384</v>
      </c>
      <c r="J84" s="141">
        <v>541600000</v>
      </c>
      <c r="K84" s="204">
        <v>568300000</v>
      </c>
      <c r="L84" s="204">
        <v>571900000</v>
      </c>
      <c r="M84" s="256"/>
      <c r="N84" s="256"/>
      <c r="O84" s="256"/>
      <c r="P84" s="234"/>
    </row>
    <row r="85" spans="1:16" ht="15.75" customHeight="1">
      <c r="A85" s="76" t="s">
        <v>385</v>
      </c>
      <c r="B85" s="161">
        <v>779697000</v>
      </c>
      <c r="C85" s="132">
        <v>698553000</v>
      </c>
      <c r="D85" s="161">
        <v>627557000</v>
      </c>
      <c r="E85" s="194"/>
      <c r="H85" s="174"/>
      <c r="I85" s="227" t="s">
        <v>385</v>
      </c>
      <c r="J85" s="132">
        <v>179100000</v>
      </c>
      <c r="K85" s="161">
        <v>179100000</v>
      </c>
      <c r="L85" s="205">
        <v>179100000</v>
      </c>
      <c r="M85" s="258"/>
      <c r="N85" s="258"/>
      <c r="O85" s="258"/>
      <c r="P85" s="236"/>
    </row>
    <row r="86" spans="1:16" ht="15.75" customHeight="1">
      <c r="A86" s="76" t="s">
        <v>386</v>
      </c>
      <c r="B86" s="161"/>
      <c r="C86" s="132"/>
      <c r="D86" s="161"/>
      <c r="E86" s="194"/>
      <c r="H86" s="174"/>
      <c r="I86" s="227" t="s">
        <v>386</v>
      </c>
      <c r="J86" s="132"/>
      <c r="K86" s="161"/>
      <c r="L86" s="205"/>
      <c r="M86" s="257"/>
      <c r="N86" s="257"/>
      <c r="O86" s="257"/>
      <c r="P86" s="235"/>
    </row>
    <row r="87" spans="1:16" ht="15.75" customHeight="1">
      <c r="A87" s="76" t="s">
        <v>387</v>
      </c>
      <c r="B87" s="161">
        <v>-401962000</v>
      </c>
      <c r="C87" s="132">
        <v>-257714000</v>
      </c>
      <c r="D87" s="161">
        <v>-105991000</v>
      </c>
      <c r="E87" s="194"/>
      <c r="H87" s="174"/>
      <c r="I87" s="227" t="s">
        <v>387</v>
      </c>
      <c r="J87" s="132">
        <v>351200000</v>
      </c>
      <c r="K87" s="161">
        <v>360600000</v>
      </c>
      <c r="L87" s="205">
        <v>340600000</v>
      </c>
      <c r="M87" s="258"/>
      <c r="N87" s="258"/>
      <c r="O87" s="258"/>
      <c r="P87" s="236"/>
    </row>
    <row r="88" spans="1:16" ht="15.75" customHeight="1">
      <c r="A88" s="162" t="s">
        <v>388</v>
      </c>
      <c r="B88" s="132">
        <v>208507000</v>
      </c>
      <c r="C88" s="79">
        <v>202926000</v>
      </c>
      <c r="D88" s="161">
        <v>171907000</v>
      </c>
      <c r="E88" s="194"/>
      <c r="H88" s="174"/>
      <c r="I88" s="227" t="s">
        <v>388</v>
      </c>
      <c r="J88" s="132">
        <v>11300000</v>
      </c>
      <c r="K88" s="161">
        <v>28600000</v>
      </c>
      <c r="L88" s="205">
        <v>52200000</v>
      </c>
      <c r="M88" s="259"/>
      <c r="N88" s="259"/>
      <c r="O88" s="259"/>
      <c r="P88" s="237"/>
    </row>
    <row r="89" spans="1:16" ht="15.75" customHeight="1">
      <c r="A89" s="162" t="s">
        <v>389</v>
      </c>
      <c r="B89" s="205" t="s">
        <v>390</v>
      </c>
      <c r="C89" s="132" t="s">
        <v>390</v>
      </c>
      <c r="D89" s="161" t="s">
        <v>390</v>
      </c>
      <c r="E89" s="194"/>
      <c r="H89" s="174"/>
      <c r="I89" s="227" t="s">
        <v>389</v>
      </c>
      <c r="J89" s="132">
        <v>-4300000</v>
      </c>
      <c r="K89" s="161">
        <v>-7700000</v>
      </c>
      <c r="L89" s="205">
        <v>-6400000</v>
      </c>
      <c r="M89" s="261"/>
      <c r="N89" s="261"/>
      <c r="O89" s="261"/>
      <c r="P89" s="238"/>
    </row>
    <row r="90" spans="1:16" ht="15.75" customHeight="1">
      <c r="A90" s="269" t="s">
        <v>391</v>
      </c>
      <c r="B90" s="218">
        <v>586338000</v>
      </c>
      <c r="C90" s="219">
        <v>643851000</v>
      </c>
      <c r="D90" s="220">
        <v>693556000</v>
      </c>
      <c r="E90" s="194"/>
      <c r="H90" s="174"/>
      <c r="I90" s="268" t="s">
        <v>391</v>
      </c>
      <c r="J90" s="218">
        <v>543900000</v>
      </c>
      <c r="K90" s="218">
        <v>567200000</v>
      </c>
      <c r="L90" s="218">
        <v>572100000</v>
      </c>
      <c r="M90" s="262"/>
      <c r="N90" s="262"/>
      <c r="O90" s="262"/>
      <c r="P90" s="239"/>
    </row>
    <row r="91" spans="1:16" ht="15.75" customHeight="1">
      <c r="A91" s="270"/>
      <c r="B91" s="209"/>
      <c r="C91" s="216"/>
      <c r="D91" s="209"/>
      <c r="E91" s="194"/>
      <c r="H91" s="174"/>
      <c r="I91" s="233"/>
      <c r="J91" s="216"/>
      <c r="K91" s="72"/>
      <c r="L91" s="209"/>
      <c r="M91" s="174"/>
      <c r="N91" s="174"/>
      <c r="O91" s="194"/>
    </row>
    <row r="92" spans="1:16" ht="15.75" customHeight="1">
      <c r="A92" s="271"/>
      <c r="B92" s="72"/>
      <c r="C92" s="72"/>
      <c r="D92" s="72"/>
      <c r="H92" s="174"/>
      <c r="J92" s="72"/>
      <c r="K92" s="72"/>
      <c r="L92" s="209"/>
      <c r="M92" s="194"/>
      <c r="N92" s="174"/>
      <c r="O92" s="194"/>
    </row>
    <row r="93" spans="1:16" ht="15.75" customHeight="1">
      <c r="A93" s="74"/>
      <c r="B93" s="82"/>
      <c r="C93" s="82"/>
      <c r="D93" s="82"/>
      <c r="I93" s="92"/>
      <c r="J93" s="93"/>
      <c r="K93" s="93"/>
      <c r="L93" s="93"/>
      <c r="N93" s="174"/>
      <c r="O93" s="194"/>
    </row>
    <row r="94" spans="1:16" ht="15.75" customHeight="1">
      <c r="A94" s="272"/>
      <c r="B94" s="273"/>
      <c r="C94" s="85"/>
      <c r="D94" s="85"/>
      <c r="J94" s="72"/>
      <c r="K94" s="72"/>
      <c r="L94" s="72"/>
      <c r="N94" s="174"/>
      <c r="O94" s="194"/>
    </row>
    <row r="95" spans="1:16" ht="15.75" customHeight="1">
      <c r="A95" s="275"/>
      <c r="B95" s="207"/>
      <c r="C95" s="72"/>
      <c r="D95" s="72"/>
      <c r="J95" s="72"/>
      <c r="K95" s="72"/>
      <c r="L95" s="72"/>
      <c r="N95" s="174"/>
      <c r="O95" s="194"/>
    </row>
    <row r="96" spans="1:16" ht="15.75" customHeight="1">
      <c r="A96" s="274"/>
      <c r="B96" s="224"/>
      <c r="C96" s="72"/>
      <c r="D96" s="72"/>
      <c r="J96" s="72"/>
      <c r="K96" s="72"/>
      <c r="L96" s="72"/>
      <c r="N96" s="174"/>
      <c r="O96" s="194"/>
    </row>
    <row r="97" spans="2:15" ht="15.75" customHeight="1">
      <c r="B97" s="72"/>
      <c r="C97" s="72"/>
      <c r="D97" s="72"/>
      <c r="J97" s="72"/>
      <c r="K97" s="72"/>
      <c r="L97" s="72"/>
      <c r="N97" s="174"/>
      <c r="O97" s="194"/>
    </row>
    <row r="98" spans="2:15" ht="15.75" customHeight="1">
      <c r="B98" s="72"/>
      <c r="C98" s="72"/>
      <c r="D98" s="72"/>
      <c r="I98" s="94"/>
      <c r="J98" s="72"/>
      <c r="K98" s="72"/>
      <c r="L98" s="72"/>
      <c r="N98" s="174"/>
      <c r="O98" s="194"/>
    </row>
    <row r="99" spans="2:15" ht="15.75" customHeight="1">
      <c r="B99" s="72"/>
      <c r="C99" s="72"/>
      <c r="D99" s="72"/>
      <c r="I99" s="94"/>
      <c r="J99" s="72"/>
      <c r="K99" s="72"/>
      <c r="L99" s="72"/>
      <c r="N99" s="174"/>
      <c r="O99" s="194"/>
    </row>
    <row r="100" spans="2:15" ht="15.75" customHeight="1">
      <c r="B100" s="72"/>
      <c r="C100" s="72"/>
      <c r="D100" s="72"/>
      <c r="J100" s="72"/>
      <c r="K100" s="72"/>
      <c r="L100" s="72"/>
      <c r="N100" s="174"/>
      <c r="O100" s="194"/>
    </row>
    <row r="101" spans="2:15" ht="15.75" customHeight="1">
      <c r="B101" s="72"/>
      <c r="C101" s="72"/>
      <c r="D101" s="72"/>
      <c r="J101" s="72"/>
      <c r="K101" s="72"/>
      <c r="L101" s="72"/>
      <c r="N101" s="174"/>
      <c r="O101" s="194"/>
    </row>
    <row r="102" spans="2:15" ht="15.75" customHeight="1">
      <c r="B102" s="72"/>
      <c r="C102" s="72"/>
      <c r="D102" s="72"/>
      <c r="J102" s="72"/>
      <c r="K102" s="72"/>
      <c r="L102" s="72"/>
      <c r="N102" s="174"/>
      <c r="O102" s="194"/>
    </row>
    <row r="103" spans="2:15" ht="15.75" customHeight="1">
      <c r="B103" s="72"/>
      <c r="C103" s="72"/>
      <c r="D103" s="72"/>
      <c r="J103" s="72"/>
      <c r="K103" s="72"/>
      <c r="L103" s="72"/>
      <c r="N103" s="174"/>
      <c r="O103" s="194"/>
    </row>
    <row r="104" spans="2:15" ht="15.75" customHeight="1">
      <c r="B104" s="72"/>
      <c r="C104" s="72"/>
      <c r="D104" s="72"/>
      <c r="J104" s="72"/>
      <c r="K104" s="72"/>
      <c r="L104" s="72"/>
      <c r="N104" s="174"/>
      <c r="O104" s="194"/>
    </row>
    <row r="105" spans="2:15" ht="15.75" customHeight="1">
      <c r="B105" s="72"/>
      <c r="C105" s="72"/>
      <c r="D105" s="72"/>
      <c r="J105" s="72"/>
      <c r="K105" s="72"/>
      <c r="L105" s="72"/>
      <c r="N105" s="174"/>
      <c r="O105" s="194"/>
    </row>
    <row r="106" spans="2:15" ht="15.75" customHeight="1">
      <c r="B106" s="72"/>
      <c r="C106" s="72"/>
      <c r="D106" s="72"/>
      <c r="J106" s="72"/>
      <c r="K106" s="72"/>
      <c r="L106" s="72"/>
      <c r="N106" s="174"/>
      <c r="O106" s="194"/>
    </row>
    <row r="107" spans="2:15" ht="15.75" customHeight="1">
      <c r="B107" s="72"/>
      <c r="C107" s="72"/>
      <c r="D107" s="72"/>
      <c r="J107" s="72"/>
      <c r="K107" s="72"/>
      <c r="L107" s="72"/>
      <c r="N107" s="174"/>
      <c r="O107" s="194"/>
    </row>
    <row r="108" spans="2:15" ht="15.75" customHeight="1">
      <c r="B108" s="72"/>
      <c r="C108" s="72"/>
      <c r="D108" s="72"/>
      <c r="J108" s="72"/>
      <c r="K108" s="72"/>
      <c r="L108" s="72"/>
      <c r="N108" s="174"/>
      <c r="O108" s="194"/>
    </row>
    <row r="109" spans="2:15" ht="15.75" customHeight="1">
      <c r="B109" s="72"/>
      <c r="C109" s="72"/>
      <c r="D109" s="72"/>
      <c r="J109" s="72"/>
      <c r="K109" s="72"/>
      <c r="L109" s="72"/>
      <c r="N109" s="174"/>
      <c r="O109" s="194"/>
    </row>
    <row r="110" spans="2:15" ht="15.75" customHeight="1">
      <c r="B110" s="72"/>
      <c r="C110" s="72"/>
      <c r="D110" s="72"/>
      <c r="J110" s="72"/>
      <c r="K110" s="72"/>
      <c r="L110" s="72"/>
      <c r="N110" s="174"/>
      <c r="O110" s="194"/>
    </row>
    <row r="111" spans="2:15" ht="15.75" customHeight="1">
      <c r="B111" s="72"/>
      <c r="C111" s="72"/>
      <c r="D111" s="72"/>
      <c r="J111" s="72"/>
      <c r="K111" s="72"/>
      <c r="L111" s="72"/>
      <c r="N111" s="174"/>
      <c r="O111" s="194"/>
    </row>
    <row r="112" spans="2:15" ht="15.75" customHeight="1">
      <c r="B112" s="72"/>
      <c r="C112" s="72"/>
      <c r="D112" s="72"/>
      <c r="J112" s="72"/>
      <c r="K112" s="72"/>
      <c r="L112" s="72"/>
      <c r="N112" s="174"/>
      <c r="O112" s="194"/>
    </row>
    <row r="113" spans="2:15" ht="15.75" customHeight="1">
      <c r="B113" s="72"/>
      <c r="C113" s="72"/>
      <c r="D113" s="72"/>
      <c r="J113" s="72"/>
      <c r="K113" s="72"/>
      <c r="L113" s="72"/>
      <c r="N113" s="174"/>
      <c r="O113" s="194"/>
    </row>
    <row r="114" spans="2:15" ht="15.75" customHeight="1">
      <c r="B114" s="72"/>
      <c r="C114" s="72"/>
      <c r="D114" s="72"/>
      <c r="J114" s="72"/>
      <c r="K114" s="72"/>
      <c r="L114" s="72"/>
      <c r="N114" s="174"/>
      <c r="O114" s="194"/>
    </row>
    <row r="115" spans="2:15" ht="15.75" customHeight="1">
      <c r="B115" s="72"/>
      <c r="C115" s="72"/>
      <c r="D115" s="72"/>
      <c r="J115" s="72"/>
      <c r="K115" s="72"/>
      <c r="L115" s="72"/>
      <c r="N115" s="174"/>
      <c r="O115" s="194"/>
    </row>
    <row r="116" spans="2:15" ht="15.75" customHeight="1">
      <c r="B116" s="72"/>
      <c r="C116" s="72"/>
      <c r="D116" s="72"/>
      <c r="J116" s="72"/>
      <c r="K116" s="72"/>
      <c r="L116" s="72"/>
      <c r="N116" s="174"/>
      <c r="O116" s="194"/>
    </row>
    <row r="117" spans="2:15" ht="15.75" customHeight="1">
      <c r="B117" s="72"/>
      <c r="C117" s="72"/>
      <c r="D117" s="72"/>
      <c r="J117" s="72"/>
      <c r="K117" s="72"/>
      <c r="L117" s="72"/>
      <c r="N117" s="174"/>
      <c r="O117" s="194"/>
    </row>
    <row r="118" spans="2:15" ht="15.75" customHeight="1">
      <c r="B118" s="72"/>
      <c r="C118" s="72"/>
      <c r="D118" s="72"/>
      <c r="J118" s="72"/>
      <c r="K118" s="72"/>
      <c r="L118" s="72"/>
      <c r="N118" s="174"/>
      <c r="O118" s="194"/>
    </row>
    <row r="119" spans="2:15" ht="15.75" customHeight="1">
      <c r="B119" s="72"/>
      <c r="C119" s="72"/>
      <c r="D119" s="72"/>
      <c r="J119" s="72"/>
      <c r="K119" s="72"/>
      <c r="L119" s="72"/>
      <c r="N119" s="174"/>
      <c r="O119" s="194"/>
    </row>
    <row r="120" spans="2:15" ht="15.75" customHeight="1">
      <c r="B120" s="72"/>
      <c r="C120" s="72"/>
      <c r="D120" s="72"/>
      <c r="J120" s="72"/>
      <c r="K120" s="72"/>
      <c r="L120" s="72"/>
      <c r="N120" s="174"/>
      <c r="O120" s="194"/>
    </row>
    <row r="121" spans="2:15" ht="15.75" customHeight="1">
      <c r="B121" s="72"/>
      <c r="C121" s="72"/>
      <c r="D121" s="72"/>
      <c r="J121" s="72"/>
      <c r="K121" s="72"/>
      <c r="L121" s="72"/>
      <c r="N121" s="174"/>
      <c r="O121" s="194"/>
    </row>
    <row r="122" spans="2:15" ht="15.75" customHeight="1">
      <c r="B122" s="72"/>
      <c r="C122" s="72"/>
      <c r="D122" s="72"/>
      <c r="J122" s="72"/>
      <c r="K122" s="72"/>
      <c r="L122" s="72"/>
      <c r="N122" s="174"/>
      <c r="O122" s="194"/>
    </row>
    <row r="123" spans="2:15" ht="15.75" customHeight="1">
      <c r="B123" s="72"/>
      <c r="C123" s="72"/>
      <c r="D123" s="72"/>
      <c r="J123" s="72"/>
      <c r="K123" s="72"/>
      <c r="L123" s="72"/>
      <c r="N123" s="174"/>
      <c r="O123" s="194"/>
    </row>
    <row r="124" spans="2:15" ht="15.75" customHeight="1">
      <c r="B124" s="72"/>
      <c r="C124" s="72"/>
      <c r="D124" s="72"/>
      <c r="J124" s="72"/>
      <c r="K124" s="72"/>
      <c r="L124" s="72"/>
      <c r="N124" s="174"/>
      <c r="O124" s="194"/>
    </row>
    <row r="125" spans="2:15" ht="15.75" customHeight="1">
      <c r="B125" s="72"/>
      <c r="C125" s="72"/>
      <c r="D125" s="72"/>
      <c r="J125" s="72"/>
      <c r="K125" s="72"/>
      <c r="L125" s="72"/>
      <c r="N125" s="174"/>
      <c r="O125" s="194"/>
    </row>
    <row r="126" spans="2:15" ht="15.75" customHeight="1">
      <c r="B126" s="72"/>
      <c r="C126" s="72"/>
      <c r="D126" s="72"/>
      <c r="J126" s="72"/>
      <c r="K126" s="72"/>
      <c r="L126" s="72"/>
      <c r="N126" s="174"/>
      <c r="O126" s="194"/>
    </row>
    <row r="127" spans="2:15" ht="15.75" customHeight="1">
      <c r="B127" s="72"/>
      <c r="C127" s="72"/>
      <c r="D127" s="72"/>
      <c r="J127" s="72"/>
      <c r="K127" s="72"/>
      <c r="L127" s="72"/>
      <c r="N127" s="174"/>
      <c r="O127" s="194"/>
    </row>
    <row r="128" spans="2:15" ht="15.75" customHeight="1">
      <c r="B128" s="72"/>
      <c r="C128" s="72"/>
      <c r="D128" s="72"/>
      <c r="J128" s="72"/>
      <c r="K128" s="72"/>
      <c r="L128" s="72"/>
      <c r="N128" s="174"/>
      <c r="O128" s="194"/>
    </row>
    <row r="129" spans="2:15" ht="15.75" customHeight="1">
      <c r="B129" s="72"/>
      <c r="C129" s="72"/>
      <c r="D129" s="72"/>
      <c r="J129" s="72"/>
      <c r="K129" s="72"/>
      <c r="L129" s="72"/>
      <c r="N129" s="174"/>
      <c r="O129" s="194"/>
    </row>
    <row r="130" spans="2:15" ht="15.75" customHeight="1">
      <c r="B130" s="72"/>
      <c r="C130" s="72"/>
      <c r="D130" s="72"/>
      <c r="J130" s="72"/>
      <c r="K130" s="72"/>
      <c r="L130" s="72"/>
    </row>
    <row r="131" spans="2:15" ht="15.75" customHeight="1">
      <c r="B131" s="72"/>
      <c r="C131" s="72"/>
      <c r="D131" s="72"/>
      <c r="J131" s="72"/>
      <c r="K131" s="72"/>
      <c r="L131" s="72"/>
    </row>
    <row r="132" spans="2:15" ht="15.75" customHeight="1">
      <c r="B132" s="72"/>
      <c r="C132" s="72"/>
      <c r="D132" s="72"/>
      <c r="J132" s="72"/>
      <c r="K132" s="72"/>
      <c r="L132" s="72"/>
    </row>
    <row r="133" spans="2:15" ht="15.75" customHeight="1">
      <c r="B133" s="72"/>
      <c r="C133" s="72"/>
      <c r="D133" s="72"/>
      <c r="J133" s="72"/>
      <c r="K133" s="72"/>
      <c r="L133" s="72"/>
    </row>
    <row r="134" spans="2:15" ht="15.75" customHeight="1">
      <c r="B134" s="72"/>
      <c r="C134" s="72"/>
      <c r="D134" s="72"/>
      <c r="J134" s="72"/>
      <c r="K134" s="72"/>
      <c r="L134" s="72"/>
    </row>
    <row r="135" spans="2:15" ht="15.75" customHeight="1">
      <c r="B135" s="72"/>
      <c r="C135" s="72"/>
      <c r="D135" s="72"/>
      <c r="J135" s="72"/>
      <c r="K135" s="72"/>
      <c r="L135" s="72"/>
    </row>
    <row r="136" spans="2:15" ht="15.75" customHeight="1">
      <c r="B136" s="72"/>
      <c r="C136" s="72"/>
      <c r="D136" s="72"/>
      <c r="J136" s="72"/>
      <c r="K136" s="72"/>
      <c r="L136" s="72"/>
    </row>
    <row r="137" spans="2:15" ht="15.75" customHeight="1">
      <c r="B137" s="72"/>
      <c r="C137" s="72"/>
      <c r="D137" s="72"/>
      <c r="J137" s="72"/>
      <c r="K137" s="72"/>
      <c r="L137" s="72"/>
    </row>
    <row r="138" spans="2:15" ht="15.75" customHeight="1">
      <c r="B138" s="72"/>
      <c r="C138" s="72"/>
      <c r="D138" s="72"/>
      <c r="J138" s="72"/>
      <c r="K138" s="72"/>
      <c r="L138" s="72"/>
    </row>
    <row r="139" spans="2:15" ht="15.75" customHeight="1">
      <c r="B139" s="72"/>
      <c r="C139" s="72"/>
      <c r="D139" s="72"/>
      <c r="J139" s="72"/>
      <c r="K139" s="72"/>
      <c r="L139" s="72"/>
    </row>
    <row r="140" spans="2:15" ht="15.75" customHeight="1">
      <c r="B140" s="72"/>
      <c r="C140" s="72"/>
      <c r="D140" s="72"/>
      <c r="J140" s="72"/>
      <c r="K140" s="72"/>
      <c r="L140" s="72"/>
    </row>
    <row r="141" spans="2:15" ht="15.75" customHeight="1">
      <c r="B141" s="72"/>
      <c r="C141" s="72"/>
      <c r="D141" s="72"/>
      <c r="J141" s="72"/>
      <c r="K141" s="72"/>
      <c r="L141" s="72"/>
    </row>
    <row r="142" spans="2:15" ht="15.75" customHeight="1">
      <c r="B142" s="72"/>
      <c r="C142" s="72"/>
      <c r="D142" s="72"/>
      <c r="J142" s="72"/>
      <c r="K142" s="72"/>
      <c r="L142" s="72"/>
    </row>
    <row r="143" spans="2:15" ht="15.75" customHeight="1">
      <c r="B143" s="72"/>
      <c r="C143" s="72"/>
      <c r="D143" s="72"/>
      <c r="J143" s="72"/>
      <c r="K143" s="72"/>
      <c r="L143" s="72"/>
    </row>
    <row r="144" spans="2:15" ht="15.75" customHeight="1">
      <c r="B144" s="72"/>
      <c r="C144" s="72"/>
      <c r="D144" s="72"/>
      <c r="J144" s="72"/>
      <c r="K144" s="72"/>
      <c r="L144" s="72"/>
    </row>
    <row r="145" spans="2:12" ht="15.75" customHeight="1">
      <c r="B145" s="72"/>
      <c r="C145" s="72"/>
      <c r="D145" s="72"/>
      <c r="J145" s="72"/>
      <c r="K145" s="72"/>
      <c r="L145" s="72"/>
    </row>
    <row r="146" spans="2:12" ht="15.75" customHeight="1">
      <c r="B146" s="72"/>
      <c r="C146" s="72"/>
      <c r="D146" s="72"/>
      <c r="J146" s="72"/>
      <c r="K146" s="72"/>
      <c r="L146" s="72"/>
    </row>
    <row r="147" spans="2:12" ht="15.75" customHeight="1">
      <c r="B147" s="72"/>
      <c r="C147" s="72"/>
      <c r="D147" s="72"/>
      <c r="J147" s="72"/>
      <c r="K147" s="72"/>
      <c r="L147" s="72"/>
    </row>
    <row r="148" spans="2:12" ht="15.75" customHeight="1">
      <c r="B148" s="72"/>
      <c r="C148" s="72"/>
      <c r="D148" s="72"/>
      <c r="J148" s="72"/>
      <c r="K148" s="72"/>
      <c r="L148" s="72"/>
    </row>
    <row r="149" spans="2:12" ht="15.75" customHeight="1">
      <c r="B149" s="72"/>
      <c r="C149" s="72"/>
      <c r="D149" s="72"/>
      <c r="J149" s="72"/>
      <c r="K149" s="72"/>
      <c r="L149" s="72"/>
    </row>
    <row r="150" spans="2:12" ht="15.75" customHeight="1">
      <c r="B150" s="72"/>
      <c r="C150" s="72"/>
      <c r="D150" s="72"/>
      <c r="J150" s="72"/>
      <c r="K150" s="72"/>
      <c r="L150" s="72"/>
    </row>
    <row r="151" spans="2:12" ht="15.75" customHeight="1">
      <c r="B151" s="72"/>
      <c r="C151" s="72"/>
      <c r="D151" s="72"/>
      <c r="J151" s="72"/>
      <c r="K151" s="72"/>
      <c r="L151" s="72"/>
    </row>
    <row r="152" spans="2:12" ht="15.75" customHeight="1">
      <c r="B152" s="72"/>
      <c r="C152" s="72"/>
      <c r="D152" s="72"/>
      <c r="J152" s="72"/>
      <c r="K152" s="72"/>
      <c r="L152" s="72"/>
    </row>
    <row r="153" spans="2:12" ht="15.75" customHeight="1">
      <c r="B153" s="72"/>
      <c r="C153" s="72"/>
      <c r="D153" s="72"/>
      <c r="J153" s="72"/>
      <c r="K153" s="72"/>
      <c r="L153" s="72"/>
    </row>
    <row r="154" spans="2:12" ht="15.75" customHeight="1">
      <c r="B154" s="72"/>
      <c r="C154" s="72"/>
      <c r="D154" s="72"/>
      <c r="J154" s="72"/>
      <c r="K154" s="72"/>
      <c r="L154" s="72"/>
    </row>
    <row r="155" spans="2:12" ht="15.75" customHeight="1">
      <c r="B155" s="72"/>
      <c r="C155" s="72"/>
      <c r="D155" s="72"/>
      <c r="J155" s="72"/>
      <c r="K155" s="72"/>
      <c r="L155" s="72"/>
    </row>
    <row r="156" spans="2:12" ht="15.75" customHeight="1">
      <c r="B156" s="72"/>
      <c r="C156" s="72"/>
      <c r="D156" s="72"/>
      <c r="J156" s="72"/>
      <c r="K156" s="72"/>
      <c r="L156" s="72"/>
    </row>
    <row r="157" spans="2:12" ht="15.75" customHeight="1">
      <c r="B157" s="72"/>
      <c r="C157" s="72"/>
      <c r="D157" s="72"/>
      <c r="J157" s="72"/>
      <c r="K157" s="72"/>
      <c r="L157" s="72"/>
    </row>
    <row r="158" spans="2:12" ht="15.75" customHeight="1">
      <c r="B158" s="72"/>
      <c r="C158" s="72"/>
      <c r="D158" s="72"/>
      <c r="J158" s="72"/>
      <c r="K158" s="72"/>
      <c r="L158" s="72"/>
    </row>
    <row r="159" spans="2:12" ht="15.75" customHeight="1">
      <c r="B159" s="72"/>
      <c r="C159" s="72"/>
      <c r="D159" s="72"/>
      <c r="J159" s="72"/>
      <c r="K159" s="72"/>
      <c r="L159" s="72"/>
    </row>
    <row r="160" spans="2:12" ht="15.75" customHeight="1">
      <c r="B160" s="72"/>
      <c r="C160" s="72"/>
      <c r="D160" s="72"/>
      <c r="J160" s="72"/>
      <c r="K160" s="72"/>
      <c r="L160" s="72"/>
    </row>
    <row r="161" spans="2:12" ht="15.75" customHeight="1">
      <c r="B161" s="72"/>
      <c r="C161" s="72"/>
      <c r="D161" s="72"/>
      <c r="J161" s="72"/>
      <c r="K161" s="72"/>
      <c r="L161" s="72"/>
    </row>
    <row r="162" spans="2:12" ht="15.75" customHeight="1">
      <c r="B162" s="72"/>
      <c r="C162" s="72"/>
      <c r="D162" s="72"/>
      <c r="J162" s="72"/>
      <c r="K162" s="72"/>
      <c r="L162" s="72"/>
    </row>
    <row r="163" spans="2:12" ht="15.75" customHeight="1">
      <c r="B163" s="72"/>
      <c r="C163" s="72"/>
      <c r="D163" s="72"/>
      <c r="J163" s="72"/>
      <c r="K163" s="72"/>
      <c r="L163" s="72"/>
    </row>
    <row r="164" spans="2:12" ht="15.75" customHeight="1">
      <c r="B164" s="72"/>
      <c r="C164" s="72"/>
      <c r="D164" s="72"/>
      <c r="J164" s="72"/>
      <c r="K164" s="72"/>
      <c r="L164" s="72"/>
    </row>
    <row r="165" spans="2:12" ht="15.75" customHeight="1">
      <c r="B165" s="72"/>
      <c r="C165" s="72"/>
      <c r="D165" s="72"/>
      <c r="J165" s="72"/>
      <c r="K165" s="72"/>
      <c r="L165" s="72"/>
    </row>
    <row r="166" spans="2:12" ht="15.75" customHeight="1">
      <c r="B166" s="72"/>
      <c r="C166" s="72"/>
      <c r="D166" s="72"/>
      <c r="J166" s="72"/>
      <c r="K166" s="72"/>
      <c r="L166" s="72"/>
    </row>
    <row r="167" spans="2:12" ht="15.75" customHeight="1">
      <c r="B167" s="72"/>
      <c r="C167" s="72"/>
      <c r="D167" s="72"/>
      <c r="J167" s="72"/>
      <c r="K167" s="72"/>
      <c r="L167" s="72"/>
    </row>
    <row r="168" spans="2:12" ht="15.75" customHeight="1">
      <c r="B168" s="72"/>
      <c r="C168" s="72"/>
      <c r="D168" s="72"/>
      <c r="J168" s="72"/>
      <c r="K168" s="72"/>
      <c r="L168" s="72"/>
    </row>
    <row r="169" spans="2:12" ht="15.75" customHeight="1">
      <c r="B169" s="72"/>
      <c r="C169" s="72"/>
      <c r="D169" s="72"/>
      <c r="J169" s="72"/>
      <c r="K169" s="72"/>
      <c r="L169" s="72"/>
    </row>
    <row r="170" spans="2:12" ht="15.75" customHeight="1">
      <c r="B170" s="72"/>
      <c r="C170" s="72"/>
      <c r="D170" s="72"/>
      <c r="J170" s="72"/>
      <c r="K170" s="72"/>
      <c r="L170" s="72"/>
    </row>
    <row r="171" spans="2:12" ht="15.75" customHeight="1">
      <c r="B171" s="72"/>
      <c r="C171" s="72"/>
      <c r="D171" s="72"/>
      <c r="J171" s="72"/>
      <c r="K171" s="72"/>
      <c r="L171" s="72"/>
    </row>
    <row r="172" spans="2:12" ht="15.75" customHeight="1">
      <c r="B172" s="72"/>
      <c r="C172" s="72"/>
      <c r="D172" s="72"/>
      <c r="J172" s="72"/>
      <c r="K172" s="72"/>
      <c r="L172" s="72"/>
    </row>
    <row r="173" spans="2:12" ht="15.75" customHeight="1">
      <c r="B173" s="72"/>
      <c r="C173" s="72"/>
      <c r="D173" s="72"/>
      <c r="J173" s="72"/>
      <c r="K173" s="72"/>
      <c r="L173" s="72"/>
    </row>
    <row r="174" spans="2:12" ht="15.75" customHeight="1">
      <c r="B174" s="72"/>
      <c r="C174" s="72"/>
      <c r="D174" s="72"/>
      <c r="J174" s="72"/>
      <c r="K174" s="72"/>
      <c r="L174" s="72"/>
    </row>
    <row r="175" spans="2:12" ht="15.75" customHeight="1">
      <c r="B175" s="72"/>
      <c r="C175" s="72"/>
      <c r="D175" s="72"/>
      <c r="J175" s="72"/>
      <c r="K175" s="72"/>
      <c r="L175" s="72"/>
    </row>
    <row r="176" spans="2:12" ht="15.75" customHeight="1">
      <c r="B176" s="72"/>
      <c r="C176" s="72"/>
      <c r="D176" s="72"/>
      <c r="J176" s="72"/>
      <c r="K176" s="72"/>
      <c r="L176" s="72"/>
    </row>
    <row r="177" spans="2:12" ht="15.75" customHeight="1">
      <c r="B177" s="72"/>
      <c r="C177" s="72"/>
      <c r="D177" s="72"/>
      <c r="J177" s="72"/>
      <c r="K177" s="72"/>
      <c r="L177" s="72"/>
    </row>
    <row r="178" spans="2:12" ht="15.75" customHeight="1">
      <c r="B178" s="72"/>
      <c r="C178" s="72"/>
      <c r="D178" s="72"/>
      <c r="J178" s="72"/>
      <c r="K178" s="72"/>
      <c r="L178" s="72"/>
    </row>
    <row r="179" spans="2:12" ht="15.75" customHeight="1">
      <c r="B179" s="72"/>
      <c r="C179" s="72"/>
      <c r="D179" s="72"/>
      <c r="J179" s="72"/>
      <c r="K179" s="72"/>
      <c r="L179" s="72"/>
    </row>
    <row r="180" spans="2:12" ht="15.75" customHeight="1">
      <c r="B180" s="72"/>
      <c r="C180" s="72"/>
      <c r="D180" s="72"/>
      <c r="J180" s="72"/>
      <c r="K180" s="72"/>
      <c r="L180" s="72"/>
    </row>
    <row r="181" spans="2:12" ht="15.75" customHeight="1">
      <c r="B181" s="72"/>
      <c r="C181" s="72"/>
      <c r="D181" s="72"/>
      <c r="J181" s="72"/>
      <c r="K181" s="72"/>
      <c r="L181" s="72"/>
    </row>
    <row r="182" spans="2:12" ht="15.75" customHeight="1">
      <c r="B182" s="72"/>
      <c r="C182" s="72"/>
      <c r="D182" s="72"/>
      <c r="J182" s="72"/>
      <c r="K182" s="72"/>
      <c r="L182" s="72"/>
    </row>
    <row r="183" spans="2:12" ht="15.75" customHeight="1">
      <c r="B183" s="72"/>
      <c r="C183" s="72"/>
      <c r="D183" s="72"/>
      <c r="J183" s="72"/>
      <c r="K183" s="72"/>
      <c r="L183" s="72"/>
    </row>
    <row r="184" spans="2:12" ht="15.75" customHeight="1">
      <c r="B184" s="72"/>
      <c r="C184" s="72"/>
      <c r="D184" s="72"/>
      <c r="J184" s="72"/>
      <c r="K184" s="72"/>
      <c r="L184" s="72"/>
    </row>
    <row r="185" spans="2:12" ht="15.75" customHeight="1">
      <c r="B185" s="72"/>
      <c r="C185" s="72"/>
      <c r="D185" s="72"/>
      <c r="J185" s="72"/>
      <c r="K185" s="72"/>
      <c r="L185" s="72"/>
    </row>
    <row r="186" spans="2:12" ht="15.75" customHeight="1">
      <c r="B186" s="72"/>
      <c r="C186" s="72"/>
      <c r="D186" s="72"/>
      <c r="J186" s="72"/>
      <c r="K186" s="72"/>
      <c r="L186" s="72"/>
    </row>
    <row r="187" spans="2:12" ht="15.75" customHeight="1">
      <c r="B187" s="72"/>
      <c r="C187" s="72"/>
      <c r="D187" s="72"/>
      <c r="J187" s="72"/>
      <c r="K187" s="72"/>
      <c r="L187" s="72"/>
    </row>
    <row r="188" spans="2:12" ht="15.75" customHeight="1">
      <c r="B188" s="72"/>
      <c r="C188" s="72"/>
      <c r="D188" s="72"/>
      <c r="J188" s="72"/>
      <c r="K188" s="72"/>
      <c r="L188" s="72"/>
    </row>
    <row r="189" spans="2:12" ht="15.75" customHeight="1">
      <c r="B189" s="72"/>
      <c r="C189" s="72"/>
      <c r="D189" s="72"/>
      <c r="J189" s="72"/>
      <c r="K189" s="72"/>
      <c r="L189" s="72"/>
    </row>
    <row r="190" spans="2:12" ht="15.75" customHeight="1">
      <c r="B190" s="72"/>
      <c r="C190" s="72"/>
      <c r="D190" s="72"/>
      <c r="J190" s="72"/>
      <c r="K190" s="72"/>
      <c r="L190" s="72"/>
    </row>
    <row r="191" spans="2:12" ht="15.75" customHeight="1">
      <c r="B191" s="72"/>
      <c r="C191" s="72"/>
      <c r="D191" s="72"/>
      <c r="J191" s="72"/>
      <c r="K191" s="72"/>
      <c r="L191" s="72"/>
    </row>
    <row r="192" spans="2:12" ht="15.75" customHeight="1">
      <c r="B192" s="72"/>
      <c r="C192" s="72"/>
      <c r="D192" s="72"/>
      <c r="J192" s="72"/>
      <c r="K192" s="72"/>
      <c r="L192" s="72"/>
    </row>
    <row r="193" spans="2:12" ht="15.75" customHeight="1">
      <c r="B193" s="72"/>
      <c r="C193" s="72"/>
      <c r="D193" s="72"/>
      <c r="J193" s="72"/>
      <c r="K193" s="72"/>
      <c r="L193" s="72"/>
    </row>
    <row r="194" spans="2:12" ht="15.75" customHeight="1">
      <c r="B194" s="72"/>
      <c r="C194" s="72"/>
      <c r="D194" s="72"/>
      <c r="J194" s="72"/>
      <c r="K194" s="72"/>
      <c r="L194" s="72"/>
    </row>
    <row r="195" spans="2:12" ht="15.75" customHeight="1">
      <c r="B195" s="72"/>
      <c r="C195" s="72"/>
      <c r="D195" s="72"/>
      <c r="J195" s="72"/>
      <c r="K195" s="72"/>
      <c r="L195" s="72"/>
    </row>
    <row r="196" spans="2:12" ht="15.75" customHeight="1">
      <c r="B196" s="72"/>
      <c r="C196" s="72"/>
      <c r="D196" s="72"/>
      <c r="J196" s="72"/>
      <c r="K196" s="72"/>
      <c r="L196" s="72"/>
    </row>
    <row r="197" spans="2:12" ht="15.75" customHeight="1">
      <c r="B197" s="72"/>
      <c r="C197" s="72"/>
      <c r="D197" s="72"/>
      <c r="J197" s="72"/>
      <c r="K197" s="72"/>
      <c r="L197" s="72"/>
    </row>
    <row r="198" spans="2:12" ht="15.75" customHeight="1">
      <c r="B198" s="72"/>
      <c r="C198" s="72"/>
      <c r="D198" s="72"/>
      <c r="J198" s="72"/>
      <c r="K198" s="72"/>
      <c r="L198" s="72"/>
    </row>
    <row r="199" spans="2:12" ht="15.75" customHeight="1">
      <c r="B199" s="72"/>
      <c r="C199" s="72"/>
      <c r="D199" s="72"/>
      <c r="J199" s="72"/>
      <c r="K199" s="72"/>
      <c r="L199" s="72"/>
    </row>
    <row r="200" spans="2:12" ht="15.75" customHeight="1">
      <c r="B200" s="72"/>
      <c r="C200" s="72"/>
      <c r="D200" s="72"/>
      <c r="J200" s="72"/>
      <c r="K200" s="72"/>
      <c r="L200" s="72"/>
    </row>
    <row r="201" spans="2:12" ht="15.75" customHeight="1">
      <c r="B201" s="72"/>
      <c r="C201" s="72"/>
      <c r="D201" s="72"/>
      <c r="J201" s="72"/>
      <c r="K201" s="72"/>
      <c r="L201" s="72"/>
    </row>
    <row r="202" spans="2:12" ht="15.75" customHeight="1">
      <c r="B202" s="72"/>
      <c r="C202" s="72"/>
      <c r="D202" s="72"/>
      <c r="J202" s="72"/>
      <c r="K202" s="72"/>
      <c r="L202" s="72"/>
    </row>
    <row r="203" spans="2:12" ht="15.75" customHeight="1">
      <c r="B203" s="72"/>
      <c r="C203" s="72"/>
      <c r="D203" s="72"/>
      <c r="J203" s="72"/>
      <c r="K203" s="72"/>
      <c r="L203" s="72"/>
    </row>
    <row r="204" spans="2:12" ht="15.75" customHeight="1">
      <c r="B204" s="72"/>
      <c r="C204" s="72"/>
      <c r="D204" s="72"/>
      <c r="J204" s="72"/>
      <c r="K204" s="72"/>
      <c r="L204" s="72"/>
    </row>
    <row r="205" spans="2:12" ht="15.75" customHeight="1">
      <c r="B205" s="72"/>
      <c r="C205" s="72"/>
      <c r="D205" s="72"/>
      <c r="J205" s="72"/>
      <c r="K205" s="72"/>
      <c r="L205" s="72"/>
    </row>
    <row r="206" spans="2:12" ht="15.75" customHeight="1">
      <c r="B206" s="72"/>
      <c r="C206" s="72"/>
      <c r="D206" s="72"/>
      <c r="J206" s="72"/>
      <c r="K206" s="72"/>
      <c r="L206" s="72"/>
    </row>
    <row r="207" spans="2:12" ht="15.75" customHeight="1">
      <c r="B207" s="72"/>
      <c r="C207" s="72"/>
      <c r="D207" s="72"/>
      <c r="J207" s="72"/>
      <c r="K207" s="72"/>
      <c r="L207" s="72"/>
    </row>
    <row r="208" spans="2:12" ht="15.75" customHeight="1">
      <c r="B208" s="72"/>
      <c r="C208" s="72"/>
      <c r="D208" s="72"/>
      <c r="J208" s="72"/>
      <c r="K208" s="72"/>
      <c r="L208" s="72"/>
    </row>
    <row r="209" spans="2:12" ht="15.75" customHeight="1">
      <c r="B209" s="72"/>
      <c r="C209" s="72"/>
      <c r="D209" s="72"/>
      <c r="J209" s="72"/>
      <c r="K209" s="72"/>
      <c r="L209" s="72"/>
    </row>
    <row r="210" spans="2:12" ht="15.75" customHeight="1">
      <c r="B210" s="72"/>
      <c r="C210" s="72"/>
      <c r="D210" s="72"/>
      <c r="J210" s="72"/>
      <c r="K210" s="72"/>
      <c r="L210" s="72"/>
    </row>
    <row r="211" spans="2:12" ht="15.75" customHeight="1">
      <c r="B211" s="72"/>
      <c r="C211" s="72"/>
      <c r="D211" s="72"/>
      <c r="J211" s="72"/>
      <c r="K211" s="72"/>
      <c r="L211" s="72"/>
    </row>
    <row r="212" spans="2:12" ht="15.75" customHeight="1">
      <c r="B212" s="72"/>
      <c r="C212" s="72"/>
      <c r="D212" s="72"/>
      <c r="J212" s="72"/>
      <c r="K212" s="72"/>
      <c r="L212" s="72"/>
    </row>
    <row r="213" spans="2:12" ht="15.75" customHeight="1">
      <c r="B213" s="72"/>
      <c r="C213" s="72"/>
      <c r="D213" s="72"/>
      <c r="J213" s="72"/>
      <c r="K213" s="72"/>
      <c r="L213" s="72"/>
    </row>
    <row r="214" spans="2:12" ht="15.75" customHeight="1">
      <c r="B214" s="72"/>
      <c r="C214" s="72"/>
      <c r="D214" s="72"/>
      <c r="J214" s="72"/>
      <c r="K214" s="72"/>
      <c r="L214" s="72"/>
    </row>
    <row r="215" spans="2:12" ht="15.75" customHeight="1">
      <c r="B215" s="72"/>
      <c r="C215" s="72"/>
      <c r="D215" s="72"/>
      <c r="J215" s="72"/>
      <c r="K215" s="72"/>
      <c r="L215" s="72"/>
    </row>
    <row r="216" spans="2:12" ht="15.75" customHeight="1">
      <c r="B216" s="72"/>
      <c r="C216" s="72"/>
      <c r="D216" s="72"/>
      <c r="J216" s="72"/>
      <c r="K216" s="72"/>
      <c r="L216" s="72"/>
    </row>
    <row r="217" spans="2:12" ht="15.75" customHeight="1">
      <c r="B217" s="72"/>
      <c r="C217" s="72"/>
      <c r="D217" s="72"/>
      <c r="J217" s="72"/>
      <c r="K217" s="72"/>
      <c r="L217" s="72"/>
    </row>
    <row r="218" spans="2:12" ht="15.75" customHeight="1">
      <c r="B218" s="72"/>
      <c r="C218" s="72"/>
      <c r="D218" s="72"/>
      <c r="J218" s="72"/>
      <c r="K218" s="72"/>
      <c r="L218" s="72"/>
    </row>
    <row r="219" spans="2:12" ht="15.75" customHeight="1">
      <c r="B219" s="72"/>
      <c r="C219" s="72"/>
      <c r="D219" s="72"/>
      <c r="J219" s="72"/>
      <c r="K219" s="72"/>
      <c r="L219" s="72"/>
    </row>
    <row r="220" spans="2:12" ht="15.75" customHeight="1">
      <c r="B220" s="72"/>
      <c r="C220" s="72"/>
      <c r="D220" s="72"/>
      <c r="J220" s="72"/>
      <c r="K220" s="72"/>
      <c r="L220" s="72"/>
    </row>
    <row r="221" spans="2:12" ht="15.75" customHeight="1">
      <c r="B221" s="72"/>
      <c r="C221" s="72"/>
      <c r="D221" s="72"/>
      <c r="J221" s="72"/>
      <c r="K221" s="72"/>
      <c r="L221" s="72"/>
    </row>
    <row r="222" spans="2:12" ht="15.75" customHeight="1">
      <c r="B222" s="72"/>
      <c r="C222" s="72"/>
      <c r="D222" s="72"/>
      <c r="J222" s="72"/>
      <c r="K222" s="72"/>
      <c r="L222" s="72"/>
    </row>
    <row r="223" spans="2:12" ht="15.75" customHeight="1">
      <c r="B223" s="72"/>
      <c r="C223" s="72"/>
      <c r="D223" s="72"/>
      <c r="J223" s="72"/>
      <c r="K223" s="72"/>
      <c r="L223" s="72"/>
    </row>
    <row r="224" spans="2:12" ht="15.75" customHeight="1">
      <c r="B224" s="72"/>
      <c r="C224" s="72"/>
      <c r="D224" s="72"/>
      <c r="J224" s="72"/>
      <c r="K224" s="72"/>
      <c r="L224" s="72"/>
    </row>
    <row r="225" spans="2:12" ht="15.75" customHeight="1">
      <c r="B225" s="72"/>
      <c r="C225" s="72"/>
      <c r="D225" s="72"/>
      <c r="J225" s="72"/>
      <c r="K225" s="72"/>
      <c r="L225" s="72"/>
    </row>
    <row r="226" spans="2:12" ht="15.75" customHeight="1">
      <c r="B226" s="72"/>
      <c r="C226" s="72"/>
      <c r="D226" s="72"/>
      <c r="J226" s="72"/>
      <c r="K226" s="72"/>
      <c r="L226" s="72"/>
    </row>
    <row r="227" spans="2:12" ht="15.75" customHeight="1">
      <c r="B227" s="72"/>
      <c r="C227" s="72"/>
      <c r="D227" s="72"/>
      <c r="J227" s="72"/>
      <c r="K227" s="72"/>
      <c r="L227" s="72"/>
    </row>
    <row r="228" spans="2:12" ht="15.75" customHeight="1">
      <c r="B228" s="72"/>
      <c r="C228" s="72"/>
      <c r="D228" s="72"/>
      <c r="J228" s="72"/>
      <c r="K228" s="72"/>
      <c r="L228" s="72"/>
    </row>
    <row r="229" spans="2:12" ht="15.75" customHeight="1">
      <c r="B229" s="72"/>
      <c r="C229" s="72"/>
      <c r="D229" s="72"/>
      <c r="J229" s="72"/>
      <c r="K229" s="72"/>
      <c r="L229" s="72"/>
    </row>
    <row r="230" spans="2:12" ht="15.75" customHeight="1">
      <c r="B230" s="72"/>
      <c r="C230" s="72"/>
      <c r="D230" s="72"/>
      <c r="J230" s="72"/>
      <c r="K230" s="72"/>
      <c r="L230" s="72"/>
    </row>
    <row r="231" spans="2:12" ht="15.75" customHeight="1">
      <c r="B231" s="72"/>
      <c r="C231" s="72"/>
      <c r="D231" s="72"/>
      <c r="J231" s="72"/>
      <c r="K231" s="72"/>
      <c r="L231" s="72"/>
    </row>
    <row r="232" spans="2:12" ht="15.75" customHeight="1">
      <c r="B232" s="72"/>
      <c r="C232" s="72"/>
      <c r="D232" s="72"/>
      <c r="J232" s="72"/>
      <c r="K232" s="72"/>
      <c r="L232" s="72"/>
    </row>
    <row r="233" spans="2:12" ht="15.75" customHeight="1">
      <c r="B233" s="72"/>
      <c r="C233" s="72"/>
      <c r="D233" s="72"/>
      <c r="J233" s="72"/>
      <c r="K233" s="72"/>
      <c r="L233" s="72"/>
    </row>
    <row r="234" spans="2:12" ht="15.75" customHeight="1">
      <c r="B234" s="72"/>
      <c r="C234" s="72"/>
      <c r="D234" s="72"/>
      <c r="J234" s="72"/>
      <c r="K234" s="72"/>
      <c r="L234" s="72"/>
    </row>
    <row r="235" spans="2:12" ht="15.75" customHeight="1">
      <c r="B235" s="72"/>
      <c r="C235" s="72"/>
      <c r="D235" s="72"/>
      <c r="J235" s="72"/>
      <c r="K235" s="72"/>
      <c r="L235" s="72"/>
    </row>
    <row r="236" spans="2:12" ht="15.75" customHeight="1">
      <c r="B236" s="72"/>
      <c r="C236" s="72"/>
      <c r="D236" s="72"/>
      <c r="J236" s="72"/>
      <c r="K236" s="72"/>
      <c r="L236" s="72"/>
    </row>
    <row r="237" spans="2:12" ht="15.75" customHeight="1">
      <c r="B237" s="72"/>
      <c r="C237" s="72"/>
      <c r="D237" s="72"/>
      <c r="J237" s="72"/>
      <c r="K237" s="72"/>
      <c r="L237" s="72"/>
    </row>
    <row r="238" spans="2:12" ht="15.75" customHeight="1">
      <c r="B238" s="72"/>
      <c r="C238" s="72"/>
      <c r="D238" s="72"/>
      <c r="J238" s="72"/>
      <c r="K238" s="72"/>
      <c r="L238" s="72"/>
    </row>
    <row r="239" spans="2:12" ht="15.75" customHeight="1">
      <c r="B239" s="72"/>
      <c r="C239" s="72"/>
      <c r="D239" s="72"/>
      <c r="J239" s="72"/>
      <c r="K239" s="72"/>
      <c r="L239" s="72"/>
    </row>
    <row r="240" spans="2:12" ht="15.75" customHeight="1">
      <c r="B240" s="72"/>
      <c r="C240" s="72"/>
      <c r="D240" s="72"/>
      <c r="J240" s="72"/>
      <c r="K240" s="72"/>
      <c r="L240" s="72"/>
    </row>
    <row r="241" spans="2:12" ht="15.75" customHeight="1">
      <c r="B241" s="72"/>
      <c r="C241" s="72"/>
      <c r="D241" s="72"/>
      <c r="J241" s="72"/>
      <c r="K241" s="72"/>
      <c r="L241" s="72"/>
    </row>
    <row r="242" spans="2:12" ht="15.75" customHeight="1">
      <c r="B242" s="72"/>
      <c r="C242" s="72"/>
      <c r="D242" s="72"/>
      <c r="J242" s="72"/>
      <c r="K242" s="72"/>
      <c r="L242" s="72"/>
    </row>
    <row r="243" spans="2:12" ht="15.75" customHeight="1">
      <c r="B243" s="72"/>
      <c r="C243" s="72"/>
      <c r="D243" s="72"/>
      <c r="J243" s="72"/>
      <c r="K243" s="72"/>
      <c r="L243" s="72"/>
    </row>
    <row r="244" spans="2:12" ht="15.75" customHeight="1">
      <c r="B244" s="72"/>
      <c r="C244" s="72"/>
      <c r="D244" s="72"/>
      <c r="J244" s="72"/>
      <c r="K244" s="72"/>
      <c r="L244" s="72"/>
    </row>
    <row r="245" spans="2:12" ht="15.75" customHeight="1">
      <c r="B245" s="72"/>
      <c r="C245" s="72"/>
      <c r="D245" s="72"/>
      <c r="J245" s="72"/>
      <c r="K245" s="72"/>
      <c r="L245" s="72"/>
    </row>
    <row r="246" spans="2:12" ht="15.75" customHeight="1">
      <c r="B246" s="72"/>
      <c r="C246" s="72"/>
      <c r="D246" s="72"/>
      <c r="J246" s="72"/>
      <c r="K246" s="72"/>
      <c r="L246" s="72"/>
    </row>
    <row r="247" spans="2:12" ht="15.75" customHeight="1">
      <c r="B247" s="72"/>
      <c r="C247" s="72"/>
      <c r="D247" s="72"/>
      <c r="J247" s="72"/>
      <c r="K247" s="72"/>
      <c r="L247" s="72"/>
    </row>
    <row r="248" spans="2:12" ht="15.75" customHeight="1">
      <c r="B248" s="72"/>
      <c r="C248" s="72"/>
      <c r="D248" s="72"/>
      <c r="J248" s="72"/>
      <c r="K248" s="72"/>
      <c r="L248" s="72"/>
    </row>
    <row r="249" spans="2:12" ht="15.75" customHeight="1">
      <c r="B249" s="72"/>
      <c r="C249" s="72"/>
      <c r="D249" s="72"/>
      <c r="J249" s="72"/>
      <c r="K249" s="72"/>
      <c r="L249" s="72"/>
    </row>
    <row r="250" spans="2:12" ht="15.75" customHeight="1">
      <c r="B250" s="72"/>
      <c r="C250" s="72"/>
      <c r="D250" s="72"/>
      <c r="J250" s="72"/>
      <c r="K250" s="72"/>
      <c r="L250" s="72"/>
    </row>
    <row r="251" spans="2:12" ht="15.75" customHeight="1">
      <c r="B251" s="72"/>
      <c r="C251" s="72"/>
      <c r="D251" s="72"/>
      <c r="J251" s="72"/>
      <c r="K251" s="72"/>
      <c r="L251" s="72"/>
    </row>
    <row r="252" spans="2:12" ht="15.75" customHeight="1">
      <c r="B252" s="72"/>
      <c r="C252" s="72"/>
      <c r="D252" s="72"/>
      <c r="J252" s="72"/>
      <c r="K252" s="72"/>
      <c r="L252" s="72"/>
    </row>
    <row r="253" spans="2:12" ht="15.75" customHeight="1">
      <c r="B253" s="72"/>
      <c r="C253" s="72"/>
      <c r="D253" s="72"/>
      <c r="J253" s="72"/>
      <c r="K253" s="72"/>
      <c r="L253" s="72"/>
    </row>
    <row r="254" spans="2:12" ht="15.75" customHeight="1">
      <c r="B254" s="72"/>
      <c r="C254" s="72"/>
      <c r="D254" s="72"/>
      <c r="J254" s="72"/>
      <c r="K254" s="72"/>
      <c r="L254" s="72"/>
    </row>
    <row r="255" spans="2:12" ht="15.75" customHeight="1">
      <c r="B255" s="72"/>
      <c r="C255" s="72"/>
      <c r="D255" s="72"/>
      <c r="J255" s="72"/>
      <c r="K255" s="72"/>
      <c r="L255" s="72"/>
    </row>
    <row r="256" spans="2:12" ht="15.75" customHeight="1">
      <c r="B256" s="72"/>
      <c r="C256" s="72"/>
      <c r="D256" s="72"/>
      <c r="J256" s="72"/>
      <c r="K256" s="72"/>
      <c r="L256" s="72"/>
    </row>
    <row r="257" spans="2:12" ht="15.75" customHeight="1">
      <c r="B257" s="72"/>
      <c r="C257" s="72"/>
      <c r="D257" s="72"/>
      <c r="J257" s="72"/>
      <c r="K257" s="72"/>
      <c r="L257" s="72"/>
    </row>
    <row r="258" spans="2:12" ht="15.75" customHeight="1">
      <c r="B258" s="72"/>
      <c r="C258" s="72"/>
      <c r="D258" s="72"/>
      <c r="J258" s="72"/>
      <c r="K258" s="72"/>
      <c r="L258" s="72"/>
    </row>
    <row r="259" spans="2:12" ht="15.75" customHeight="1">
      <c r="B259" s="72"/>
      <c r="C259" s="72"/>
      <c r="D259" s="72"/>
      <c r="J259" s="72"/>
      <c r="K259" s="72"/>
      <c r="L259" s="72"/>
    </row>
    <row r="260" spans="2:12" ht="15.75" customHeight="1">
      <c r="B260" s="72"/>
      <c r="C260" s="72"/>
      <c r="D260" s="72"/>
      <c r="J260" s="72"/>
      <c r="K260" s="72"/>
      <c r="L260" s="72"/>
    </row>
    <row r="261" spans="2:12" ht="15.75" customHeight="1">
      <c r="B261" s="72"/>
      <c r="C261" s="72"/>
      <c r="D261" s="72"/>
      <c r="J261" s="72"/>
      <c r="K261" s="72"/>
      <c r="L261" s="72"/>
    </row>
    <row r="262" spans="2:12" ht="15.75" customHeight="1">
      <c r="B262" s="72"/>
      <c r="C262" s="72"/>
      <c r="D262" s="72"/>
      <c r="J262" s="72"/>
      <c r="K262" s="72"/>
      <c r="L262" s="72"/>
    </row>
    <row r="263" spans="2:12" ht="15.75" customHeight="1">
      <c r="B263" s="72"/>
      <c r="C263" s="72"/>
      <c r="D263" s="72"/>
      <c r="J263" s="72"/>
      <c r="K263" s="72"/>
      <c r="L263" s="72"/>
    </row>
    <row r="264" spans="2:12" ht="15.75" customHeight="1">
      <c r="B264" s="72"/>
      <c r="C264" s="72"/>
      <c r="D264" s="72"/>
      <c r="J264" s="72"/>
      <c r="K264" s="72"/>
      <c r="L264" s="72"/>
    </row>
    <row r="265" spans="2:12" ht="15.75" customHeight="1">
      <c r="B265" s="72"/>
      <c r="C265" s="72"/>
      <c r="D265" s="72"/>
      <c r="J265" s="72"/>
      <c r="K265" s="72"/>
      <c r="L265" s="72"/>
    </row>
    <row r="266" spans="2:12" ht="15.75" customHeight="1">
      <c r="B266" s="72"/>
      <c r="C266" s="72"/>
      <c r="D266" s="72"/>
      <c r="J266" s="72"/>
      <c r="K266" s="72"/>
      <c r="L266" s="72"/>
    </row>
    <row r="267" spans="2:12" ht="15.75" customHeight="1">
      <c r="B267" s="72"/>
      <c r="C267" s="72"/>
      <c r="D267" s="72"/>
      <c r="J267" s="72"/>
      <c r="K267" s="72"/>
      <c r="L267" s="72"/>
    </row>
    <row r="268" spans="2:12" ht="15.75" customHeight="1">
      <c r="B268" s="72"/>
      <c r="C268" s="72"/>
      <c r="D268" s="72"/>
      <c r="J268" s="72"/>
      <c r="K268" s="72"/>
      <c r="L268" s="72"/>
    </row>
    <row r="269" spans="2:12" ht="15.75" customHeight="1">
      <c r="B269" s="72"/>
      <c r="C269" s="72"/>
      <c r="D269" s="72"/>
      <c r="J269" s="72"/>
      <c r="K269" s="72"/>
      <c r="L269" s="72"/>
    </row>
    <row r="270" spans="2:12" ht="15.75" customHeight="1">
      <c r="B270" s="72"/>
      <c r="C270" s="72"/>
      <c r="D270" s="72"/>
      <c r="J270" s="72"/>
      <c r="K270" s="72"/>
      <c r="L270" s="72"/>
    </row>
    <row r="271" spans="2:12" ht="15.75" customHeight="1">
      <c r="B271" s="72"/>
      <c r="C271" s="72"/>
      <c r="D271" s="72"/>
      <c r="J271" s="72"/>
      <c r="K271" s="72"/>
      <c r="L271" s="72"/>
    </row>
    <row r="272" spans="2:12" ht="15.75" customHeight="1">
      <c r="B272" s="72"/>
      <c r="C272" s="72"/>
      <c r="D272" s="72"/>
      <c r="J272" s="72"/>
      <c r="K272" s="72"/>
      <c r="L272" s="72"/>
    </row>
    <row r="273" spans="2:12" ht="15.75" customHeight="1">
      <c r="B273" s="72"/>
      <c r="C273" s="72"/>
      <c r="D273" s="72"/>
      <c r="J273" s="72"/>
      <c r="K273" s="72"/>
      <c r="L273" s="72"/>
    </row>
    <row r="274" spans="2:12" ht="15.75" customHeight="1">
      <c r="B274" s="72"/>
      <c r="C274" s="72"/>
      <c r="D274" s="72"/>
      <c r="J274" s="72"/>
      <c r="K274" s="72"/>
      <c r="L274" s="72"/>
    </row>
    <row r="275" spans="2:12" ht="15.75" customHeight="1">
      <c r="B275" s="72"/>
      <c r="C275" s="72"/>
      <c r="D275" s="72"/>
      <c r="J275" s="72"/>
      <c r="K275" s="72"/>
      <c r="L275" s="72"/>
    </row>
    <row r="276" spans="2:12" ht="15.75" customHeight="1">
      <c r="B276" s="72"/>
      <c r="C276" s="72"/>
      <c r="D276" s="72"/>
      <c r="J276" s="72"/>
      <c r="K276" s="72"/>
      <c r="L276" s="72"/>
    </row>
    <row r="277" spans="2:12" ht="15.75" customHeight="1">
      <c r="B277" s="72"/>
      <c r="C277" s="72"/>
      <c r="D277" s="72"/>
      <c r="J277" s="72"/>
      <c r="K277" s="72"/>
      <c r="L277" s="72"/>
    </row>
    <row r="278" spans="2:12" ht="15.75" customHeight="1">
      <c r="B278" s="72"/>
      <c r="C278" s="72"/>
      <c r="D278" s="72"/>
      <c r="J278" s="72"/>
      <c r="K278" s="72"/>
      <c r="L278" s="72"/>
    </row>
    <row r="279" spans="2:12" ht="15.75" customHeight="1">
      <c r="B279" s="72"/>
      <c r="C279" s="72"/>
      <c r="D279" s="72"/>
      <c r="J279" s="72"/>
      <c r="K279" s="72"/>
      <c r="L279" s="72"/>
    </row>
    <row r="280" spans="2:12" ht="15.75" customHeight="1">
      <c r="B280" s="72"/>
      <c r="C280" s="72"/>
      <c r="D280" s="72"/>
      <c r="J280" s="72"/>
      <c r="K280" s="72"/>
      <c r="L280" s="72"/>
    </row>
    <row r="281" spans="2:12" ht="15.75" customHeight="1">
      <c r="B281" s="72"/>
      <c r="C281" s="72"/>
      <c r="D281" s="72"/>
      <c r="J281" s="72"/>
      <c r="K281" s="72"/>
      <c r="L281" s="72"/>
    </row>
    <row r="282" spans="2:12" ht="15.75" customHeight="1">
      <c r="B282" s="72"/>
      <c r="C282" s="72"/>
      <c r="D282" s="72"/>
      <c r="J282" s="72"/>
      <c r="K282" s="72"/>
      <c r="L282" s="72"/>
    </row>
    <row r="283" spans="2:12" ht="15.75" customHeight="1">
      <c r="B283" s="72"/>
      <c r="C283" s="72"/>
      <c r="D283" s="72"/>
      <c r="J283" s="72"/>
      <c r="K283" s="72"/>
      <c r="L283" s="72"/>
    </row>
    <row r="284" spans="2:12" ht="15.75" customHeight="1">
      <c r="B284" s="72"/>
      <c r="C284" s="72"/>
      <c r="D284" s="72"/>
      <c r="J284" s="72"/>
      <c r="K284" s="72"/>
      <c r="L284" s="72"/>
    </row>
    <row r="285" spans="2:12" ht="15.75" customHeight="1">
      <c r="B285" s="72"/>
      <c r="C285" s="72"/>
      <c r="D285" s="72"/>
      <c r="J285" s="72"/>
      <c r="K285" s="72"/>
      <c r="L285" s="72"/>
    </row>
    <row r="286" spans="2:12" ht="15.75" customHeight="1">
      <c r="B286" s="72"/>
      <c r="C286" s="72"/>
      <c r="D286" s="72"/>
      <c r="J286" s="72"/>
      <c r="K286" s="72"/>
      <c r="L286" s="72"/>
    </row>
    <row r="287" spans="2:12" ht="15.75" customHeight="1">
      <c r="B287" s="72"/>
      <c r="C287" s="72"/>
      <c r="D287" s="72"/>
      <c r="J287" s="72"/>
      <c r="K287" s="72"/>
      <c r="L287" s="72"/>
    </row>
    <row r="288" spans="2:12" ht="15.75" customHeight="1">
      <c r="B288" s="72"/>
      <c r="C288" s="72"/>
      <c r="D288" s="72"/>
      <c r="J288" s="72"/>
      <c r="K288" s="72"/>
      <c r="L288" s="72"/>
    </row>
    <row r="289" spans="2:12" ht="15.75" customHeight="1">
      <c r="B289" s="72"/>
      <c r="C289" s="72"/>
      <c r="D289" s="72"/>
      <c r="J289" s="72"/>
      <c r="K289" s="72"/>
      <c r="L289" s="72"/>
    </row>
    <row r="290" spans="2:12" ht="15.75" customHeight="1">
      <c r="B290" s="72"/>
      <c r="C290" s="72"/>
      <c r="D290" s="72"/>
      <c r="J290" s="72"/>
      <c r="K290" s="72"/>
      <c r="L290" s="72"/>
    </row>
    <row r="291" spans="2:12" ht="15.75" customHeight="1">
      <c r="B291" s="72"/>
      <c r="C291" s="72"/>
      <c r="D291" s="72"/>
      <c r="J291" s="72"/>
      <c r="K291" s="72"/>
      <c r="L291" s="72"/>
    </row>
    <row r="292" spans="2:12" ht="15.75" customHeight="1">
      <c r="B292" s="72"/>
      <c r="C292" s="72"/>
      <c r="D292" s="72"/>
      <c r="J292" s="72"/>
      <c r="K292" s="72"/>
      <c r="L292" s="72"/>
    </row>
    <row r="293" spans="2:12" ht="15.75" customHeight="1">
      <c r="B293" s="72"/>
      <c r="C293" s="72"/>
      <c r="D293" s="72"/>
      <c r="J293" s="72"/>
      <c r="K293" s="72"/>
      <c r="L293" s="72"/>
    </row>
    <row r="294" spans="2:12" ht="15.75" customHeight="1">
      <c r="B294" s="72"/>
      <c r="C294" s="72"/>
      <c r="D294" s="72"/>
      <c r="J294" s="72"/>
      <c r="K294" s="72"/>
      <c r="L294" s="72"/>
    </row>
    <row r="295" spans="2:12" ht="15.75" customHeight="1">
      <c r="B295" s="72"/>
      <c r="C295" s="72"/>
      <c r="D295" s="72"/>
      <c r="J295" s="72"/>
      <c r="K295" s="72"/>
      <c r="L295" s="72"/>
    </row>
    <row r="296" spans="2:12" ht="15.75" customHeight="1">
      <c r="B296" s="72"/>
      <c r="C296" s="72"/>
      <c r="D296" s="72"/>
      <c r="J296" s="72"/>
      <c r="K296" s="72"/>
      <c r="L296" s="72"/>
    </row>
    <row r="297" spans="2:12" ht="15.75" customHeight="1">
      <c r="B297" s="72"/>
      <c r="C297" s="72"/>
      <c r="D297" s="72"/>
      <c r="J297" s="72"/>
      <c r="K297" s="72"/>
      <c r="L297" s="72"/>
    </row>
    <row r="298" spans="2:12" ht="15.75" customHeight="1">
      <c r="B298" s="72"/>
      <c r="C298" s="72"/>
      <c r="D298" s="72"/>
      <c r="J298" s="72"/>
      <c r="K298" s="72"/>
      <c r="L298" s="72"/>
    </row>
    <row r="299" spans="2:12" ht="15.75" customHeight="1">
      <c r="B299" s="72"/>
      <c r="C299" s="72"/>
      <c r="D299" s="72"/>
      <c r="J299" s="72"/>
      <c r="K299" s="72"/>
      <c r="L299" s="72"/>
    </row>
    <row r="300" spans="2:12" ht="15.75" customHeight="1">
      <c r="B300" s="72"/>
      <c r="C300" s="72"/>
      <c r="D300" s="72"/>
      <c r="J300" s="72"/>
      <c r="K300" s="72"/>
      <c r="L300" s="72"/>
    </row>
    <row r="301" spans="2:12" ht="15.75" customHeight="1">
      <c r="B301" s="72"/>
      <c r="C301" s="72"/>
      <c r="D301" s="72"/>
      <c r="J301" s="72"/>
      <c r="K301" s="72"/>
      <c r="L301" s="72"/>
    </row>
    <row r="302" spans="2:12" ht="15.75" customHeight="1">
      <c r="B302" s="72"/>
      <c r="C302" s="72"/>
      <c r="D302" s="72"/>
      <c r="J302" s="72"/>
      <c r="K302" s="72"/>
      <c r="L302" s="72"/>
    </row>
    <row r="303" spans="2:12" ht="15.75" customHeight="1">
      <c r="B303" s="72"/>
      <c r="C303" s="72"/>
      <c r="D303" s="72"/>
      <c r="J303" s="72"/>
      <c r="K303" s="72"/>
      <c r="L303" s="72"/>
    </row>
    <row r="304" spans="2:12" ht="15.75" customHeight="1">
      <c r="B304" s="72"/>
      <c r="C304" s="72"/>
      <c r="D304" s="72"/>
      <c r="J304" s="72"/>
      <c r="K304" s="72"/>
      <c r="L304" s="72"/>
    </row>
    <row r="305" spans="2:12" ht="15.75" customHeight="1">
      <c r="B305" s="72"/>
      <c r="C305" s="72"/>
      <c r="D305" s="72"/>
      <c r="J305" s="72"/>
      <c r="K305" s="72"/>
      <c r="L305" s="72"/>
    </row>
    <row r="306" spans="2:12" ht="15.75" customHeight="1">
      <c r="B306" s="72"/>
      <c r="C306" s="72"/>
      <c r="D306" s="72"/>
      <c r="J306" s="72"/>
      <c r="K306" s="72"/>
      <c r="L306" s="72"/>
    </row>
    <row r="307" spans="2:12" ht="15.75" customHeight="1">
      <c r="B307" s="72"/>
      <c r="C307" s="72"/>
      <c r="D307" s="72"/>
      <c r="J307" s="72"/>
      <c r="K307" s="72"/>
      <c r="L307" s="72"/>
    </row>
    <row r="308" spans="2:12" ht="15.75" customHeight="1">
      <c r="B308" s="72"/>
      <c r="C308" s="72"/>
      <c r="D308" s="72"/>
      <c r="J308" s="72"/>
      <c r="K308" s="72"/>
      <c r="L308" s="72"/>
    </row>
    <row r="309" spans="2:12" ht="15.75" customHeight="1">
      <c r="B309" s="72"/>
      <c r="C309" s="72"/>
      <c r="D309" s="72"/>
      <c r="J309" s="72"/>
      <c r="K309" s="72"/>
      <c r="L309" s="72"/>
    </row>
    <row r="310" spans="2:12" ht="15.75" customHeight="1">
      <c r="B310" s="72"/>
      <c r="C310" s="72"/>
      <c r="D310" s="72"/>
      <c r="J310" s="72"/>
      <c r="K310" s="72"/>
      <c r="L310" s="72"/>
    </row>
    <row r="311" spans="2:12" ht="15.75" customHeight="1">
      <c r="B311" s="72"/>
      <c r="C311" s="72"/>
      <c r="D311" s="72"/>
      <c r="J311" s="72"/>
      <c r="K311" s="72"/>
      <c r="L311" s="72"/>
    </row>
    <row r="312" spans="2:12" ht="15.75" customHeight="1">
      <c r="B312" s="72"/>
      <c r="C312" s="72"/>
      <c r="D312" s="72"/>
      <c r="J312" s="72"/>
      <c r="K312" s="72"/>
      <c r="L312" s="72"/>
    </row>
    <row r="313" spans="2:12" ht="15.75" customHeight="1">
      <c r="B313" s="72"/>
      <c r="C313" s="72"/>
      <c r="D313" s="72"/>
      <c r="J313" s="72"/>
      <c r="K313" s="72"/>
      <c r="L313" s="72"/>
    </row>
    <row r="314" spans="2:12" ht="15.75" customHeight="1">
      <c r="B314" s="72"/>
      <c r="C314" s="72"/>
      <c r="D314" s="72"/>
      <c r="J314" s="72"/>
      <c r="K314" s="72"/>
      <c r="L314" s="72"/>
    </row>
    <row r="315" spans="2:12" ht="15.75" customHeight="1">
      <c r="B315" s="72"/>
      <c r="C315" s="72"/>
      <c r="D315" s="72"/>
      <c r="J315" s="72"/>
      <c r="K315" s="72"/>
      <c r="L315" s="72"/>
    </row>
    <row r="316" spans="2:12" ht="15.75" customHeight="1">
      <c r="B316" s="72"/>
      <c r="C316" s="72"/>
      <c r="D316" s="72"/>
      <c r="J316" s="72"/>
      <c r="K316" s="72"/>
      <c r="L316" s="72"/>
    </row>
    <row r="317" spans="2:12" ht="15.75" customHeight="1">
      <c r="B317" s="72"/>
      <c r="C317" s="72"/>
      <c r="D317" s="72"/>
      <c r="J317" s="72"/>
      <c r="K317" s="72"/>
      <c r="L317" s="72"/>
    </row>
    <row r="318" spans="2:12" ht="15.75" customHeight="1">
      <c r="B318" s="72"/>
      <c r="C318" s="72"/>
      <c r="D318" s="72"/>
      <c r="J318" s="72"/>
      <c r="K318" s="72"/>
      <c r="L318" s="72"/>
    </row>
    <row r="319" spans="2:12" ht="15.75" customHeight="1">
      <c r="B319" s="72"/>
      <c r="C319" s="72"/>
      <c r="D319" s="72"/>
      <c r="J319" s="72"/>
      <c r="K319" s="72"/>
      <c r="L319" s="72"/>
    </row>
    <row r="320" spans="2:12" ht="15.75" customHeight="1">
      <c r="B320" s="72"/>
      <c r="C320" s="72"/>
      <c r="D320" s="72"/>
      <c r="J320" s="72"/>
      <c r="K320" s="72"/>
      <c r="L320" s="72"/>
    </row>
    <row r="321" spans="2:12" ht="15.75" customHeight="1">
      <c r="B321" s="72"/>
      <c r="C321" s="72"/>
      <c r="D321" s="72"/>
      <c r="J321" s="72"/>
      <c r="K321" s="72"/>
      <c r="L321" s="72"/>
    </row>
    <row r="322" spans="2:12" ht="15.75" customHeight="1">
      <c r="B322" s="72"/>
      <c r="C322" s="72"/>
      <c r="D322" s="72"/>
      <c r="J322" s="72"/>
      <c r="K322" s="72"/>
      <c r="L322" s="72"/>
    </row>
    <row r="323" spans="2:12" ht="15.75" customHeight="1">
      <c r="B323" s="72"/>
      <c r="C323" s="72"/>
      <c r="D323" s="72"/>
      <c r="J323" s="72"/>
      <c r="K323" s="72"/>
      <c r="L323" s="72"/>
    </row>
    <row r="324" spans="2:12" ht="15.75" customHeight="1">
      <c r="B324" s="72"/>
      <c r="C324" s="72"/>
      <c r="D324" s="72"/>
      <c r="J324" s="72"/>
      <c r="K324" s="72"/>
      <c r="L324" s="72"/>
    </row>
    <row r="325" spans="2:12" ht="15.75" customHeight="1">
      <c r="B325" s="72"/>
      <c r="C325" s="72"/>
      <c r="D325" s="72"/>
      <c r="J325" s="72"/>
      <c r="K325" s="72"/>
      <c r="L325" s="72"/>
    </row>
    <row r="326" spans="2:12" ht="15.75" customHeight="1">
      <c r="B326" s="72"/>
      <c r="C326" s="72"/>
      <c r="D326" s="72"/>
      <c r="J326" s="72"/>
      <c r="K326" s="72"/>
      <c r="L326" s="72"/>
    </row>
    <row r="327" spans="2:12" ht="15.75" customHeight="1">
      <c r="B327" s="72"/>
      <c r="C327" s="72"/>
      <c r="D327" s="72"/>
      <c r="J327" s="72"/>
      <c r="K327" s="72"/>
      <c r="L327" s="72"/>
    </row>
    <row r="328" spans="2:12" ht="15.75" customHeight="1">
      <c r="B328" s="72"/>
      <c r="C328" s="72"/>
      <c r="D328" s="72"/>
      <c r="J328" s="72"/>
      <c r="K328" s="72"/>
      <c r="L328" s="72"/>
    </row>
    <row r="329" spans="2:12" ht="15.75" customHeight="1">
      <c r="B329" s="72"/>
      <c r="C329" s="72"/>
      <c r="D329" s="72"/>
      <c r="J329" s="72"/>
      <c r="K329" s="72"/>
      <c r="L329" s="72"/>
    </row>
    <row r="330" spans="2:12" ht="15.75" customHeight="1">
      <c r="B330" s="72"/>
      <c r="C330" s="72"/>
      <c r="D330" s="72"/>
      <c r="J330" s="72"/>
      <c r="K330" s="72"/>
      <c r="L330" s="72"/>
    </row>
    <row r="331" spans="2:12" ht="15.75" customHeight="1">
      <c r="B331" s="72"/>
      <c r="C331" s="72"/>
      <c r="D331" s="72"/>
      <c r="J331" s="72"/>
      <c r="K331" s="72"/>
      <c r="L331" s="72"/>
    </row>
    <row r="332" spans="2:12" ht="15.75" customHeight="1">
      <c r="B332" s="72"/>
      <c r="C332" s="72"/>
      <c r="D332" s="72"/>
      <c r="J332" s="72"/>
      <c r="K332" s="72"/>
      <c r="L332" s="72"/>
    </row>
    <row r="333" spans="2:12" ht="15.75" customHeight="1">
      <c r="B333" s="72"/>
      <c r="C333" s="72"/>
      <c r="D333" s="72"/>
      <c r="J333" s="72"/>
      <c r="K333" s="72"/>
      <c r="L333" s="72"/>
    </row>
    <row r="334" spans="2:12" ht="15.75" customHeight="1">
      <c r="B334" s="72"/>
      <c r="C334" s="72"/>
      <c r="D334" s="72"/>
      <c r="J334" s="72"/>
      <c r="K334" s="72"/>
      <c r="L334" s="72"/>
    </row>
    <row r="335" spans="2:12" ht="15.75" customHeight="1">
      <c r="B335" s="72"/>
      <c r="C335" s="72"/>
      <c r="D335" s="72"/>
      <c r="J335" s="72"/>
      <c r="K335" s="72"/>
      <c r="L335" s="72"/>
    </row>
    <row r="336" spans="2:12" ht="15.75" customHeight="1">
      <c r="B336" s="72"/>
      <c r="C336" s="72"/>
      <c r="D336" s="72"/>
      <c r="J336" s="72"/>
      <c r="K336" s="72"/>
      <c r="L336" s="72"/>
    </row>
    <row r="337" spans="2:12" ht="15.75" customHeight="1">
      <c r="B337" s="72"/>
      <c r="C337" s="72"/>
      <c r="D337" s="72"/>
      <c r="J337" s="72"/>
      <c r="K337" s="72"/>
      <c r="L337" s="72"/>
    </row>
    <row r="338" spans="2:12" ht="15.75" customHeight="1">
      <c r="B338" s="72"/>
      <c r="C338" s="72"/>
      <c r="D338" s="72"/>
      <c r="J338" s="72"/>
      <c r="K338" s="72"/>
      <c r="L338" s="72"/>
    </row>
    <row r="339" spans="2:12" ht="15.75" customHeight="1">
      <c r="B339" s="72"/>
      <c r="C339" s="72"/>
      <c r="D339" s="72"/>
      <c r="J339" s="72"/>
      <c r="K339" s="72"/>
      <c r="L339" s="72"/>
    </row>
    <row r="340" spans="2:12" ht="15.75" customHeight="1">
      <c r="B340" s="72"/>
      <c r="C340" s="72"/>
      <c r="D340" s="72"/>
      <c r="J340" s="72"/>
      <c r="K340" s="72"/>
      <c r="L340" s="72"/>
    </row>
    <row r="341" spans="2:12" ht="15.75" customHeight="1">
      <c r="B341" s="72"/>
      <c r="C341" s="72"/>
      <c r="D341" s="72"/>
      <c r="J341" s="72"/>
      <c r="K341" s="72"/>
      <c r="L341" s="72"/>
    </row>
    <row r="342" spans="2:12" ht="15.75" customHeight="1">
      <c r="B342" s="72"/>
      <c r="C342" s="72"/>
      <c r="D342" s="72"/>
      <c r="J342" s="72"/>
      <c r="K342" s="72"/>
      <c r="L342" s="72"/>
    </row>
    <row r="343" spans="2:12" ht="15.75" customHeight="1">
      <c r="B343" s="72"/>
      <c r="C343" s="72"/>
      <c r="D343" s="72"/>
      <c r="J343" s="72"/>
      <c r="K343" s="72"/>
      <c r="L343" s="72"/>
    </row>
    <row r="344" spans="2:12" ht="15.75" customHeight="1">
      <c r="B344" s="72"/>
      <c r="C344" s="72"/>
      <c r="D344" s="72"/>
      <c r="J344" s="72"/>
      <c r="K344" s="72"/>
      <c r="L344" s="72"/>
    </row>
    <row r="345" spans="2:12" ht="15.75" customHeight="1">
      <c r="B345" s="72"/>
      <c r="C345" s="72"/>
      <c r="D345" s="72"/>
      <c r="J345" s="72"/>
      <c r="K345" s="72"/>
      <c r="L345" s="72"/>
    </row>
    <row r="346" spans="2:12" ht="15.75" customHeight="1">
      <c r="B346" s="72"/>
      <c r="C346" s="72"/>
      <c r="D346" s="72"/>
      <c r="J346" s="72"/>
      <c r="K346" s="72"/>
      <c r="L346" s="72"/>
    </row>
    <row r="347" spans="2:12" ht="15.75" customHeight="1">
      <c r="B347" s="72"/>
      <c r="C347" s="72"/>
      <c r="D347" s="72"/>
      <c r="J347" s="72"/>
      <c r="K347" s="72"/>
      <c r="L347" s="72"/>
    </row>
    <row r="348" spans="2:12" ht="15.75" customHeight="1">
      <c r="B348" s="72"/>
      <c r="C348" s="72"/>
      <c r="D348" s="72"/>
      <c r="J348" s="72"/>
      <c r="K348" s="72"/>
      <c r="L348" s="72"/>
    </row>
    <row r="349" spans="2:12" ht="15.75" customHeight="1">
      <c r="B349" s="72"/>
      <c r="C349" s="72"/>
      <c r="D349" s="72"/>
      <c r="J349" s="72"/>
      <c r="K349" s="72"/>
      <c r="L349" s="72"/>
    </row>
    <row r="350" spans="2:12" ht="15.75" customHeight="1">
      <c r="B350" s="72"/>
      <c r="C350" s="72"/>
      <c r="D350" s="72"/>
      <c r="J350" s="72"/>
      <c r="K350" s="72"/>
      <c r="L350" s="72"/>
    </row>
    <row r="351" spans="2:12" ht="15.75" customHeight="1">
      <c r="B351" s="72"/>
      <c r="C351" s="72"/>
      <c r="D351" s="72"/>
      <c r="J351" s="72"/>
      <c r="K351" s="72"/>
      <c r="L351" s="72"/>
    </row>
    <row r="352" spans="2:12" ht="15.75" customHeight="1">
      <c r="B352" s="72"/>
      <c r="C352" s="72"/>
      <c r="D352" s="72"/>
      <c r="J352" s="72"/>
      <c r="K352" s="72"/>
      <c r="L352" s="72"/>
    </row>
    <row r="353" spans="2:12" ht="15.75" customHeight="1">
      <c r="B353" s="72"/>
      <c r="C353" s="72"/>
      <c r="D353" s="72"/>
      <c r="J353" s="72"/>
      <c r="K353" s="72"/>
      <c r="L353" s="72"/>
    </row>
    <row r="354" spans="2:12" ht="15.75" customHeight="1">
      <c r="B354" s="72"/>
      <c r="C354" s="72"/>
      <c r="D354" s="72"/>
      <c r="J354" s="72"/>
      <c r="K354" s="72"/>
      <c r="L354" s="72"/>
    </row>
    <row r="355" spans="2:12" ht="15.75" customHeight="1">
      <c r="B355" s="72"/>
      <c r="C355" s="72"/>
      <c r="D355" s="72"/>
      <c r="J355" s="72"/>
      <c r="K355" s="72"/>
      <c r="L355" s="72"/>
    </row>
    <row r="356" spans="2:12" ht="15.75" customHeight="1">
      <c r="B356" s="72"/>
      <c r="C356" s="72"/>
      <c r="D356" s="72"/>
      <c r="J356" s="72"/>
      <c r="K356" s="72"/>
      <c r="L356" s="72"/>
    </row>
    <row r="357" spans="2:12" ht="15.75" customHeight="1">
      <c r="B357" s="72"/>
      <c r="C357" s="72"/>
      <c r="D357" s="72"/>
      <c r="J357" s="72"/>
      <c r="K357" s="72"/>
      <c r="L357" s="72"/>
    </row>
    <row r="358" spans="2:12" ht="15.75" customHeight="1">
      <c r="B358" s="72"/>
      <c r="C358" s="72"/>
      <c r="D358" s="72"/>
      <c r="J358" s="72"/>
      <c r="K358" s="72"/>
      <c r="L358" s="72"/>
    </row>
    <row r="359" spans="2:12" ht="15.75" customHeight="1">
      <c r="B359" s="72"/>
      <c r="C359" s="72"/>
      <c r="D359" s="72"/>
      <c r="J359" s="72"/>
      <c r="K359" s="72"/>
      <c r="L359" s="72"/>
    </row>
    <row r="360" spans="2:12" ht="15.75" customHeight="1">
      <c r="B360" s="72"/>
      <c r="C360" s="72"/>
      <c r="D360" s="72"/>
      <c r="J360" s="72"/>
      <c r="K360" s="72"/>
      <c r="L360" s="72"/>
    </row>
    <row r="361" spans="2:12" ht="15.75" customHeight="1">
      <c r="B361" s="72"/>
      <c r="C361" s="72"/>
      <c r="D361" s="72"/>
      <c r="J361" s="72"/>
      <c r="K361" s="72"/>
      <c r="L361" s="72"/>
    </row>
    <row r="362" spans="2:12" ht="15.75" customHeight="1">
      <c r="B362" s="72"/>
      <c r="C362" s="72"/>
      <c r="D362" s="72"/>
      <c r="J362" s="72"/>
      <c r="K362" s="72"/>
      <c r="L362" s="72"/>
    </row>
    <row r="363" spans="2:12" ht="15.75" customHeight="1">
      <c r="B363" s="72"/>
      <c r="C363" s="72"/>
      <c r="D363" s="72"/>
      <c r="J363" s="72"/>
      <c r="K363" s="72"/>
      <c r="L363" s="72"/>
    </row>
    <row r="364" spans="2:12" ht="15.75" customHeight="1">
      <c r="B364" s="72"/>
      <c r="C364" s="72"/>
      <c r="D364" s="72"/>
      <c r="J364" s="72"/>
      <c r="K364" s="72"/>
      <c r="L364" s="72"/>
    </row>
    <row r="365" spans="2:12" ht="15.75" customHeight="1">
      <c r="B365" s="72"/>
      <c r="C365" s="72"/>
      <c r="D365" s="72"/>
      <c r="J365" s="72"/>
      <c r="K365" s="72"/>
      <c r="L365" s="72"/>
    </row>
    <row r="366" spans="2:12" ht="15.75" customHeight="1">
      <c r="B366" s="72"/>
      <c r="C366" s="72"/>
      <c r="D366" s="72"/>
      <c r="J366" s="72"/>
      <c r="K366" s="72"/>
      <c r="L366" s="72"/>
    </row>
    <row r="367" spans="2:12" ht="15.75" customHeight="1">
      <c r="B367" s="72"/>
      <c r="C367" s="72"/>
      <c r="D367" s="72"/>
      <c r="J367" s="72"/>
      <c r="K367" s="72"/>
      <c r="L367" s="72"/>
    </row>
    <row r="368" spans="2:12" ht="15.75" customHeight="1">
      <c r="B368" s="72"/>
      <c r="C368" s="72"/>
      <c r="D368" s="72"/>
      <c r="J368" s="72"/>
      <c r="K368" s="72"/>
      <c r="L368" s="72"/>
    </row>
    <row r="369" spans="2:12" ht="15.75" customHeight="1">
      <c r="B369" s="72"/>
      <c r="C369" s="72"/>
      <c r="D369" s="72"/>
      <c r="J369" s="72"/>
      <c r="K369" s="72"/>
      <c r="L369" s="72"/>
    </row>
    <row r="370" spans="2:12" ht="15.75" customHeight="1">
      <c r="B370" s="72"/>
      <c r="C370" s="72"/>
      <c r="D370" s="72"/>
      <c r="J370" s="72"/>
      <c r="K370" s="72"/>
      <c r="L370" s="72"/>
    </row>
    <row r="371" spans="2:12" ht="15.75" customHeight="1">
      <c r="B371" s="72"/>
      <c r="C371" s="72"/>
      <c r="D371" s="72"/>
      <c r="J371" s="72"/>
      <c r="K371" s="72"/>
      <c r="L371" s="72"/>
    </row>
    <row r="372" spans="2:12" ht="15.75" customHeight="1">
      <c r="B372" s="72"/>
      <c r="C372" s="72"/>
      <c r="D372" s="72"/>
      <c r="J372" s="72"/>
      <c r="K372" s="72"/>
      <c r="L372" s="72"/>
    </row>
    <row r="373" spans="2:12" ht="15.75" customHeight="1">
      <c r="B373" s="72"/>
      <c r="C373" s="72"/>
      <c r="D373" s="72"/>
      <c r="J373" s="72"/>
      <c r="K373" s="72"/>
      <c r="L373" s="72"/>
    </row>
    <row r="374" spans="2:12" ht="15.75" customHeight="1">
      <c r="B374" s="72"/>
      <c r="C374" s="72"/>
      <c r="D374" s="72"/>
      <c r="J374" s="72"/>
      <c r="K374" s="72"/>
      <c r="L374" s="72"/>
    </row>
    <row r="375" spans="2:12" ht="15.75" customHeight="1">
      <c r="B375" s="72"/>
      <c r="C375" s="72"/>
      <c r="D375" s="72"/>
      <c r="J375" s="72"/>
      <c r="K375" s="72"/>
      <c r="L375" s="72"/>
    </row>
    <row r="376" spans="2:12" ht="15.75" customHeight="1">
      <c r="B376" s="72"/>
      <c r="C376" s="72"/>
      <c r="D376" s="72"/>
      <c r="J376" s="72"/>
      <c r="K376" s="72"/>
      <c r="L376" s="72"/>
    </row>
    <row r="377" spans="2:12" ht="15.75" customHeight="1">
      <c r="B377" s="72"/>
      <c r="C377" s="72"/>
      <c r="D377" s="72"/>
      <c r="J377" s="72"/>
      <c r="K377" s="72"/>
      <c r="L377" s="72"/>
    </row>
    <row r="378" spans="2:12" ht="15.75" customHeight="1">
      <c r="B378" s="72"/>
      <c r="C378" s="72"/>
      <c r="D378" s="72"/>
      <c r="J378" s="72"/>
      <c r="K378" s="72"/>
      <c r="L378" s="72"/>
    </row>
    <row r="379" spans="2:12" ht="15.75" customHeight="1">
      <c r="B379" s="72"/>
      <c r="C379" s="72"/>
      <c r="D379" s="72"/>
      <c r="J379" s="72"/>
      <c r="K379" s="72"/>
      <c r="L379" s="72"/>
    </row>
    <row r="380" spans="2:12" ht="15.75" customHeight="1">
      <c r="B380" s="72"/>
      <c r="C380" s="72"/>
      <c r="D380" s="72"/>
      <c r="J380" s="72"/>
      <c r="K380" s="72"/>
      <c r="L380" s="72"/>
    </row>
    <row r="381" spans="2:12" ht="15.75" customHeight="1">
      <c r="B381" s="72"/>
      <c r="C381" s="72"/>
      <c r="D381" s="72"/>
      <c r="J381" s="72"/>
      <c r="K381" s="72"/>
      <c r="L381" s="72"/>
    </row>
    <row r="382" spans="2:12" ht="15.75" customHeight="1">
      <c r="B382" s="72"/>
      <c r="C382" s="72"/>
      <c r="D382" s="72"/>
      <c r="J382" s="72"/>
      <c r="K382" s="72"/>
      <c r="L382" s="72"/>
    </row>
    <row r="383" spans="2:12" ht="15.75" customHeight="1">
      <c r="B383" s="72"/>
      <c r="C383" s="72"/>
      <c r="D383" s="72"/>
      <c r="J383" s="72"/>
      <c r="K383" s="72"/>
      <c r="L383" s="72"/>
    </row>
    <row r="384" spans="2:12" ht="15.75" customHeight="1">
      <c r="B384" s="72"/>
      <c r="C384" s="72"/>
      <c r="D384" s="72"/>
      <c r="J384" s="72"/>
      <c r="K384" s="72"/>
      <c r="L384" s="72"/>
    </row>
    <row r="385" spans="2:12" ht="15.75" customHeight="1">
      <c r="B385" s="72"/>
      <c r="C385" s="72"/>
      <c r="D385" s="72"/>
      <c r="J385" s="72"/>
      <c r="K385" s="72"/>
      <c r="L385" s="72"/>
    </row>
    <row r="386" spans="2:12" ht="15.75" customHeight="1">
      <c r="B386" s="72"/>
      <c r="C386" s="72"/>
      <c r="D386" s="72"/>
      <c r="J386" s="72"/>
      <c r="K386" s="72"/>
      <c r="L386" s="72"/>
    </row>
    <row r="387" spans="2:12" ht="15.75" customHeight="1">
      <c r="B387" s="72"/>
      <c r="C387" s="72"/>
      <c r="D387" s="72"/>
      <c r="J387" s="72"/>
      <c r="K387" s="72"/>
      <c r="L387" s="72"/>
    </row>
    <row r="388" spans="2:12" ht="15.75" customHeight="1">
      <c r="B388" s="72"/>
      <c r="C388" s="72"/>
      <c r="D388" s="72"/>
      <c r="J388" s="72"/>
      <c r="K388" s="72"/>
      <c r="L388" s="72"/>
    </row>
    <row r="389" spans="2:12" ht="15.75" customHeight="1">
      <c r="B389" s="72"/>
      <c r="C389" s="72"/>
      <c r="D389" s="72"/>
      <c r="J389" s="72"/>
      <c r="K389" s="72"/>
      <c r="L389" s="72"/>
    </row>
    <row r="390" spans="2:12" ht="15.75" customHeight="1">
      <c r="B390" s="72"/>
      <c r="C390" s="72"/>
      <c r="D390" s="72"/>
      <c r="J390" s="72"/>
      <c r="K390" s="72"/>
      <c r="L390" s="72"/>
    </row>
    <row r="391" spans="2:12" ht="15.75" customHeight="1">
      <c r="B391" s="72"/>
      <c r="C391" s="72"/>
      <c r="D391" s="72"/>
      <c r="J391" s="72"/>
      <c r="K391" s="72"/>
      <c r="L391" s="72"/>
    </row>
    <row r="392" spans="2:12" ht="15.75" customHeight="1">
      <c r="B392" s="72"/>
      <c r="C392" s="72"/>
      <c r="D392" s="72"/>
      <c r="J392" s="72"/>
      <c r="K392" s="72"/>
      <c r="L392" s="72"/>
    </row>
    <row r="393" spans="2:12" ht="15.75" customHeight="1">
      <c r="B393" s="72"/>
      <c r="C393" s="72"/>
      <c r="D393" s="72"/>
      <c r="J393" s="72"/>
      <c r="K393" s="72"/>
      <c r="L393" s="72"/>
    </row>
    <row r="394" spans="2:12" ht="15.75" customHeight="1">
      <c r="B394" s="72"/>
      <c r="C394" s="72"/>
      <c r="D394" s="72"/>
      <c r="J394" s="72"/>
      <c r="K394" s="72"/>
      <c r="L394" s="72"/>
    </row>
    <row r="395" spans="2:12" ht="15.75" customHeight="1">
      <c r="B395" s="72"/>
      <c r="C395" s="72"/>
      <c r="D395" s="72"/>
      <c r="J395" s="72"/>
      <c r="K395" s="72"/>
      <c r="L395" s="72"/>
    </row>
    <row r="396" spans="2:12" ht="15.75" customHeight="1">
      <c r="B396" s="72"/>
      <c r="C396" s="72"/>
      <c r="D396" s="72"/>
      <c r="J396" s="72"/>
      <c r="K396" s="72"/>
      <c r="L396" s="72"/>
    </row>
    <row r="397" spans="2:12" ht="15.75" customHeight="1">
      <c r="B397" s="72"/>
      <c r="C397" s="72"/>
      <c r="D397" s="72"/>
      <c r="J397" s="72"/>
      <c r="K397" s="72"/>
      <c r="L397" s="72"/>
    </row>
    <row r="398" spans="2:12" ht="15.75" customHeight="1">
      <c r="B398" s="72"/>
      <c r="C398" s="72"/>
      <c r="D398" s="72"/>
      <c r="J398" s="72"/>
      <c r="K398" s="72"/>
      <c r="L398" s="72"/>
    </row>
    <row r="399" spans="2:12" ht="15.75" customHeight="1">
      <c r="B399" s="72"/>
      <c r="C399" s="72"/>
      <c r="D399" s="72"/>
      <c r="J399" s="72"/>
      <c r="K399" s="72"/>
      <c r="L399" s="72"/>
    </row>
    <row r="400" spans="2:12" ht="15.75" customHeight="1">
      <c r="B400" s="72"/>
      <c r="C400" s="72"/>
      <c r="D400" s="72"/>
      <c r="J400" s="72"/>
      <c r="K400" s="72"/>
      <c r="L400" s="72"/>
    </row>
    <row r="401" spans="2:12" ht="15.75" customHeight="1">
      <c r="B401" s="72"/>
      <c r="C401" s="72"/>
      <c r="D401" s="72"/>
      <c r="J401" s="72"/>
      <c r="K401" s="72"/>
      <c r="L401" s="72"/>
    </row>
    <row r="402" spans="2:12" ht="15.75" customHeight="1">
      <c r="B402" s="72"/>
      <c r="C402" s="72"/>
      <c r="D402" s="72"/>
      <c r="J402" s="72"/>
      <c r="K402" s="72"/>
      <c r="L402" s="72"/>
    </row>
    <row r="403" spans="2:12" ht="15.75" customHeight="1">
      <c r="B403" s="72"/>
      <c r="C403" s="72"/>
      <c r="D403" s="72"/>
      <c r="J403" s="72"/>
      <c r="K403" s="72"/>
      <c r="L403" s="72"/>
    </row>
    <row r="404" spans="2:12" ht="15.75" customHeight="1">
      <c r="B404" s="72"/>
      <c r="C404" s="72"/>
      <c r="D404" s="72"/>
      <c r="J404" s="72"/>
      <c r="K404" s="72"/>
      <c r="L404" s="72"/>
    </row>
    <row r="405" spans="2:12" ht="15.75" customHeight="1">
      <c r="B405" s="72"/>
      <c r="C405" s="72"/>
      <c r="D405" s="72"/>
      <c r="J405" s="72"/>
      <c r="K405" s="72"/>
      <c r="L405" s="72"/>
    </row>
    <row r="406" spans="2:12" ht="15.75" customHeight="1">
      <c r="B406" s="72"/>
      <c r="C406" s="72"/>
      <c r="D406" s="72"/>
      <c r="J406" s="72"/>
      <c r="K406" s="72"/>
      <c r="L406" s="72"/>
    </row>
    <row r="407" spans="2:12" ht="15.75" customHeight="1">
      <c r="B407" s="72"/>
      <c r="C407" s="72"/>
      <c r="D407" s="72"/>
      <c r="J407" s="72"/>
      <c r="K407" s="72"/>
      <c r="L407" s="72"/>
    </row>
    <row r="408" spans="2:12" ht="15.75" customHeight="1">
      <c r="B408" s="72"/>
      <c r="C408" s="72"/>
      <c r="D408" s="72"/>
      <c r="J408" s="72"/>
      <c r="K408" s="72"/>
      <c r="L408" s="72"/>
    </row>
    <row r="409" spans="2:12" ht="15.75" customHeight="1">
      <c r="B409" s="72"/>
      <c r="C409" s="72"/>
      <c r="D409" s="72"/>
      <c r="J409" s="72"/>
      <c r="K409" s="72"/>
      <c r="L409" s="72"/>
    </row>
    <row r="410" spans="2:12" ht="15.75" customHeight="1">
      <c r="B410" s="72"/>
      <c r="C410" s="72"/>
      <c r="D410" s="72"/>
      <c r="J410" s="72"/>
      <c r="K410" s="72"/>
      <c r="L410" s="72"/>
    </row>
    <row r="411" spans="2:12" ht="15.75" customHeight="1">
      <c r="B411" s="72"/>
      <c r="C411" s="72"/>
      <c r="D411" s="72"/>
      <c r="J411" s="72"/>
      <c r="K411" s="72"/>
      <c r="L411" s="72"/>
    </row>
    <row r="412" spans="2:12" ht="15.75" customHeight="1">
      <c r="B412" s="72"/>
      <c r="C412" s="72"/>
      <c r="D412" s="72"/>
      <c r="J412" s="72"/>
      <c r="K412" s="72"/>
      <c r="L412" s="72"/>
    </row>
    <row r="413" spans="2:12" ht="15.75" customHeight="1">
      <c r="B413" s="72"/>
      <c r="C413" s="72"/>
      <c r="D413" s="72"/>
      <c r="J413" s="72"/>
      <c r="K413" s="72"/>
      <c r="L413" s="72"/>
    </row>
    <row r="414" spans="2:12" ht="15.75" customHeight="1">
      <c r="B414" s="72"/>
      <c r="C414" s="72"/>
      <c r="D414" s="72"/>
      <c r="J414" s="72"/>
      <c r="K414" s="72"/>
      <c r="L414" s="72"/>
    </row>
    <row r="415" spans="2:12" ht="15.75" customHeight="1">
      <c r="B415" s="72"/>
      <c r="C415" s="72"/>
      <c r="D415" s="72"/>
      <c r="J415" s="72"/>
      <c r="K415" s="72"/>
      <c r="L415" s="72"/>
    </row>
    <row r="416" spans="2:12" ht="15.75" customHeight="1">
      <c r="B416" s="72"/>
      <c r="C416" s="72"/>
      <c r="D416" s="72"/>
      <c r="J416" s="72"/>
      <c r="K416" s="72"/>
      <c r="L416" s="72"/>
    </row>
    <row r="417" spans="2:12" ht="15.75" customHeight="1">
      <c r="B417" s="72"/>
      <c r="C417" s="72"/>
      <c r="D417" s="72"/>
      <c r="J417" s="72"/>
      <c r="K417" s="72"/>
      <c r="L417" s="72"/>
    </row>
    <row r="418" spans="2:12" ht="15.75" customHeight="1">
      <c r="B418" s="72"/>
      <c r="C418" s="72"/>
      <c r="D418" s="72"/>
      <c r="J418" s="72"/>
      <c r="K418" s="72"/>
      <c r="L418" s="72"/>
    </row>
    <row r="419" spans="2:12" ht="15.75" customHeight="1">
      <c r="B419" s="72"/>
      <c r="C419" s="72"/>
      <c r="D419" s="72"/>
      <c r="J419" s="72"/>
      <c r="K419" s="72"/>
      <c r="L419" s="72"/>
    </row>
    <row r="420" spans="2:12" ht="15.75" customHeight="1">
      <c r="B420" s="72"/>
      <c r="C420" s="72"/>
      <c r="D420" s="72"/>
      <c r="J420" s="72"/>
      <c r="K420" s="72"/>
      <c r="L420" s="72"/>
    </row>
    <row r="421" spans="2:12" ht="15.75" customHeight="1">
      <c r="B421" s="72"/>
      <c r="C421" s="72"/>
      <c r="D421" s="72"/>
      <c r="J421" s="72"/>
      <c r="K421" s="72"/>
      <c r="L421" s="72"/>
    </row>
    <row r="422" spans="2:12" ht="15.75" customHeight="1">
      <c r="B422" s="72"/>
      <c r="C422" s="72"/>
      <c r="D422" s="72"/>
      <c r="J422" s="72"/>
      <c r="K422" s="72"/>
      <c r="L422" s="72"/>
    </row>
    <row r="423" spans="2:12" ht="15.75" customHeight="1">
      <c r="B423" s="72"/>
      <c r="C423" s="72"/>
      <c r="D423" s="72"/>
      <c r="J423" s="72"/>
      <c r="K423" s="72"/>
      <c r="L423" s="72"/>
    </row>
    <row r="424" spans="2:12" ht="15.75" customHeight="1">
      <c r="B424" s="72"/>
      <c r="C424" s="72"/>
      <c r="D424" s="72"/>
      <c r="J424" s="72"/>
      <c r="K424" s="72"/>
      <c r="L424" s="72"/>
    </row>
    <row r="425" spans="2:12" ht="15.75" customHeight="1">
      <c r="B425" s="72"/>
      <c r="C425" s="72"/>
      <c r="D425" s="72"/>
      <c r="J425" s="72"/>
      <c r="K425" s="72"/>
      <c r="L425" s="72"/>
    </row>
    <row r="426" spans="2:12" ht="15.75" customHeight="1">
      <c r="B426" s="72"/>
      <c r="C426" s="72"/>
      <c r="D426" s="72"/>
      <c r="J426" s="72"/>
      <c r="K426" s="72"/>
      <c r="L426" s="72"/>
    </row>
    <row r="427" spans="2:12" ht="15.75" customHeight="1">
      <c r="B427" s="72"/>
      <c r="C427" s="72"/>
      <c r="D427" s="72"/>
      <c r="J427" s="72"/>
      <c r="K427" s="72"/>
      <c r="L427" s="72"/>
    </row>
    <row r="428" spans="2:12" ht="15.75" customHeight="1">
      <c r="B428" s="72"/>
      <c r="C428" s="72"/>
      <c r="D428" s="72"/>
      <c r="J428" s="72"/>
      <c r="K428" s="72"/>
      <c r="L428" s="72"/>
    </row>
    <row r="429" spans="2:12" ht="15.75" customHeight="1">
      <c r="B429" s="72"/>
      <c r="C429" s="72"/>
      <c r="D429" s="72"/>
      <c r="J429" s="72"/>
      <c r="K429" s="72"/>
      <c r="L429" s="72"/>
    </row>
    <row r="430" spans="2:12" ht="15.75" customHeight="1">
      <c r="B430" s="72"/>
      <c r="C430" s="72"/>
      <c r="D430" s="72"/>
      <c r="J430" s="72"/>
      <c r="K430" s="72"/>
      <c r="L430" s="72"/>
    </row>
    <row r="431" spans="2:12" ht="15.75" customHeight="1">
      <c r="B431" s="72"/>
      <c r="C431" s="72"/>
      <c r="D431" s="72"/>
      <c r="J431" s="72"/>
      <c r="K431" s="72"/>
      <c r="L431" s="72"/>
    </row>
    <row r="432" spans="2:12" ht="15.75" customHeight="1">
      <c r="B432" s="72"/>
      <c r="C432" s="72"/>
      <c r="D432" s="72"/>
      <c r="J432" s="72"/>
      <c r="K432" s="72"/>
      <c r="L432" s="72"/>
    </row>
    <row r="433" spans="2:12" ht="15.75" customHeight="1">
      <c r="B433" s="72"/>
      <c r="C433" s="72"/>
      <c r="D433" s="72"/>
      <c r="J433" s="72"/>
      <c r="K433" s="72"/>
      <c r="L433" s="72"/>
    </row>
    <row r="434" spans="2:12" ht="15.75" customHeight="1">
      <c r="B434" s="72"/>
      <c r="C434" s="72"/>
      <c r="D434" s="72"/>
      <c r="J434" s="72"/>
      <c r="K434" s="72"/>
      <c r="L434" s="72"/>
    </row>
    <row r="435" spans="2:12" ht="15.75" customHeight="1">
      <c r="B435" s="72"/>
      <c r="C435" s="72"/>
      <c r="D435" s="72"/>
      <c r="J435" s="72"/>
      <c r="K435" s="72"/>
      <c r="L435" s="72"/>
    </row>
    <row r="436" spans="2:12" ht="15.75" customHeight="1">
      <c r="B436" s="72"/>
      <c r="C436" s="72"/>
      <c r="D436" s="72"/>
      <c r="J436" s="72"/>
      <c r="K436" s="72"/>
      <c r="L436" s="72"/>
    </row>
    <row r="437" spans="2:12" ht="15.75" customHeight="1">
      <c r="B437" s="72"/>
      <c r="C437" s="72"/>
      <c r="D437" s="72"/>
      <c r="J437" s="72"/>
      <c r="K437" s="72"/>
      <c r="L437" s="72"/>
    </row>
    <row r="438" spans="2:12" ht="15.75" customHeight="1">
      <c r="B438" s="72"/>
      <c r="C438" s="72"/>
      <c r="D438" s="72"/>
      <c r="J438" s="72"/>
      <c r="K438" s="72"/>
      <c r="L438" s="72"/>
    </row>
    <row r="439" spans="2:12" ht="15.75" customHeight="1">
      <c r="B439" s="72"/>
      <c r="C439" s="72"/>
      <c r="D439" s="72"/>
      <c r="J439" s="72"/>
      <c r="K439" s="72"/>
      <c r="L439" s="72"/>
    </row>
    <row r="440" spans="2:12" ht="15.75" customHeight="1">
      <c r="B440" s="72"/>
      <c r="C440" s="72"/>
      <c r="D440" s="72"/>
      <c r="J440" s="72"/>
      <c r="K440" s="72"/>
      <c r="L440" s="72"/>
    </row>
    <row r="441" spans="2:12" ht="15.75" customHeight="1">
      <c r="B441" s="72"/>
      <c r="C441" s="72"/>
      <c r="D441" s="72"/>
      <c r="J441" s="72"/>
      <c r="K441" s="72"/>
      <c r="L441" s="72"/>
    </row>
    <row r="442" spans="2:12" ht="15.75" customHeight="1">
      <c r="B442" s="72"/>
      <c r="C442" s="72"/>
      <c r="D442" s="72"/>
      <c r="J442" s="72"/>
      <c r="K442" s="72"/>
      <c r="L442" s="72"/>
    </row>
    <row r="443" spans="2:12" ht="15.75" customHeight="1">
      <c r="B443" s="72"/>
      <c r="C443" s="72"/>
      <c r="D443" s="72"/>
      <c r="J443" s="72"/>
      <c r="K443" s="72"/>
      <c r="L443" s="72"/>
    </row>
    <row r="444" spans="2:12" ht="15.75" customHeight="1">
      <c r="B444" s="72"/>
      <c r="C444" s="72"/>
      <c r="D444" s="72"/>
      <c r="J444" s="72"/>
      <c r="K444" s="72"/>
      <c r="L444" s="72"/>
    </row>
    <row r="445" spans="2:12" ht="15.75" customHeight="1">
      <c r="B445" s="72"/>
      <c r="C445" s="72"/>
      <c r="D445" s="72"/>
      <c r="J445" s="72"/>
      <c r="K445" s="72"/>
      <c r="L445" s="72"/>
    </row>
    <row r="446" spans="2:12" ht="15.75" customHeight="1">
      <c r="B446" s="72"/>
      <c r="C446" s="72"/>
      <c r="D446" s="72"/>
      <c r="J446" s="72"/>
      <c r="K446" s="72"/>
      <c r="L446" s="72"/>
    </row>
    <row r="447" spans="2:12" ht="15.75" customHeight="1">
      <c r="B447" s="72"/>
      <c r="C447" s="72"/>
      <c r="D447" s="72"/>
      <c r="J447" s="72"/>
      <c r="K447" s="72"/>
      <c r="L447" s="72"/>
    </row>
    <row r="448" spans="2:12" ht="15.75" customHeight="1">
      <c r="B448" s="72"/>
      <c r="C448" s="72"/>
      <c r="D448" s="72"/>
      <c r="J448" s="72"/>
      <c r="K448" s="72"/>
      <c r="L448" s="72"/>
    </row>
    <row r="449" spans="2:12" ht="15.75" customHeight="1">
      <c r="B449" s="72"/>
      <c r="C449" s="72"/>
      <c r="D449" s="72"/>
      <c r="J449" s="72"/>
      <c r="K449" s="72"/>
      <c r="L449" s="72"/>
    </row>
    <row r="450" spans="2:12" ht="15.75" customHeight="1">
      <c r="B450" s="72"/>
      <c r="C450" s="72"/>
      <c r="D450" s="72"/>
      <c r="J450" s="72"/>
      <c r="K450" s="72"/>
      <c r="L450" s="72"/>
    </row>
    <row r="451" spans="2:12" ht="15.75" customHeight="1">
      <c r="B451" s="72"/>
      <c r="C451" s="72"/>
      <c r="D451" s="72"/>
      <c r="J451" s="72"/>
      <c r="K451" s="72"/>
      <c r="L451" s="72"/>
    </row>
    <row r="452" spans="2:12" ht="15.75" customHeight="1">
      <c r="B452" s="72"/>
      <c r="C452" s="72"/>
      <c r="D452" s="72"/>
      <c r="J452" s="72"/>
      <c r="K452" s="72"/>
      <c r="L452" s="72"/>
    </row>
    <row r="453" spans="2:12" ht="15.75" customHeight="1">
      <c r="B453" s="72"/>
      <c r="C453" s="72"/>
      <c r="D453" s="72"/>
      <c r="J453" s="72"/>
      <c r="K453" s="72"/>
      <c r="L453" s="72"/>
    </row>
    <row r="454" spans="2:12" ht="15.75" customHeight="1">
      <c r="B454" s="72"/>
      <c r="C454" s="72"/>
      <c r="D454" s="72"/>
      <c r="J454" s="72"/>
      <c r="K454" s="72"/>
      <c r="L454" s="72"/>
    </row>
    <row r="455" spans="2:12" ht="15.75" customHeight="1">
      <c r="B455" s="72"/>
      <c r="C455" s="72"/>
      <c r="D455" s="72"/>
      <c r="J455" s="72"/>
      <c r="K455" s="72"/>
      <c r="L455" s="72"/>
    </row>
    <row r="456" spans="2:12" ht="15.75" customHeight="1">
      <c r="B456" s="72"/>
      <c r="C456" s="72"/>
      <c r="D456" s="72"/>
      <c r="J456" s="72"/>
      <c r="K456" s="72"/>
      <c r="L456" s="72"/>
    </row>
    <row r="457" spans="2:12" ht="15.75" customHeight="1">
      <c r="B457" s="72"/>
      <c r="C457" s="72"/>
      <c r="D457" s="72"/>
      <c r="J457" s="72"/>
      <c r="K457" s="72"/>
      <c r="L457" s="72"/>
    </row>
    <row r="458" spans="2:12" ht="15.75" customHeight="1">
      <c r="B458" s="72"/>
      <c r="C458" s="72"/>
      <c r="D458" s="72"/>
      <c r="J458" s="72"/>
      <c r="K458" s="72"/>
      <c r="L458" s="72"/>
    </row>
    <row r="459" spans="2:12" ht="15.75" customHeight="1">
      <c r="B459" s="72"/>
      <c r="C459" s="72"/>
      <c r="D459" s="72"/>
      <c r="J459" s="72"/>
      <c r="K459" s="72"/>
      <c r="L459" s="72"/>
    </row>
    <row r="460" spans="2:12" ht="15.75" customHeight="1">
      <c r="B460" s="72"/>
      <c r="C460" s="72"/>
      <c r="D460" s="72"/>
      <c r="J460" s="72"/>
      <c r="K460" s="72"/>
      <c r="L460" s="72"/>
    </row>
    <row r="461" spans="2:12" ht="15.75" customHeight="1">
      <c r="B461" s="72"/>
      <c r="C461" s="72"/>
      <c r="D461" s="72"/>
      <c r="J461" s="72"/>
      <c r="K461" s="72"/>
      <c r="L461" s="72"/>
    </row>
    <row r="462" spans="2:12" ht="15.75" customHeight="1">
      <c r="B462" s="72"/>
      <c r="C462" s="72"/>
      <c r="D462" s="72"/>
      <c r="J462" s="72"/>
      <c r="K462" s="72"/>
      <c r="L462" s="72"/>
    </row>
    <row r="463" spans="2:12" ht="15.75" customHeight="1">
      <c r="B463" s="72"/>
      <c r="C463" s="72"/>
      <c r="D463" s="72"/>
      <c r="J463" s="72"/>
      <c r="K463" s="72"/>
      <c r="L463" s="72"/>
    </row>
    <row r="464" spans="2:12" ht="15.75" customHeight="1">
      <c r="B464" s="72"/>
      <c r="C464" s="72"/>
      <c r="D464" s="72"/>
      <c r="J464" s="72"/>
      <c r="K464" s="72"/>
      <c r="L464" s="72"/>
    </row>
    <row r="465" spans="2:12" ht="15.75" customHeight="1">
      <c r="B465" s="72"/>
      <c r="C465" s="72"/>
      <c r="D465" s="72"/>
      <c r="J465" s="72"/>
      <c r="K465" s="72"/>
      <c r="L465" s="72"/>
    </row>
    <row r="466" spans="2:12" ht="15.75" customHeight="1">
      <c r="B466" s="72"/>
      <c r="C466" s="72"/>
      <c r="D466" s="72"/>
      <c r="J466" s="72"/>
      <c r="K466" s="72"/>
      <c r="L466" s="72"/>
    </row>
    <row r="467" spans="2:12" ht="15.75" customHeight="1">
      <c r="B467" s="72"/>
      <c r="C467" s="72"/>
      <c r="D467" s="72"/>
      <c r="J467" s="72"/>
      <c r="K467" s="72"/>
      <c r="L467" s="72"/>
    </row>
    <row r="468" spans="2:12" ht="15.75" customHeight="1">
      <c r="B468" s="72"/>
      <c r="C468" s="72"/>
      <c r="D468" s="72"/>
      <c r="J468" s="72"/>
      <c r="K468" s="72"/>
      <c r="L468" s="72"/>
    </row>
    <row r="469" spans="2:12" ht="15.75" customHeight="1">
      <c r="B469" s="72"/>
      <c r="C469" s="72"/>
      <c r="D469" s="72"/>
      <c r="J469" s="72"/>
      <c r="K469" s="72"/>
      <c r="L469" s="72"/>
    </row>
    <row r="470" spans="2:12" ht="15.75" customHeight="1">
      <c r="B470" s="72"/>
      <c r="C470" s="72"/>
      <c r="D470" s="72"/>
      <c r="J470" s="72"/>
      <c r="K470" s="72"/>
      <c r="L470" s="72"/>
    </row>
    <row r="471" spans="2:12" ht="15.75" customHeight="1">
      <c r="B471" s="72"/>
      <c r="C471" s="72"/>
      <c r="D471" s="72"/>
      <c r="J471" s="72"/>
      <c r="K471" s="72"/>
      <c r="L471" s="72"/>
    </row>
    <row r="472" spans="2:12" ht="15.75" customHeight="1">
      <c r="B472" s="72"/>
      <c r="C472" s="72"/>
      <c r="D472" s="72"/>
      <c r="J472" s="72"/>
      <c r="K472" s="72"/>
      <c r="L472" s="72"/>
    </row>
    <row r="473" spans="2:12" ht="15.75" customHeight="1">
      <c r="B473" s="72"/>
      <c r="C473" s="72"/>
      <c r="D473" s="72"/>
      <c r="J473" s="72"/>
      <c r="K473" s="72"/>
      <c r="L473" s="72"/>
    </row>
    <row r="474" spans="2:12" ht="15.75" customHeight="1">
      <c r="B474" s="72"/>
      <c r="C474" s="72"/>
      <c r="D474" s="72"/>
      <c r="J474" s="72"/>
      <c r="K474" s="72"/>
      <c r="L474" s="72"/>
    </row>
    <row r="475" spans="2:12" ht="15.75" customHeight="1">
      <c r="B475" s="72"/>
      <c r="C475" s="72"/>
      <c r="D475" s="72"/>
      <c r="J475" s="72"/>
      <c r="K475" s="72"/>
      <c r="L475" s="72"/>
    </row>
    <row r="476" spans="2:12" ht="15.75" customHeight="1">
      <c r="B476" s="72"/>
      <c r="C476" s="72"/>
      <c r="D476" s="72"/>
      <c r="J476" s="72"/>
      <c r="K476" s="72"/>
      <c r="L476" s="72"/>
    </row>
    <row r="477" spans="2:12" ht="15.75" customHeight="1">
      <c r="B477" s="72"/>
      <c r="C477" s="72"/>
      <c r="D477" s="72"/>
      <c r="J477" s="72"/>
      <c r="K477" s="72"/>
      <c r="L477" s="72"/>
    </row>
    <row r="478" spans="2:12" ht="15.75" customHeight="1">
      <c r="B478" s="72"/>
      <c r="C478" s="72"/>
      <c r="D478" s="72"/>
      <c r="J478" s="72"/>
      <c r="K478" s="72"/>
      <c r="L478" s="72"/>
    </row>
    <row r="479" spans="2:12" ht="15.75" customHeight="1">
      <c r="B479" s="72"/>
      <c r="C479" s="72"/>
      <c r="D479" s="72"/>
      <c r="J479" s="72"/>
      <c r="K479" s="72"/>
      <c r="L479" s="72"/>
    </row>
    <row r="480" spans="2:12" ht="15.75" customHeight="1">
      <c r="B480" s="72"/>
      <c r="C480" s="72"/>
      <c r="D480" s="72"/>
      <c r="J480" s="72"/>
      <c r="K480" s="72"/>
      <c r="L480" s="72"/>
    </row>
    <row r="481" spans="2:12" ht="15.75" customHeight="1">
      <c r="B481" s="72"/>
      <c r="C481" s="72"/>
      <c r="D481" s="72"/>
      <c r="J481" s="72"/>
      <c r="K481" s="72"/>
      <c r="L481" s="72"/>
    </row>
    <row r="482" spans="2:12" ht="15.75" customHeight="1">
      <c r="B482" s="72"/>
      <c r="C482" s="72"/>
      <c r="D482" s="72"/>
      <c r="J482" s="72"/>
      <c r="K482" s="72"/>
      <c r="L482" s="72"/>
    </row>
    <row r="483" spans="2:12" ht="15.75" customHeight="1">
      <c r="B483" s="72"/>
      <c r="C483" s="72"/>
      <c r="D483" s="72"/>
      <c r="J483" s="72"/>
      <c r="K483" s="72"/>
      <c r="L483" s="72"/>
    </row>
    <row r="484" spans="2:12" ht="15.75" customHeight="1">
      <c r="B484" s="72"/>
      <c r="C484" s="72"/>
      <c r="D484" s="72"/>
      <c r="J484" s="72"/>
      <c r="K484" s="72"/>
      <c r="L484" s="72"/>
    </row>
    <row r="485" spans="2:12" ht="15.75" customHeight="1">
      <c r="B485" s="72"/>
      <c r="C485" s="72"/>
      <c r="D485" s="72"/>
      <c r="J485" s="72"/>
      <c r="K485" s="72"/>
      <c r="L485" s="72"/>
    </row>
    <row r="486" spans="2:12" ht="15.75" customHeight="1">
      <c r="B486" s="72"/>
      <c r="C486" s="72"/>
      <c r="D486" s="72"/>
      <c r="J486" s="72"/>
      <c r="K486" s="72"/>
      <c r="L486" s="72"/>
    </row>
    <row r="487" spans="2:12" ht="15.75" customHeight="1">
      <c r="B487" s="72"/>
      <c r="C487" s="72"/>
      <c r="D487" s="72"/>
      <c r="J487" s="72"/>
      <c r="K487" s="72"/>
      <c r="L487" s="72"/>
    </row>
    <row r="488" spans="2:12" ht="15.75" customHeight="1">
      <c r="B488" s="72"/>
      <c r="C488" s="72"/>
      <c r="D488" s="72"/>
      <c r="J488" s="72"/>
      <c r="K488" s="72"/>
      <c r="L488" s="72"/>
    </row>
    <row r="489" spans="2:12" ht="15.75" customHeight="1">
      <c r="B489" s="72"/>
      <c r="C489" s="72"/>
      <c r="D489" s="72"/>
      <c r="J489" s="72"/>
      <c r="K489" s="72"/>
      <c r="L489" s="72"/>
    </row>
    <row r="490" spans="2:12" ht="15.75" customHeight="1">
      <c r="B490" s="72"/>
      <c r="C490" s="72"/>
      <c r="D490" s="72"/>
      <c r="J490" s="72"/>
      <c r="K490" s="72"/>
      <c r="L490" s="72"/>
    </row>
    <row r="491" spans="2:12" ht="15.75" customHeight="1">
      <c r="B491" s="72"/>
      <c r="C491" s="72"/>
      <c r="D491" s="72"/>
      <c r="J491" s="72"/>
      <c r="K491" s="72"/>
      <c r="L491" s="72"/>
    </row>
    <row r="492" spans="2:12" ht="15.75" customHeight="1">
      <c r="B492" s="72"/>
      <c r="C492" s="72"/>
      <c r="D492" s="72"/>
      <c r="J492" s="72"/>
      <c r="K492" s="72"/>
      <c r="L492" s="72"/>
    </row>
    <row r="493" spans="2:12" ht="15.75" customHeight="1">
      <c r="B493" s="72"/>
      <c r="C493" s="72"/>
      <c r="D493" s="72"/>
      <c r="J493" s="72"/>
      <c r="K493" s="72"/>
      <c r="L493" s="72"/>
    </row>
    <row r="494" spans="2:12" ht="15.75" customHeight="1">
      <c r="B494" s="72"/>
      <c r="C494" s="72"/>
      <c r="D494" s="72"/>
      <c r="J494" s="72"/>
      <c r="K494" s="72"/>
      <c r="L494" s="72"/>
    </row>
    <row r="495" spans="2:12" ht="15.75" customHeight="1">
      <c r="B495" s="72"/>
      <c r="C495" s="72"/>
      <c r="D495" s="72"/>
      <c r="J495" s="72"/>
      <c r="K495" s="72"/>
      <c r="L495" s="72"/>
    </row>
    <row r="496" spans="2:12" ht="15.75" customHeight="1">
      <c r="B496" s="72"/>
      <c r="C496" s="72"/>
      <c r="D496" s="72"/>
      <c r="J496" s="72"/>
      <c r="K496" s="72"/>
      <c r="L496" s="72"/>
    </row>
    <row r="497" spans="2:12" ht="15.75" customHeight="1">
      <c r="B497" s="72"/>
      <c r="C497" s="72"/>
      <c r="D497" s="72"/>
      <c r="J497" s="72"/>
      <c r="K497" s="72"/>
      <c r="L497" s="72"/>
    </row>
    <row r="498" spans="2:12" ht="15.75" customHeight="1">
      <c r="B498" s="72"/>
      <c r="C498" s="72"/>
      <c r="D498" s="72"/>
      <c r="J498" s="72"/>
      <c r="K498" s="72"/>
      <c r="L498" s="72"/>
    </row>
    <row r="499" spans="2:12" ht="15.75" customHeight="1">
      <c r="B499" s="72"/>
      <c r="C499" s="72"/>
      <c r="D499" s="72"/>
      <c r="J499" s="72"/>
      <c r="K499" s="72"/>
      <c r="L499" s="72"/>
    </row>
    <row r="500" spans="2:12" ht="15.75" customHeight="1">
      <c r="B500" s="72"/>
      <c r="C500" s="72"/>
      <c r="D500" s="72"/>
      <c r="J500" s="72"/>
      <c r="K500" s="72"/>
      <c r="L500" s="72"/>
    </row>
    <row r="501" spans="2:12" ht="15.75" customHeight="1">
      <c r="B501" s="72"/>
      <c r="C501" s="72"/>
      <c r="D501" s="72"/>
      <c r="J501" s="72"/>
      <c r="K501" s="72"/>
      <c r="L501" s="72"/>
    </row>
    <row r="502" spans="2:12" ht="15.75" customHeight="1">
      <c r="B502" s="72"/>
      <c r="C502" s="72"/>
      <c r="D502" s="72"/>
      <c r="J502" s="72"/>
      <c r="K502" s="72"/>
      <c r="L502" s="72"/>
    </row>
    <row r="503" spans="2:12" ht="15.75" customHeight="1">
      <c r="B503" s="72"/>
      <c r="C503" s="72"/>
      <c r="D503" s="72"/>
      <c r="J503" s="72"/>
      <c r="K503" s="72"/>
      <c r="L503" s="72"/>
    </row>
    <row r="504" spans="2:12" ht="15.75" customHeight="1">
      <c r="B504" s="72"/>
      <c r="C504" s="72"/>
      <c r="D504" s="72"/>
      <c r="J504" s="72"/>
      <c r="K504" s="72"/>
      <c r="L504" s="72"/>
    </row>
    <row r="505" spans="2:12" ht="15.75" customHeight="1">
      <c r="B505" s="72"/>
      <c r="C505" s="72"/>
      <c r="D505" s="72"/>
      <c r="J505" s="72"/>
      <c r="K505" s="72"/>
      <c r="L505" s="72"/>
    </row>
    <row r="506" spans="2:12" ht="15.75" customHeight="1">
      <c r="B506" s="72"/>
      <c r="C506" s="72"/>
      <c r="D506" s="72"/>
      <c r="J506" s="72"/>
      <c r="K506" s="72"/>
      <c r="L506" s="72"/>
    </row>
    <row r="507" spans="2:12" ht="15.75" customHeight="1">
      <c r="B507" s="72"/>
      <c r="C507" s="72"/>
      <c r="D507" s="72"/>
      <c r="J507" s="72"/>
      <c r="K507" s="72"/>
      <c r="L507" s="72"/>
    </row>
    <row r="508" spans="2:12" ht="15.75" customHeight="1">
      <c r="B508" s="72"/>
      <c r="C508" s="72"/>
      <c r="D508" s="72"/>
      <c r="J508" s="72"/>
      <c r="K508" s="72"/>
      <c r="L508" s="72"/>
    </row>
    <row r="509" spans="2:12" ht="15.75" customHeight="1">
      <c r="B509" s="72"/>
      <c r="C509" s="72"/>
      <c r="D509" s="72"/>
      <c r="J509" s="72"/>
      <c r="K509" s="72"/>
      <c r="L509" s="72"/>
    </row>
    <row r="510" spans="2:12" ht="15.75" customHeight="1">
      <c r="B510" s="72"/>
      <c r="C510" s="72"/>
      <c r="D510" s="72"/>
      <c r="J510" s="72"/>
      <c r="K510" s="72"/>
      <c r="L510" s="72"/>
    </row>
    <row r="511" spans="2:12" ht="15.75" customHeight="1">
      <c r="B511" s="72"/>
      <c r="C511" s="72"/>
      <c r="D511" s="72"/>
      <c r="J511" s="72"/>
      <c r="K511" s="72"/>
      <c r="L511" s="72"/>
    </row>
    <row r="512" spans="2:12" ht="15.75" customHeight="1">
      <c r="B512" s="72"/>
      <c r="C512" s="72"/>
      <c r="D512" s="72"/>
      <c r="J512" s="72"/>
      <c r="K512" s="72"/>
      <c r="L512" s="72"/>
    </row>
    <row r="513" spans="2:12" ht="15.75" customHeight="1">
      <c r="B513" s="72"/>
      <c r="C513" s="72"/>
      <c r="D513" s="72"/>
      <c r="J513" s="72"/>
      <c r="K513" s="72"/>
      <c r="L513" s="72"/>
    </row>
    <row r="514" spans="2:12" ht="15.75" customHeight="1">
      <c r="B514" s="72"/>
      <c r="C514" s="72"/>
      <c r="D514" s="72"/>
      <c r="J514" s="72"/>
      <c r="K514" s="72"/>
      <c r="L514" s="72"/>
    </row>
    <row r="515" spans="2:12" ht="15.75" customHeight="1">
      <c r="B515" s="72"/>
      <c r="C515" s="72"/>
      <c r="D515" s="72"/>
      <c r="J515" s="72"/>
      <c r="K515" s="72"/>
      <c r="L515" s="72"/>
    </row>
    <row r="516" spans="2:12" ht="15.75" customHeight="1">
      <c r="B516" s="72"/>
      <c r="C516" s="72"/>
      <c r="D516" s="72"/>
      <c r="J516" s="72"/>
      <c r="K516" s="72"/>
      <c r="L516" s="72"/>
    </row>
    <row r="517" spans="2:12" ht="15.75" customHeight="1">
      <c r="B517" s="72"/>
      <c r="C517" s="72"/>
      <c r="D517" s="72"/>
      <c r="J517" s="72"/>
      <c r="K517" s="72"/>
      <c r="L517" s="72"/>
    </row>
    <row r="518" spans="2:12" ht="15.75" customHeight="1">
      <c r="B518" s="72"/>
      <c r="C518" s="72"/>
      <c r="D518" s="72"/>
      <c r="J518" s="72"/>
      <c r="K518" s="72"/>
      <c r="L518" s="72"/>
    </row>
    <row r="519" spans="2:12" ht="15.75" customHeight="1">
      <c r="B519" s="72"/>
      <c r="C519" s="72"/>
      <c r="D519" s="72"/>
      <c r="J519" s="72"/>
      <c r="K519" s="72"/>
      <c r="L519" s="72"/>
    </row>
    <row r="520" spans="2:12" ht="15.75" customHeight="1">
      <c r="B520" s="72"/>
      <c r="C520" s="72"/>
      <c r="D520" s="72"/>
      <c r="J520" s="72"/>
      <c r="K520" s="72"/>
      <c r="L520" s="72"/>
    </row>
    <row r="521" spans="2:12" ht="15.75" customHeight="1">
      <c r="B521" s="72"/>
      <c r="C521" s="72"/>
      <c r="D521" s="72"/>
      <c r="J521" s="72"/>
      <c r="K521" s="72"/>
      <c r="L521" s="72"/>
    </row>
    <row r="522" spans="2:12" ht="15.75" customHeight="1">
      <c r="B522" s="72"/>
      <c r="C522" s="72"/>
      <c r="D522" s="72"/>
      <c r="J522" s="72"/>
      <c r="K522" s="72"/>
      <c r="L522" s="72"/>
    </row>
    <row r="523" spans="2:12" ht="15.75" customHeight="1">
      <c r="B523" s="72"/>
      <c r="C523" s="72"/>
      <c r="D523" s="72"/>
      <c r="J523" s="72"/>
      <c r="K523" s="72"/>
      <c r="L523" s="72"/>
    </row>
    <row r="524" spans="2:12" ht="15.75" customHeight="1">
      <c r="B524" s="72"/>
      <c r="C524" s="72"/>
      <c r="D524" s="72"/>
      <c r="J524" s="72"/>
      <c r="K524" s="72"/>
      <c r="L524" s="72"/>
    </row>
    <row r="525" spans="2:12" ht="15.75" customHeight="1">
      <c r="B525" s="72"/>
      <c r="C525" s="72"/>
      <c r="D525" s="72"/>
      <c r="J525" s="72"/>
      <c r="K525" s="72"/>
      <c r="L525" s="72"/>
    </row>
    <row r="526" spans="2:12" ht="15.75" customHeight="1">
      <c r="B526" s="72"/>
      <c r="C526" s="72"/>
      <c r="D526" s="72"/>
      <c r="J526" s="72"/>
      <c r="K526" s="72"/>
      <c r="L526" s="72"/>
    </row>
    <row r="527" spans="2:12" ht="15.75" customHeight="1">
      <c r="B527" s="72"/>
      <c r="C527" s="72"/>
      <c r="D527" s="72"/>
      <c r="J527" s="72"/>
      <c r="K527" s="72"/>
      <c r="L527" s="72"/>
    </row>
    <row r="528" spans="2:12" ht="15.75" customHeight="1">
      <c r="B528" s="72"/>
      <c r="C528" s="72"/>
      <c r="D528" s="72"/>
      <c r="J528" s="72"/>
      <c r="K528" s="72"/>
      <c r="L528" s="72"/>
    </row>
    <row r="529" spans="2:12" ht="15.75" customHeight="1">
      <c r="B529" s="72"/>
      <c r="C529" s="72"/>
      <c r="D529" s="72"/>
      <c r="J529" s="72"/>
      <c r="K529" s="72"/>
      <c r="L529" s="72"/>
    </row>
    <row r="530" spans="2:12" ht="15.75" customHeight="1">
      <c r="B530" s="72"/>
      <c r="C530" s="72"/>
      <c r="D530" s="72"/>
      <c r="J530" s="72"/>
      <c r="K530" s="72"/>
      <c r="L530" s="72"/>
    </row>
    <row r="531" spans="2:12" ht="15.75" customHeight="1">
      <c r="B531" s="72"/>
      <c r="C531" s="72"/>
      <c r="D531" s="72"/>
      <c r="J531" s="72"/>
      <c r="K531" s="72"/>
      <c r="L531" s="72"/>
    </row>
    <row r="532" spans="2:12" ht="15.75" customHeight="1">
      <c r="B532" s="72"/>
      <c r="C532" s="72"/>
      <c r="D532" s="72"/>
      <c r="J532" s="72"/>
      <c r="K532" s="72"/>
      <c r="L532" s="72"/>
    </row>
    <row r="533" spans="2:12" ht="15.75" customHeight="1">
      <c r="B533" s="72"/>
      <c r="C533" s="72"/>
      <c r="D533" s="72"/>
      <c r="J533" s="72"/>
      <c r="K533" s="72"/>
      <c r="L533" s="72"/>
    </row>
    <row r="534" spans="2:12" ht="15.75" customHeight="1">
      <c r="B534" s="72"/>
      <c r="C534" s="72"/>
      <c r="D534" s="72"/>
      <c r="J534" s="72"/>
      <c r="K534" s="72"/>
      <c r="L534" s="72"/>
    </row>
    <row r="535" spans="2:12" ht="15.75" customHeight="1">
      <c r="B535" s="72"/>
      <c r="C535" s="72"/>
      <c r="D535" s="72"/>
      <c r="J535" s="72"/>
      <c r="K535" s="72"/>
      <c r="L535" s="72"/>
    </row>
    <row r="536" spans="2:12" ht="15.75" customHeight="1">
      <c r="B536" s="72"/>
      <c r="C536" s="72"/>
      <c r="D536" s="72"/>
      <c r="J536" s="72"/>
      <c r="K536" s="72"/>
      <c r="L536" s="72"/>
    </row>
    <row r="537" spans="2:12" ht="15.75" customHeight="1">
      <c r="B537" s="72"/>
      <c r="C537" s="72"/>
      <c r="D537" s="72"/>
      <c r="J537" s="72"/>
      <c r="K537" s="72"/>
      <c r="L537" s="72"/>
    </row>
    <row r="538" spans="2:12" ht="15.75" customHeight="1">
      <c r="B538" s="72"/>
      <c r="C538" s="72"/>
      <c r="D538" s="72"/>
      <c r="J538" s="72"/>
      <c r="K538" s="72"/>
      <c r="L538" s="72"/>
    </row>
    <row r="539" spans="2:12" ht="15.75" customHeight="1">
      <c r="B539" s="72"/>
      <c r="C539" s="72"/>
      <c r="D539" s="72"/>
      <c r="J539" s="72"/>
      <c r="K539" s="72"/>
      <c r="L539" s="72"/>
    </row>
    <row r="540" spans="2:12" ht="15.75" customHeight="1">
      <c r="B540" s="72"/>
      <c r="C540" s="72"/>
      <c r="D540" s="72"/>
      <c r="J540" s="72"/>
      <c r="K540" s="72"/>
      <c r="L540" s="72"/>
    </row>
    <row r="541" spans="2:12" ht="15.75" customHeight="1">
      <c r="B541" s="72"/>
      <c r="C541" s="72"/>
      <c r="D541" s="72"/>
      <c r="J541" s="72"/>
      <c r="K541" s="72"/>
      <c r="L541" s="72"/>
    </row>
    <row r="542" spans="2:12" ht="15.75" customHeight="1">
      <c r="B542" s="72"/>
      <c r="C542" s="72"/>
      <c r="D542" s="72"/>
      <c r="J542" s="72"/>
      <c r="K542" s="72"/>
      <c r="L542" s="72"/>
    </row>
    <row r="543" spans="2:12" ht="15.75" customHeight="1">
      <c r="B543" s="72"/>
      <c r="C543" s="72"/>
      <c r="D543" s="72"/>
      <c r="J543" s="72"/>
      <c r="K543" s="72"/>
      <c r="L543" s="72"/>
    </row>
    <row r="544" spans="2:12" ht="15.75" customHeight="1">
      <c r="B544" s="72"/>
      <c r="C544" s="72"/>
      <c r="D544" s="72"/>
      <c r="J544" s="72"/>
      <c r="K544" s="72"/>
      <c r="L544" s="72"/>
    </row>
    <row r="545" spans="2:12" ht="15.75" customHeight="1">
      <c r="B545" s="72"/>
      <c r="C545" s="72"/>
      <c r="D545" s="72"/>
      <c r="J545" s="72"/>
      <c r="K545" s="72"/>
      <c r="L545" s="72"/>
    </row>
    <row r="546" spans="2:12" ht="15.75" customHeight="1">
      <c r="B546" s="72"/>
      <c r="C546" s="72"/>
      <c r="D546" s="72"/>
      <c r="J546" s="72"/>
      <c r="K546" s="72"/>
      <c r="L546" s="72"/>
    </row>
    <row r="547" spans="2:12" ht="15.75" customHeight="1">
      <c r="B547" s="72"/>
      <c r="C547" s="72"/>
      <c r="D547" s="72"/>
      <c r="J547" s="72"/>
      <c r="K547" s="72"/>
      <c r="L547" s="72"/>
    </row>
    <row r="548" spans="2:12" ht="15.75" customHeight="1">
      <c r="B548" s="72"/>
      <c r="C548" s="72"/>
      <c r="D548" s="72"/>
      <c r="J548" s="72"/>
      <c r="K548" s="72"/>
      <c r="L548" s="72"/>
    </row>
    <row r="549" spans="2:12" ht="15.75" customHeight="1">
      <c r="B549" s="72"/>
      <c r="C549" s="72"/>
      <c r="D549" s="72"/>
      <c r="J549" s="72"/>
      <c r="K549" s="72"/>
      <c r="L549" s="72"/>
    </row>
    <row r="550" spans="2:12" ht="15.75" customHeight="1">
      <c r="B550" s="72"/>
      <c r="C550" s="72"/>
      <c r="D550" s="72"/>
      <c r="J550" s="72"/>
      <c r="K550" s="72"/>
      <c r="L550" s="72"/>
    </row>
    <row r="551" spans="2:12" ht="15.75" customHeight="1">
      <c r="B551" s="72"/>
      <c r="C551" s="72"/>
      <c r="D551" s="72"/>
      <c r="J551" s="72"/>
      <c r="K551" s="72"/>
      <c r="L551" s="72"/>
    </row>
    <row r="552" spans="2:12" ht="15.75" customHeight="1">
      <c r="B552" s="72"/>
      <c r="C552" s="72"/>
      <c r="D552" s="72"/>
      <c r="J552" s="72"/>
      <c r="K552" s="72"/>
      <c r="L552" s="72"/>
    </row>
    <row r="553" spans="2:12" ht="15.75" customHeight="1">
      <c r="B553" s="72"/>
      <c r="C553" s="72"/>
      <c r="D553" s="72"/>
      <c r="J553" s="72"/>
      <c r="K553" s="72"/>
      <c r="L553" s="72"/>
    </row>
    <row r="554" spans="2:12" ht="15.75" customHeight="1">
      <c r="B554" s="72"/>
      <c r="C554" s="72"/>
      <c r="D554" s="72"/>
      <c r="J554" s="72"/>
      <c r="K554" s="72"/>
      <c r="L554" s="72"/>
    </row>
    <row r="555" spans="2:12" ht="15.75" customHeight="1">
      <c r="B555" s="72"/>
      <c r="C555" s="72"/>
      <c r="D555" s="72"/>
      <c r="J555" s="72"/>
      <c r="K555" s="72"/>
      <c r="L555" s="72"/>
    </row>
    <row r="556" spans="2:12" ht="15.75" customHeight="1">
      <c r="B556" s="72"/>
      <c r="C556" s="72"/>
      <c r="D556" s="72"/>
      <c r="J556" s="72"/>
      <c r="K556" s="72"/>
      <c r="L556" s="72"/>
    </row>
    <row r="557" spans="2:12" ht="15.75" customHeight="1">
      <c r="B557" s="72"/>
      <c r="C557" s="72"/>
      <c r="D557" s="72"/>
      <c r="J557" s="72"/>
      <c r="K557" s="72"/>
      <c r="L557" s="72"/>
    </row>
    <row r="558" spans="2:12" ht="15.75" customHeight="1">
      <c r="B558" s="72"/>
      <c r="C558" s="72"/>
      <c r="D558" s="72"/>
      <c r="J558" s="72"/>
      <c r="K558" s="72"/>
      <c r="L558" s="72"/>
    </row>
    <row r="559" spans="2:12" ht="15.75" customHeight="1">
      <c r="B559" s="72"/>
      <c r="C559" s="72"/>
      <c r="D559" s="72"/>
      <c r="J559" s="72"/>
      <c r="K559" s="72"/>
      <c r="L559" s="72"/>
    </row>
    <row r="560" spans="2:12" ht="15.75" customHeight="1">
      <c r="B560" s="72"/>
      <c r="C560" s="72"/>
      <c r="D560" s="72"/>
      <c r="J560" s="72"/>
      <c r="K560" s="72"/>
      <c r="L560" s="72"/>
    </row>
    <row r="561" spans="2:12" ht="15.75" customHeight="1">
      <c r="B561" s="72"/>
      <c r="C561" s="72"/>
      <c r="D561" s="72"/>
      <c r="J561" s="72"/>
      <c r="K561" s="72"/>
      <c r="L561" s="72"/>
    </row>
    <row r="562" spans="2:12" ht="15.75" customHeight="1">
      <c r="B562" s="72"/>
      <c r="C562" s="72"/>
      <c r="D562" s="72"/>
      <c r="J562" s="72"/>
      <c r="K562" s="72"/>
      <c r="L562" s="72"/>
    </row>
    <row r="563" spans="2:12" ht="15.75" customHeight="1">
      <c r="B563" s="72"/>
      <c r="C563" s="72"/>
      <c r="D563" s="72"/>
      <c r="J563" s="72"/>
      <c r="K563" s="72"/>
      <c r="L563" s="72"/>
    </row>
    <row r="564" spans="2:12" ht="15.75" customHeight="1">
      <c r="B564" s="72"/>
      <c r="C564" s="72"/>
      <c r="D564" s="72"/>
      <c r="J564" s="72"/>
      <c r="K564" s="72"/>
      <c r="L564" s="72"/>
    </row>
    <row r="565" spans="2:12" ht="15.75" customHeight="1">
      <c r="B565" s="72"/>
      <c r="C565" s="72"/>
      <c r="D565" s="72"/>
      <c r="J565" s="72"/>
      <c r="K565" s="72"/>
      <c r="L565" s="72"/>
    </row>
    <row r="566" spans="2:12" ht="15.75" customHeight="1">
      <c r="B566" s="72"/>
      <c r="C566" s="72"/>
      <c r="D566" s="72"/>
      <c r="J566" s="72"/>
      <c r="K566" s="72"/>
      <c r="L566" s="72"/>
    </row>
    <row r="567" spans="2:12" ht="15.75" customHeight="1">
      <c r="B567" s="72"/>
      <c r="C567" s="72"/>
      <c r="D567" s="72"/>
      <c r="J567" s="72"/>
      <c r="K567" s="72"/>
      <c r="L567" s="72"/>
    </row>
    <row r="568" spans="2:12" ht="15.75" customHeight="1">
      <c r="B568" s="72"/>
      <c r="C568" s="72"/>
      <c r="D568" s="72"/>
      <c r="J568" s="72"/>
      <c r="K568" s="72"/>
      <c r="L568" s="72"/>
    </row>
    <row r="569" spans="2:12" ht="15.75" customHeight="1">
      <c r="B569" s="72"/>
      <c r="C569" s="72"/>
      <c r="D569" s="72"/>
      <c r="J569" s="72"/>
      <c r="K569" s="72"/>
      <c r="L569" s="72"/>
    </row>
    <row r="570" spans="2:12" ht="15.75" customHeight="1">
      <c r="B570" s="72"/>
      <c r="C570" s="72"/>
      <c r="D570" s="72"/>
      <c r="J570" s="72"/>
      <c r="K570" s="72"/>
      <c r="L570" s="72"/>
    </row>
    <row r="571" spans="2:12" ht="15.75" customHeight="1">
      <c r="B571" s="72"/>
      <c r="C571" s="72"/>
      <c r="D571" s="72"/>
      <c r="J571" s="72"/>
      <c r="K571" s="72"/>
      <c r="L571" s="72"/>
    </row>
    <row r="572" spans="2:12" ht="15.75" customHeight="1">
      <c r="B572" s="72"/>
      <c r="C572" s="72"/>
      <c r="D572" s="72"/>
      <c r="J572" s="72"/>
      <c r="K572" s="72"/>
      <c r="L572" s="72"/>
    </row>
    <row r="573" spans="2:12" ht="15.75" customHeight="1">
      <c r="B573" s="72"/>
      <c r="C573" s="72"/>
      <c r="D573" s="72"/>
      <c r="J573" s="72"/>
      <c r="K573" s="72"/>
      <c r="L573" s="72"/>
    </row>
    <row r="574" spans="2:12" ht="15.75" customHeight="1">
      <c r="B574" s="72"/>
      <c r="C574" s="72"/>
      <c r="D574" s="72"/>
      <c r="J574" s="72"/>
      <c r="K574" s="72"/>
      <c r="L574" s="72"/>
    </row>
    <row r="575" spans="2:12" ht="15.75" customHeight="1">
      <c r="B575" s="72"/>
      <c r="C575" s="72"/>
      <c r="D575" s="72"/>
      <c r="J575" s="72"/>
      <c r="K575" s="72"/>
      <c r="L575" s="72"/>
    </row>
    <row r="576" spans="2:12" ht="15.75" customHeight="1">
      <c r="B576" s="72"/>
      <c r="C576" s="72"/>
      <c r="D576" s="72"/>
      <c r="J576" s="72"/>
      <c r="K576" s="72"/>
      <c r="L576" s="72"/>
    </row>
    <row r="577" spans="2:12" ht="15.75" customHeight="1">
      <c r="B577" s="72"/>
      <c r="C577" s="72"/>
      <c r="D577" s="72"/>
      <c r="J577" s="72"/>
      <c r="K577" s="72"/>
      <c r="L577" s="72"/>
    </row>
    <row r="578" spans="2:12" ht="15.75" customHeight="1">
      <c r="B578" s="72"/>
      <c r="C578" s="72"/>
      <c r="D578" s="72"/>
      <c r="J578" s="72"/>
      <c r="K578" s="72"/>
      <c r="L578" s="72"/>
    </row>
    <row r="579" spans="2:12" ht="15.75" customHeight="1">
      <c r="B579" s="72"/>
      <c r="C579" s="72"/>
      <c r="D579" s="72"/>
      <c r="J579" s="72"/>
      <c r="K579" s="72"/>
      <c r="L579" s="72"/>
    </row>
    <row r="580" spans="2:12" ht="15.75" customHeight="1">
      <c r="B580" s="72"/>
      <c r="C580" s="72"/>
      <c r="D580" s="72"/>
      <c r="J580" s="72"/>
      <c r="K580" s="72"/>
      <c r="L580" s="72"/>
    </row>
    <row r="581" spans="2:12" ht="15.75" customHeight="1">
      <c r="B581" s="72"/>
      <c r="C581" s="72"/>
      <c r="D581" s="72"/>
      <c r="J581" s="72"/>
      <c r="K581" s="72"/>
      <c r="L581" s="72"/>
    </row>
    <row r="582" spans="2:12" ht="15.75" customHeight="1">
      <c r="B582" s="72"/>
      <c r="C582" s="72"/>
      <c r="D582" s="72"/>
      <c r="J582" s="72"/>
      <c r="K582" s="72"/>
      <c r="L582" s="72"/>
    </row>
    <row r="583" spans="2:12" ht="15.75" customHeight="1">
      <c r="B583" s="72"/>
      <c r="C583" s="72"/>
      <c r="D583" s="72"/>
      <c r="J583" s="72"/>
      <c r="K583" s="72"/>
      <c r="L583" s="72"/>
    </row>
    <row r="584" spans="2:12" ht="15.75" customHeight="1">
      <c r="B584" s="72"/>
      <c r="C584" s="72"/>
      <c r="D584" s="72"/>
      <c r="J584" s="72"/>
      <c r="K584" s="72"/>
      <c r="L584" s="72"/>
    </row>
    <row r="585" spans="2:12" ht="15.75" customHeight="1">
      <c r="B585" s="72"/>
      <c r="C585" s="72"/>
      <c r="D585" s="72"/>
      <c r="J585" s="72"/>
      <c r="K585" s="72"/>
      <c r="L585" s="72"/>
    </row>
    <row r="586" spans="2:12" ht="15.75" customHeight="1">
      <c r="B586" s="72"/>
      <c r="C586" s="72"/>
      <c r="D586" s="72"/>
      <c r="J586" s="72"/>
      <c r="K586" s="72"/>
      <c r="L586" s="72"/>
    </row>
    <row r="587" spans="2:12" ht="15.75" customHeight="1">
      <c r="B587" s="72"/>
      <c r="C587" s="72"/>
      <c r="D587" s="72"/>
      <c r="J587" s="72"/>
      <c r="K587" s="72"/>
      <c r="L587" s="72"/>
    </row>
    <row r="588" spans="2:12" ht="15.75" customHeight="1">
      <c r="B588" s="72"/>
      <c r="C588" s="72"/>
      <c r="D588" s="72"/>
      <c r="J588" s="72"/>
      <c r="K588" s="72"/>
      <c r="L588" s="72"/>
    </row>
    <row r="589" spans="2:12" ht="15.75" customHeight="1">
      <c r="B589" s="72"/>
      <c r="C589" s="72"/>
      <c r="D589" s="72"/>
      <c r="J589" s="72"/>
      <c r="K589" s="72"/>
      <c r="L589" s="72"/>
    </row>
    <row r="590" spans="2:12" ht="15.75" customHeight="1">
      <c r="B590" s="72"/>
      <c r="C590" s="72"/>
      <c r="D590" s="72"/>
      <c r="J590" s="72"/>
      <c r="K590" s="72"/>
      <c r="L590" s="72"/>
    </row>
    <row r="591" spans="2:12" ht="15.75" customHeight="1">
      <c r="B591" s="72"/>
      <c r="C591" s="72"/>
      <c r="D591" s="72"/>
      <c r="J591" s="72"/>
      <c r="K591" s="72"/>
      <c r="L591" s="72"/>
    </row>
    <row r="592" spans="2:12" ht="15.75" customHeight="1">
      <c r="B592" s="72"/>
      <c r="C592" s="72"/>
      <c r="D592" s="72"/>
      <c r="J592" s="72"/>
      <c r="K592" s="72"/>
      <c r="L592" s="72"/>
    </row>
    <row r="593" spans="2:12" ht="15.75" customHeight="1">
      <c r="B593" s="72"/>
      <c r="C593" s="72"/>
      <c r="D593" s="72"/>
      <c r="J593" s="72"/>
      <c r="K593" s="72"/>
      <c r="L593" s="72"/>
    </row>
    <row r="594" spans="2:12" ht="15.75" customHeight="1">
      <c r="B594" s="72"/>
      <c r="C594" s="72"/>
      <c r="D594" s="72"/>
      <c r="J594" s="72"/>
      <c r="K594" s="72"/>
      <c r="L594" s="72"/>
    </row>
    <row r="595" spans="2:12" ht="15.75" customHeight="1">
      <c r="B595" s="72"/>
      <c r="C595" s="72"/>
      <c r="D595" s="72"/>
      <c r="J595" s="72"/>
      <c r="K595" s="72"/>
      <c r="L595" s="72"/>
    </row>
    <row r="596" spans="2:12" ht="15.75" customHeight="1">
      <c r="B596" s="72"/>
      <c r="C596" s="72"/>
      <c r="D596" s="72"/>
      <c r="J596" s="72"/>
      <c r="K596" s="72"/>
      <c r="L596" s="72"/>
    </row>
    <row r="597" spans="2:12" ht="15.75" customHeight="1">
      <c r="B597" s="72"/>
      <c r="C597" s="72"/>
      <c r="D597" s="72"/>
      <c r="J597" s="72"/>
      <c r="K597" s="72"/>
      <c r="L597" s="72"/>
    </row>
    <row r="598" spans="2:12" ht="15.75" customHeight="1">
      <c r="B598" s="72"/>
      <c r="C598" s="72"/>
      <c r="D598" s="72"/>
      <c r="J598" s="72"/>
      <c r="K598" s="72"/>
      <c r="L598" s="72"/>
    </row>
    <row r="599" spans="2:12" ht="15.75" customHeight="1">
      <c r="B599" s="72"/>
      <c r="C599" s="72"/>
      <c r="D599" s="72"/>
      <c r="J599" s="72"/>
      <c r="K599" s="72"/>
      <c r="L599" s="72"/>
    </row>
    <row r="600" spans="2:12" ht="15.75" customHeight="1">
      <c r="B600" s="72"/>
      <c r="C600" s="72"/>
      <c r="D600" s="72"/>
      <c r="J600" s="72"/>
      <c r="K600" s="72"/>
      <c r="L600" s="72"/>
    </row>
    <row r="601" spans="2:12" ht="15.75" customHeight="1">
      <c r="B601" s="72"/>
      <c r="C601" s="72"/>
      <c r="D601" s="72"/>
      <c r="J601" s="72"/>
      <c r="K601" s="72"/>
      <c r="L601" s="72"/>
    </row>
    <row r="602" spans="2:12" ht="15.75" customHeight="1">
      <c r="B602" s="72"/>
      <c r="C602" s="72"/>
      <c r="D602" s="72"/>
      <c r="J602" s="72"/>
      <c r="K602" s="72"/>
      <c r="L602" s="72"/>
    </row>
    <row r="603" spans="2:12" ht="15.75" customHeight="1">
      <c r="B603" s="72"/>
      <c r="C603" s="72"/>
      <c r="D603" s="72"/>
      <c r="J603" s="72"/>
      <c r="K603" s="72"/>
      <c r="L603" s="72"/>
    </row>
    <row r="604" spans="2:12" ht="15.75" customHeight="1">
      <c r="B604" s="72"/>
      <c r="C604" s="72"/>
      <c r="D604" s="72"/>
      <c r="J604" s="72"/>
      <c r="K604" s="72"/>
      <c r="L604" s="72"/>
    </row>
    <row r="605" spans="2:12" ht="15.75" customHeight="1">
      <c r="B605" s="72"/>
      <c r="C605" s="72"/>
      <c r="D605" s="72"/>
      <c r="J605" s="72"/>
      <c r="K605" s="72"/>
      <c r="L605" s="72"/>
    </row>
    <row r="606" spans="2:12" ht="15.75" customHeight="1">
      <c r="B606" s="72"/>
      <c r="C606" s="72"/>
      <c r="D606" s="72"/>
      <c r="J606" s="72"/>
      <c r="K606" s="72"/>
      <c r="L606" s="72"/>
    </row>
    <row r="607" spans="2:12" ht="15.75" customHeight="1">
      <c r="B607" s="72"/>
      <c r="C607" s="72"/>
      <c r="D607" s="72"/>
      <c r="J607" s="72"/>
      <c r="K607" s="72"/>
      <c r="L607" s="72"/>
    </row>
    <row r="608" spans="2:12" ht="15.75" customHeight="1">
      <c r="B608" s="72"/>
      <c r="C608" s="72"/>
      <c r="D608" s="72"/>
      <c r="J608" s="72"/>
      <c r="K608" s="72"/>
      <c r="L608" s="72"/>
    </row>
    <row r="609" spans="2:12" ht="15.75" customHeight="1">
      <c r="B609" s="72"/>
      <c r="C609" s="72"/>
      <c r="D609" s="72"/>
      <c r="J609" s="72"/>
      <c r="K609" s="72"/>
      <c r="L609" s="72"/>
    </row>
    <row r="610" spans="2:12" ht="15.75" customHeight="1">
      <c r="B610" s="72"/>
      <c r="C610" s="72"/>
      <c r="D610" s="72"/>
      <c r="J610" s="72"/>
      <c r="K610" s="72"/>
      <c r="L610" s="72"/>
    </row>
    <row r="611" spans="2:12" ht="15.75" customHeight="1">
      <c r="B611" s="72"/>
      <c r="C611" s="72"/>
      <c r="D611" s="72"/>
      <c r="J611" s="72"/>
      <c r="K611" s="72"/>
      <c r="L611" s="72"/>
    </row>
    <row r="612" spans="2:12" ht="15.75" customHeight="1">
      <c r="B612" s="72"/>
      <c r="C612" s="72"/>
      <c r="D612" s="72"/>
      <c r="J612" s="72"/>
      <c r="K612" s="72"/>
      <c r="L612" s="72"/>
    </row>
    <row r="613" spans="2:12" ht="15.75" customHeight="1">
      <c r="B613" s="72"/>
      <c r="C613" s="72"/>
      <c r="D613" s="72"/>
      <c r="J613" s="72"/>
      <c r="K613" s="72"/>
      <c r="L613" s="72"/>
    </row>
    <row r="614" spans="2:12" ht="15.75" customHeight="1">
      <c r="B614" s="72"/>
      <c r="C614" s="72"/>
      <c r="D614" s="72"/>
      <c r="J614" s="72"/>
      <c r="K614" s="72"/>
      <c r="L614" s="72"/>
    </row>
    <row r="615" spans="2:12" ht="15.75" customHeight="1">
      <c r="B615" s="72"/>
      <c r="C615" s="72"/>
      <c r="D615" s="72"/>
      <c r="J615" s="72"/>
      <c r="K615" s="72"/>
      <c r="L615" s="72"/>
    </row>
    <row r="616" spans="2:12" ht="15.75" customHeight="1">
      <c r="B616" s="72"/>
      <c r="C616" s="72"/>
      <c r="D616" s="72"/>
      <c r="J616" s="72"/>
      <c r="K616" s="72"/>
      <c r="L616" s="72"/>
    </row>
    <row r="617" spans="2:12" ht="15.75" customHeight="1">
      <c r="B617" s="72"/>
      <c r="C617" s="72"/>
      <c r="D617" s="72"/>
      <c r="J617" s="72"/>
      <c r="K617" s="72"/>
      <c r="L617" s="72"/>
    </row>
    <row r="618" spans="2:12" ht="15.75" customHeight="1">
      <c r="B618" s="72"/>
      <c r="C618" s="72"/>
      <c r="D618" s="72"/>
      <c r="J618" s="72"/>
      <c r="K618" s="72"/>
      <c r="L618" s="72"/>
    </row>
    <row r="619" spans="2:12" ht="15.75" customHeight="1">
      <c r="B619" s="72"/>
      <c r="C619" s="72"/>
      <c r="D619" s="72"/>
      <c r="J619" s="72"/>
      <c r="K619" s="72"/>
      <c r="L619" s="72"/>
    </row>
    <row r="620" spans="2:12" ht="15.75" customHeight="1">
      <c r="B620" s="72"/>
      <c r="C620" s="72"/>
      <c r="D620" s="72"/>
      <c r="J620" s="72"/>
      <c r="K620" s="72"/>
      <c r="L620" s="72"/>
    </row>
    <row r="621" spans="2:12" ht="15.75" customHeight="1">
      <c r="B621" s="72"/>
      <c r="C621" s="72"/>
      <c r="D621" s="72"/>
      <c r="J621" s="72"/>
      <c r="K621" s="72"/>
      <c r="L621" s="72"/>
    </row>
    <row r="622" spans="2:12" ht="15.75" customHeight="1">
      <c r="B622" s="72"/>
      <c r="C622" s="72"/>
      <c r="D622" s="72"/>
      <c r="J622" s="72"/>
      <c r="K622" s="72"/>
      <c r="L622" s="72"/>
    </row>
    <row r="623" spans="2:12" ht="15.75" customHeight="1">
      <c r="B623" s="72"/>
      <c r="C623" s="72"/>
      <c r="D623" s="72"/>
      <c r="J623" s="72"/>
      <c r="K623" s="72"/>
      <c r="L623" s="72"/>
    </row>
    <row r="624" spans="2:12" ht="15.75" customHeight="1">
      <c r="B624" s="72"/>
      <c r="C624" s="72"/>
      <c r="D624" s="72"/>
      <c r="J624" s="72"/>
      <c r="K624" s="72"/>
      <c r="L624" s="72"/>
    </row>
    <row r="625" spans="2:12" ht="15.75" customHeight="1">
      <c r="B625" s="72"/>
      <c r="C625" s="72"/>
      <c r="D625" s="72"/>
      <c r="J625" s="72"/>
      <c r="K625" s="72"/>
      <c r="L625" s="72"/>
    </row>
    <row r="626" spans="2:12" ht="15.75" customHeight="1">
      <c r="B626" s="72"/>
      <c r="C626" s="72"/>
      <c r="D626" s="72"/>
      <c r="J626" s="72"/>
      <c r="K626" s="72"/>
      <c r="L626" s="72"/>
    </row>
    <row r="627" spans="2:12" ht="15.75" customHeight="1">
      <c r="B627" s="72"/>
      <c r="C627" s="72"/>
      <c r="D627" s="72"/>
      <c r="J627" s="72"/>
      <c r="K627" s="72"/>
      <c r="L627" s="72"/>
    </row>
    <row r="628" spans="2:12" ht="15.75" customHeight="1">
      <c r="B628" s="72"/>
      <c r="C628" s="72"/>
      <c r="D628" s="72"/>
      <c r="J628" s="72"/>
      <c r="K628" s="72"/>
      <c r="L628" s="72"/>
    </row>
    <row r="629" spans="2:12" ht="15.75" customHeight="1">
      <c r="B629" s="72"/>
      <c r="C629" s="72"/>
      <c r="D629" s="72"/>
      <c r="J629" s="72"/>
      <c r="K629" s="72"/>
      <c r="L629" s="72"/>
    </row>
    <row r="630" spans="2:12" ht="15.75" customHeight="1">
      <c r="B630" s="72"/>
      <c r="C630" s="72"/>
      <c r="D630" s="72"/>
      <c r="J630" s="72"/>
      <c r="K630" s="72"/>
      <c r="L630" s="72"/>
    </row>
    <row r="631" spans="2:12" ht="15.75" customHeight="1">
      <c r="B631" s="72"/>
      <c r="C631" s="72"/>
      <c r="D631" s="72"/>
      <c r="J631" s="72"/>
      <c r="K631" s="72"/>
      <c r="L631" s="72"/>
    </row>
    <row r="632" spans="2:12" ht="15.75" customHeight="1">
      <c r="B632" s="72"/>
      <c r="C632" s="72"/>
      <c r="D632" s="72"/>
      <c r="J632" s="72"/>
      <c r="K632" s="72"/>
      <c r="L632" s="72"/>
    </row>
    <row r="633" spans="2:12" ht="15.75" customHeight="1">
      <c r="B633" s="72"/>
      <c r="C633" s="72"/>
      <c r="D633" s="72"/>
      <c r="J633" s="72"/>
      <c r="K633" s="72"/>
      <c r="L633" s="72"/>
    </row>
    <row r="634" spans="2:12" ht="15.75" customHeight="1">
      <c r="B634" s="72"/>
      <c r="C634" s="72"/>
      <c r="D634" s="72"/>
      <c r="J634" s="72"/>
      <c r="K634" s="72"/>
      <c r="L634" s="72"/>
    </row>
    <row r="635" spans="2:12" ht="15.75" customHeight="1">
      <c r="B635" s="72"/>
      <c r="C635" s="72"/>
      <c r="D635" s="72"/>
      <c r="J635" s="72"/>
      <c r="K635" s="72"/>
      <c r="L635" s="72"/>
    </row>
    <row r="636" spans="2:12" ht="15.75" customHeight="1">
      <c r="B636" s="72"/>
      <c r="C636" s="72"/>
      <c r="D636" s="72"/>
      <c r="J636" s="72"/>
      <c r="K636" s="72"/>
      <c r="L636" s="72"/>
    </row>
    <row r="637" spans="2:12" ht="15.75" customHeight="1">
      <c r="B637" s="72"/>
      <c r="C637" s="72"/>
      <c r="D637" s="72"/>
      <c r="J637" s="72"/>
      <c r="K637" s="72"/>
      <c r="L637" s="72"/>
    </row>
    <row r="638" spans="2:12" ht="15.75" customHeight="1">
      <c r="B638" s="72"/>
      <c r="C638" s="72"/>
      <c r="D638" s="72"/>
      <c r="J638" s="72"/>
      <c r="K638" s="72"/>
      <c r="L638" s="72"/>
    </row>
    <row r="639" spans="2:12" ht="15.75" customHeight="1">
      <c r="B639" s="72"/>
      <c r="C639" s="72"/>
      <c r="D639" s="72"/>
      <c r="J639" s="72"/>
      <c r="K639" s="72"/>
      <c r="L639" s="72"/>
    </row>
    <row r="640" spans="2:12" ht="15.75" customHeight="1">
      <c r="B640" s="72"/>
      <c r="C640" s="72"/>
      <c r="D640" s="72"/>
      <c r="J640" s="72"/>
      <c r="K640" s="72"/>
      <c r="L640" s="72"/>
    </row>
    <row r="641" spans="2:12" ht="15.75" customHeight="1">
      <c r="B641" s="72"/>
      <c r="C641" s="72"/>
      <c r="D641" s="72"/>
      <c r="J641" s="72"/>
      <c r="K641" s="72"/>
      <c r="L641" s="72"/>
    </row>
    <row r="642" spans="2:12" ht="15.75" customHeight="1">
      <c r="B642" s="72"/>
      <c r="C642" s="72"/>
      <c r="D642" s="72"/>
      <c r="J642" s="72"/>
      <c r="K642" s="72"/>
      <c r="L642" s="72"/>
    </row>
    <row r="643" spans="2:12" ht="15.75" customHeight="1">
      <c r="B643" s="72"/>
      <c r="C643" s="72"/>
      <c r="D643" s="72"/>
      <c r="J643" s="72"/>
      <c r="K643" s="72"/>
      <c r="L643" s="72"/>
    </row>
    <row r="644" spans="2:12" ht="15.75" customHeight="1">
      <c r="B644" s="72"/>
      <c r="C644" s="72"/>
      <c r="D644" s="72"/>
      <c r="J644" s="72"/>
      <c r="K644" s="72"/>
      <c r="L644" s="72"/>
    </row>
    <row r="645" spans="2:12" ht="15.75" customHeight="1">
      <c r="B645" s="72"/>
      <c r="C645" s="72"/>
      <c r="D645" s="72"/>
      <c r="J645" s="72"/>
      <c r="K645" s="72"/>
      <c r="L645" s="72"/>
    </row>
    <row r="646" spans="2:12" ht="15.75" customHeight="1">
      <c r="B646" s="72"/>
      <c r="C646" s="72"/>
      <c r="D646" s="72"/>
      <c r="J646" s="72"/>
      <c r="K646" s="72"/>
      <c r="L646" s="72"/>
    </row>
    <row r="647" spans="2:12" ht="15.75" customHeight="1">
      <c r="B647" s="72"/>
      <c r="C647" s="72"/>
      <c r="D647" s="72"/>
      <c r="J647" s="72"/>
      <c r="K647" s="72"/>
      <c r="L647" s="72"/>
    </row>
    <row r="648" spans="2:12" ht="15.75" customHeight="1">
      <c r="B648" s="72"/>
      <c r="C648" s="72"/>
      <c r="D648" s="72"/>
      <c r="J648" s="72"/>
      <c r="K648" s="72"/>
      <c r="L648" s="72"/>
    </row>
    <row r="649" spans="2:12" ht="15.75" customHeight="1">
      <c r="B649" s="72"/>
      <c r="C649" s="72"/>
      <c r="D649" s="72"/>
      <c r="J649" s="72"/>
      <c r="K649" s="72"/>
      <c r="L649" s="72"/>
    </row>
    <row r="650" spans="2:12" ht="15.75" customHeight="1">
      <c r="B650" s="72"/>
      <c r="C650" s="72"/>
      <c r="D650" s="72"/>
      <c r="J650" s="72"/>
      <c r="K650" s="72"/>
      <c r="L650" s="72"/>
    </row>
    <row r="651" spans="2:12" ht="15.75" customHeight="1">
      <c r="B651" s="72"/>
      <c r="C651" s="72"/>
      <c r="D651" s="72"/>
      <c r="J651" s="72"/>
      <c r="K651" s="72"/>
      <c r="L651" s="72"/>
    </row>
    <row r="652" spans="2:12" ht="15.75" customHeight="1">
      <c r="B652" s="72"/>
      <c r="C652" s="72"/>
      <c r="D652" s="72"/>
      <c r="J652" s="72"/>
      <c r="K652" s="72"/>
      <c r="L652" s="72"/>
    </row>
    <row r="653" spans="2:12" ht="15.75" customHeight="1">
      <c r="B653" s="72"/>
      <c r="C653" s="72"/>
      <c r="D653" s="72"/>
      <c r="J653" s="72"/>
      <c r="K653" s="72"/>
      <c r="L653" s="72"/>
    </row>
    <row r="654" spans="2:12" ht="15.75" customHeight="1">
      <c r="B654" s="72"/>
      <c r="C654" s="72"/>
      <c r="D654" s="72"/>
      <c r="J654" s="72"/>
      <c r="K654" s="72"/>
      <c r="L654" s="72"/>
    </row>
    <row r="655" spans="2:12" ht="15.75" customHeight="1">
      <c r="B655" s="72"/>
      <c r="C655" s="72"/>
      <c r="D655" s="72"/>
      <c r="J655" s="72"/>
      <c r="K655" s="72"/>
      <c r="L655" s="72"/>
    </row>
    <row r="656" spans="2:12" ht="15.75" customHeight="1">
      <c r="B656" s="72"/>
      <c r="C656" s="72"/>
      <c r="D656" s="72"/>
      <c r="J656" s="72"/>
      <c r="K656" s="72"/>
      <c r="L656" s="72"/>
    </row>
    <row r="657" spans="2:12" ht="15.75" customHeight="1">
      <c r="B657" s="72"/>
      <c r="C657" s="72"/>
      <c r="D657" s="72"/>
      <c r="J657" s="72"/>
      <c r="K657" s="72"/>
      <c r="L657" s="72"/>
    </row>
    <row r="658" spans="2:12" ht="15.75" customHeight="1">
      <c r="B658" s="72"/>
      <c r="C658" s="72"/>
      <c r="D658" s="72"/>
      <c r="J658" s="72"/>
      <c r="K658" s="72"/>
      <c r="L658" s="72"/>
    </row>
    <row r="659" spans="2:12" ht="15.75" customHeight="1">
      <c r="B659" s="72"/>
      <c r="C659" s="72"/>
      <c r="D659" s="72"/>
      <c r="J659" s="72"/>
      <c r="K659" s="72"/>
      <c r="L659" s="72"/>
    </row>
    <row r="660" spans="2:12" ht="15.75" customHeight="1">
      <c r="B660" s="72"/>
      <c r="C660" s="72"/>
      <c r="D660" s="72"/>
      <c r="J660" s="72"/>
      <c r="K660" s="72"/>
      <c r="L660" s="72"/>
    </row>
    <row r="661" spans="2:12" ht="15.75" customHeight="1">
      <c r="B661" s="72"/>
      <c r="C661" s="72"/>
      <c r="D661" s="72"/>
      <c r="J661" s="72"/>
      <c r="K661" s="72"/>
      <c r="L661" s="72"/>
    </row>
    <row r="662" spans="2:12" ht="15.75" customHeight="1">
      <c r="B662" s="72"/>
      <c r="C662" s="72"/>
      <c r="D662" s="72"/>
      <c r="J662" s="72"/>
      <c r="K662" s="72"/>
      <c r="L662" s="72"/>
    </row>
    <row r="663" spans="2:12" ht="15.75" customHeight="1">
      <c r="B663" s="72"/>
      <c r="C663" s="72"/>
      <c r="D663" s="72"/>
      <c r="J663" s="72"/>
      <c r="K663" s="72"/>
      <c r="L663" s="72"/>
    </row>
    <row r="664" spans="2:12" ht="15.75" customHeight="1">
      <c r="B664" s="72"/>
      <c r="C664" s="72"/>
      <c r="D664" s="72"/>
      <c r="J664" s="72"/>
      <c r="K664" s="72"/>
      <c r="L664" s="72"/>
    </row>
    <row r="665" spans="2:12" ht="15.75" customHeight="1">
      <c r="B665" s="72"/>
      <c r="C665" s="72"/>
      <c r="D665" s="72"/>
      <c r="J665" s="72"/>
      <c r="K665" s="72"/>
      <c r="L665" s="72"/>
    </row>
    <row r="666" spans="2:12" ht="15.75" customHeight="1">
      <c r="B666" s="72"/>
      <c r="C666" s="72"/>
      <c r="D666" s="72"/>
      <c r="J666" s="72"/>
      <c r="K666" s="72"/>
      <c r="L666" s="72"/>
    </row>
    <row r="667" spans="2:12" ht="15.75" customHeight="1">
      <c r="B667" s="72"/>
      <c r="C667" s="72"/>
      <c r="D667" s="72"/>
      <c r="J667" s="72"/>
      <c r="K667" s="72"/>
      <c r="L667" s="72"/>
    </row>
    <row r="668" spans="2:12" ht="15.75" customHeight="1">
      <c r="B668" s="72"/>
      <c r="C668" s="72"/>
      <c r="D668" s="72"/>
      <c r="J668" s="72"/>
      <c r="K668" s="72"/>
      <c r="L668" s="72"/>
    </row>
    <row r="669" spans="2:12" ht="15.75" customHeight="1">
      <c r="B669" s="72"/>
      <c r="C669" s="72"/>
      <c r="D669" s="72"/>
      <c r="J669" s="72"/>
      <c r="K669" s="72"/>
      <c r="L669" s="72"/>
    </row>
    <row r="670" spans="2:12" ht="15.75" customHeight="1">
      <c r="B670" s="72"/>
      <c r="C670" s="72"/>
      <c r="D670" s="72"/>
      <c r="J670" s="72"/>
      <c r="K670" s="72"/>
      <c r="L670" s="72"/>
    </row>
    <row r="671" spans="2:12" ht="15.75" customHeight="1">
      <c r="B671" s="72"/>
      <c r="C671" s="72"/>
      <c r="D671" s="72"/>
      <c r="J671" s="72"/>
      <c r="K671" s="72"/>
      <c r="L671" s="72"/>
    </row>
    <row r="672" spans="2:12" ht="15.75" customHeight="1">
      <c r="B672" s="72"/>
      <c r="C672" s="72"/>
      <c r="D672" s="72"/>
      <c r="J672" s="72"/>
      <c r="K672" s="72"/>
      <c r="L672" s="72"/>
    </row>
    <row r="673" spans="2:12" ht="15.75" customHeight="1">
      <c r="B673" s="72"/>
      <c r="C673" s="72"/>
      <c r="D673" s="72"/>
      <c r="J673" s="72"/>
      <c r="K673" s="72"/>
      <c r="L673" s="72"/>
    </row>
    <row r="674" spans="2:12" ht="15.75" customHeight="1">
      <c r="B674" s="72"/>
      <c r="C674" s="72"/>
      <c r="D674" s="72"/>
      <c r="J674" s="72"/>
      <c r="K674" s="72"/>
      <c r="L674" s="72"/>
    </row>
    <row r="675" spans="2:12" ht="15.75" customHeight="1">
      <c r="B675" s="72"/>
      <c r="C675" s="72"/>
      <c r="D675" s="72"/>
      <c r="J675" s="72"/>
      <c r="K675" s="72"/>
      <c r="L675" s="72"/>
    </row>
    <row r="676" spans="2:12" ht="15.75" customHeight="1">
      <c r="B676" s="72"/>
      <c r="C676" s="72"/>
      <c r="D676" s="72"/>
      <c r="J676" s="72"/>
      <c r="K676" s="72"/>
      <c r="L676" s="72"/>
    </row>
    <row r="677" spans="2:12" ht="15.75" customHeight="1">
      <c r="B677" s="72"/>
      <c r="C677" s="72"/>
      <c r="D677" s="72"/>
      <c r="J677" s="72"/>
      <c r="K677" s="72"/>
      <c r="L677" s="72"/>
    </row>
    <row r="678" spans="2:12" ht="15.75" customHeight="1">
      <c r="B678" s="72"/>
      <c r="C678" s="72"/>
      <c r="D678" s="72"/>
      <c r="J678" s="72"/>
      <c r="K678" s="72"/>
      <c r="L678" s="72"/>
    </row>
    <row r="679" spans="2:12" ht="15.75" customHeight="1">
      <c r="B679" s="72"/>
      <c r="C679" s="72"/>
      <c r="D679" s="72"/>
      <c r="J679" s="72"/>
      <c r="K679" s="72"/>
      <c r="L679" s="72"/>
    </row>
    <row r="680" spans="2:12" ht="15.75" customHeight="1">
      <c r="B680" s="72"/>
      <c r="C680" s="72"/>
      <c r="D680" s="72"/>
      <c r="J680" s="72"/>
      <c r="K680" s="72"/>
      <c r="L680" s="72"/>
    </row>
    <row r="681" spans="2:12" ht="15.75" customHeight="1">
      <c r="B681" s="72"/>
      <c r="C681" s="72"/>
      <c r="D681" s="72"/>
      <c r="J681" s="72"/>
      <c r="K681" s="72"/>
      <c r="L681" s="72"/>
    </row>
    <row r="682" spans="2:12" ht="15.75" customHeight="1">
      <c r="B682" s="72"/>
      <c r="C682" s="72"/>
      <c r="D682" s="72"/>
      <c r="J682" s="72"/>
      <c r="K682" s="72"/>
      <c r="L682" s="72"/>
    </row>
    <row r="683" spans="2:12" ht="15.75" customHeight="1">
      <c r="B683" s="72"/>
      <c r="C683" s="72"/>
      <c r="D683" s="72"/>
      <c r="J683" s="72"/>
      <c r="K683" s="72"/>
      <c r="L683" s="72"/>
    </row>
    <row r="684" spans="2:12" ht="15.75" customHeight="1">
      <c r="B684" s="72"/>
      <c r="C684" s="72"/>
      <c r="D684" s="72"/>
      <c r="J684" s="72"/>
      <c r="K684" s="72"/>
      <c r="L684" s="72"/>
    </row>
    <row r="685" spans="2:12" ht="15.75" customHeight="1">
      <c r="B685" s="72"/>
      <c r="C685" s="72"/>
      <c r="D685" s="72"/>
      <c r="J685" s="72"/>
      <c r="K685" s="72"/>
      <c r="L685" s="72"/>
    </row>
    <row r="686" spans="2:12" ht="15.75" customHeight="1">
      <c r="B686" s="72"/>
      <c r="C686" s="72"/>
      <c r="D686" s="72"/>
      <c r="J686" s="72"/>
      <c r="K686" s="72"/>
      <c r="L686" s="72"/>
    </row>
    <row r="687" spans="2:12" ht="15.75" customHeight="1">
      <c r="B687" s="72"/>
      <c r="C687" s="72"/>
      <c r="D687" s="72"/>
      <c r="J687" s="72"/>
      <c r="K687" s="72"/>
      <c r="L687" s="72"/>
    </row>
    <row r="688" spans="2:12" ht="15.75" customHeight="1">
      <c r="B688" s="72"/>
      <c r="C688" s="72"/>
      <c r="D688" s="72"/>
      <c r="J688" s="72"/>
      <c r="K688" s="72"/>
      <c r="L688" s="72"/>
    </row>
    <row r="689" spans="2:12" ht="15.75" customHeight="1">
      <c r="B689" s="72"/>
      <c r="C689" s="72"/>
      <c r="D689" s="72"/>
      <c r="J689" s="72"/>
      <c r="K689" s="72"/>
      <c r="L689" s="72"/>
    </row>
    <row r="690" spans="2:12" ht="15.75" customHeight="1">
      <c r="B690" s="72"/>
      <c r="C690" s="72"/>
      <c r="D690" s="72"/>
      <c r="J690" s="72"/>
      <c r="K690" s="72"/>
      <c r="L690" s="72"/>
    </row>
    <row r="691" spans="2:12" ht="15.75" customHeight="1">
      <c r="B691" s="72"/>
      <c r="C691" s="72"/>
      <c r="D691" s="72"/>
      <c r="J691" s="72"/>
      <c r="K691" s="72"/>
      <c r="L691" s="72"/>
    </row>
    <row r="692" spans="2:12" ht="15.75" customHeight="1">
      <c r="B692" s="72"/>
      <c r="C692" s="72"/>
      <c r="D692" s="72"/>
      <c r="J692" s="72"/>
      <c r="K692" s="72"/>
      <c r="L692" s="72"/>
    </row>
    <row r="693" spans="2:12" ht="15.75" customHeight="1">
      <c r="B693" s="72"/>
      <c r="C693" s="72"/>
      <c r="D693" s="72"/>
      <c r="J693" s="72"/>
      <c r="K693" s="72"/>
      <c r="L693" s="72"/>
    </row>
    <row r="694" spans="2:12" ht="15.75" customHeight="1">
      <c r="B694" s="72"/>
      <c r="C694" s="72"/>
      <c r="D694" s="72"/>
      <c r="J694" s="72"/>
      <c r="K694" s="72"/>
      <c r="L694" s="72"/>
    </row>
    <row r="695" spans="2:12" ht="15.75" customHeight="1">
      <c r="B695" s="72"/>
      <c r="C695" s="72"/>
      <c r="D695" s="72"/>
      <c r="J695" s="72"/>
      <c r="K695" s="72"/>
      <c r="L695" s="72"/>
    </row>
    <row r="696" spans="2:12" ht="15.75" customHeight="1">
      <c r="B696" s="72"/>
      <c r="C696" s="72"/>
      <c r="D696" s="72"/>
      <c r="J696" s="72"/>
      <c r="K696" s="72"/>
      <c r="L696" s="72"/>
    </row>
    <row r="697" spans="2:12" ht="15.75" customHeight="1">
      <c r="B697" s="72"/>
      <c r="C697" s="72"/>
      <c r="D697" s="72"/>
      <c r="J697" s="72"/>
      <c r="K697" s="72"/>
      <c r="L697" s="72"/>
    </row>
    <row r="698" spans="2:12" ht="15.75" customHeight="1">
      <c r="B698" s="72"/>
      <c r="C698" s="72"/>
      <c r="D698" s="72"/>
      <c r="J698" s="72"/>
      <c r="K698" s="72"/>
      <c r="L698" s="72"/>
    </row>
    <row r="699" spans="2:12" ht="15.75" customHeight="1">
      <c r="B699" s="72"/>
      <c r="C699" s="72"/>
      <c r="D699" s="72"/>
      <c r="J699" s="72"/>
      <c r="K699" s="72"/>
      <c r="L699" s="72"/>
    </row>
    <row r="700" spans="2:12" ht="15.75" customHeight="1">
      <c r="B700" s="72"/>
      <c r="C700" s="72"/>
      <c r="D700" s="72"/>
      <c r="J700" s="72"/>
      <c r="K700" s="72"/>
      <c r="L700" s="72"/>
    </row>
    <row r="701" spans="2:12" ht="15.75" customHeight="1">
      <c r="B701" s="72"/>
      <c r="C701" s="72"/>
      <c r="D701" s="72"/>
      <c r="J701" s="72"/>
      <c r="K701" s="72"/>
      <c r="L701" s="72"/>
    </row>
    <row r="702" spans="2:12" ht="15.75" customHeight="1">
      <c r="B702" s="72"/>
      <c r="C702" s="72"/>
      <c r="D702" s="72"/>
      <c r="J702" s="72"/>
      <c r="K702" s="72"/>
      <c r="L702" s="72"/>
    </row>
    <row r="703" spans="2:12" ht="15.75" customHeight="1">
      <c r="B703" s="72"/>
      <c r="C703" s="72"/>
      <c r="D703" s="72"/>
      <c r="J703" s="72"/>
      <c r="K703" s="72"/>
      <c r="L703" s="72"/>
    </row>
    <row r="704" spans="2:12" ht="15.75" customHeight="1">
      <c r="B704" s="72"/>
      <c r="C704" s="72"/>
      <c r="D704" s="72"/>
      <c r="J704" s="72"/>
      <c r="K704" s="72"/>
      <c r="L704" s="72"/>
    </row>
    <row r="705" spans="2:12" ht="15.75" customHeight="1">
      <c r="B705" s="72"/>
      <c r="C705" s="72"/>
      <c r="D705" s="72"/>
      <c r="J705" s="72"/>
      <c r="K705" s="72"/>
      <c r="L705" s="72"/>
    </row>
    <row r="706" spans="2:12" ht="15.75" customHeight="1">
      <c r="B706" s="72"/>
      <c r="C706" s="72"/>
      <c r="D706" s="72"/>
      <c r="J706" s="72"/>
      <c r="K706" s="72"/>
      <c r="L706" s="72"/>
    </row>
    <row r="707" spans="2:12" ht="15.75" customHeight="1">
      <c r="B707" s="72"/>
      <c r="C707" s="72"/>
      <c r="D707" s="72"/>
      <c r="J707" s="72"/>
      <c r="K707" s="72"/>
      <c r="L707" s="72"/>
    </row>
    <row r="708" spans="2:12" ht="15.75" customHeight="1">
      <c r="B708" s="72"/>
      <c r="C708" s="72"/>
      <c r="D708" s="72"/>
      <c r="J708" s="72"/>
      <c r="K708" s="72"/>
      <c r="L708" s="72"/>
    </row>
    <row r="709" spans="2:12" ht="15.75" customHeight="1">
      <c r="B709" s="72"/>
      <c r="C709" s="72"/>
      <c r="D709" s="72"/>
      <c r="J709" s="72"/>
      <c r="K709" s="72"/>
      <c r="L709" s="72"/>
    </row>
    <row r="710" spans="2:12" ht="15.75" customHeight="1">
      <c r="B710" s="72"/>
      <c r="C710" s="72"/>
      <c r="D710" s="72"/>
      <c r="J710" s="72"/>
      <c r="K710" s="72"/>
      <c r="L710" s="72"/>
    </row>
    <row r="711" spans="2:12" ht="15.75" customHeight="1">
      <c r="B711" s="72"/>
      <c r="C711" s="72"/>
      <c r="D711" s="72"/>
      <c r="J711" s="72"/>
      <c r="K711" s="72"/>
      <c r="L711" s="72"/>
    </row>
    <row r="712" spans="2:12" ht="15.75" customHeight="1">
      <c r="B712" s="72"/>
      <c r="C712" s="72"/>
      <c r="D712" s="72"/>
      <c r="J712" s="72"/>
      <c r="K712" s="72"/>
      <c r="L712" s="72"/>
    </row>
    <row r="713" spans="2:12" ht="15.75" customHeight="1">
      <c r="B713" s="72"/>
      <c r="C713" s="72"/>
      <c r="D713" s="72"/>
      <c r="J713" s="72"/>
      <c r="K713" s="72"/>
      <c r="L713" s="72"/>
    </row>
    <row r="714" spans="2:12" ht="15.75" customHeight="1">
      <c r="B714" s="72"/>
      <c r="C714" s="72"/>
      <c r="D714" s="72"/>
      <c r="J714" s="72"/>
      <c r="K714" s="72"/>
      <c r="L714" s="72"/>
    </row>
    <row r="715" spans="2:12" ht="15.75" customHeight="1">
      <c r="B715" s="72"/>
      <c r="C715" s="72"/>
      <c r="D715" s="72"/>
      <c r="J715" s="72"/>
      <c r="K715" s="72"/>
      <c r="L715" s="72"/>
    </row>
    <row r="716" spans="2:12" ht="15.75" customHeight="1">
      <c r="B716" s="72"/>
      <c r="C716" s="72"/>
      <c r="D716" s="72"/>
      <c r="J716" s="72"/>
      <c r="K716" s="72"/>
      <c r="L716" s="72"/>
    </row>
    <row r="717" spans="2:12" ht="15.75" customHeight="1">
      <c r="B717" s="72"/>
      <c r="C717" s="72"/>
      <c r="D717" s="72"/>
      <c r="J717" s="72"/>
      <c r="K717" s="72"/>
      <c r="L717" s="72"/>
    </row>
    <row r="718" spans="2:12" ht="15.75" customHeight="1">
      <c r="B718" s="72"/>
      <c r="C718" s="72"/>
      <c r="D718" s="72"/>
      <c r="J718" s="72"/>
      <c r="K718" s="72"/>
      <c r="L718" s="72"/>
    </row>
    <row r="719" spans="2:12" ht="15.75" customHeight="1">
      <c r="B719" s="72"/>
      <c r="C719" s="72"/>
      <c r="D719" s="72"/>
      <c r="J719" s="72"/>
      <c r="K719" s="72"/>
      <c r="L719" s="72"/>
    </row>
    <row r="720" spans="2:12" ht="15.75" customHeight="1">
      <c r="B720" s="72"/>
      <c r="C720" s="72"/>
      <c r="D720" s="72"/>
      <c r="J720" s="72"/>
      <c r="K720" s="72"/>
      <c r="L720" s="72"/>
    </row>
    <row r="721" spans="2:12" ht="15.75" customHeight="1">
      <c r="B721" s="72"/>
      <c r="C721" s="72"/>
      <c r="D721" s="72"/>
      <c r="J721" s="72"/>
      <c r="K721" s="72"/>
      <c r="L721" s="72"/>
    </row>
    <row r="722" spans="2:12" ht="15.75" customHeight="1">
      <c r="B722" s="72"/>
      <c r="C722" s="72"/>
      <c r="D722" s="72"/>
      <c r="J722" s="72"/>
      <c r="K722" s="72"/>
      <c r="L722" s="72"/>
    </row>
    <row r="723" spans="2:12" ht="15.75" customHeight="1">
      <c r="B723" s="72"/>
      <c r="C723" s="72"/>
      <c r="D723" s="72"/>
      <c r="J723" s="72"/>
      <c r="K723" s="72"/>
      <c r="L723" s="72"/>
    </row>
    <row r="724" spans="2:12" ht="15.75" customHeight="1">
      <c r="B724" s="72"/>
      <c r="C724" s="72"/>
      <c r="D724" s="72"/>
      <c r="J724" s="72"/>
      <c r="K724" s="72"/>
      <c r="L724" s="72"/>
    </row>
    <row r="725" spans="2:12" ht="15.75" customHeight="1">
      <c r="B725" s="72"/>
      <c r="C725" s="72"/>
      <c r="D725" s="72"/>
      <c r="J725" s="72"/>
      <c r="K725" s="72"/>
      <c r="L725" s="72"/>
    </row>
    <row r="726" spans="2:12" ht="15.75" customHeight="1">
      <c r="B726" s="72"/>
      <c r="C726" s="72"/>
      <c r="D726" s="72"/>
      <c r="J726" s="72"/>
      <c r="K726" s="72"/>
      <c r="L726" s="72"/>
    </row>
    <row r="727" spans="2:12" ht="15.75" customHeight="1">
      <c r="B727" s="72"/>
      <c r="C727" s="72"/>
      <c r="D727" s="72"/>
      <c r="J727" s="72"/>
      <c r="K727" s="72"/>
      <c r="L727" s="72"/>
    </row>
    <row r="728" spans="2:12" ht="15.75" customHeight="1">
      <c r="B728" s="72"/>
      <c r="C728" s="72"/>
      <c r="D728" s="72"/>
      <c r="J728" s="72"/>
      <c r="K728" s="72"/>
      <c r="L728" s="72"/>
    </row>
    <row r="729" spans="2:12" ht="15.75" customHeight="1">
      <c r="B729" s="72"/>
      <c r="C729" s="72"/>
      <c r="D729" s="72"/>
      <c r="J729" s="72"/>
      <c r="K729" s="72"/>
      <c r="L729" s="72"/>
    </row>
    <row r="730" spans="2:12" ht="15.75" customHeight="1">
      <c r="B730" s="72"/>
      <c r="C730" s="72"/>
      <c r="D730" s="72"/>
      <c r="J730" s="72"/>
      <c r="K730" s="72"/>
      <c r="L730" s="72"/>
    </row>
    <row r="731" spans="2:12" ht="15.75" customHeight="1">
      <c r="B731" s="72"/>
      <c r="C731" s="72"/>
      <c r="D731" s="72"/>
      <c r="J731" s="72"/>
      <c r="K731" s="72"/>
      <c r="L731" s="72"/>
    </row>
    <row r="732" spans="2:12" ht="15.75" customHeight="1">
      <c r="B732" s="72"/>
      <c r="C732" s="72"/>
      <c r="D732" s="72"/>
      <c r="J732" s="72"/>
      <c r="K732" s="72"/>
      <c r="L732" s="72"/>
    </row>
    <row r="733" spans="2:12" ht="15.75" customHeight="1">
      <c r="B733" s="72"/>
      <c r="C733" s="72"/>
      <c r="D733" s="72"/>
      <c r="J733" s="72"/>
      <c r="K733" s="72"/>
      <c r="L733" s="72"/>
    </row>
    <row r="734" spans="2:12" ht="15.75" customHeight="1">
      <c r="B734" s="72"/>
      <c r="C734" s="72"/>
      <c r="D734" s="72"/>
      <c r="J734" s="72"/>
      <c r="K734" s="72"/>
      <c r="L734" s="72"/>
    </row>
    <row r="735" spans="2:12" ht="15.75" customHeight="1">
      <c r="B735" s="72"/>
      <c r="C735" s="72"/>
      <c r="D735" s="72"/>
      <c r="J735" s="72"/>
      <c r="K735" s="72"/>
      <c r="L735" s="72"/>
    </row>
    <row r="736" spans="2:12" ht="15.75" customHeight="1">
      <c r="B736" s="72"/>
      <c r="C736" s="72"/>
      <c r="D736" s="72"/>
      <c r="J736" s="72"/>
      <c r="K736" s="72"/>
      <c r="L736" s="72"/>
    </row>
    <row r="737" spans="2:12" ht="15.75" customHeight="1">
      <c r="B737" s="72"/>
      <c r="C737" s="72"/>
      <c r="D737" s="72"/>
      <c r="J737" s="72"/>
      <c r="K737" s="72"/>
      <c r="L737" s="72"/>
    </row>
    <row r="738" spans="2:12" ht="15.75" customHeight="1">
      <c r="B738" s="72"/>
      <c r="C738" s="72"/>
      <c r="D738" s="72"/>
      <c r="J738" s="72"/>
      <c r="K738" s="72"/>
      <c r="L738" s="72"/>
    </row>
    <row r="739" spans="2:12" ht="15.75" customHeight="1">
      <c r="B739" s="72"/>
      <c r="C739" s="72"/>
      <c r="D739" s="72"/>
      <c r="J739" s="72"/>
      <c r="K739" s="72"/>
      <c r="L739" s="72"/>
    </row>
    <row r="740" spans="2:12" ht="15.75" customHeight="1">
      <c r="B740" s="72"/>
      <c r="C740" s="72"/>
      <c r="D740" s="72"/>
      <c r="J740" s="72"/>
      <c r="K740" s="72"/>
      <c r="L740" s="72"/>
    </row>
    <row r="741" spans="2:12" ht="15.75" customHeight="1">
      <c r="B741" s="72"/>
      <c r="C741" s="72"/>
      <c r="D741" s="72"/>
      <c r="J741" s="72"/>
      <c r="K741" s="72"/>
      <c r="L741" s="72"/>
    </row>
    <row r="742" spans="2:12" ht="15.75" customHeight="1">
      <c r="B742" s="72"/>
      <c r="C742" s="72"/>
      <c r="D742" s="72"/>
      <c r="J742" s="72"/>
      <c r="K742" s="72"/>
      <c r="L742" s="72"/>
    </row>
    <row r="743" spans="2:12" ht="15.75" customHeight="1">
      <c r="B743" s="72"/>
      <c r="C743" s="72"/>
      <c r="D743" s="72"/>
      <c r="J743" s="72"/>
      <c r="K743" s="72"/>
      <c r="L743" s="72"/>
    </row>
    <row r="744" spans="2:12" ht="15.75" customHeight="1">
      <c r="B744" s="72"/>
      <c r="C744" s="72"/>
      <c r="D744" s="72"/>
      <c r="J744" s="72"/>
      <c r="K744" s="72"/>
      <c r="L744" s="72"/>
    </row>
    <row r="745" spans="2:12" ht="15.75" customHeight="1">
      <c r="B745" s="72"/>
      <c r="C745" s="72"/>
      <c r="D745" s="72"/>
      <c r="J745" s="72"/>
      <c r="K745" s="72"/>
      <c r="L745" s="72"/>
    </row>
    <row r="746" spans="2:12" ht="15.75" customHeight="1">
      <c r="B746" s="72"/>
      <c r="C746" s="72"/>
      <c r="D746" s="72"/>
      <c r="J746" s="72"/>
      <c r="K746" s="72"/>
      <c r="L746" s="72"/>
    </row>
    <row r="747" spans="2:12" ht="15.75" customHeight="1">
      <c r="B747" s="72"/>
      <c r="C747" s="72"/>
      <c r="D747" s="72"/>
      <c r="J747" s="72"/>
      <c r="K747" s="72"/>
      <c r="L747" s="72"/>
    </row>
    <row r="748" spans="2:12" ht="15.75" customHeight="1">
      <c r="B748" s="72"/>
      <c r="C748" s="72"/>
      <c r="D748" s="72"/>
      <c r="J748" s="72"/>
      <c r="K748" s="72"/>
      <c r="L748" s="72"/>
    </row>
    <row r="749" spans="2:12" ht="15.75" customHeight="1">
      <c r="B749" s="72"/>
      <c r="C749" s="72"/>
      <c r="D749" s="72"/>
      <c r="J749" s="72"/>
      <c r="K749" s="72"/>
      <c r="L749" s="72"/>
    </row>
    <row r="750" spans="2:12" ht="15.75" customHeight="1">
      <c r="B750" s="72"/>
      <c r="C750" s="72"/>
      <c r="D750" s="72"/>
      <c r="J750" s="72"/>
      <c r="K750" s="72"/>
      <c r="L750" s="72"/>
    </row>
    <row r="751" spans="2:12" ht="15.75" customHeight="1">
      <c r="B751" s="72"/>
      <c r="C751" s="72"/>
      <c r="D751" s="72"/>
      <c r="J751" s="72"/>
      <c r="K751" s="72"/>
      <c r="L751" s="72"/>
    </row>
    <row r="752" spans="2:12" ht="15.75" customHeight="1">
      <c r="B752" s="72"/>
      <c r="C752" s="72"/>
      <c r="D752" s="72"/>
      <c r="J752" s="72"/>
      <c r="K752" s="72"/>
      <c r="L752" s="72"/>
    </row>
    <row r="753" spans="2:12" ht="15.75" customHeight="1">
      <c r="B753" s="72"/>
      <c r="C753" s="72"/>
      <c r="D753" s="72"/>
      <c r="J753" s="72"/>
      <c r="K753" s="72"/>
      <c r="L753" s="72"/>
    </row>
    <row r="754" spans="2:12" ht="15.75" customHeight="1">
      <c r="B754" s="72"/>
      <c r="C754" s="72"/>
      <c r="D754" s="72"/>
      <c r="J754" s="72"/>
      <c r="K754" s="72"/>
      <c r="L754" s="72"/>
    </row>
    <row r="755" spans="2:12" ht="15.75" customHeight="1">
      <c r="B755" s="72"/>
      <c r="C755" s="72"/>
      <c r="D755" s="72"/>
      <c r="J755" s="72"/>
      <c r="K755" s="72"/>
      <c r="L755" s="72"/>
    </row>
    <row r="756" spans="2:12" ht="15.75" customHeight="1">
      <c r="B756" s="72"/>
      <c r="C756" s="72"/>
      <c r="D756" s="72"/>
      <c r="J756" s="72"/>
      <c r="K756" s="72"/>
      <c r="L756" s="72"/>
    </row>
    <row r="757" spans="2:12" ht="15.75" customHeight="1">
      <c r="B757" s="72"/>
      <c r="C757" s="72"/>
      <c r="D757" s="72"/>
      <c r="J757" s="72"/>
      <c r="K757" s="72"/>
      <c r="L757" s="72"/>
    </row>
    <row r="758" spans="2:12" ht="15.75" customHeight="1">
      <c r="B758" s="72"/>
      <c r="C758" s="72"/>
      <c r="D758" s="72"/>
      <c r="J758" s="72"/>
      <c r="K758" s="72"/>
      <c r="L758" s="72"/>
    </row>
    <row r="759" spans="2:12" ht="15.75" customHeight="1">
      <c r="B759" s="72"/>
      <c r="C759" s="72"/>
      <c r="D759" s="72"/>
      <c r="J759" s="72"/>
      <c r="K759" s="72"/>
      <c r="L759" s="72"/>
    </row>
    <row r="760" spans="2:12" ht="15.75" customHeight="1">
      <c r="B760" s="72"/>
      <c r="C760" s="72"/>
      <c r="D760" s="72"/>
      <c r="J760" s="72"/>
      <c r="K760" s="72"/>
      <c r="L760" s="72"/>
    </row>
    <row r="761" spans="2:12" ht="15.75" customHeight="1">
      <c r="B761" s="72"/>
      <c r="C761" s="72"/>
      <c r="D761" s="72"/>
      <c r="J761" s="72"/>
      <c r="K761" s="72"/>
      <c r="L761" s="72"/>
    </row>
    <row r="762" spans="2:12" ht="15.75" customHeight="1">
      <c r="B762" s="72"/>
      <c r="C762" s="72"/>
      <c r="D762" s="72"/>
      <c r="J762" s="72"/>
      <c r="K762" s="72"/>
      <c r="L762" s="72"/>
    </row>
    <row r="763" spans="2:12" ht="15.75" customHeight="1">
      <c r="B763" s="72"/>
      <c r="C763" s="72"/>
      <c r="D763" s="72"/>
      <c r="J763" s="72"/>
      <c r="K763" s="72"/>
      <c r="L763" s="72"/>
    </row>
    <row r="764" spans="2:12" ht="15.75" customHeight="1">
      <c r="B764" s="72"/>
      <c r="C764" s="72"/>
      <c r="D764" s="72"/>
      <c r="J764" s="72"/>
      <c r="K764" s="72"/>
      <c r="L764" s="72"/>
    </row>
    <row r="765" spans="2:12" ht="15.75" customHeight="1">
      <c r="B765" s="72"/>
      <c r="C765" s="72"/>
      <c r="D765" s="72"/>
      <c r="J765" s="72"/>
      <c r="K765" s="72"/>
      <c r="L765" s="72"/>
    </row>
    <row r="766" spans="2:12" ht="15.75" customHeight="1">
      <c r="B766" s="72"/>
      <c r="C766" s="72"/>
      <c r="D766" s="72"/>
      <c r="J766" s="72"/>
      <c r="K766" s="72"/>
      <c r="L766" s="72"/>
    </row>
    <row r="767" spans="2:12" ht="15.75" customHeight="1">
      <c r="B767" s="72"/>
      <c r="C767" s="72"/>
      <c r="D767" s="72"/>
      <c r="J767" s="72"/>
      <c r="K767" s="72"/>
      <c r="L767" s="72"/>
    </row>
    <row r="768" spans="2:12" ht="15.75" customHeight="1">
      <c r="B768" s="72"/>
      <c r="C768" s="72"/>
      <c r="D768" s="72"/>
      <c r="J768" s="72"/>
      <c r="K768" s="72"/>
      <c r="L768" s="72"/>
    </row>
    <row r="769" spans="2:12" ht="15.75" customHeight="1">
      <c r="B769" s="72"/>
      <c r="C769" s="72"/>
      <c r="D769" s="72"/>
      <c r="J769" s="72"/>
      <c r="K769" s="72"/>
      <c r="L769" s="72"/>
    </row>
    <row r="770" spans="2:12" ht="15.75" customHeight="1">
      <c r="B770" s="72"/>
      <c r="C770" s="72"/>
      <c r="D770" s="72"/>
      <c r="J770" s="72"/>
      <c r="K770" s="72"/>
      <c r="L770" s="72"/>
    </row>
    <row r="771" spans="2:12" ht="15.75" customHeight="1">
      <c r="B771" s="72"/>
      <c r="C771" s="72"/>
      <c r="D771" s="72"/>
      <c r="J771" s="72"/>
      <c r="K771" s="72"/>
      <c r="L771" s="72"/>
    </row>
    <row r="772" spans="2:12" ht="15.75" customHeight="1">
      <c r="B772" s="72"/>
      <c r="C772" s="72"/>
      <c r="D772" s="72"/>
      <c r="J772" s="72"/>
      <c r="K772" s="72"/>
      <c r="L772" s="72"/>
    </row>
    <row r="773" spans="2:12" ht="15.75" customHeight="1">
      <c r="B773" s="72"/>
      <c r="C773" s="72"/>
      <c r="D773" s="72"/>
      <c r="J773" s="72"/>
      <c r="K773" s="72"/>
      <c r="L773" s="72"/>
    </row>
    <row r="774" spans="2:12" ht="15.75" customHeight="1">
      <c r="B774" s="72"/>
      <c r="C774" s="72"/>
      <c r="D774" s="72"/>
      <c r="J774" s="72"/>
      <c r="K774" s="72"/>
      <c r="L774" s="72"/>
    </row>
    <row r="775" spans="2:12" ht="15.75" customHeight="1">
      <c r="B775" s="72"/>
      <c r="C775" s="72"/>
      <c r="D775" s="72"/>
      <c r="J775" s="72"/>
      <c r="K775" s="72"/>
      <c r="L775" s="72"/>
    </row>
    <row r="776" spans="2:12" ht="15.75" customHeight="1">
      <c r="B776" s="72"/>
      <c r="C776" s="72"/>
      <c r="D776" s="72"/>
      <c r="J776" s="72"/>
      <c r="K776" s="72"/>
      <c r="L776" s="72"/>
    </row>
    <row r="777" spans="2:12" ht="15.75" customHeight="1">
      <c r="B777" s="72"/>
      <c r="C777" s="72"/>
      <c r="D777" s="72"/>
      <c r="J777" s="72"/>
      <c r="K777" s="72"/>
      <c r="L777" s="72"/>
    </row>
    <row r="778" spans="2:12" ht="15.75" customHeight="1">
      <c r="B778" s="72"/>
      <c r="C778" s="72"/>
      <c r="D778" s="72"/>
      <c r="J778" s="72"/>
      <c r="K778" s="72"/>
      <c r="L778" s="72"/>
    </row>
    <row r="779" spans="2:12" ht="15.75" customHeight="1">
      <c r="B779" s="72"/>
      <c r="C779" s="72"/>
      <c r="D779" s="72"/>
      <c r="J779" s="72"/>
      <c r="K779" s="72"/>
      <c r="L779" s="72"/>
    </row>
    <row r="780" spans="2:12" ht="15.75" customHeight="1">
      <c r="B780" s="72"/>
      <c r="C780" s="72"/>
      <c r="D780" s="72"/>
      <c r="J780" s="72"/>
      <c r="K780" s="72"/>
      <c r="L780" s="72"/>
    </row>
    <row r="781" spans="2:12" ht="15.75" customHeight="1">
      <c r="B781" s="72"/>
      <c r="C781" s="72"/>
      <c r="D781" s="72"/>
      <c r="J781" s="72"/>
      <c r="K781" s="72"/>
      <c r="L781" s="72"/>
    </row>
    <row r="782" spans="2:12" ht="15.75" customHeight="1">
      <c r="B782" s="72"/>
      <c r="C782" s="72"/>
      <c r="D782" s="72"/>
      <c r="J782" s="72"/>
      <c r="K782" s="72"/>
      <c r="L782" s="72"/>
    </row>
    <row r="783" spans="2:12" ht="15.75" customHeight="1">
      <c r="B783" s="72"/>
      <c r="C783" s="72"/>
      <c r="D783" s="72"/>
      <c r="J783" s="72"/>
      <c r="K783" s="72"/>
      <c r="L783" s="72"/>
    </row>
    <row r="784" spans="2:12" ht="15.75" customHeight="1">
      <c r="B784" s="72"/>
      <c r="C784" s="72"/>
      <c r="D784" s="72"/>
      <c r="J784" s="72"/>
      <c r="K784" s="72"/>
      <c r="L784" s="72"/>
    </row>
    <row r="785" spans="2:12" ht="15.75" customHeight="1">
      <c r="B785" s="72"/>
      <c r="C785" s="72"/>
      <c r="D785" s="72"/>
      <c r="J785" s="72"/>
      <c r="K785" s="72"/>
      <c r="L785" s="72"/>
    </row>
    <row r="786" spans="2:12" ht="15.75" customHeight="1">
      <c r="B786" s="72"/>
      <c r="C786" s="72"/>
      <c r="D786" s="72"/>
      <c r="J786" s="72"/>
      <c r="K786" s="72"/>
      <c r="L786" s="72"/>
    </row>
    <row r="787" spans="2:12" ht="15.75" customHeight="1">
      <c r="B787" s="72"/>
      <c r="C787" s="72"/>
      <c r="D787" s="72"/>
      <c r="J787" s="72"/>
      <c r="K787" s="72"/>
      <c r="L787" s="72"/>
    </row>
    <row r="788" spans="2:12" ht="15.75" customHeight="1">
      <c r="B788" s="72"/>
      <c r="C788" s="72"/>
      <c r="D788" s="72"/>
      <c r="J788" s="72"/>
      <c r="K788" s="72"/>
      <c r="L788" s="72"/>
    </row>
    <row r="789" spans="2:12" ht="15.75" customHeight="1">
      <c r="B789" s="72"/>
      <c r="C789" s="72"/>
      <c r="D789" s="72"/>
      <c r="J789" s="72"/>
      <c r="K789" s="72"/>
      <c r="L789" s="72"/>
    </row>
    <row r="790" spans="2:12" ht="15.75" customHeight="1">
      <c r="B790" s="72"/>
      <c r="C790" s="72"/>
      <c r="D790" s="72"/>
      <c r="J790" s="72"/>
      <c r="K790" s="72"/>
      <c r="L790" s="72"/>
    </row>
    <row r="791" spans="2:12" ht="15.75" customHeight="1">
      <c r="B791" s="72"/>
      <c r="C791" s="72"/>
      <c r="D791" s="72"/>
      <c r="J791" s="72"/>
      <c r="K791" s="72"/>
      <c r="L791" s="72"/>
    </row>
    <row r="792" spans="2:12" ht="15.75" customHeight="1">
      <c r="B792" s="72"/>
      <c r="C792" s="72"/>
      <c r="D792" s="72"/>
      <c r="J792" s="72"/>
      <c r="K792" s="72"/>
      <c r="L792" s="72"/>
    </row>
    <row r="793" spans="2:12" ht="15.75" customHeight="1">
      <c r="B793" s="72"/>
      <c r="C793" s="72"/>
      <c r="D793" s="72"/>
      <c r="J793" s="72"/>
      <c r="K793" s="72"/>
      <c r="L793" s="72"/>
    </row>
    <row r="794" spans="2:12" ht="15.75" customHeight="1">
      <c r="B794" s="72"/>
      <c r="C794" s="72"/>
      <c r="D794" s="72"/>
      <c r="J794" s="72"/>
      <c r="K794" s="72"/>
      <c r="L794" s="72"/>
    </row>
    <row r="795" spans="2:12" ht="15.75" customHeight="1">
      <c r="B795" s="72"/>
      <c r="C795" s="72"/>
      <c r="D795" s="72"/>
      <c r="J795" s="72"/>
      <c r="K795" s="72"/>
      <c r="L795" s="72"/>
    </row>
    <row r="796" spans="2:12" ht="15.75" customHeight="1">
      <c r="B796" s="72"/>
      <c r="C796" s="72"/>
      <c r="D796" s="72"/>
      <c r="J796" s="72"/>
      <c r="K796" s="72"/>
      <c r="L796" s="72"/>
    </row>
    <row r="797" spans="2:12" ht="15.75" customHeight="1">
      <c r="B797" s="72"/>
      <c r="C797" s="72"/>
      <c r="D797" s="72"/>
      <c r="J797" s="72"/>
      <c r="K797" s="72"/>
      <c r="L797" s="72"/>
    </row>
    <row r="798" spans="2:12" ht="15.75" customHeight="1">
      <c r="B798" s="72"/>
      <c r="C798" s="72"/>
      <c r="D798" s="72"/>
      <c r="J798" s="72"/>
      <c r="K798" s="72"/>
      <c r="L798" s="72"/>
    </row>
    <row r="799" spans="2:12" ht="15.75" customHeight="1">
      <c r="B799" s="72"/>
      <c r="C799" s="72"/>
      <c r="D799" s="72"/>
      <c r="J799" s="72"/>
      <c r="K799" s="72"/>
      <c r="L799" s="72"/>
    </row>
    <row r="800" spans="2:12" ht="15.75" customHeight="1">
      <c r="B800" s="72"/>
      <c r="C800" s="72"/>
      <c r="D800" s="72"/>
      <c r="J800" s="72"/>
      <c r="K800" s="72"/>
      <c r="L800" s="72"/>
    </row>
    <row r="801" spans="2:12" ht="15.75" customHeight="1">
      <c r="B801" s="72"/>
      <c r="C801" s="72"/>
      <c r="D801" s="72"/>
      <c r="J801" s="72"/>
      <c r="K801" s="72"/>
      <c r="L801" s="72"/>
    </row>
    <row r="802" spans="2:12" ht="15.75" customHeight="1">
      <c r="B802" s="72"/>
      <c r="C802" s="72"/>
      <c r="D802" s="72"/>
      <c r="J802" s="72"/>
      <c r="K802" s="72"/>
      <c r="L802" s="72"/>
    </row>
    <row r="803" spans="2:12" ht="15.75" customHeight="1">
      <c r="B803" s="72"/>
      <c r="C803" s="72"/>
      <c r="D803" s="72"/>
      <c r="J803" s="72"/>
      <c r="K803" s="72"/>
      <c r="L803" s="72"/>
    </row>
    <row r="804" spans="2:12" ht="15.75" customHeight="1">
      <c r="B804" s="72"/>
      <c r="C804" s="72"/>
      <c r="D804" s="72"/>
      <c r="J804" s="72"/>
      <c r="K804" s="72"/>
      <c r="L804" s="72"/>
    </row>
    <row r="805" spans="2:12" ht="15.75" customHeight="1">
      <c r="B805" s="72"/>
      <c r="C805" s="72"/>
      <c r="D805" s="72"/>
      <c r="J805" s="72"/>
      <c r="K805" s="72"/>
      <c r="L805" s="72"/>
    </row>
    <row r="806" spans="2:12" ht="15.75" customHeight="1">
      <c r="B806" s="72"/>
      <c r="C806" s="72"/>
      <c r="D806" s="72"/>
      <c r="J806" s="72"/>
      <c r="K806" s="72"/>
      <c r="L806" s="72"/>
    </row>
    <row r="807" spans="2:12" ht="15.75" customHeight="1">
      <c r="B807" s="72"/>
      <c r="C807" s="72"/>
      <c r="D807" s="72"/>
      <c r="J807" s="72"/>
      <c r="K807" s="72"/>
      <c r="L807" s="72"/>
    </row>
    <row r="808" spans="2:12" ht="15.75" customHeight="1">
      <c r="B808" s="72"/>
      <c r="C808" s="72"/>
      <c r="D808" s="72"/>
      <c r="J808" s="72"/>
      <c r="K808" s="72"/>
      <c r="L808" s="72"/>
    </row>
    <row r="809" spans="2:12" ht="15.75" customHeight="1">
      <c r="B809" s="72"/>
      <c r="C809" s="72"/>
      <c r="D809" s="72"/>
      <c r="J809" s="72"/>
      <c r="K809" s="72"/>
      <c r="L809" s="72"/>
    </row>
    <row r="810" spans="2:12" ht="15.75" customHeight="1">
      <c r="B810" s="72"/>
      <c r="C810" s="72"/>
      <c r="D810" s="72"/>
      <c r="J810" s="72"/>
      <c r="K810" s="72"/>
      <c r="L810" s="72"/>
    </row>
    <row r="811" spans="2:12" ht="15.75" customHeight="1">
      <c r="B811" s="72"/>
      <c r="C811" s="72"/>
      <c r="D811" s="72"/>
      <c r="J811" s="72"/>
      <c r="K811" s="72"/>
      <c r="L811" s="72"/>
    </row>
    <row r="812" spans="2:12" ht="15.75" customHeight="1">
      <c r="B812" s="72"/>
      <c r="C812" s="72"/>
      <c r="D812" s="72"/>
      <c r="J812" s="72"/>
      <c r="K812" s="72"/>
      <c r="L812" s="72"/>
    </row>
    <row r="813" spans="2:12" ht="15.75" customHeight="1">
      <c r="B813" s="72"/>
      <c r="C813" s="72"/>
      <c r="D813" s="72"/>
      <c r="J813" s="72"/>
      <c r="K813" s="72"/>
      <c r="L813" s="72"/>
    </row>
    <row r="814" spans="2:12" ht="15.75" customHeight="1">
      <c r="B814" s="72"/>
      <c r="C814" s="72"/>
      <c r="D814" s="72"/>
      <c r="J814" s="72"/>
      <c r="K814" s="72"/>
      <c r="L814" s="72"/>
    </row>
    <row r="815" spans="2:12" ht="15.75" customHeight="1">
      <c r="B815" s="72"/>
      <c r="C815" s="72"/>
      <c r="D815" s="72"/>
      <c r="J815" s="72"/>
      <c r="K815" s="72"/>
      <c r="L815" s="72"/>
    </row>
    <row r="816" spans="2:12" ht="15.75" customHeight="1">
      <c r="B816" s="72"/>
      <c r="C816" s="72"/>
      <c r="D816" s="72"/>
      <c r="J816" s="72"/>
      <c r="K816" s="72"/>
      <c r="L816" s="72"/>
    </row>
    <row r="817" spans="2:12" ht="15.75" customHeight="1">
      <c r="B817" s="72"/>
      <c r="C817" s="72"/>
      <c r="D817" s="72"/>
      <c r="J817" s="72"/>
      <c r="K817" s="72"/>
      <c r="L817" s="72"/>
    </row>
    <row r="818" spans="2:12" ht="15.75" customHeight="1">
      <c r="B818" s="72"/>
      <c r="C818" s="72"/>
      <c r="D818" s="72"/>
      <c r="J818" s="72"/>
      <c r="K818" s="72"/>
      <c r="L818" s="72"/>
    </row>
    <row r="819" spans="2:12" ht="15.75" customHeight="1">
      <c r="B819" s="72"/>
      <c r="C819" s="72"/>
      <c r="D819" s="72"/>
      <c r="J819" s="72"/>
      <c r="K819" s="72"/>
      <c r="L819" s="72"/>
    </row>
    <row r="820" spans="2:12" ht="15.75" customHeight="1">
      <c r="B820" s="72"/>
      <c r="C820" s="72"/>
      <c r="D820" s="72"/>
      <c r="J820" s="72"/>
      <c r="K820" s="72"/>
      <c r="L820" s="72"/>
    </row>
    <row r="821" spans="2:12" ht="15.75" customHeight="1">
      <c r="B821" s="72"/>
      <c r="C821" s="72"/>
      <c r="D821" s="72"/>
      <c r="J821" s="72"/>
      <c r="K821" s="72"/>
      <c r="L821" s="72"/>
    </row>
    <row r="822" spans="2:12" ht="15.75" customHeight="1">
      <c r="B822" s="72"/>
      <c r="C822" s="72"/>
      <c r="D822" s="72"/>
      <c r="J822" s="72"/>
      <c r="K822" s="72"/>
      <c r="L822" s="72"/>
    </row>
    <row r="823" spans="2:12" ht="15.75" customHeight="1">
      <c r="B823" s="72"/>
      <c r="C823" s="72"/>
      <c r="D823" s="72"/>
      <c r="J823" s="72"/>
      <c r="K823" s="72"/>
      <c r="L823" s="72"/>
    </row>
    <row r="824" spans="2:12" ht="15.75" customHeight="1">
      <c r="B824" s="72"/>
      <c r="C824" s="72"/>
      <c r="D824" s="72"/>
      <c r="J824" s="72"/>
      <c r="K824" s="72"/>
      <c r="L824" s="72"/>
    </row>
    <row r="825" spans="2:12" ht="15.75" customHeight="1">
      <c r="B825" s="72"/>
      <c r="C825" s="72"/>
      <c r="D825" s="72"/>
      <c r="J825" s="72"/>
      <c r="K825" s="72"/>
      <c r="L825" s="72"/>
    </row>
    <row r="826" spans="2:12" ht="15.75" customHeight="1">
      <c r="B826" s="72"/>
      <c r="C826" s="72"/>
      <c r="D826" s="72"/>
      <c r="J826" s="72"/>
      <c r="K826" s="72"/>
      <c r="L826" s="72"/>
    </row>
    <row r="827" spans="2:12" ht="15.75" customHeight="1">
      <c r="B827" s="72"/>
      <c r="C827" s="72"/>
      <c r="D827" s="72"/>
      <c r="J827" s="72"/>
      <c r="K827" s="72"/>
      <c r="L827" s="72"/>
    </row>
    <row r="828" spans="2:12" ht="15.75" customHeight="1">
      <c r="B828" s="72"/>
      <c r="C828" s="72"/>
      <c r="D828" s="72"/>
      <c r="J828" s="72"/>
      <c r="K828" s="72"/>
      <c r="L828" s="72"/>
    </row>
    <row r="829" spans="2:12" ht="15.75" customHeight="1">
      <c r="B829" s="72"/>
      <c r="C829" s="72"/>
      <c r="D829" s="72"/>
      <c r="J829" s="72"/>
      <c r="K829" s="72"/>
      <c r="L829" s="72"/>
    </row>
    <row r="830" spans="2:12" ht="15.75" customHeight="1">
      <c r="B830" s="72"/>
      <c r="C830" s="72"/>
      <c r="D830" s="72"/>
      <c r="J830" s="72"/>
      <c r="K830" s="72"/>
      <c r="L830" s="72"/>
    </row>
    <row r="831" spans="2:12" ht="15.75" customHeight="1">
      <c r="B831" s="72"/>
      <c r="C831" s="72"/>
      <c r="D831" s="72"/>
      <c r="J831" s="72"/>
      <c r="K831" s="72"/>
      <c r="L831" s="72"/>
    </row>
    <row r="832" spans="2:12" ht="15.75" customHeight="1">
      <c r="B832" s="72"/>
      <c r="C832" s="72"/>
      <c r="D832" s="72"/>
      <c r="J832" s="72"/>
      <c r="K832" s="72"/>
      <c r="L832" s="72"/>
    </row>
    <row r="833" spans="2:12" ht="15.75" customHeight="1">
      <c r="B833" s="72"/>
      <c r="C833" s="72"/>
      <c r="D833" s="72"/>
      <c r="J833" s="72"/>
      <c r="K833" s="72"/>
      <c r="L833" s="72"/>
    </row>
    <row r="834" spans="2:12" ht="15.75" customHeight="1">
      <c r="B834" s="72"/>
      <c r="C834" s="72"/>
      <c r="D834" s="72"/>
      <c r="J834" s="72"/>
      <c r="K834" s="72"/>
      <c r="L834" s="72"/>
    </row>
    <row r="835" spans="2:12" ht="15.75" customHeight="1">
      <c r="B835" s="72"/>
      <c r="C835" s="72"/>
      <c r="D835" s="72"/>
      <c r="J835" s="72"/>
      <c r="K835" s="72"/>
      <c r="L835" s="72"/>
    </row>
    <row r="836" spans="2:12" ht="15.75" customHeight="1">
      <c r="B836" s="72"/>
      <c r="C836" s="72"/>
      <c r="D836" s="72"/>
      <c r="J836" s="72"/>
      <c r="K836" s="72"/>
      <c r="L836" s="72"/>
    </row>
    <row r="837" spans="2:12" ht="15.75" customHeight="1">
      <c r="B837" s="72"/>
      <c r="C837" s="72"/>
      <c r="D837" s="72"/>
      <c r="J837" s="72"/>
      <c r="K837" s="72"/>
      <c r="L837" s="72"/>
    </row>
    <row r="838" spans="2:12" ht="15.75" customHeight="1">
      <c r="B838" s="72"/>
      <c r="C838" s="72"/>
      <c r="D838" s="72"/>
      <c r="J838" s="72"/>
      <c r="K838" s="72"/>
      <c r="L838" s="72"/>
    </row>
    <row r="839" spans="2:12" ht="15.75" customHeight="1">
      <c r="B839" s="72"/>
      <c r="C839" s="72"/>
      <c r="D839" s="72"/>
      <c r="J839" s="72"/>
      <c r="K839" s="72"/>
      <c r="L839" s="72"/>
    </row>
    <row r="840" spans="2:12" ht="15.75" customHeight="1">
      <c r="B840" s="72"/>
      <c r="C840" s="72"/>
      <c r="D840" s="72"/>
      <c r="J840" s="72"/>
      <c r="K840" s="72"/>
      <c r="L840" s="72"/>
    </row>
    <row r="841" spans="2:12" ht="15.75" customHeight="1">
      <c r="B841" s="72"/>
      <c r="C841" s="72"/>
      <c r="D841" s="72"/>
      <c r="J841" s="72"/>
      <c r="K841" s="72"/>
      <c r="L841" s="72"/>
    </row>
    <row r="842" spans="2:12" ht="15.75" customHeight="1">
      <c r="B842" s="72"/>
      <c r="C842" s="72"/>
      <c r="D842" s="72"/>
      <c r="J842" s="72"/>
      <c r="K842" s="72"/>
      <c r="L842" s="72"/>
    </row>
    <row r="843" spans="2:12" ht="15.75" customHeight="1">
      <c r="B843" s="72"/>
      <c r="C843" s="72"/>
      <c r="D843" s="72"/>
      <c r="J843" s="72"/>
      <c r="K843" s="72"/>
      <c r="L843" s="72"/>
    </row>
    <row r="844" spans="2:12" ht="15.75" customHeight="1">
      <c r="B844" s="72"/>
      <c r="C844" s="72"/>
      <c r="D844" s="72"/>
      <c r="J844" s="72"/>
      <c r="K844" s="72"/>
      <c r="L844" s="72"/>
    </row>
    <row r="845" spans="2:12" ht="15.75" customHeight="1">
      <c r="B845" s="72"/>
      <c r="C845" s="72"/>
      <c r="D845" s="72"/>
      <c r="J845" s="72"/>
      <c r="K845" s="72"/>
      <c r="L845" s="72"/>
    </row>
    <row r="846" spans="2:12" ht="15.75" customHeight="1">
      <c r="B846" s="72"/>
      <c r="C846" s="72"/>
      <c r="D846" s="72"/>
      <c r="J846" s="72"/>
      <c r="K846" s="72"/>
      <c r="L846" s="72"/>
    </row>
    <row r="847" spans="2:12" ht="15.75" customHeight="1">
      <c r="B847" s="72"/>
      <c r="C847" s="72"/>
      <c r="D847" s="72"/>
      <c r="J847" s="72"/>
      <c r="K847" s="72"/>
      <c r="L847" s="72"/>
    </row>
    <row r="848" spans="2:12" ht="15.75" customHeight="1">
      <c r="B848" s="72"/>
      <c r="C848" s="72"/>
      <c r="D848" s="72"/>
      <c r="J848" s="72"/>
      <c r="K848" s="72"/>
      <c r="L848" s="72"/>
    </row>
    <row r="849" spans="2:12" ht="15.75" customHeight="1">
      <c r="B849" s="72"/>
      <c r="C849" s="72"/>
      <c r="D849" s="72"/>
      <c r="J849" s="72"/>
      <c r="K849" s="72"/>
      <c r="L849" s="72"/>
    </row>
    <row r="850" spans="2:12" ht="15.75" customHeight="1">
      <c r="B850" s="72"/>
      <c r="C850" s="72"/>
      <c r="D850" s="72"/>
      <c r="J850" s="72"/>
      <c r="K850" s="72"/>
      <c r="L850" s="72"/>
    </row>
    <row r="851" spans="2:12" ht="15.75" customHeight="1">
      <c r="B851" s="72"/>
      <c r="C851" s="72"/>
      <c r="D851" s="72"/>
      <c r="J851" s="72"/>
      <c r="K851" s="72"/>
      <c r="L851" s="72"/>
    </row>
    <row r="852" spans="2:12" ht="15.75" customHeight="1">
      <c r="B852" s="72"/>
      <c r="C852" s="72"/>
      <c r="D852" s="72"/>
      <c r="J852" s="72"/>
      <c r="K852" s="72"/>
      <c r="L852" s="72"/>
    </row>
    <row r="853" spans="2:12" ht="15.75" customHeight="1">
      <c r="B853" s="72"/>
      <c r="C853" s="72"/>
      <c r="D853" s="72"/>
      <c r="J853" s="72"/>
      <c r="K853" s="72"/>
      <c r="L853" s="72"/>
    </row>
    <row r="854" spans="2:12" ht="15.75" customHeight="1">
      <c r="B854" s="72"/>
      <c r="C854" s="72"/>
      <c r="D854" s="72"/>
      <c r="J854" s="72"/>
      <c r="K854" s="72"/>
      <c r="L854" s="72"/>
    </row>
    <row r="855" spans="2:12" ht="15.75" customHeight="1">
      <c r="B855" s="72"/>
      <c r="C855" s="72"/>
      <c r="D855" s="72"/>
      <c r="J855" s="72"/>
      <c r="K855" s="72"/>
      <c r="L855" s="72"/>
    </row>
    <row r="856" spans="2:12" ht="15.75" customHeight="1">
      <c r="B856" s="72"/>
      <c r="C856" s="72"/>
      <c r="D856" s="72"/>
      <c r="J856" s="72"/>
      <c r="K856" s="72"/>
      <c r="L856" s="72"/>
    </row>
    <row r="857" spans="2:12" ht="15.75" customHeight="1">
      <c r="B857" s="72"/>
      <c r="C857" s="72"/>
      <c r="D857" s="72"/>
      <c r="J857" s="72"/>
      <c r="K857" s="72"/>
      <c r="L857" s="72"/>
    </row>
    <row r="858" spans="2:12" ht="15.75" customHeight="1">
      <c r="B858" s="72"/>
      <c r="C858" s="72"/>
      <c r="D858" s="72"/>
      <c r="J858" s="72"/>
      <c r="K858" s="72"/>
      <c r="L858" s="72"/>
    </row>
    <row r="859" spans="2:12" ht="15.75" customHeight="1">
      <c r="B859" s="72"/>
      <c r="C859" s="72"/>
      <c r="D859" s="72"/>
      <c r="J859" s="72"/>
      <c r="K859" s="72"/>
      <c r="L859" s="72"/>
    </row>
    <row r="860" spans="2:12" ht="15.75" customHeight="1">
      <c r="B860" s="72"/>
      <c r="C860" s="72"/>
      <c r="D860" s="72"/>
      <c r="J860" s="72"/>
      <c r="K860" s="72"/>
      <c r="L860" s="72"/>
    </row>
    <row r="861" spans="2:12" ht="15.75" customHeight="1">
      <c r="B861" s="72"/>
      <c r="C861" s="72"/>
      <c r="D861" s="72"/>
      <c r="J861" s="72"/>
      <c r="K861" s="72"/>
      <c r="L861" s="72"/>
    </row>
    <row r="862" spans="2:12" ht="15.75" customHeight="1">
      <c r="B862" s="72"/>
      <c r="C862" s="72"/>
      <c r="D862" s="72"/>
      <c r="J862" s="72"/>
      <c r="K862" s="72"/>
      <c r="L862" s="72"/>
    </row>
    <row r="863" spans="2:12" ht="15.75" customHeight="1">
      <c r="B863" s="72"/>
      <c r="C863" s="72"/>
      <c r="D863" s="72"/>
      <c r="J863" s="72"/>
      <c r="K863" s="72"/>
      <c r="L863" s="72"/>
    </row>
    <row r="864" spans="2:12" ht="15.75" customHeight="1">
      <c r="B864" s="72"/>
      <c r="C864" s="72"/>
      <c r="D864" s="72"/>
      <c r="J864" s="72"/>
      <c r="K864" s="72"/>
      <c r="L864" s="72"/>
    </row>
    <row r="865" spans="2:12" ht="15.75" customHeight="1">
      <c r="B865" s="72"/>
      <c r="C865" s="72"/>
      <c r="D865" s="72"/>
      <c r="J865" s="72"/>
      <c r="K865" s="72"/>
      <c r="L865" s="72"/>
    </row>
    <row r="866" spans="2:12" ht="15.75" customHeight="1">
      <c r="B866" s="72"/>
      <c r="C866" s="72"/>
      <c r="D866" s="72"/>
      <c r="J866" s="72"/>
      <c r="K866" s="72"/>
      <c r="L866" s="72"/>
    </row>
    <row r="867" spans="2:12" ht="15.75" customHeight="1">
      <c r="B867" s="72"/>
      <c r="C867" s="72"/>
      <c r="D867" s="72"/>
      <c r="J867" s="72"/>
      <c r="K867" s="72"/>
      <c r="L867" s="72"/>
    </row>
    <row r="868" spans="2:12" ht="15.75" customHeight="1">
      <c r="B868" s="72"/>
      <c r="C868" s="72"/>
      <c r="D868" s="72"/>
      <c r="J868" s="72"/>
      <c r="K868" s="72"/>
      <c r="L868" s="72"/>
    </row>
    <row r="869" spans="2:12" ht="15.75" customHeight="1">
      <c r="B869" s="72"/>
      <c r="C869" s="72"/>
      <c r="D869" s="72"/>
      <c r="J869" s="72"/>
      <c r="K869" s="72"/>
      <c r="L869" s="72"/>
    </row>
    <row r="870" spans="2:12" ht="15.75" customHeight="1">
      <c r="B870" s="72"/>
      <c r="C870" s="72"/>
      <c r="D870" s="72"/>
      <c r="J870" s="72"/>
      <c r="K870" s="72"/>
      <c r="L870" s="72"/>
    </row>
    <row r="871" spans="2:12" ht="15.75" customHeight="1">
      <c r="B871" s="72"/>
      <c r="C871" s="72"/>
      <c r="D871" s="72"/>
      <c r="J871" s="72"/>
      <c r="K871" s="72"/>
      <c r="L871" s="72"/>
    </row>
    <row r="872" spans="2:12" ht="15.75" customHeight="1">
      <c r="B872" s="72"/>
      <c r="C872" s="72"/>
      <c r="D872" s="72"/>
      <c r="J872" s="72"/>
      <c r="K872" s="72"/>
      <c r="L872" s="72"/>
    </row>
    <row r="873" spans="2:12" ht="15.75" customHeight="1">
      <c r="B873" s="72"/>
      <c r="C873" s="72"/>
      <c r="D873" s="72"/>
      <c r="J873" s="72"/>
      <c r="K873" s="72"/>
      <c r="L873" s="72"/>
    </row>
    <row r="874" spans="2:12" ht="15.75" customHeight="1">
      <c r="B874" s="72"/>
      <c r="C874" s="72"/>
      <c r="D874" s="72"/>
      <c r="J874" s="72"/>
      <c r="K874" s="72"/>
      <c r="L874" s="72"/>
    </row>
    <row r="875" spans="2:12" ht="15.75" customHeight="1">
      <c r="B875" s="72"/>
      <c r="C875" s="72"/>
      <c r="D875" s="72"/>
      <c r="J875" s="72"/>
      <c r="K875" s="72"/>
      <c r="L875" s="72"/>
    </row>
    <row r="876" spans="2:12" ht="15.75" customHeight="1">
      <c r="B876" s="72"/>
      <c r="C876" s="72"/>
      <c r="D876" s="72"/>
      <c r="J876" s="72"/>
      <c r="K876" s="72"/>
      <c r="L876" s="72"/>
    </row>
    <row r="877" spans="2:12" ht="15.75" customHeight="1">
      <c r="B877" s="72"/>
      <c r="C877" s="72"/>
      <c r="D877" s="72"/>
      <c r="J877" s="72"/>
      <c r="K877" s="72"/>
      <c r="L877" s="72"/>
    </row>
    <row r="878" spans="2:12" ht="15.75" customHeight="1">
      <c r="B878" s="72"/>
      <c r="C878" s="72"/>
      <c r="D878" s="72"/>
      <c r="J878" s="72"/>
      <c r="K878" s="72"/>
      <c r="L878" s="72"/>
    </row>
    <row r="879" spans="2:12" ht="15.75" customHeight="1">
      <c r="B879" s="72"/>
      <c r="C879" s="72"/>
      <c r="D879" s="72"/>
      <c r="J879" s="72"/>
      <c r="K879" s="72"/>
      <c r="L879" s="72"/>
    </row>
    <row r="880" spans="2:12" ht="15.75" customHeight="1">
      <c r="B880" s="72"/>
      <c r="C880" s="72"/>
      <c r="D880" s="72"/>
      <c r="J880" s="72"/>
      <c r="K880" s="72"/>
      <c r="L880" s="72"/>
    </row>
    <row r="881" spans="2:12" ht="15.75" customHeight="1">
      <c r="B881" s="72"/>
      <c r="C881" s="72"/>
      <c r="D881" s="72"/>
      <c r="J881" s="72"/>
      <c r="K881" s="72"/>
      <c r="L881" s="72"/>
    </row>
    <row r="882" spans="2:12" ht="15.75" customHeight="1">
      <c r="B882" s="72"/>
      <c r="C882" s="72"/>
      <c r="D882" s="72"/>
      <c r="J882" s="72"/>
      <c r="K882" s="72"/>
      <c r="L882" s="72"/>
    </row>
    <row r="883" spans="2:12" ht="15.75" customHeight="1">
      <c r="B883" s="72"/>
      <c r="C883" s="72"/>
      <c r="D883" s="72"/>
      <c r="J883" s="72"/>
      <c r="K883" s="72"/>
      <c r="L883" s="72"/>
    </row>
    <row r="884" spans="2:12" ht="15.75" customHeight="1">
      <c r="B884" s="72"/>
      <c r="C884" s="72"/>
      <c r="D884" s="72"/>
      <c r="J884" s="72"/>
      <c r="K884" s="72"/>
      <c r="L884" s="72"/>
    </row>
    <row r="885" spans="2:12" ht="15.75" customHeight="1">
      <c r="B885" s="72"/>
      <c r="C885" s="72"/>
      <c r="D885" s="72"/>
      <c r="J885" s="72"/>
      <c r="K885" s="72"/>
      <c r="L885" s="72"/>
    </row>
    <row r="886" spans="2:12" ht="15.75" customHeight="1">
      <c r="B886" s="72"/>
      <c r="C886" s="72"/>
      <c r="D886" s="72"/>
      <c r="J886" s="72"/>
      <c r="K886" s="72"/>
      <c r="L886" s="72"/>
    </row>
    <row r="887" spans="2:12" ht="15.75" customHeight="1">
      <c r="B887" s="72"/>
      <c r="C887" s="72"/>
      <c r="D887" s="72"/>
      <c r="J887" s="72"/>
      <c r="K887" s="72"/>
      <c r="L887" s="72"/>
    </row>
    <row r="888" spans="2:12" ht="15.75" customHeight="1">
      <c r="B888" s="72"/>
      <c r="C888" s="72"/>
      <c r="D888" s="72"/>
      <c r="J888" s="72"/>
      <c r="K888" s="72"/>
      <c r="L888" s="72"/>
    </row>
    <row r="889" spans="2:12" ht="15.75" customHeight="1">
      <c r="B889" s="72"/>
      <c r="C889" s="72"/>
      <c r="D889" s="72"/>
      <c r="J889" s="72"/>
      <c r="K889" s="72"/>
      <c r="L889" s="72"/>
    </row>
    <row r="890" spans="2:12" ht="15.75" customHeight="1">
      <c r="B890" s="72"/>
      <c r="C890" s="72"/>
      <c r="D890" s="72"/>
      <c r="J890" s="72"/>
      <c r="K890" s="72"/>
      <c r="L890" s="72"/>
    </row>
    <row r="891" spans="2:12" ht="15.75" customHeight="1">
      <c r="B891" s="72"/>
      <c r="C891" s="72"/>
      <c r="D891" s="72"/>
      <c r="J891" s="72"/>
      <c r="K891" s="72"/>
      <c r="L891" s="72"/>
    </row>
    <row r="892" spans="2:12" ht="15.75" customHeight="1">
      <c r="B892" s="72"/>
      <c r="C892" s="72"/>
      <c r="D892" s="72"/>
      <c r="J892" s="72"/>
      <c r="K892" s="72"/>
      <c r="L892" s="72"/>
    </row>
    <row r="893" spans="2:12" ht="15.75" customHeight="1">
      <c r="B893" s="72"/>
      <c r="C893" s="72"/>
      <c r="D893" s="72"/>
      <c r="J893" s="72"/>
      <c r="K893" s="72"/>
      <c r="L893" s="72"/>
    </row>
    <row r="894" spans="2:12" ht="15.75" customHeight="1">
      <c r="B894" s="72"/>
      <c r="C894" s="72"/>
      <c r="D894" s="72"/>
      <c r="J894" s="72"/>
      <c r="K894" s="72"/>
      <c r="L894" s="72"/>
    </row>
    <row r="895" spans="2:12" ht="15.75" customHeight="1">
      <c r="B895" s="72"/>
      <c r="C895" s="72"/>
      <c r="D895" s="72"/>
      <c r="J895" s="72"/>
      <c r="K895" s="72"/>
      <c r="L895" s="72"/>
    </row>
    <row r="896" spans="2:12" ht="15.75" customHeight="1">
      <c r="B896" s="72"/>
      <c r="C896" s="72"/>
      <c r="D896" s="72"/>
      <c r="J896" s="72"/>
      <c r="K896" s="72"/>
      <c r="L896" s="72"/>
    </row>
    <row r="897" spans="2:12" ht="15.75" customHeight="1">
      <c r="B897" s="72"/>
      <c r="C897" s="72"/>
      <c r="D897" s="72"/>
      <c r="J897" s="72"/>
      <c r="K897" s="72"/>
      <c r="L897" s="72"/>
    </row>
    <row r="898" spans="2:12" ht="15.75" customHeight="1">
      <c r="B898" s="72"/>
      <c r="C898" s="72"/>
      <c r="D898" s="72"/>
      <c r="J898" s="72"/>
      <c r="K898" s="72"/>
      <c r="L898" s="72"/>
    </row>
    <row r="899" spans="2:12" ht="15.75" customHeight="1">
      <c r="B899" s="72"/>
      <c r="C899" s="72"/>
      <c r="D899" s="72"/>
      <c r="J899" s="72"/>
      <c r="K899" s="72"/>
      <c r="L899" s="72"/>
    </row>
    <row r="900" spans="2:12" ht="15.75" customHeight="1">
      <c r="B900" s="72"/>
      <c r="C900" s="72"/>
      <c r="D900" s="72"/>
      <c r="J900" s="72"/>
      <c r="K900" s="72"/>
      <c r="L900" s="72"/>
    </row>
    <row r="901" spans="2:12" ht="15.75" customHeight="1">
      <c r="B901" s="72"/>
      <c r="C901" s="72"/>
      <c r="D901" s="72"/>
      <c r="J901" s="72"/>
      <c r="K901" s="72"/>
      <c r="L901" s="72"/>
    </row>
    <row r="902" spans="2:12" ht="15.75" customHeight="1">
      <c r="B902" s="72"/>
      <c r="C902" s="72"/>
      <c r="D902" s="72"/>
      <c r="J902" s="72"/>
      <c r="K902" s="72"/>
      <c r="L902" s="72"/>
    </row>
    <row r="903" spans="2:12" ht="15.75" customHeight="1">
      <c r="B903" s="72"/>
      <c r="C903" s="72"/>
      <c r="D903" s="72"/>
      <c r="J903" s="72"/>
      <c r="K903" s="72"/>
      <c r="L903" s="72"/>
    </row>
    <row r="904" spans="2:12" ht="15.75" customHeight="1">
      <c r="B904" s="72"/>
      <c r="C904" s="72"/>
      <c r="D904" s="72"/>
      <c r="J904" s="72"/>
      <c r="K904" s="72"/>
      <c r="L904" s="72"/>
    </row>
    <row r="905" spans="2:12" ht="15.75" customHeight="1">
      <c r="B905" s="72"/>
      <c r="C905" s="72"/>
      <c r="D905" s="72"/>
      <c r="J905" s="72"/>
      <c r="K905" s="72"/>
      <c r="L905" s="72"/>
    </row>
    <row r="906" spans="2:12" ht="15.75" customHeight="1">
      <c r="B906" s="72"/>
      <c r="C906" s="72"/>
      <c r="D906" s="72"/>
      <c r="J906" s="72"/>
      <c r="K906" s="72"/>
      <c r="L906" s="72"/>
    </row>
    <row r="907" spans="2:12" ht="15.75" customHeight="1">
      <c r="B907" s="72"/>
      <c r="C907" s="72"/>
      <c r="D907" s="72"/>
      <c r="J907" s="72"/>
      <c r="K907" s="72"/>
      <c r="L907" s="72"/>
    </row>
    <row r="908" spans="2:12" ht="15.75" customHeight="1">
      <c r="B908" s="72"/>
      <c r="C908" s="72"/>
      <c r="D908" s="72"/>
      <c r="J908" s="72"/>
      <c r="K908" s="72"/>
      <c r="L908" s="72"/>
    </row>
    <row r="909" spans="2:12" ht="15.75" customHeight="1">
      <c r="B909" s="72"/>
      <c r="C909" s="72"/>
      <c r="D909" s="72"/>
      <c r="J909" s="72"/>
      <c r="K909" s="72"/>
      <c r="L909" s="72"/>
    </row>
    <row r="910" spans="2:12" ht="15.75" customHeight="1">
      <c r="B910" s="72"/>
      <c r="C910" s="72"/>
      <c r="D910" s="72"/>
      <c r="J910" s="72"/>
      <c r="K910" s="72"/>
      <c r="L910" s="72"/>
    </row>
    <row r="911" spans="2:12" ht="15.75" customHeight="1">
      <c r="B911" s="72"/>
      <c r="C911" s="72"/>
      <c r="D911" s="72"/>
      <c r="J911" s="72"/>
      <c r="K911" s="72"/>
      <c r="L911" s="72"/>
    </row>
    <row r="912" spans="2:12" ht="15.75" customHeight="1">
      <c r="B912" s="72"/>
      <c r="C912" s="72"/>
      <c r="D912" s="72"/>
      <c r="J912" s="72"/>
      <c r="K912" s="72"/>
      <c r="L912" s="72"/>
    </row>
    <row r="913" spans="2:12" ht="15.75" customHeight="1">
      <c r="B913" s="72"/>
      <c r="C913" s="72"/>
      <c r="D913" s="72"/>
      <c r="J913" s="72"/>
      <c r="K913" s="72"/>
      <c r="L913" s="72"/>
    </row>
    <row r="914" spans="2:12" ht="15.75" customHeight="1">
      <c r="B914" s="72"/>
      <c r="C914" s="72"/>
      <c r="D914" s="72"/>
      <c r="J914" s="72"/>
      <c r="K914" s="72"/>
      <c r="L914" s="72"/>
    </row>
    <row r="915" spans="2:12" ht="15.75" customHeight="1">
      <c r="B915" s="72"/>
      <c r="C915" s="72"/>
      <c r="D915" s="72"/>
      <c r="J915" s="72"/>
      <c r="K915" s="72"/>
      <c r="L915" s="72"/>
    </row>
    <row r="916" spans="2:12" ht="15.75" customHeight="1">
      <c r="B916" s="72"/>
      <c r="C916" s="72"/>
      <c r="D916" s="72"/>
      <c r="J916" s="72"/>
      <c r="K916" s="72"/>
      <c r="L916" s="72"/>
    </row>
    <row r="917" spans="2:12" ht="15.75" customHeight="1">
      <c r="B917" s="72"/>
      <c r="C917" s="72"/>
      <c r="D917" s="72"/>
      <c r="J917" s="72"/>
      <c r="K917" s="72"/>
      <c r="L917" s="72"/>
    </row>
    <row r="918" spans="2:12" ht="15.75" customHeight="1">
      <c r="B918" s="72"/>
      <c r="C918" s="72"/>
      <c r="D918" s="72"/>
      <c r="J918" s="72"/>
      <c r="K918" s="72"/>
      <c r="L918" s="72"/>
    </row>
    <row r="919" spans="2:12" ht="15.75" customHeight="1">
      <c r="B919" s="72"/>
      <c r="C919" s="72"/>
      <c r="D919" s="72"/>
      <c r="J919" s="72"/>
      <c r="K919" s="72"/>
      <c r="L919" s="72"/>
    </row>
    <row r="920" spans="2:12" ht="15.75" customHeight="1">
      <c r="B920" s="72"/>
      <c r="C920" s="72"/>
      <c r="D920" s="72"/>
      <c r="J920" s="72"/>
      <c r="K920" s="72"/>
      <c r="L920" s="72"/>
    </row>
    <row r="921" spans="2:12" ht="15.75" customHeight="1">
      <c r="B921" s="72"/>
      <c r="C921" s="72"/>
      <c r="D921" s="72"/>
      <c r="J921" s="72"/>
      <c r="K921" s="72"/>
      <c r="L921" s="72"/>
    </row>
    <row r="922" spans="2:12" ht="15.75" customHeight="1">
      <c r="B922" s="72"/>
      <c r="C922" s="72"/>
      <c r="D922" s="72"/>
      <c r="J922" s="72"/>
      <c r="K922" s="72"/>
      <c r="L922" s="72"/>
    </row>
    <row r="923" spans="2:12" ht="15.75" customHeight="1">
      <c r="B923" s="72"/>
      <c r="C923" s="72"/>
      <c r="D923" s="72"/>
      <c r="J923" s="72"/>
      <c r="K923" s="72"/>
      <c r="L923" s="72"/>
    </row>
    <row r="924" spans="2:12" ht="15.75" customHeight="1">
      <c r="B924" s="72"/>
      <c r="C924" s="72"/>
      <c r="D924" s="72"/>
      <c r="J924" s="72"/>
      <c r="K924" s="72"/>
      <c r="L924" s="72"/>
    </row>
    <row r="925" spans="2:12" ht="15.75" customHeight="1">
      <c r="B925" s="72"/>
      <c r="C925" s="72"/>
      <c r="D925" s="72"/>
      <c r="J925" s="72"/>
      <c r="K925" s="72"/>
      <c r="L925" s="72"/>
    </row>
    <row r="926" spans="2:12" ht="15.75" customHeight="1">
      <c r="B926" s="72"/>
      <c r="C926" s="72"/>
      <c r="D926" s="72"/>
      <c r="J926" s="72"/>
      <c r="K926" s="72"/>
      <c r="L926" s="72"/>
    </row>
    <row r="927" spans="2:12" ht="15.75" customHeight="1">
      <c r="B927" s="72"/>
      <c r="C927" s="72"/>
      <c r="D927" s="72"/>
      <c r="J927" s="72"/>
      <c r="K927" s="72"/>
      <c r="L927" s="72"/>
    </row>
    <row r="928" spans="2:12" ht="15.75" customHeight="1">
      <c r="B928" s="72"/>
      <c r="C928" s="72"/>
      <c r="D928" s="72"/>
      <c r="J928" s="72"/>
      <c r="K928" s="72"/>
      <c r="L928" s="72"/>
    </row>
    <row r="929" spans="2:12" ht="15.75" customHeight="1">
      <c r="B929" s="72"/>
      <c r="C929" s="72"/>
      <c r="D929" s="72"/>
      <c r="J929" s="72"/>
      <c r="K929" s="72"/>
      <c r="L929" s="72"/>
    </row>
    <row r="930" spans="2:12" ht="15.75" customHeight="1">
      <c r="B930" s="72"/>
      <c r="C930" s="72"/>
      <c r="D930" s="72"/>
      <c r="J930" s="72"/>
      <c r="K930" s="72"/>
      <c r="L930" s="72"/>
    </row>
    <row r="931" spans="2:12" ht="15.75" customHeight="1">
      <c r="B931" s="72"/>
      <c r="C931" s="72"/>
      <c r="D931" s="72"/>
      <c r="J931" s="72"/>
      <c r="K931" s="72"/>
      <c r="L931" s="72"/>
    </row>
    <row r="932" spans="2:12" ht="15.75" customHeight="1">
      <c r="B932" s="72"/>
      <c r="C932" s="72"/>
      <c r="D932" s="72"/>
      <c r="J932" s="72"/>
      <c r="K932" s="72"/>
      <c r="L932" s="72"/>
    </row>
    <row r="933" spans="2:12" ht="15.75" customHeight="1">
      <c r="B933" s="72"/>
      <c r="C933" s="72"/>
      <c r="D933" s="72"/>
      <c r="J933" s="72"/>
      <c r="K933" s="72"/>
      <c r="L933" s="72"/>
    </row>
    <row r="934" spans="2:12" ht="15.75" customHeight="1">
      <c r="B934" s="72"/>
      <c r="C934" s="72"/>
      <c r="D934" s="72"/>
      <c r="J934" s="72"/>
      <c r="K934" s="72"/>
      <c r="L934" s="72"/>
    </row>
    <row r="935" spans="2:12" ht="15.75" customHeight="1">
      <c r="B935" s="72"/>
      <c r="C935" s="72"/>
      <c r="D935" s="72"/>
      <c r="J935" s="72"/>
      <c r="K935" s="72"/>
      <c r="L935" s="72"/>
    </row>
    <row r="936" spans="2:12" ht="15.75" customHeight="1">
      <c r="B936" s="72"/>
      <c r="C936" s="72"/>
      <c r="D936" s="72"/>
      <c r="J936" s="72"/>
      <c r="K936" s="72"/>
      <c r="L936" s="72"/>
    </row>
    <row r="937" spans="2:12" ht="15.75" customHeight="1">
      <c r="B937" s="72"/>
      <c r="C937" s="72"/>
      <c r="D937" s="72"/>
      <c r="J937" s="72"/>
      <c r="K937" s="72"/>
      <c r="L937" s="72"/>
    </row>
    <row r="938" spans="2:12" ht="15.75" customHeight="1">
      <c r="B938" s="72"/>
      <c r="C938" s="72"/>
      <c r="D938" s="72"/>
      <c r="J938" s="72"/>
      <c r="K938" s="72"/>
      <c r="L938" s="72"/>
    </row>
    <row r="939" spans="2:12" ht="15.75" customHeight="1">
      <c r="B939" s="72"/>
      <c r="C939" s="72"/>
      <c r="D939" s="72"/>
      <c r="J939" s="72"/>
      <c r="K939" s="72"/>
      <c r="L939" s="72"/>
    </row>
    <row r="940" spans="2:12" ht="15.75" customHeight="1">
      <c r="B940" s="72"/>
      <c r="C940" s="72"/>
      <c r="D940" s="72"/>
      <c r="J940" s="72"/>
      <c r="K940" s="72"/>
      <c r="L940" s="72"/>
    </row>
    <row r="941" spans="2:12" ht="15.75" customHeight="1">
      <c r="B941" s="72"/>
      <c r="C941" s="72"/>
      <c r="D941" s="72"/>
      <c r="J941" s="72"/>
      <c r="K941" s="72"/>
      <c r="L941" s="72"/>
    </row>
    <row r="942" spans="2:12" ht="15.75" customHeight="1">
      <c r="B942" s="72"/>
      <c r="C942" s="72"/>
      <c r="D942" s="72"/>
      <c r="J942" s="72"/>
      <c r="K942" s="72"/>
      <c r="L942" s="72"/>
    </row>
    <row r="943" spans="2:12" ht="15.75" customHeight="1">
      <c r="B943" s="72"/>
      <c r="C943" s="72"/>
      <c r="D943" s="72"/>
      <c r="J943" s="72"/>
      <c r="K943" s="72"/>
      <c r="L943" s="72"/>
    </row>
    <row r="944" spans="2:12" ht="15.75" customHeight="1">
      <c r="B944" s="72"/>
      <c r="C944" s="72"/>
      <c r="D944" s="72"/>
      <c r="J944" s="72"/>
      <c r="K944" s="72"/>
      <c r="L944" s="72"/>
    </row>
    <row r="945" spans="2:12" ht="15.75" customHeight="1">
      <c r="B945" s="72"/>
      <c r="C945" s="72"/>
      <c r="D945" s="72"/>
      <c r="J945" s="72"/>
      <c r="K945" s="72"/>
      <c r="L945" s="72"/>
    </row>
    <row r="946" spans="2:12" ht="15.75" customHeight="1">
      <c r="B946" s="72"/>
      <c r="C946" s="72"/>
      <c r="D946" s="72"/>
      <c r="J946" s="72"/>
      <c r="K946" s="72"/>
      <c r="L946" s="72"/>
    </row>
    <row r="947" spans="2:12" ht="15.75" customHeight="1">
      <c r="B947" s="72"/>
      <c r="C947" s="72"/>
      <c r="D947" s="72"/>
      <c r="J947" s="72"/>
      <c r="K947" s="72"/>
      <c r="L947" s="72"/>
    </row>
    <row r="948" spans="2:12" ht="15.75" customHeight="1">
      <c r="B948" s="72"/>
      <c r="C948" s="72"/>
      <c r="D948" s="72"/>
      <c r="J948" s="72"/>
      <c r="K948" s="72"/>
      <c r="L948" s="72"/>
    </row>
    <row r="949" spans="2:12" ht="15.75" customHeight="1">
      <c r="B949" s="72"/>
      <c r="C949" s="72"/>
      <c r="D949" s="72"/>
      <c r="J949" s="72"/>
      <c r="K949" s="72"/>
      <c r="L949" s="72"/>
    </row>
    <row r="950" spans="2:12" ht="15.75" customHeight="1">
      <c r="B950" s="72"/>
      <c r="C950" s="72"/>
      <c r="D950" s="72"/>
      <c r="J950" s="72"/>
      <c r="K950" s="72"/>
      <c r="L950" s="72"/>
    </row>
    <row r="951" spans="2:12" ht="15.75" customHeight="1">
      <c r="B951" s="72"/>
      <c r="C951" s="72"/>
      <c r="D951" s="72"/>
      <c r="J951" s="72"/>
      <c r="K951" s="72"/>
      <c r="L951" s="72"/>
    </row>
    <row r="952" spans="2:12" ht="15.75" customHeight="1">
      <c r="B952" s="72"/>
      <c r="C952" s="72"/>
      <c r="D952" s="72"/>
      <c r="J952" s="72"/>
      <c r="K952" s="72"/>
      <c r="L952" s="72"/>
    </row>
    <row r="953" spans="2:12" ht="15.75" customHeight="1">
      <c r="B953" s="72"/>
      <c r="C953" s="72"/>
      <c r="D953" s="72"/>
      <c r="J953" s="72"/>
      <c r="K953" s="72"/>
      <c r="L953" s="72"/>
    </row>
    <row r="954" spans="2:12" ht="15.75" customHeight="1">
      <c r="B954" s="72"/>
      <c r="C954" s="72"/>
      <c r="D954" s="72"/>
      <c r="J954" s="72"/>
      <c r="K954" s="72"/>
      <c r="L954" s="72"/>
    </row>
    <row r="955" spans="2:12" ht="15.75" customHeight="1">
      <c r="B955" s="72"/>
      <c r="C955" s="72"/>
      <c r="D955" s="72"/>
      <c r="J955" s="72"/>
      <c r="K955" s="72"/>
      <c r="L955" s="72"/>
    </row>
    <row r="956" spans="2:12" ht="15.75" customHeight="1">
      <c r="B956" s="72"/>
      <c r="C956" s="72"/>
      <c r="D956" s="72"/>
      <c r="J956" s="72"/>
      <c r="K956" s="72"/>
      <c r="L956" s="72"/>
    </row>
    <row r="957" spans="2:12" ht="15.75" customHeight="1">
      <c r="B957" s="72"/>
      <c r="C957" s="72"/>
      <c r="D957" s="72"/>
      <c r="J957" s="72"/>
      <c r="K957" s="72"/>
      <c r="L957" s="72"/>
    </row>
    <row r="958" spans="2:12" ht="15.75" customHeight="1">
      <c r="B958" s="72"/>
      <c r="C958" s="72"/>
      <c r="D958" s="72"/>
      <c r="J958" s="72"/>
      <c r="K958" s="72"/>
      <c r="L958" s="72"/>
    </row>
    <row r="959" spans="2:12" ht="15.75" customHeight="1">
      <c r="B959" s="72"/>
      <c r="C959" s="72"/>
      <c r="D959" s="72"/>
      <c r="J959" s="72"/>
      <c r="K959" s="72"/>
      <c r="L959" s="72"/>
    </row>
    <row r="960" spans="2:12" ht="15.75" customHeight="1">
      <c r="B960" s="72"/>
      <c r="C960" s="72"/>
      <c r="D960" s="72"/>
      <c r="J960" s="72"/>
      <c r="K960" s="72"/>
      <c r="L960" s="72"/>
    </row>
    <row r="961" spans="2:12" ht="15.75" customHeight="1">
      <c r="B961" s="72"/>
      <c r="C961" s="72"/>
      <c r="D961" s="72"/>
      <c r="J961" s="72"/>
      <c r="K961" s="72"/>
      <c r="L961" s="72"/>
    </row>
    <row r="962" spans="2:12" ht="15.75" customHeight="1">
      <c r="B962" s="72"/>
      <c r="C962" s="72"/>
      <c r="D962" s="72"/>
      <c r="J962" s="72"/>
      <c r="K962" s="72"/>
      <c r="L962" s="72"/>
    </row>
    <row r="963" spans="2:12" ht="15.75" customHeight="1">
      <c r="B963" s="72"/>
      <c r="C963" s="72"/>
      <c r="D963" s="72"/>
      <c r="J963" s="72"/>
      <c r="K963" s="72"/>
      <c r="L963" s="72"/>
    </row>
    <row r="964" spans="2:12" ht="15.75" customHeight="1">
      <c r="B964" s="72"/>
      <c r="C964" s="72"/>
      <c r="D964" s="72"/>
      <c r="J964" s="72"/>
      <c r="K964" s="72"/>
      <c r="L964" s="72"/>
    </row>
    <row r="965" spans="2:12" ht="15.75" customHeight="1">
      <c r="B965" s="72"/>
      <c r="C965" s="72"/>
      <c r="D965" s="72"/>
      <c r="J965" s="72"/>
      <c r="K965" s="72"/>
      <c r="L965" s="72"/>
    </row>
    <row r="966" spans="2:12" ht="15.75" customHeight="1">
      <c r="B966" s="72"/>
      <c r="C966" s="72"/>
      <c r="D966" s="72"/>
      <c r="J966" s="72"/>
      <c r="K966" s="72"/>
      <c r="L966" s="72"/>
    </row>
    <row r="967" spans="2:12" ht="15.75" customHeight="1">
      <c r="B967" s="72"/>
      <c r="C967" s="72"/>
      <c r="D967" s="72"/>
      <c r="J967" s="72"/>
      <c r="K967" s="72"/>
      <c r="L967" s="72"/>
    </row>
    <row r="968" spans="2:12" ht="15.75" customHeight="1">
      <c r="B968" s="72"/>
      <c r="C968" s="72"/>
      <c r="D968" s="72"/>
      <c r="J968" s="72"/>
      <c r="K968" s="72"/>
      <c r="L968" s="72"/>
    </row>
    <row r="969" spans="2:12" ht="15.75" customHeight="1">
      <c r="B969" s="72"/>
      <c r="C969" s="72"/>
      <c r="D969" s="72"/>
      <c r="J969" s="72"/>
      <c r="K969" s="72"/>
      <c r="L969" s="72"/>
    </row>
    <row r="970" spans="2:12" ht="15.75" customHeight="1">
      <c r="B970" s="72"/>
      <c r="C970" s="72"/>
      <c r="D970" s="72"/>
      <c r="J970" s="72"/>
      <c r="K970" s="72"/>
      <c r="L970" s="72"/>
    </row>
    <row r="971" spans="2:12" ht="15.75" customHeight="1">
      <c r="B971" s="72"/>
      <c r="C971" s="72"/>
      <c r="D971" s="72"/>
      <c r="J971" s="72"/>
      <c r="K971" s="72"/>
      <c r="L971" s="72"/>
    </row>
    <row r="972" spans="2:12" ht="15.75" customHeight="1">
      <c r="B972" s="72"/>
      <c r="C972" s="72"/>
      <c r="D972" s="72"/>
      <c r="J972" s="72"/>
      <c r="K972" s="72"/>
      <c r="L972" s="72"/>
    </row>
    <row r="973" spans="2:12" ht="15.75" customHeight="1">
      <c r="B973" s="72"/>
      <c r="C973" s="72"/>
      <c r="D973" s="72"/>
      <c r="J973" s="72"/>
      <c r="K973" s="72"/>
      <c r="L973" s="72"/>
    </row>
    <row r="974" spans="2:12" ht="15.75" customHeight="1">
      <c r="B974" s="72"/>
      <c r="C974" s="72"/>
      <c r="D974" s="72"/>
      <c r="J974" s="72"/>
      <c r="K974" s="72"/>
      <c r="L974" s="72"/>
    </row>
    <row r="975" spans="2:12" ht="15.75" customHeight="1">
      <c r="B975" s="72"/>
      <c r="C975" s="72"/>
      <c r="D975" s="72"/>
      <c r="J975" s="72"/>
      <c r="K975" s="72"/>
      <c r="L975" s="72"/>
    </row>
    <row r="976" spans="2:12" ht="15.75" customHeight="1">
      <c r="B976" s="72"/>
      <c r="C976" s="72"/>
      <c r="D976" s="72"/>
      <c r="J976" s="72"/>
      <c r="K976" s="72"/>
      <c r="L976" s="72"/>
    </row>
    <row r="977" spans="2:12" ht="15.75" customHeight="1">
      <c r="B977" s="72"/>
      <c r="C977" s="72"/>
      <c r="D977" s="72"/>
      <c r="J977" s="72"/>
      <c r="K977" s="72"/>
      <c r="L977" s="72"/>
    </row>
    <row r="978" spans="2:12" ht="15.75" customHeight="1">
      <c r="B978" s="72"/>
      <c r="C978" s="72"/>
      <c r="D978" s="72"/>
      <c r="J978" s="72"/>
      <c r="K978" s="72"/>
      <c r="L978" s="72"/>
    </row>
    <row r="979" spans="2:12" ht="15.75" customHeight="1">
      <c r="B979" s="72"/>
      <c r="C979" s="72"/>
      <c r="D979" s="72"/>
      <c r="J979" s="72"/>
      <c r="K979" s="72"/>
      <c r="L979" s="72"/>
    </row>
    <row r="980" spans="2:12" ht="15.75" customHeight="1">
      <c r="B980" s="72"/>
      <c r="C980" s="72"/>
      <c r="D980" s="72"/>
      <c r="J980" s="72"/>
      <c r="K980" s="72"/>
      <c r="L980" s="72"/>
    </row>
    <row r="981" spans="2:12" ht="15.75" customHeight="1">
      <c r="B981" s="72"/>
      <c r="C981" s="72"/>
      <c r="D981" s="72"/>
      <c r="J981" s="72"/>
      <c r="K981" s="72"/>
      <c r="L981" s="72"/>
    </row>
    <row r="982" spans="2:12" ht="15.75" customHeight="1">
      <c r="B982" s="72"/>
      <c r="C982" s="72"/>
      <c r="D982" s="72"/>
      <c r="J982" s="72"/>
      <c r="K982" s="72"/>
      <c r="L982" s="72"/>
    </row>
    <row r="983" spans="2:12" ht="15.75" customHeight="1">
      <c r="B983" s="72"/>
      <c r="C983" s="72"/>
      <c r="D983" s="72"/>
      <c r="J983" s="72"/>
      <c r="K983" s="72"/>
      <c r="L983" s="72"/>
    </row>
    <row r="984" spans="2:12" ht="15.75" customHeight="1">
      <c r="B984" s="72"/>
      <c r="C984" s="72"/>
      <c r="D984" s="72"/>
      <c r="J984" s="72"/>
      <c r="K984" s="72"/>
      <c r="L984" s="72"/>
    </row>
    <row r="985" spans="2:12" ht="15.75" customHeight="1">
      <c r="B985" s="72"/>
      <c r="C985" s="72"/>
      <c r="D985" s="72"/>
      <c r="J985" s="72"/>
      <c r="K985" s="72"/>
      <c r="L985" s="72"/>
    </row>
    <row r="986" spans="2:12" ht="15.75" customHeight="1">
      <c r="B986" s="72"/>
      <c r="C986" s="72"/>
      <c r="D986" s="72"/>
      <c r="J986" s="72"/>
      <c r="K986" s="72"/>
      <c r="L986" s="72"/>
    </row>
    <row r="987" spans="2:12" ht="15.75" customHeight="1">
      <c r="B987" s="72"/>
      <c r="C987" s="72"/>
      <c r="D987" s="72"/>
      <c r="J987" s="72"/>
      <c r="K987" s="72"/>
      <c r="L987" s="72"/>
    </row>
    <row r="988" spans="2:12" ht="15.75" customHeight="1">
      <c r="B988" s="72"/>
      <c r="C988" s="72"/>
      <c r="D988" s="72"/>
      <c r="J988" s="72"/>
      <c r="K988" s="72"/>
      <c r="L988" s="72"/>
    </row>
    <row r="989" spans="2:12" ht="15.75" customHeight="1">
      <c r="B989" s="72"/>
      <c r="C989" s="72"/>
      <c r="D989" s="72"/>
      <c r="J989" s="72"/>
      <c r="K989" s="72"/>
      <c r="L989" s="72"/>
    </row>
    <row r="990" spans="2:12" ht="15.75" customHeight="1">
      <c r="B990" s="72"/>
      <c r="C990" s="72"/>
      <c r="D990" s="72"/>
      <c r="J990" s="72"/>
      <c r="K990" s="72"/>
      <c r="L990" s="72"/>
    </row>
    <row r="991" spans="2:12" ht="15.75" customHeight="1">
      <c r="B991" s="72"/>
      <c r="C991" s="72"/>
      <c r="D991" s="72"/>
      <c r="J991" s="72"/>
      <c r="K991" s="72"/>
      <c r="L991" s="72"/>
    </row>
    <row r="992" spans="2:12" ht="15.75" customHeight="1">
      <c r="B992" s="72"/>
      <c r="C992" s="72"/>
      <c r="D992" s="72"/>
      <c r="J992" s="72"/>
      <c r="K992" s="72"/>
      <c r="L992" s="72"/>
    </row>
    <row r="993" spans="2:12" ht="15.75" customHeight="1">
      <c r="B993" s="72"/>
      <c r="C993" s="72"/>
      <c r="D993" s="72"/>
      <c r="J993" s="72"/>
      <c r="K993" s="72"/>
      <c r="L993" s="72"/>
    </row>
    <row r="994" spans="2:12" ht="15.75" customHeight="1">
      <c r="B994" s="72"/>
      <c r="C994" s="72"/>
      <c r="D994" s="72"/>
      <c r="J994" s="72"/>
      <c r="K994" s="72"/>
      <c r="L994" s="72"/>
    </row>
    <row r="995" spans="2:12" ht="15.75" customHeight="1">
      <c r="B995" s="72"/>
      <c r="C995" s="72"/>
      <c r="D995" s="72"/>
      <c r="J995" s="72"/>
      <c r="K995" s="72"/>
      <c r="L995" s="72"/>
    </row>
    <row r="996" spans="2:12" ht="15.75" customHeight="1">
      <c r="B996" s="72"/>
      <c r="C996" s="72"/>
      <c r="D996" s="72"/>
      <c r="J996" s="72"/>
      <c r="K996" s="72"/>
      <c r="L996" s="72"/>
    </row>
    <row r="997" spans="2:12" ht="15.75" customHeight="1">
      <c r="B997" s="72"/>
      <c r="C997" s="72"/>
      <c r="D997" s="72"/>
      <c r="J997" s="72"/>
      <c r="K997" s="72"/>
      <c r="L997" s="72"/>
    </row>
    <row r="998" spans="2:12" ht="15.75" customHeight="1">
      <c r="B998" s="72"/>
      <c r="C998" s="72"/>
      <c r="D998" s="72"/>
      <c r="J998" s="72"/>
      <c r="K998" s="72"/>
      <c r="L998" s="72"/>
    </row>
    <row r="999" spans="2:12" ht="15.75" customHeight="1">
      <c r="B999" s="72"/>
      <c r="C999" s="72"/>
      <c r="D999" s="72"/>
      <c r="J999" s="72"/>
      <c r="K999" s="72"/>
      <c r="L999" s="72"/>
    </row>
    <row r="1000" spans="2:12" ht="15.75" customHeight="1">
      <c r="B1000" s="72"/>
      <c r="C1000" s="72"/>
      <c r="D1000" s="72"/>
      <c r="J1000" s="72"/>
      <c r="K1000" s="72"/>
      <c r="L1000" s="72"/>
    </row>
    <row r="1001" spans="2:12" ht="15.75" customHeight="1">
      <c r="B1001" s="72"/>
      <c r="C1001" s="72"/>
      <c r="D1001" s="72"/>
      <c r="J1001" s="72"/>
      <c r="K1001" s="72"/>
      <c r="L1001" s="72"/>
    </row>
    <row r="1002" spans="2:12" ht="15.75" customHeight="1">
      <c r="B1002" s="72"/>
      <c r="C1002" s="72"/>
      <c r="D1002" s="72"/>
      <c r="J1002" s="72"/>
      <c r="K1002" s="72"/>
      <c r="L1002" s="72"/>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463"/>
  <sheetViews>
    <sheetView topLeftCell="A722" zoomScale="166" zoomScaleNormal="166" workbookViewId="0">
      <selection activeCell="C779" sqref="C779:C780"/>
    </sheetView>
  </sheetViews>
  <sheetFormatPr defaultColWidth="12.5703125" defaultRowHeight="15" customHeight="1"/>
  <cols>
    <col min="1" max="1" width="10.85546875" customWidth="1"/>
    <col min="2" max="2" width="14.7109375" customWidth="1"/>
    <col min="3" max="4" width="17" customWidth="1"/>
    <col min="5" max="7" width="8.5703125" customWidth="1"/>
    <col min="8" max="8" width="21.140625" customWidth="1"/>
    <col min="9" max="9" width="8.42578125" customWidth="1"/>
    <col min="10" max="10" width="10.85546875" customWidth="1"/>
    <col min="11" max="11" width="10.140625" customWidth="1"/>
    <col min="12" max="26" width="8.5703125" customWidth="1"/>
  </cols>
  <sheetData>
    <row r="1" spans="1:26">
      <c r="A1" s="104" t="s">
        <v>235</v>
      </c>
      <c r="B1" s="105" t="s">
        <v>13</v>
      </c>
      <c r="C1" s="98" t="s">
        <v>66</v>
      </c>
      <c r="D1" s="106" t="s">
        <v>237</v>
      </c>
      <c r="E1" s="98"/>
      <c r="F1" s="98"/>
      <c r="G1" s="98"/>
      <c r="H1" s="98"/>
      <c r="I1" s="98"/>
      <c r="J1" s="98"/>
      <c r="K1" s="98"/>
      <c r="L1" s="98"/>
      <c r="M1" s="98"/>
      <c r="N1" s="98"/>
      <c r="O1" s="98"/>
      <c r="P1" s="98"/>
      <c r="Q1" s="98"/>
      <c r="R1" s="98"/>
      <c r="S1" s="98"/>
      <c r="T1" s="98"/>
      <c r="U1" s="98"/>
      <c r="V1" s="98"/>
      <c r="W1" s="98"/>
      <c r="X1" s="98"/>
      <c r="Y1" s="98"/>
      <c r="Z1" s="98"/>
    </row>
    <row r="2" spans="1:26" ht="18.75">
      <c r="A2" s="24">
        <f>'My Data'!A3</f>
        <v>44564</v>
      </c>
      <c r="B2" s="102">
        <v>0</v>
      </c>
      <c r="C2" s="291">
        <v>0</v>
      </c>
      <c r="D2" s="290">
        <v>0</v>
      </c>
      <c r="F2" t="s">
        <v>942</v>
      </c>
      <c r="J2" s="109" t="s">
        <v>396</v>
      </c>
      <c r="K2" s="109"/>
      <c r="L2" s="109"/>
      <c r="M2" s="110"/>
      <c r="N2" s="111"/>
    </row>
    <row r="3" spans="1:26">
      <c r="A3" s="24">
        <f>'My Data'!A4</f>
        <v>44565</v>
      </c>
      <c r="B3" s="103">
        <f>LN('My Data'!C4/'My Data'!C3)</f>
        <v>-3.9449965790690718E-2</v>
      </c>
      <c r="C3">
        <f>LN('My Data'!D4/'My Data'!D3)</f>
        <v>-1.2635179303962709E-2</v>
      </c>
      <c r="D3" s="112">
        <f>LN('My Data'!B4/'My Data'!B3)</f>
        <v>1.6439086205446804E-2</v>
      </c>
    </row>
    <row r="4" spans="1:26">
      <c r="A4" s="24">
        <f>'My Data'!A5</f>
        <v>44566</v>
      </c>
      <c r="B4" s="103">
        <f>LN('My Data'!C5/'My Data'!C4)</f>
        <v>-5.8298714827505628E-2</v>
      </c>
      <c r="C4">
        <f>LN('My Data'!D5/'My Data'!D4)</f>
        <v>-1.2796872258144886E-2</v>
      </c>
      <c r="D4" s="112">
        <f>LN('My Data'!B5/'My Data'!B4)</f>
        <v>3.6980571666616761E-4</v>
      </c>
      <c r="M4" s="113" t="s">
        <v>397</v>
      </c>
      <c r="N4" s="113"/>
      <c r="O4" s="113"/>
      <c r="P4" s="113"/>
    </row>
    <row r="5" spans="1:26">
      <c r="A5" s="24">
        <f>'My Data'!A6</f>
        <v>44567</v>
      </c>
      <c r="B5" s="103">
        <f>LN('My Data'!C6/'My Data'!C5)</f>
        <v>-4.5241964113334775E-2</v>
      </c>
      <c r="C5">
        <f>LN('My Data'!D6/'My Data'!D5)</f>
        <v>-3.2083798747314832E-2</v>
      </c>
      <c r="D5" s="112">
        <f>LN('My Data'!B6/'My Data'!B5)</f>
        <v>-9.950865693498465E-3</v>
      </c>
    </row>
    <row r="6" spans="1:26">
      <c r="A6" s="24">
        <f>'My Data'!A7</f>
        <v>44568</v>
      </c>
      <c r="B6" s="103">
        <f>LN('My Data'!C7/'My Data'!C6)</f>
        <v>0</v>
      </c>
      <c r="C6">
        <f>LN('My Data'!D7/'My Data'!D6)</f>
        <v>-1.3388237118516059E-2</v>
      </c>
      <c r="D6" s="112">
        <f>LN('My Data'!B7/'My Data'!B6)</f>
        <v>3.3997528654731643E-3</v>
      </c>
    </row>
    <row r="7" spans="1:26">
      <c r="A7" s="24">
        <f>'My Data'!A8</f>
        <v>44571</v>
      </c>
      <c r="B7" s="103">
        <f>LN('My Data'!C8/'My Data'!C7)</f>
        <v>-6.8402726884400397E-2</v>
      </c>
      <c r="C7">
        <f>LN('My Data'!D8/'My Data'!D7)</f>
        <v>-3.3152207316900509E-2</v>
      </c>
      <c r="D7" s="112">
        <f>LN('My Data'!B8/'My Data'!B7)</f>
        <v>-7.0397269082034626E-3</v>
      </c>
    </row>
    <row r="8" spans="1:26">
      <c r="A8" s="24">
        <f>'My Data'!A9</f>
        <v>44572</v>
      </c>
      <c r="B8" s="103">
        <f>LN('My Data'!C9/'My Data'!C8)</f>
        <v>-6.2063709904502259E-2</v>
      </c>
      <c r="C8">
        <f>LN('My Data'!D9/'My Data'!D8)</f>
        <v>-4.053146733166129E-3</v>
      </c>
      <c r="D8" s="112">
        <f>LN('My Data'!B9/'My Data'!B8)</f>
        <v>5.3201931480541158E-3</v>
      </c>
    </row>
    <row r="9" spans="1:26">
      <c r="A9" s="24">
        <f>'My Data'!A10</f>
        <v>44573</v>
      </c>
      <c r="B9" s="103">
        <f>LN('My Data'!C10/'My Data'!C9)</f>
        <v>4.240266550534498E-2</v>
      </c>
      <c r="C9">
        <f>LN('My Data'!D10/'My Data'!D9)</f>
        <v>-1.043329944928627E-2</v>
      </c>
      <c r="D9" s="112">
        <f>LN('My Data'!B10/'My Data'!B9)</f>
        <v>6.8022465891519413E-3</v>
      </c>
    </row>
    <row r="10" spans="1:26">
      <c r="A10" s="24">
        <f>'My Data'!A11</f>
        <v>44574</v>
      </c>
      <c r="B10" s="103">
        <f>LN('My Data'!C11/'My Data'!C10)</f>
        <v>-5.4298775943693997E-3</v>
      </c>
      <c r="C10">
        <f>LN('My Data'!D11/'My Data'!D10)</f>
        <v>-4.5239702976955308E-2</v>
      </c>
      <c r="D10" s="112">
        <f>LN('My Data'!B11/'My Data'!B10)</f>
        <v>6.8676284821388514E-4</v>
      </c>
    </row>
    <row r="11" spans="1:26">
      <c r="A11" s="24">
        <f>'My Data'!A12</f>
        <v>44575</v>
      </c>
      <c r="B11" s="103">
        <f>LN('My Data'!C12/'My Data'!C11)</f>
        <v>-2.2019238243917334E-2</v>
      </c>
      <c r="C11">
        <f>LN('My Data'!D12/'My Data'!D11)</f>
        <v>-1.6839464550473787E-2</v>
      </c>
      <c r="D11" s="112">
        <f>LN('My Data'!B12/'My Data'!B11)</f>
        <v>-3.8823318942117243E-3</v>
      </c>
    </row>
    <row r="12" spans="1:26">
      <c r="A12" s="24">
        <f>'My Data'!A13</f>
        <v>44578</v>
      </c>
      <c r="B12" s="103">
        <f>LN('My Data'!C13/'My Data'!C12)</f>
        <v>1.6559716039018558E-2</v>
      </c>
      <c r="C12">
        <f>LN('My Data'!D13/'My Data'!D12)</f>
        <v>1.2536326186741772E-2</v>
      </c>
      <c r="D12" s="112">
        <f>LN('My Data'!B13/'My Data'!B12)</f>
        <v>8.4448761612664833E-3</v>
      </c>
    </row>
    <row r="13" spans="1:26">
      <c r="A13" s="24">
        <f>'My Data'!A14</f>
        <v>44579</v>
      </c>
      <c r="B13" s="103">
        <f>LN('My Data'!C14/'My Data'!C13)</f>
        <v>-6.0168521466452844E-2</v>
      </c>
      <c r="C13">
        <f>LN('My Data'!D14/'My Data'!D13)</f>
        <v>-1.4965280502145089E-2</v>
      </c>
      <c r="D13" s="112">
        <f>LN('My Data'!B14/'My Data'!B13)</f>
        <v>-6.838817615106344E-3</v>
      </c>
    </row>
    <row r="14" spans="1:26">
      <c r="A14" s="24">
        <f>'My Data'!A15</f>
        <v>44580</v>
      </c>
      <c r="B14" s="103">
        <f>LN('My Data'!C15/'My Data'!C14)</f>
        <v>1.1560822401076006E-2</v>
      </c>
      <c r="C14">
        <f>LN('My Data'!D15/'My Data'!D14)</f>
        <v>-4.875680063483807E-3</v>
      </c>
      <c r="D14" s="112">
        <f>LN('My Data'!B15/'My Data'!B14)</f>
        <v>2.8904682486035932E-3</v>
      </c>
      <c r="K14" t="s">
        <v>943</v>
      </c>
    </row>
    <row r="15" spans="1:26">
      <c r="A15" s="24">
        <f>'My Data'!A16</f>
        <v>44581</v>
      </c>
      <c r="B15" s="103">
        <f>LN('My Data'!C16/'My Data'!C15)</f>
        <v>4.4951387862266268E-2</v>
      </c>
      <c r="C15">
        <f>LN('My Data'!D16/'My Data'!D15)</f>
        <v>-1.6260520871780405E-2</v>
      </c>
      <c r="D15" s="112">
        <f>LN('My Data'!B16/'My Data'!B15)</f>
        <v>-7.2101826417122892E-5</v>
      </c>
    </row>
    <row r="16" spans="1:26">
      <c r="A16" s="24">
        <f>'My Data'!A17</f>
        <v>44582</v>
      </c>
      <c r="B16" s="103">
        <f>LN('My Data'!C17/'My Data'!C16)</f>
        <v>-9.1996968984234869E-3</v>
      </c>
      <c r="C16">
        <f>LN('My Data'!D17/'My Data'!D16)</f>
        <v>-5.7246083151362252E-2</v>
      </c>
      <c r="D16" s="112">
        <f>LN('My Data'!B17/'My Data'!B16)</f>
        <v>-1.3384297170555653E-2</v>
      </c>
    </row>
    <row r="17" spans="1:4">
      <c r="A17" s="24">
        <f>'My Data'!A18</f>
        <v>44585</v>
      </c>
      <c r="B17" s="103">
        <f>LN('My Data'!C18/'My Data'!C17)</f>
        <v>-0.11963317494454502</v>
      </c>
      <c r="C17">
        <f>LN('My Data'!D18/'My Data'!D17)</f>
        <v>-4.4093163970306944E-2</v>
      </c>
      <c r="D17" s="112">
        <f>LN('My Data'!B18/'My Data'!B17)</f>
        <v>-2.8355705557564927E-2</v>
      </c>
    </row>
    <row r="18" spans="1:4">
      <c r="A18" s="24">
        <f>'My Data'!A19</f>
        <v>44586</v>
      </c>
      <c r="B18" s="103">
        <f>LN('My Data'!C19/'My Data'!C18)</f>
        <v>-1.0471299867295366E-2</v>
      </c>
      <c r="C18">
        <f>LN('My Data'!D19/'My Data'!D18)</f>
        <v>-7.7263077511410452E-3</v>
      </c>
      <c r="D18" s="112">
        <f>LN('My Data'!B19/'My Data'!B18)</f>
        <v>9.9417829781769402E-3</v>
      </c>
    </row>
    <row r="19" spans="1:4">
      <c r="A19" s="24">
        <f>'My Data'!A20</f>
        <v>44587</v>
      </c>
      <c r="B19" s="103">
        <f>LN('My Data'!C20/'My Data'!C19)</f>
        <v>5.3291297050223625E-2</v>
      </c>
      <c r="C19">
        <f>LN('My Data'!D20/'My Data'!D19)</f>
        <v>2.6784875358819047E-2</v>
      </c>
      <c r="D19" s="112">
        <f>LN('My Data'!B20/'My Data'!B19)</f>
        <v>1.2790146598401041E-2</v>
      </c>
    </row>
    <row r="20" spans="1:4">
      <c r="A20" s="24">
        <f>'My Data'!A21</f>
        <v>44588</v>
      </c>
      <c r="B20" s="103">
        <f>LN('My Data'!C21/'My Data'!C20)</f>
        <v>-5.118824685344478E-2</v>
      </c>
      <c r="C20">
        <f>LN('My Data'!D21/'My Data'!D20)</f>
        <v>1.7112717067602284E-2</v>
      </c>
      <c r="D20" s="112">
        <f>LN('My Data'!B21/'My Data'!B20)</f>
        <v>9.2897055680054401E-3</v>
      </c>
    </row>
    <row r="21" spans="1:4" ht="15.75" customHeight="1">
      <c r="A21" s="24">
        <f>'My Data'!A22</f>
        <v>44589</v>
      </c>
      <c r="B21" s="103">
        <f>LN('My Data'!C22/'My Data'!C21)</f>
        <v>-5.1735674399188865E-2</v>
      </c>
      <c r="C21">
        <f>LN('My Data'!D22/'My Data'!D21)</f>
        <v>-1.6573488151867204E-2</v>
      </c>
      <c r="D21" s="112">
        <f>LN('My Data'!B22/'My Data'!B21)</f>
        <v>-1.1420758991090952E-2</v>
      </c>
    </row>
    <row r="22" spans="1:4" ht="15.75" customHeight="1">
      <c r="A22" s="24">
        <f>'My Data'!A23</f>
        <v>44592</v>
      </c>
      <c r="B22" s="103">
        <f>LN('My Data'!C23/'My Data'!C22)</f>
        <v>7.0466711105251961E-2</v>
      </c>
      <c r="C22">
        <f>LN('My Data'!D23/'My Data'!D22)</f>
        <v>2.4495367446893766E-2</v>
      </c>
      <c r="D22" s="112">
        <f>LN('My Data'!B23/'My Data'!B22)</f>
        <v>1.9650987804793081E-3</v>
      </c>
    </row>
    <row r="23" spans="1:4" ht="15.75" customHeight="1">
      <c r="A23" s="24">
        <f>'My Data'!A24</f>
        <v>44593</v>
      </c>
      <c r="B23" s="103">
        <f>LN('My Data'!C24/'My Data'!C23)</f>
        <v>2.0408871631207252E-2</v>
      </c>
      <c r="C23">
        <f>LN('My Data'!D24/'My Data'!D23)</f>
        <v>7.8596160423767027E-3</v>
      </c>
      <c r="D23" s="112">
        <f>LN('My Data'!B24/'My Data'!B23)</f>
        <v>9.7585919581790661E-3</v>
      </c>
    </row>
    <row r="24" spans="1:4" ht="15.75" customHeight="1">
      <c r="A24" s="24">
        <f>'My Data'!A25</f>
        <v>44594</v>
      </c>
      <c r="B24" s="103">
        <f>LN('My Data'!C25/'My Data'!C24)</f>
        <v>2.9852963149681128E-2</v>
      </c>
      <c r="C24">
        <f>LN('My Data'!D25/'My Data'!D24)</f>
        <v>-1.1020841014279156E-2</v>
      </c>
      <c r="D24" s="112">
        <f>LN('My Data'!B25/'My Data'!B24)</f>
        <v>5.8177061654108081E-3</v>
      </c>
    </row>
    <row r="25" spans="1:4" ht="15.75" customHeight="1">
      <c r="A25" s="24">
        <f>'My Data'!A26</f>
        <v>44595</v>
      </c>
      <c r="B25" s="103">
        <f>LN('My Data'!C26/'My Data'!C25)</f>
        <v>-2.3810648693718333E-2</v>
      </c>
      <c r="C25">
        <f>LN('My Data'!D26/'My Data'!D25)</f>
        <v>-5.0876772340570468E-2</v>
      </c>
      <c r="D25" s="112">
        <f>LN('My Data'!B26/'My Data'!B25)</f>
        <v>-8.0931109255388475E-3</v>
      </c>
    </row>
    <row r="26" spans="1:4" ht="15.75" customHeight="1">
      <c r="A26" s="24">
        <f>'My Data'!A27</f>
        <v>44596</v>
      </c>
      <c r="B26" s="103">
        <f>LN('My Data'!C27/'My Data'!C26)</f>
        <v>8.0000426670761501E-3</v>
      </c>
      <c r="C26">
        <f>LN('My Data'!D27/'My Data'!D26)</f>
        <v>1.0494434894884727E-2</v>
      </c>
      <c r="D26" s="112">
        <f>LN('My Data'!B27/'My Data'!B26)</f>
        <v>-3.3118662153969539E-3</v>
      </c>
    </row>
    <row r="27" spans="1:4" ht="15.75" customHeight="1">
      <c r="A27" s="24">
        <f>'My Data'!A28</f>
        <v>44599</v>
      </c>
      <c r="B27" s="103">
        <f>LN('My Data'!C28/'My Data'!C27)</f>
        <v>4.8600428849633087E-2</v>
      </c>
      <c r="C27">
        <f>LN('My Data'!D28/'My Data'!D27)</f>
        <v>7.1174677688639549E-3</v>
      </c>
      <c r="D27" s="112">
        <f>LN('My Data'!B28/'My Data'!B27)</f>
        <v>6.9645701621504812E-3</v>
      </c>
    </row>
    <row r="28" spans="1:4" ht="15.75" customHeight="1">
      <c r="A28" s="24">
        <f>'My Data'!A29</f>
        <v>44600</v>
      </c>
      <c r="B28" s="103">
        <f>LN('My Data'!C29/'My Data'!C28)</f>
        <v>-2.4977283086197209E-2</v>
      </c>
      <c r="C28">
        <f>LN('My Data'!D29/'My Data'!D28)</f>
        <v>-2.3179845778993121E-2</v>
      </c>
      <c r="D28" s="112">
        <f>LN('My Data'!B29/'My Data'!B28)</f>
        <v>-7.8109702357622281E-4</v>
      </c>
    </row>
    <row r="29" spans="1:4" ht="15.75" customHeight="1">
      <c r="A29" s="24">
        <f>'My Data'!A30</f>
        <v>44601</v>
      </c>
      <c r="B29" s="103">
        <f>LN('My Data'!C30/'My Data'!C29)</f>
        <v>5.3042735984481129E-2</v>
      </c>
      <c r="C29">
        <f>LN('My Data'!D30/'My Data'!D29)</f>
        <v>9.4471388914098373E-3</v>
      </c>
      <c r="D29" s="112">
        <f>LN('My Data'!B30/'My Data'!B29)</f>
        <v>1.1353629974638024E-2</v>
      </c>
    </row>
    <row r="30" spans="1:4" ht="15.75" customHeight="1">
      <c r="A30" s="24">
        <f>'My Data'!A31</f>
        <v>44602</v>
      </c>
      <c r="B30" s="103">
        <f>LN('My Data'!C31/'My Data'!C30)</f>
        <v>3.0883471715452863E-2</v>
      </c>
      <c r="C30">
        <f>LN('My Data'!D31/'My Data'!D30)</f>
        <v>-1.898437808259695E-2</v>
      </c>
      <c r="D30" s="112">
        <f>LN('My Data'!B31/'My Data'!B30)</f>
        <v>3.3376329642563094E-3</v>
      </c>
    </row>
    <row r="31" spans="1:4" ht="15.75" customHeight="1">
      <c r="A31" s="24">
        <f>'My Data'!A32</f>
        <v>44603</v>
      </c>
      <c r="B31" s="103">
        <f>LN('My Data'!C32/'My Data'!C31)</f>
        <v>-5.3272466608931646E-2</v>
      </c>
      <c r="C31">
        <f>LN('My Data'!D32/'My Data'!D31)</f>
        <v>-1.6482328232997175E-2</v>
      </c>
      <c r="D31" s="112">
        <f>LN('My Data'!B32/'My Data'!B31)</f>
        <v>-2.4193102762855114E-3</v>
      </c>
    </row>
    <row r="32" spans="1:4" ht="15.75" customHeight="1">
      <c r="A32" s="24">
        <f>'My Data'!A33</f>
        <v>44606</v>
      </c>
      <c r="B32" s="103">
        <f>LN('My Data'!C33/'My Data'!C32)</f>
        <v>0</v>
      </c>
      <c r="C32">
        <f>LN('My Data'!D33/'My Data'!D32)</f>
        <v>-2.3189444918910326E-2</v>
      </c>
      <c r="D32" s="112">
        <f>LN('My Data'!B33/'My Data'!B32)</f>
        <v>-1.7480763404399358E-2</v>
      </c>
    </row>
    <row r="33" spans="1:4" ht="15.75" customHeight="1">
      <c r="A33" s="24">
        <f>'My Data'!A34</f>
        <v>44607</v>
      </c>
      <c r="B33" s="103">
        <f>LN('My Data'!C34/'My Data'!C33)</f>
        <v>1.8692133012152546E-2</v>
      </c>
      <c r="C33">
        <f>LN('My Data'!D34/'My Data'!D33)</f>
        <v>1.3399559646383711E-2</v>
      </c>
      <c r="D33" s="112">
        <f>LN('My Data'!B34/'My Data'!B33)</f>
        <v>1.0308922090126169E-2</v>
      </c>
    </row>
    <row r="34" spans="1:4" ht="15.75" customHeight="1">
      <c r="A34" s="24">
        <f>'My Data'!A35</f>
        <v>44608</v>
      </c>
      <c r="B34" s="103">
        <f>LN('My Data'!C35/'My Data'!C34)</f>
        <v>2.7398974188114347E-2</v>
      </c>
      <c r="C34">
        <f>LN('My Data'!D35/'My Data'!D34)</f>
        <v>-1.3399559646383811E-2</v>
      </c>
      <c r="D34" s="112">
        <f>LN('My Data'!B35/'My Data'!B34)</f>
        <v>-7.4034720292247313E-4</v>
      </c>
    </row>
    <row r="35" spans="1:4" ht="15.75" customHeight="1">
      <c r="A35" s="24">
        <f>'My Data'!A36</f>
        <v>44609</v>
      </c>
      <c r="B35" s="103">
        <f>LN('My Data'!C36/'My Data'!C35)</f>
        <v>0</v>
      </c>
      <c r="C35">
        <f>LN('My Data'!D36/'My Data'!D35)</f>
        <v>-8.245040819036948E-3</v>
      </c>
      <c r="D35" s="112">
        <f>LN('My Data'!B36/'My Data'!B35)</f>
        <v>-9.3822464415046925E-3</v>
      </c>
    </row>
    <row r="36" spans="1:4" ht="15.75" customHeight="1">
      <c r="A36" s="24">
        <f>'My Data'!A37</f>
        <v>44610</v>
      </c>
      <c r="B36" s="103">
        <f>LN('My Data'!C37/'My Data'!C36)</f>
        <v>-9.8377943646695235E-2</v>
      </c>
      <c r="C36">
        <f>LN('My Data'!D37/'My Data'!D36)</f>
        <v>-4.1660114223222099E-2</v>
      </c>
      <c r="D36" s="112">
        <f>LN('My Data'!B37/'My Data'!B36)</f>
        <v>-4.1214757620538509E-3</v>
      </c>
    </row>
    <row r="37" spans="1:4" ht="15.75" customHeight="1">
      <c r="A37" s="24">
        <f>'My Data'!A38</f>
        <v>44613</v>
      </c>
      <c r="B37" s="103">
        <f>LN('My Data'!C38/'My Data'!C37)</f>
        <v>3.7077417782899441E-2</v>
      </c>
      <c r="C37">
        <f>LN('My Data'!D38/'My Data'!D37)</f>
        <v>-2.4338174794346041E-2</v>
      </c>
      <c r="D37" s="112">
        <f>LN('My Data'!B38/'My Data'!B37)</f>
        <v>-5.2948744546988096E-3</v>
      </c>
    </row>
    <row r="38" spans="1:4" ht="15.75" customHeight="1">
      <c r="A38" s="24">
        <f>'My Data'!A39</f>
        <v>44614</v>
      </c>
      <c r="B38" s="103">
        <f>LN('My Data'!C39/'My Data'!C38)</f>
        <v>-1.3500687218902463E-2</v>
      </c>
      <c r="C38">
        <f>LN('My Data'!D39/'My Data'!D38)</f>
        <v>-3.1635584751926902E-3</v>
      </c>
      <c r="D38" s="112">
        <f>LN('My Data'!B39/'My Data'!B38)</f>
        <v>3.1420043389655534E-4</v>
      </c>
    </row>
    <row r="39" spans="1:4" ht="15.75" customHeight="1">
      <c r="A39" s="24">
        <f>'My Data'!A40</f>
        <v>44615</v>
      </c>
      <c r="B39" s="103">
        <f>LN('My Data'!C40/'My Data'!C39)</f>
        <v>2.1134312073973576E-2</v>
      </c>
      <c r="C39">
        <f>LN('My Data'!D40/'My Data'!D39)</f>
        <v>1.8993358036525374E-3</v>
      </c>
      <c r="D39" s="112">
        <f>LN('My Data'!B40/'My Data'!B39)</f>
        <v>-7.1185309787294426E-4</v>
      </c>
    </row>
    <row r="40" spans="1:4" ht="15.75" customHeight="1">
      <c r="A40" s="24">
        <f>'My Data'!A41</f>
        <v>44616</v>
      </c>
      <c r="B40" s="103">
        <f>LN('My Data'!C41/'My Data'!C40)</f>
        <v>-0.11044311872129206</v>
      </c>
      <c r="C40">
        <f>LN('My Data'!D41/'My Data'!D40)</f>
        <v>-2.4977283086197209E-2</v>
      </c>
      <c r="D40" s="112">
        <f>LN('My Data'!B41/'My Data'!B40)</f>
        <v>-3.7819107984785938E-2</v>
      </c>
    </row>
    <row r="41" spans="1:4" ht="15.75" customHeight="1">
      <c r="A41" s="24">
        <f>'My Data'!A42</f>
        <v>44617</v>
      </c>
      <c r="B41" s="103">
        <f>LN('My Data'!C42/'My Data'!C41)</f>
        <v>2.1208915691376296E-3</v>
      </c>
      <c r="C41">
        <f>LN('My Data'!D42/'My Data'!D41)</f>
        <v>4.3774829053699643E-2</v>
      </c>
      <c r="D41" s="112">
        <f>LN('My Data'!B42/'My Data'!B41)</f>
        <v>3.7337903535079153E-2</v>
      </c>
    </row>
    <row r="42" spans="1:4" ht="15.75" customHeight="1">
      <c r="A42" s="24">
        <f>'My Data'!A43</f>
        <v>44620</v>
      </c>
      <c r="B42" s="103">
        <f>LN('My Data'!C43/'My Data'!C42)</f>
        <v>-2.575249610241474E-2</v>
      </c>
      <c r="C42">
        <f>LN('My Data'!D43/'My Data'!D42)</f>
        <v>1.7841137641269763E-2</v>
      </c>
      <c r="D42" s="112">
        <f>LN('My Data'!B43/'My Data'!B42)</f>
        <v>-2.1706781036266959E-3</v>
      </c>
    </row>
    <row r="43" spans="1:4" ht="15.75" customHeight="1">
      <c r="A43" s="24">
        <f>'My Data'!A44</f>
        <v>44621</v>
      </c>
      <c r="B43" s="103">
        <f>LN('My Data'!C44/'My Data'!C43)</f>
        <v>-4.672707640796929E-2</v>
      </c>
      <c r="C43">
        <f>LN('My Data'!D44/'My Data'!D43)</f>
        <v>-3.096222560396681E-2</v>
      </c>
      <c r="D43" s="112">
        <f>LN('My Data'!B44/'My Data'!B43)</f>
        <v>-1.9023121795826291E-2</v>
      </c>
    </row>
    <row r="44" spans="1:4" ht="15.75" customHeight="1">
      <c r="A44" s="24">
        <f>'My Data'!A45</f>
        <v>44622</v>
      </c>
      <c r="B44" s="103">
        <f>LN('My Data'!C45/'My Data'!C44)</f>
        <v>0</v>
      </c>
      <c r="C44">
        <f>LN('My Data'!D45/'My Data'!D44)</f>
        <v>3.1571795875813574E-2</v>
      </c>
      <c r="D44" s="112">
        <f>LN('My Data'!B45/'My Data'!B44)</f>
        <v>1.3443658848909841E-2</v>
      </c>
    </row>
    <row r="45" spans="1:4" ht="15.75" customHeight="1">
      <c r="A45" s="24">
        <f>'My Data'!A46</f>
        <v>44623</v>
      </c>
      <c r="B45" s="103">
        <f>LN('My Data'!C46/'My Data'!C45)</f>
        <v>-4.1866579392789892E-2</v>
      </c>
      <c r="C45">
        <f>LN('My Data'!D46/'My Data'!D45)</f>
        <v>-3.3460370563681861E-2</v>
      </c>
      <c r="D45" s="112">
        <f>LN('My Data'!B46/'My Data'!B45)</f>
        <v>-2.7290120632057477E-2</v>
      </c>
    </row>
    <row r="46" spans="1:4" ht="15.75" customHeight="1">
      <c r="A46" s="24">
        <f>'My Data'!A47</f>
        <v>44624</v>
      </c>
      <c r="B46" s="103">
        <f>LN('My Data'!C47/'My Data'!C46)</f>
        <v>-7.1370993891918894E-2</v>
      </c>
      <c r="C46">
        <f>LN('My Data'!D47/'My Data'!D46)</f>
        <v>-2.230101978324504E-2</v>
      </c>
      <c r="D46" s="112">
        <f>LN('My Data'!B47/'My Data'!B46)</f>
        <v>-3.5340857746495806E-2</v>
      </c>
    </row>
    <row r="47" spans="1:4" ht="15.75" customHeight="1">
      <c r="A47" s="24">
        <f>'My Data'!A48</f>
        <v>44627</v>
      </c>
      <c r="B47" s="103">
        <f>LN('My Data'!C48/'My Data'!C47)</f>
        <v>-2.0619287202735703E-2</v>
      </c>
      <c r="C47">
        <f>LN('My Data'!D48/'My Data'!D47)</f>
        <v>-1.4276686356682862E-2</v>
      </c>
      <c r="D47" s="112">
        <f>LN('My Data'!B48/'My Data'!B47)</f>
        <v>-5.1287224130718559E-3</v>
      </c>
    </row>
    <row r="48" spans="1:4" ht="15.75" customHeight="1">
      <c r="A48" s="24">
        <f>'My Data'!A49</f>
        <v>44628</v>
      </c>
      <c r="B48" s="103">
        <f>LN('My Data'!C49/'My Data'!C48)</f>
        <v>-3.9845908547199674E-2</v>
      </c>
      <c r="C48">
        <f>LN('My Data'!D49/'My Data'!D48)</f>
        <v>-5.9930418386959075E-2</v>
      </c>
      <c r="D48" s="112">
        <f>LN('My Data'!B49/'My Data'!B48)</f>
        <v>9.528910431391075E-4</v>
      </c>
    </row>
    <row r="49" spans="1:4" ht="15.75" customHeight="1">
      <c r="A49" s="24">
        <f>'My Data'!A50</f>
        <v>44629</v>
      </c>
      <c r="B49" s="103">
        <f>LN('My Data'!C50/'My Data'!C49)</f>
        <v>7.8164772849336261E-2</v>
      </c>
      <c r="C49">
        <f>LN('My Data'!D50/'My Data'!D49)</f>
        <v>6.2262394150978777E-3</v>
      </c>
      <c r="D49" s="112">
        <f>LN('My Data'!B50/'My Data'!B49)</f>
        <v>3.3824703386574888E-2</v>
      </c>
    </row>
    <row r="50" spans="1:4" ht="15.75" customHeight="1">
      <c r="A50" s="24">
        <f>'My Data'!A51</f>
        <v>44630</v>
      </c>
      <c r="B50" s="103">
        <f>LN('My Data'!C51/'My Data'!C50)</f>
        <v>-1.7699577099400975E-2</v>
      </c>
      <c r="C50">
        <f>LN('My Data'!D51/'My Data'!D50)</f>
        <v>3.8557363211875383E-2</v>
      </c>
      <c r="D50" s="112">
        <f>LN('My Data'!B51/'My Data'!B50)</f>
        <v>-1.1682959129023274E-2</v>
      </c>
    </row>
    <row r="51" spans="1:4" ht="15.75" customHeight="1">
      <c r="A51" s="24">
        <f>'My Data'!A52</f>
        <v>44631</v>
      </c>
      <c r="B51" s="103">
        <f>LN('My Data'!C52/'My Data'!C51)</f>
        <v>1.2674440896727861E-2</v>
      </c>
      <c r="C51">
        <f>LN('My Data'!D52/'My Data'!D51)</f>
        <v>9.2470936327974235E-3</v>
      </c>
      <c r="D51" s="112">
        <f>LN('My Data'!B52/'My Data'!B51)</f>
        <v>8.6704444850327148E-3</v>
      </c>
    </row>
    <row r="52" spans="1:4" ht="15.75" customHeight="1">
      <c r="A52" s="24">
        <f>'My Data'!A53</f>
        <v>44634</v>
      </c>
      <c r="B52" s="103">
        <f>LN('My Data'!C53/'My Data'!C52)</f>
        <v>4.1929693138123766E-2</v>
      </c>
      <c r="C52">
        <f>LN('My Data'!D53/'My Data'!D52)</f>
        <v>1.6949558313773205E-2</v>
      </c>
      <c r="D52" s="112">
        <f>LN('My Data'!B53/'My Data'!B52)</f>
        <v>6.523102649004001E-3</v>
      </c>
    </row>
    <row r="53" spans="1:4" ht="15.75" customHeight="1">
      <c r="A53" s="24">
        <f>'My Data'!A54</f>
        <v>44635</v>
      </c>
      <c r="B53" s="103">
        <f>LN('My Data'!C54/'My Data'!C53)</f>
        <v>-6.2286630206868018E-2</v>
      </c>
      <c r="C53">
        <f>LN('My Data'!D54/'My Data'!D53)</f>
        <v>-5.2416641398605274E-2</v>
      </c>
      <c r="D53" s="112">
        <f>LN('My Data'!B54/'My Data'!B53)</f>
        <v>-3.7687319514822402E-3</v>
      </c>
    </row>
    <row r="54" spans="1:4" ht="15.75" customHeight="1">
      <c r="A54" s="24">
        <f>'My Data'!A55</f>
        <v>44636</v>
      </c>
      <c r="B54" s="103">
        <f>LN('My Data'!C55/'My Data'!C54)</f>
        <v>0.11863956675799986</v>
      </c>
      <c r="C54">
        <f>LN('My Data'!D55/'My Data'!D54)</f>
        <v>5.1122980157384867E-2</v>
      </c>
      <c r="D54" s="112">
        <f>LN('My Data'!B55/'My Data'!B54)</f>
        <v>1.853995498802985E-2</v>
      </c>
    </row>
    <row r="55" spans="1:4" ht="15.75" customHeight="1">
      <c r="A55" s="24">
        <f>'My Data'!A56</f>
        <v>44637</v>
      </c>
      <c r="B55" s="103">
        <f>LN('My Data'!C56/'My Data'!C55)</f>
        <v>4.5558165358608824E-3</v>
      </c>
      <c r="C55">
        <f>LN('My Data'!D56/'My Data'!D55)</f>
        <v>-4.5410392662564988E-3</v>
      </c>
      <c r="D55" s="112">
        <f>LN('My Data'!B56/'My Data'!B55)</f>
        <v>1.1231594311898459E-2</v>
      </c>
    </row>
    <row r="56" spans="1:4" ht="15.75" customHeight="1">
      <c r="A56" s="24">
        <f>'My Data'!A57</f>
        <v>44638</v>
      </c>
      <c r="B56" s="103">
        <f>LN('My Data'!C57/'My Data'!C56)</f>
        <v>2.2701485345390775E-3</v>
      </c>
      <c r="C56">
        <f>LN('My Data'!D57/'My Data'!D56)</f>
        <v>6.4809040840831415E-3</v>
      </c>
      <c r="D56" s="112">
        <f>LN('My Data'!B57/'My Data'!B56)</f>
        <v>3.5911604259135938E-3</v>
      </c>
    </row>
    <row r="57" spans="1:4" ht="15.75" customHeight="1">
      <c r="A57" s="24">
        <f>'My Data'!A58</f>
        <v>44641</v>
      </c>
      <c r="B57" s="103">
        <f>LN('My Data'!C58/'My Data'!C57)</f>
        <v>2.2650066308520615E-3</v>
      </c>
      <c r="C57">
        <f>LN('My Data'!D58/'My Data'!D57)</f>
        <v>-2.8835549639887381E-2</v>
      </c>
      <c r="D57" s="112">
        <f>LN('My Data'!B58/'My Data'!B57)</f>
        <v>3.1164622241206478E-3</v>
      </c>
    </row>
    <row r="58" spans="1:4" ht="15.75" customHeight="1">
      <c r="A58" s="24">
        <f>'My Data'!A59</f>
        <v>44642</v>
      </c>
      <c r="B58" s="103">
        <f>LN('My Data'!C59/'My Data'!C58)</f>
        <v>-3.9220713153281267E-2</v>
      </c>
      <c r="C58">
        <f>LN('My Data'!D59/'My Data'!D58)</f>
        <v>1.3289038500537342E-3</v>
      </c>
      <c r="D58" s="112">
        <f>LN('My Data'!B59/'My Data'!B58)</f>
        <v>4.6732348817926667E-3</v>
      </c>
    </row>
    <row r="59" spans="1:4" ht="15.75" customHeight="1">
      <c r="A59" s="24">
        <f>'My Data'!A60</f>
        <v>44643</v>
      </c>
      <c r="B59" s="103">
        <f>LN('My Data'!C60/'My Data'!C59)</f>
        <v>-2.1403908663153493E-2</v>
      </c>
      <c r="C59">
        <f>LN('My Data'!D60/'My Data'!D59)</f>
        <v>-3.0335996609139493E-2</v>
      </c>
      <c r="D59" s="112">
        <f>LN('My Data'!B60/'My Data'!B59)</f>
        <v>-2.6503415511384123E-3</v>
      </c>
    </row>
    <row r="60" spans="1:4" ht="15.75" customHeight="1">
      <c r="A60" s="24">
        <f>'My Data'!A61</f>
        <v>44644</v>
      </c>
      <c r="B60" s="103">
        <f>LN('My Data'!C61/'My Data'!C60)</f>
        <v>1.6686918785014736E-2</v>
      </c>
      <c r="C60">
        <f>LN('My Data'!D61/'My Data'!D60)</f>
        <v>-3.0579172060019009E-2</v>
      </c>
      <c r="D60" s="112">
        <f>LN('My Data'!B61/'My Data'!B60)</f>
        <v>-6.2108388713178584E-5</v>
      </c>
    </row>
    <row r="61" spans="1:4" ht="15.75" customHeight="1">
      <c r="A61" s="24">
        <f>'My Data'!A62</f>
        <v>44645</v>
      </c>
      <c r="B61" s="103">
        <f>LN('My Data'!C62/'My Data'!C61)</f>
        <v>-4.3485111939739009E-2</v>
      </c>
      <c r="C61">
        <f>LN('My Data'!D62/'My Data'!D61)</f>
        <v>-8.5046579228341846E-3</v>
      </c>
      <c r="D61" s="112">
        <f>LN('My Data'!B62/'My Data'!B61)</f>
        <v>2.2739945349410586E-3</v>
      </c>
    </row>
    <row r="62" spans="1:4" ht="15.75" customHeight="1">
      <c r="A62" s="24">
        <f>'My Data'!A63</f>
        <v>44648</v>
      </c>
      <c r="B62" s="103">
        <f>LN('My Data'!C63/'My Data'!C62)</f>
        <v>-3.2625227316076609E-2</v>
      </c>
      <c r="C62">
        <f>LN('My Data'!D63/'My Data'!D62)</f>
        <v>4.9698362853412082E-3</v>
      </c>
      <c r="D62" s="112">
        <f>LN('My Data'!B63/'My Data'!B62)</f>
        <v>-2.8605278345622277E-4</v>
      </c>
    </row>
    <row r="63" spans="1:4" ht="15.75" customHeight="1">
      <c r="A63" s="24">
        <f>'My Data'!A64</f>
        <v>44649</v>
      </c>
      <c r="B63" s="103">
        <f>LN('My Data'!C64/'My Data'!C63)</f>
        <v>3.7551345652132626E-2</v>
      </c>
      <c r="C63">
        <f>LN('My Data'!D64/'My Data'!D63)</f>
        <v>1.9635974516858935E-2</v>
      </c>
      <c r="D63" s="112">
        <f>LN('My Data'!B64/'My Data'!B63)</f>
        <v>1.0350522290530031E-2</v>
      </c>
    </row>
    <row r="64" spans="1:4" ht="15.75" customHeight="1">
      <c r="A64" s="24">
        <f>'My Data'!A65</f>
        <v>44650</v>
      </c>
      <c r="B64" s="103">
        <f>LN('My Data'!C65/'My Data'!C64)</f>
        <v>1.7052788382719262E-2</v>
      </c>
      <c r="C64">
        <f>LN('My Data'!D65/'My Data'!D64)</f>
        <v>6.920442844573757E-3</v>
      </c>
      <c r="D64" s="112">
        <f>LN('My Data'!B65/'My Data'!B64)</f>
        <v>2.9709932028851808E-3</v>
      </c>
    </row>
    <row r="65" spans="1:4" ht="15.75" customHeight="1">
      <c r="A65" s="24">
        <f>'My Data'!A66</f>
        <v>44651</v>
      </c>
      <c r="B65" s="103">
        <f>LN('My Data'!C66/'My Data'!C65)</f>
        <v>-3.9413968540876629E-2</v>
      </c>
      <c r="C65">
        <f>LN('My Data'!D66/'My Data'!D65)</f>
        <v>-2.7264883561806116E-2</v>
      </c>
      <c r="D65" s="112">
        <f>LN('My Data'!B66/'My Data'!B65)</f>
        <v>-7.8720014258502058E-3</v>
      </c>
    </row>
    <row r="66" spans="1:4" ht="15.75" customHeight="1">
      <c r="A66" s="24">
        <f>'My Data'!A67</f>
        <v>44652</v>
      </c>
      <c r="B66" s="103">
        <f>LN('My Data'!C67/'My Data'!C66)</f>
        <v>-1.0101095986503933E-2</v>
      </c>
      <c r="C66">
        <f>LN('My Data'!D67/'My Data'!D66)</f>
        <v>-4.2613700849677399E-3</v>
      </c>
      <c r="D66" s="112">
        <f>LN('My Data'!B67/'My Data'!B66)</f>
        <v>2.9170071186840774E-3</v>
      </c>
    </row>
    <row r="67" spans="1:4" ht="15.75" customHeight="1">
      <c r="A67" s="24">
        <f>'My Data'!A68</f>
        <v>44655</v>
      </c>
      <c r="B67" s="103">
        <f>LN('My Data'!C68/'My Data'!C67)</f>
        <v>-3.6179656577502356E-2</v>
      </c>
      <c r="C67">
        <f>LN('My Data'!D68/'My Data'!D67)</f>
        <v>2.3215956513145806E-2</v>
      </c>
      <c r="D67" s="112">
        <f>LN('My Data'!B68/'My Data'!B67)</f>
        <v>3.1795853673592537E-3</v>
      </c>
    </row>
    <row r="68" spans="1:4" ht="15.75" customHeight="1">
      <c r="A68" s="24">
        <f>'My Data'!A69</f>
        <v>44656</v>
      </c>
      <c r="B68" s="103">
        <f>LN('My Data'!C69/'My Data'!C68)</f>
        <v>4.3765027966758983E-2</v>
      </c>
      <c r="C68">
        <f>LN('My Data'!D69/'My Data'!D68)</f>
        <v>1.3898542890542977E-3</v>
      </c>
      <c r="D68" s="112">
        <f>LN('My Data'!B69/'My Data'!B68)</f>
        <v>6.2774786199015914E-3</v>
      </c>
    </row>
    <row r="69" spans="1:4" ht="15.75" customHeight="1">
      <c r="A69" s="24">
        <f>'My Data'!A70</f>
        <v>44657</v>
      </c>
      <c r="B69" s="103">
        <f>LN('My Data'!C70/'My Data'!C69)</f>
        <v>-4.9042085067602784E-2</v>
      </c>
      <c r="C69">
        <f>LN('My Data'!D70/'My Data'!D69)</f>
        <v>-4.61893824693747E-2</v>
      </c>
      <c r="D69" s="112">
        <f>LN('My Data'!B70/'My Data'!B69)</f>
        <v>-4.7914770205908803E-3</v>
      </c>
    </row>
    <row r="70" spans="1:4" ht="15.75" customHeight="1">
      <c r="A70" s="24">
        <f>'My Data'!A71</f>
        <v>44658</v>
      </c>
      <c r="B70" s="103">
        <f>LN('My Data'!C71/'My Data'!C70)</f>
        <v>1.5748356968139112E-2</v>
      </c>
      <c r="C70">
        <f>LN('My Data'!D71/'My Data'!D70)</f>
        <v>7.9681696491768813E-3</v>
      </c>
      <c r="D70" s="112">
        <f>LN('My Data'!B71/'My Data'!B70)</f>
        <v>-4.4646458523780455E-3</v>
      </c>
    </row>
    <row r="71" spans="1:4" ht="15.75" customHeight="1">
      <c r="A71" s="24">
        <f>'My Data'!A72</f>
        <v>44659</v>
      </c>
      <c r="B71" s="103">
        <f>LN('My Data'!C72/'My Data'!C71)</f>
        <v>-3.7139546949456655E-2</v>
      </c>
      <c r="C71">
        <f>LN('My Data'!D72/'My Data'!D71)</f>
        <v>5.037794029957081E-3</v>
      </c>
      <c r="D71" s="112">
        <f>LN('My Data'!B72/'My Data'!B71)</f>
        <v>1.4055051741761823E-2</v>
      </c>
    </row>
    <row r="72" spans="1:4" ht="15.75" customHeight="1">
      <c r="A72" s="24">
        <f>'My Data'!A73</f>
        <v>44662</v>
      </c>
      <c r="B72" s="103">
        <f>LN('My Data'!C73/'My Data'!C72)</f>
        <v>-4.7034948704973448E-2</v>
      </c>
      <c r="C72">
        <f>LN('My Data'!D73/'My Data'!D72)</f>
        <v>-4.0283733091631857E-2</v>
      </c>
      <c r="D72" s="112">
        <f>LN('My Data'!B73/'My Data'!B72)</f>
        <v>-6.0925476660522891E-3</v>
      </c>
    </row>
    <row r="73" spans="1:4" ht="15.75" customHeight="1">
      <c r="A73" s="24">
        <f>'My Data'!A74</f>
        <v>44663</v>
      </c>
      <c r="B73" s="103">
        <f>LN('My Data'!C74/'My Data'!C73)</f>
        <v>5.6497325421191276E-3</v>
      </c>
      <c r="C73">
        <f>LN('My Data'!D74/'My Data'!D73)</f>
        <v>7.4710500299878652E-4</v>
      </c>
      <c r="D73" s="112">
        <f>LN('My Data'!B74/'My Data'!B73)</f>
        <v>-5.4058062275661864E-3</v>
      </c>
    </row>
    <row r="74" spans="1:4" ht="15.75" customHeight="1">
      <c r="A74" s="24">
        <f>'My Data'!A75</f>
        <v>44664</v>
      </c>
      <c r="B74" s="103">
        <f>LN('My Data'!C75/'My Data'!C74)</f>
        <v>2.8129413766146577E-3</v>
      </c>
      <c r="C74">
        <f>LN('My Data'!D75/'My Data'!D74)</f>
        <v>-1.1265609194219017E-2</v>
      </c>
      <c r="D74" s="112">
        <f>LN('My Data'!B75/'My Data'!B74)</f>
        <v>2.711033332845424E-4</v>
      </c>
    </row>
    <row r="75" spans="1:4" ht="15.75" customHeight="1">
      <c r="A75" s="24">
        <f>'My Data'!A76</f>
        <v>44665</v>
      </c>
      <c r="B75" s="103">
        <f>LN('My Data'!C76/'My Data'!C75)</f>
        <v>-5.6338177182560199E-3</v>
      </c>
      <c r="C75">
        <f>LN('My Data'!D76/'My Data'!D75)</f>
        <v>2.2632978352538323E-3</v>
      </c>
      <c r="D75" s="112">
        <f>LN('My Data'!B76/'My Data'!B75)</f>
        <v>4.9705374057199903E-3</v>
      </c>
    </row>
    <row r="76" spans="1:4" ht="15.75" customHeight="1">
      <c r="A76" s="24">
        <f>'My Data'!A77</f>
        <v>44666</v>
      </c>
      <c r="B76" s="103">
        <f>LN('My Data'!C77/'My Data'!C76)</f>
        <v>0</v>
      </c>
      <c r="C76" s="380">
        <f>LN('My Data'!D77/'My Data'!D76)</f>
        <v>0</v>
      </c>
      <c r="D76" s="112">
        <f>LN('My Data'!B77/'My Data'!B76)</f>
        <v>0</v>
      </c>
    </row>
    <row r="77" spans="1:4" ht="15.75" customHeight="1">
      <c r="A77" s="24">
        <f>'My Data'!A78</f>
        <v>44669</v>
      </c>
      <c r="B77" s="103">
        <f>LN('My Data'!C78/'My Data'!C77)</f>
        <v>0</v>
      </c>
      <c r="C77" s="380">
        <f>LN('My Data'!D78/'My Data'!D77)</f>
        <v>0</v>
      </c>
      <c r="D77" s="112">
        <f>LN('My Data'!B78/'My Data'!B77)</f>
        <v>0</v>
      </c>
    </row>
    <row r="78" spans="1:4" ht="15.75" customHeight="1">
      <c r="A78" s="24">
        <f>'My Data'!A79</f>
        <v>44670</v>
      </c>
      <c r="B78" s="103">
        <f>LN('My Data'!C79/'My Data'!C78)</f>
        <v>-2.8655255760376176E-2</v>
      </c>
      <c r="C78">
        <f>LN('My Data'!D79/'My Data'!D78)</f>
        <v>-1.5082959118848521E-3</v>
      </c>
      <c r="D78" s="112">
        <f>LN('My Data'!B79/'My Data'!B78)</f>
        <v>-2.8631543125083266E-3</v>
      </c>
    </row>
    <row r="79" spans="1:4" ht="15.75" customHeight="1">
      <c r="A79" s="24">
        <f>'My Data'!A80</f>
        <v>44671</v>
      </c>
      <c r="B79" s="103">
        <f>LN('My Data'!C80/'My Data'!C79)</f>
        <v>0</v>
      </c>
      <c r="C79">
        <f>LN('My Data'!D80/'My Data'!D79)</f>
        <v>-1.5105743053668542E-3</v>
      </c>
      <c r="D79" s="112">
        <f>LN('My Data'!B80/'My Data'!B79)</f>
        <v>4.0023762487680584E-3</v>
      </c>
    </row>
    <row r="80" spans="1:4" ht="15.75" customHeight="1">
      <c r="A80" s="24">
        <f>'My Data'!A81</f>
        <v>44672</v>
      </c>
      <c r="B80" s="103">
        <f>LN('My Data'!C81/'My Data'!C80)</f>
        <v>3.4289073478632165E-2</v>
      </c>
      <c r="C80">
        <f>LN('My Data'!D81/'My Data'!D80)</f>
        <v>-3.0280113976411016E-3</v>
      </c>
      <c r="D80" s="112">
        <f>LN('My Data'!B81/'My Data'!B80)</f>
        <v>4.2394666870678067E-4</v>
      </c>
    </row>
    <row r="81" spans="1:4" ht="15.75" customHeight="1">
      <c r="A81" s="24">
        <f>'My Data'!A82</f>
        <v>44673</v>
      </c>
      <c r="B81" s="103">
        <f>LN('My Data'!C82/'My Data'!C81)</f>
        <v>-1.9858808649603286E-2</v>
      </c>
      <c r="C81">
        <f>LN('My Data'!D82/'My Data'!D81)</f>
        <v>7.5529059959306716E-3</v>
      </c>
      <c r="D81" s="112">
        <f>LN('My Data'!B82/'My Data'!B81)</f>
        <v>-1.3903162761564707E-2</v>
      </c>
    </row>
    <row r="82" spans="1:4" ht="15.75" customHeight="1">
      <c r="A82" s="24">
        <f>'My Data'!A83</f>
        <v>44676</v>
      </c>
      <c r="B82" s="103">
        <f>LN('My Data'!C83/'My Data'!C82)</f>
        <v>-8.988081941758265E-2</v>
      </c>
      <c r="C82">
        <f>LN('My Data'!D83/'My Data'!D82)</f>
        <v>7.521625025543303E-4</v>
      </c>
      <c r="D82" s="112">
        <f>LN('My Data'!B83/'My Data'!B82)</f>
        <v>-1.810489915265635E-2</v>
      </c>
    </row>
    <row r="83" spans="1:4" ht="15.75" customHeight="1">
      <c r="A83" s="24">
        <f>'My Data'!A84</f>
        <v>44677</v>
      </c>
      <c r="B83" s="103">
        <f>LN('My Data'!C84/'My Data'!C83)</f>
        <v>-1.5798116876591176E-2</v>
      </c>
      <c r="C83">
        <f>LN('My Data'!D84/'My Data'!D83)</f>
        <v>-1.1342276603934495E-2</v>
      </c>
      <c r="D83" s="112">
        <f>LN('My Data'!B84/'My Data'!B83)</f>
        <v>-1.7652357421432563E-4</v>
      </c>
    </row>
    <row r="84" spans="1:4" ht="15.75" customHeight="1">
      <c r="A84" s="24">
        <f>'My Data'!A85</f>
        <v>44678</v>
      </c>
      <c r="B84" s="103">
        <f>LN('My Data'!C85/'My Data'!C84)</f>
        <v>1.2658396871923465E-2</v>
      </c>
      <c r="C84">
        <f>LN('My Data'!D85/'My Data'!D84)</f>
        <v>-4.3518910567517839E-2</v>
      </c>
      <c r="D84" s="112">
        <f>LN('My Data'!B85/'My Data'!B84)</f>
        <v>4.0714477280779041E-3</v>
      </c>
    </row>
    <row r="85" spans="1:4" ht="15.75" customHeight="1">
      <c r="A85" s="24">
        <f>'My Data'!A86</f>
        <v>44679</v>
      </c>
      <c r="B85" s="103">
        <f>LN('My Data'!C86/'My Data'!C85)</f>
        <v>6.269613013595395E-3</v>
      </c>
      <c r="C85">
        <f>LN('My Data'!D86/'My Data'!D85)</f>
        <v>8.6991454082896713E-3</v>
      </c>
      <c r="D85" s="112">
        <f>LN('My Data'!B86/'My Data'!B85)</f>
        <v>1.0827672000779755E-2</v>
      </c>
    </row>
    <row r="86" spans="1:4" ht="15.75" customHeight="1">
      <c r="A86" s="24">
        <f>'My Data'!A87</f>
        <v>44680</v>
      </c>
      <c r="B86" s="103">
        <f>LN('My Data'!C87/'My Data'!C86)</f>
        <v>-4.1473248206575219E-2</v>
      </c>
      <c r="C86">
        <f>LN('My Data'!D87/'My Data'!D86)</f>
        <v>-9.4937421922510392E-3</v>
      </c>
      <c r="D86" s="112">
        <f>LN('My Data'!B87/'My Data'!B86)</f>
        <v>4.6376439973975052E-3</v>
      </c>
    </row>
    <row r="87" spans="1:4" ht="15.75" customHeight="1">
      <c r="A87" s="24">
        <f>'My Data'!A88</f>
        <v>44683</v>
      </c>
      <c r="B87" s="103">
        <f>LN('My Data'!C88/'My Data'!C87)</f>
        <v>0</v>
      </c>
      <c r="C87" s="380">
        <f>LN('My Data'!D88/'My Data'!D87)</f>
        <v>0</v>
      </c>
      <c r="D87" s="112">
        <f>LN('My Data'!B88/'My Data'!B87)</f>
        <v>0</v>
      </c>
    </row>
    <row r="88" spans="1:4" ht="15.75" customHeight="1">
      <c r="A88" s="24">
        <f>'My Data'!A89</f>
        <v>44684</v>
      </c>
      <c r="B88" s="103">
        <f>LN('My Data'!C89/'My Data'!C88)</f>
        <v>-4.326798024851556E-2</v>
      </c>
      <c r="C88">
        <f>LN('My Data'!D89/'My Data'!D88)</f>
        <v>-2.8216301573213483E-2</v>
      </c>
      <c r="D88" s="112">
        <f>LN('My Data'!B89/'My Data'!B88)</f>
        <v>4.6471707628317424E-4</v>
      </c>
    </row>
    <row r="89" spans="1:4" ht="15.75" customHeight="1">
      <c r="A89" s="24">
        <f>'My Data'!A90</f>
        <v>44685</v>
      </c>
      <c r="B89" s="103">
        <f>LN('My Data'!C90/'My Data'!C89)</f>
        <v>-4.8790164169432056E-2</v>
      </c>
      <c r="C89">
        <f>LN('My Data'!D90/'My Data'!D89)</f>
        <v>-1.8985299911080663E-2</v>
      </c>
      <c r="D89" s="112">
        <f>LN('My Data'!B90/'My Data'!B89)</f>
        <v>-9.9052458220094484E-3</v>
      </c>
    </row>
    <row r="90" spans="1:4" ht="15.75" customHeight="1">
      <c r="A90" s="24">
        <f>'My Data'!A91</f>
        <v>44686</v>
      </c>
      <c r="B90" s="103">
        <f>LN('My Data'!C91/'My Data'!C90)</f>
        <v>2.1202207650602906E-2</v>
      </c>
      <c r="C90">
        <f>LN('My Data'!D91/'My Data'!D90)</f>
        <v>-8.3368074857745312E-4</v>
      </c>
      <c r="D90" s="112">
        <f>LN('My Data'!B91/'My Data'!B90)</f>
        <v>1.2687666767058825E-4</v>
      </c>
    </row>
    <row r="91" spans="1:4" ht="15.75" customHeight="1">
      <c r="A91" s="24">
        <f>'My Data'!A92</f>
        <v>44687</v>
      </c>
      <c r="B91" s="103">
        <f>LN('My Data'!C92/'My Data'!C91)</f>
        <v>-5.3872989940151633E-2</v>
      </c>
      <c r="C91">
        <f>LN('My Data'!D92/'My Data'!D91)</f>
        <v>-5.2215540341237918E-2</v>
      </c>
      <c r="D91" s="112">
        <f>LN('My Data'!B92/'My Data'!B91)</f>
        <v>-1.5193047765564653E-2</v>
      </c>
    </row>
    <row r="92" spans="1:4" ht="15.75" customHeight="1">
      <c r="A92" s="24">
        <f>'My Data'!A93</f>
        <v>44690</v>
      </c>
      <c r="B92" s="103">
        <f>LN('My Data'!C93/'My Data'!C92)</f>
        <v>-4.915923595808349E-2</v>
      </c>
      <c r="C92">
        <f>LN('My Data'!D93/'My Data'!D92)</f>
        <v>-1.8625815617075554E-2</v>
      </c>
      <c r="D92" s="112">
        <f>LN('My Data'!B93/'My Data'!B92)</f>
        <v>-2.3889507824397249E-2</v>
      </c>
    </row>
    <row r="93" spans="1:4" ht="15.75" customHeight="1">
      <c r="A93" s="24">
        <f>'My Data'!A94</f>
        <v>44691</v>
      </c>
      <c r="B93" s="103">
        <f>LN('My Data'!C94/'My Data'!C93)</f>
        <v>-1.1696039763191411E-2</v>
      </c>
      <c r="C93">
        <f>LN('My Data'!D94/'My Data'!D93)</f>
        <v>5.7407064909186005E-2</v>
      </c>
      <c r="D93" s="112">
        <f>LN('My Data'!B94/'My Data'!B93)</f>
        <v>3.7416564562099356E-3</v>
      </c>
    </row>
    <row r="94" spans="1:4" ht="15.75" customHeight="1">
      <c r="A94" s="24">
        <f>'My Data'!A95</f>
        <v>44692</v>
      </c>
      <c r="B94" s="103">
        <f>LN('My Data'!C95/'My Data'!C94)</f>
        <v>2.7080958602670829E-2</v>
      </c>
      <c r="C94">
        <f>LN('My Data'!D95/'My Data'!D94)</f>
        <v>2.9977265502884775E-2</v>
      </c>
      <c r="D94" s="112">
        <f>LN('My Data'!B95/'My Data'!B94)</f>
        <v>1.4180478602675411E-2</v>
      </c>
    </row>
    <row r="95" spans="1:4" ht="15.75" customHeight="1">
      <c r="A95" s="24">
        <f>'My Data'!A96</f>
        <v>44693</v>
      </c>
      <c r="B95" s="103">
        <f>LN('My Data'!C96/'My Data'!C95)</f>
        <v>-2.7080958602670811E-2</v>
      </c>
      <c r="C95">
        <f>LN('My Data'!D96/'My Data'!D95)</f>
        <v>7.3559792258162844E-3</v>
      </c>
      <c r="D95" s="112">
        <f>LN('My Data'!B96/'My Data'!B95)</f>
        <v>-1.457981536172159E-2</v>
      </c>
    </row>
    <row r="96" spans="1:4" ht="15.75" customHeight="1">
      <c r="A96" s="24">
        <f>'My Data'!A97</f>
        <v>44694</v>
      </c>
      <c r="B96" s="103">
        <f>LN('My Data'!C97/'My Data'!C96)</f>
        <v>0.1112256351102244</v>
      </c>
      <c r="C96">
        <f>LN('My Data'!D97/'My Data'!D96)</f>
        <v>3.5203635192979699E-2</v>
      </c>
      <c r="D96" s="112">
        <f>LN('My Data'!B97/'My Data'!B96)</f>
        <v>2.4793777658692093E-2</v>
      </c>
    </row>
    <row r="97" spans="1:4" ht="15.75" customHeight="1">
      <c r="A97" s="24">
        <f>'My Data'!A98</f>
        <v>44697</v>
      </c>
      <c r="B97" s="103">
        <f>LN('My Data'!C98/'My Data'!C97)</f>
        <v>1.739174271186902E-2</v>
      </c>
      <c r="C97">
        <f>LN('My Data'!D98/'My Data'!D97)</f>
        <v>8.61062071556889E-3</v>
      </c>
      <c r="D97" s="112">
        <f>LN('My Data'!B98/'My Data'!B97)</f>
        <v>5.3221207930561872E-3</v>
      </c>
    </row>
    <row r="98" spans="1:4" ht="15.75" customHeight="1">
      <c r="A98" s="24">
        <f>'My Data'!A99</f>
        <v>44698</v>
      </c>
      <c r="B98" s="103">
        <f>LN('My Data'!C99/'My Data'!C98)</f>
        <v>1.3698844358161927E-2</v>
      </c>
      <c r="C98">
        <f>LN('My Data'!D99/'My Data'!D98)</f>
        <v>-8.6106207155689438E-3</v>
      </c>
      <c r="D98" s="112">
        <f>LN('My Data'!B99/'My Data'!B98)</f>
        <v>7.1384328073413345E-3</v>
      </c>
    </row>
    <row r="99" spans="1:4" ht="15.75" customHeight="1">
      <c r="A99" s="24">
        <f>'My Data'!A100</f>
        <v>44699</v>
      </c>
      <c r="B99" s="103">
        <f>LN('My Data'!C100/'My Data'!C99)</f>
        <v>-4.8790164169432056E-2</v>
      </c>
      <c r="C99">
        <f>LN('My Data'!D100/'My Data'!D99)</f>
        <v>7.8308935805478392E-3</v>
      </c>
      <c r="D99" s="112">
        <f>LN('My Data'!B100/'My Data'!B99)</f>
        <v>-9.9782001096442047E-3</v>
      </c>
    </row>
    <row r="100" spans="1:4" ht="15.75" customHeight="1">
      <c r="A100" s="24">
        <f>'My Data'!A101</f>
        <v>44700</v>
      </c>
      <c r="B100" s="103">
        <f>LN('My Data'!C101/'My Data'!C100)</f>
        <v>5.2185753170570247E-2</v>
      </c>
      <c r="C100">
        <f>LN('My Data'!D101/'My Data'!D100)</f>
        <v>6.2208598751025326E-3</v>
      </c>
      <c r="D100" s="112">
        <f>LN('My Data'!B101/'My Data'!B100)</f>
        <v>-1.7558879778418305E-2</v>
      </c>
    </row>
    <row r="101" spans="1:4" ht="15.75" customHeight="1">
      <c r="A101" s="24">
        <f>'My Data'!A102</f>
        <v>44701</v>
      </c>
      <c r="B101" s="103">
        <f>LN('My Data'!C102/'My Data'!C101)</f>
        <v>9.0676966882836565E-2</v>
      </c>
      <c r="C101">
        <f>LN('My Data'!D102/'My Data'!D101)</f>
        <v>3.9518820175909332E-2</v>
      </c>
      <c r="D101" s="112">
        <f>LN('My Data'!B102/'My Data'!B101)</f>
        <v>1.1191999839325608E-2</v>
      </c>
    </row>
    <row r="102" spans="1:4" ht="15.75" customHeight="1">
      <c r="A102" s="24">
        <f>'My Data'!A103</f>
        <v>44704</v>
      </c>
      <c r="B102" s="103">
        <f>LN('My Data'!C103/'My Data'!C102)</f>
        <v>-3.4649135413174131E-2</v>
      </c>
      <c r="C102">
        <f>LN('My Data'!D103/'My Data'!D102)</f>
        <v>-2.2379718404544969E-3</v>
      </c>
      <c r="D102" s="112">
        <f>LN('My Data'!B103/'My Data'!B102)</f>
        <v>1.6407221391631359E-2</v>
      </c>
    </row>
    <row r="103" spans="1:4" ht="15.75" customHeight="1">
      <c r="A103" s="24">
        <f>'My Data'!A104</f>
        <v>44705</v>
      </c>
      <c r="B103" s="103">
        <f>LN('My Data'!C104/'My Data'!C103)</f>
        <v>1.5898586067798204E-2</v>
      </c>
      <c r="C103">
        <f>LN('My Data'!D104/'My Data'!D103)</f>
        <v>-2.2429915945815218E-3</v>
      </c>
      <c r="D103" s="112">
        <f>LN('My Data'!B104/'My Data'!B103)</f>
        <v>-5.552966836402687E-3</v>
      </c>
    </row>
    <row r="104" spans="1:4" ht="15.75" customHeight="1">
      <c r="A104" s="24">
        <f>'My Data'!A105</f>
        <v>44706</v>
      </c>
      <c r="B104" s="103">
        <f>LN('My Data'!C105/'My Data'!C104)</f>
        <v>-2.8801990903706078E-2</v>
      </c>
      <c r="C104">
        <f>LN('My Data'!D105/'My Data'!D104)</f>
        <v>7.4822300535213443E-4</v>
      </c>
      <c r="D104" s="112">
        <f>LN('My Data'!B105/'My Data'!B104)</f>
        <v>4.9815990405027268E-3</v>
      </c>
    </row>
    <row r="105" spans="1:4" ht="15.75" customHeight="1">
      <c r="A105" s="24">
        <f>'My Data'!A106</f>
        <v>44707</v>
      </c>
      <c r="B105" s="103">
        <f>LN('My Data'!C106/'My Data'!C105)</f>
        <v>3.8221212820197879E-2</v>
      </c>
      <c r="C105">
        <f>LN('My Data'!D106/'My Data'!D105)</f>
        <v>1.7791425549523007E-2</v>
      </c>
      <c r="D105" s="112">
        <f>LN('My Data'!B106/'My Data'!B105)</f>
        <v>7.1294244140686384E-3</v>
      </c>
    </row>
    <row r="106" spans="1:4" ht="15.75" customHeight="1">
      <c r="A106" s="24">
        <f>'My Data'!A107</f>
        <v>44708</v>
      </c>
      <c r="B106" s="103">
        <f>LN('My Data'!C107/'My Data'!C106)</f>
        <v>2.1639175103481029E-2</v>
      </c>
      <c r="C106">
        <f>LN('My Data'!D107/'My Data'!D106)</f>
        <v>4.3988340724835798E-3</v>
      </c>
      <c r="D106" s="112">
        <f>LN('My Data'!B107/'My Data'!B106)</f>
        <v>3.23102058144654E-3</v>
      </c>
    </row>
    <row r="107" spans="1:4" ht="15.75" customHeight="1">
      <c r="A107" s="24">
        <f>'My Data'!A108</f>
        <v>44711</v>
      </c>
      <c r="B107" s="103">
        <f>LN('My Data'!C108/'My Data'!C107)</f>
        <v>3.6039936483196873E-2</v>
      </c>
      <c r="C107">
        <f>LN('My Data'!D108/'My Data'!D107)</f>
        <v>1.0189316685342687E-2</v>
      </c>
      <c r="D107" s="112">
        <f>LN('My Data'!B108/'My Data'!B107)</f>
        <v>2.9422038109625567E-3</v>
      </c>
    </row>
    <row r="108" spans="1:4" ht="15.75" customHeight="1">
      <c r="A108" s="24">
        <f>'My Data'!A109</f>
        <v>44712</v>
      </c>
      <c r="B108" s="103">
        <f>LN('My Data'!C109/'My Data'!C108)</f>
        <v>-5.1448561836041878E-2</v>
      </c>
      <c r="C108">
        <f>LN('My Data'!D109/'My Data'!D108)</f>
        <v>-7.2437525804173292E-4</v>
      </c>
      <c r="D108" s="112">
        <f>LN('My Data'!B109/'My Data'!B108)</f>
        <v>-1.2507418921619377E-4</v>
      </c>
    </row>
    <row r="109" spans="1:4" ht="15.75" customHeight="1">
      <c r="A109" s="24">
        <f>'My Data'!A110</f>
        <v>44713</v>
      </c>
      <c r="B109" s="103">
        <f>LN('My Data'!C110/'My Data'!C109)</f>
        <v>-4.4451762570833921E-2</v>
      </c>
      <c r="C109">
        <f>LN('My Data'!D110/'My Data'!D109)</f>
        <v>-3.1655201049307316E-2</v>
      </c>
      <c r="D109" s="112">
        <f>LN('My Data'!B110/'My Data'!B109)</f>
        <v>-9.4468727118442817E-3</v>
      </c>
    </row>
    <row r="110" spans="1:4" ht="15.75" customHeight="1">
      <c r="A110" s="24">
        <f>'My Data'!A111</f>
        <v>44714</v>
      </c>
      <c r="B110" s="103">
        <f>LN('My Data'!C111/'My Data'!C110)</f>
        <v>0</v>
      </c>
      <c r="C110" s="380">
        <f>LN('My Data'!D111/'My Data'!D110)</f>
        <v>0</v>
      </c>
      <c r="D110" s="112">
        <f>LN('My Data'!B111/'My Data'!B110)</f>
        <v>0</v>
      </c>
    </row>
    <row r="111" spans="1:4" ht="15.75" customHeight="1">
      <c r="A111" s="24">
        <f>'My Data'!A112</f>
        <v>44715</v>
      </c>
      <c r="B111" s="103">
        <f>LN('My Data'!C112/'My Data'!C111)</f>
        <v>0</v>
      </c>
      <c r="C111" s="380">
        <f>LN('My Data'!D112/'My Data'!D111)</f>
        <v>0</v>
      </c>
      <c r="D111" s="112">
        <f>LN('My Data'!B112/'My Data'!B111)</f>
        <v>0</v>
      </c>
    </row>
    <row r="112" spans="1:4" ht="15.75" customHeight="1">
      <c r="A112" s="24">
        <f>'My Data'!A113</f>
        <v>44718</v>
      </c>
      <c r="B112" s="103">
        <f>LN('My Data'!C113/'My Data'!C112)</f>
        <v>8.4030748851492074E-2</v>
      </c>
      <c r="C112">
        <f>LN('My Data'!D113/'My Data'!D112)</f>
        <v>1.7791425549523007E-2</v>
      </c>
      <c r="D112" s="112">
        <f>LN('My Data'!B113/'My Data'!B112)</f>
        <v>1.0178216978736099E-2</v>
      </c>
    </row>
    <row r="113" spans="1:4" ht="15.75" customHeight="1">
      <c r="A113" s="24">
        <f>'My Data'!A114</f>
        <v>44719</v>
      </c>
      <c r="B113" s="103">
        <f>LN('My Data'!C114/'My Data'!C113)</f>
        <v>1.4815085785140682E-2</v>
      </c>
      <c r="C113">
        <f>LN('My Data'!D114/'My Data'!D113)</f>
        <v>-4.278326016486779E-2</v>
      </c>
      <c r="D113" s="112">
        <f>LN('My Data'!B114/'My Data'!B113)</f>
        <v>-1.8435404019550323E-3</v>
      </c>
    </row>
    <row r="114" spans="1:4" ht="15.75" customHeight="1">
      <c r="A114" s="24">
        <f>'My Data'!A115</f>
        <v>44720</v>
      </c>
      <c r="B114" s="103">
        <f>LN('My Data'!C115/'My Data'!C114)</f>
        <v>6.5457216654643685E-2</v>
      </c>
      <c r="C114">
        <f>LN('My Data'!D115/'My Data'!D114)</f>
        <v>-8.47136371474079E-3</v>
      </c>
      <c r="D114" s="112">
        <f>LN('My Data'!B115/'My Data'!B114)</f>
        <v>-1.3286996304266588E-3</v>
      </c>
    </row>
    <row r="115" spans="1:4" ht="15.75" customHeight="1">
      <c r="A115" s="24">
        <f>'My Data'!A116</f>
        <v>44721</v>
      </c>
      <c r="B115" s="103">
        <f>LN('My Data'!C116/'My Data'!C115)</f>
        <v>-1.6667052485211761E-2</v>
      </c>
      <c r="C115">
        <f>LN('My Data'!D116/'My Data'!D115)</f>
        <v>-4.2660497142714943E-2</v>
      </c>
      <c r="D115" s="112">
        <f>LN('My Data'!B116/'My Data'!B115)</f>
        <v>-1.4925507912589992E-2</v>
      </c>
    </row>
    <row r="116" spans="1:4" ht="15.75" customHeight="1">
      <c r="A116" s="24">
        <f>'My Data'!A117</f>
        <v>44722</v>
      </c>
      <c r="B116" s="103">
        <f>LN('My Data'!C117/'My Data'!C116)</f>
        <v>-7.260081286315051E-2</v>
      </c>
      <c r="C116">
        <f>LN('My Data'!D117/'My Data'!D116)</f>
        <v>-1.6155092366546757E-3</v>
      </c>
      <c r="D116" s="112">
        <f>LN('My Data'!B117/'My Data'!B116)</f>
        <v>-2.1253152536738165E-2</v>
      </c>
    </row>
    <row r="117" spans="1:4" ht="15.75" customHeight="1">
      <c r="A117" s="24">
        <f>'My Data'!A118</f>
        <v>44725</v>
      </c>
      <c r="B117" s="103">
        <f>LN('My Data'!C118/'My Data'!C117)</f>
        <v>-3.6813973122716198E-2</v>
      </c>
      <c r="C117">
        <f>LN('My Data'!D118/'My Data'!D117)</f>
        <v>-1.794501661783901E-2</v>
      </c>
      <c r="D117" s="112">
        <f>LN('My Data'!B118/'My Data'!B117)</f>
        <v>-1.707531733662996E-2</v>
      </c>
    </row>
    <row r="118" spans="1:4" ht="15.75" customHeight="1">
      <c r="A118" s="24">
        <f>'My Data'!A119</f>
        <v>44726</v>
      </c>
      <c r="B118" s="103">
        <f>LN('My Data'!C119/'My Data'!C118)</f>
        <v>-6.2696130135953742E-3</v>
      </c>
      <c r="C118">
        <f>LN('My Data'!D119/'My Data'!D118)</f>
        <v>-9.9256397999700433E-3</v>
      </c>
      <c r="D118" s="112">
        <f>LN('My Data'!B119/'My Data'!B118)</f>
        <v>-3.081335383155684E-3</v>
      </c>
    </row>
    <row r="119" spans="1:4" ht="15.75" customHeight="1">
      <c r="A119" s="24">
        <f>'My Data'!A120</f>
        <v>44727</v>
      </c>
      <c r="B119" s="103">
        <f>LN('My Data'!C120/'My Data'!C119)</f>
        <v>5.5059777183027389E-2</v>
      </c>
      <c r="C119">
        <f>LN('My Data'!D120/'My Data'!D119)</f>
        <v>3.2709375536032238E-2</v>
      </c>
      <c r="D119" s="112">
        <f>LN('My Data'!B120/'My Data'!B119)</f>
        <v>1.2229221073684633E-2</v>
      </c>
    </row>
    <row r="120" spans="1:4" ht="15.75" customHeight="1">
      <c r="A120" s="24">
        <f>'My Data'!A121</f>
        <v>44728</v>
      </c>
      <c r="B120" s="103">
        <f>LN('My Data'!C121/'My Data'!C120)</f>
        <v>-5.5059777183027313E-2</v>
      </c>
      <c r="C120">
        <f>LN('My Data'!D121/'My Data'!D120)</f>
        <v>-2.2783735736062204E-2</v>
      </c>
      <c r="D120" s="112">
        <f>LN('My Data'!B121/'My Data'!B120)</f>
        <v>-3.1761220345278944E-2</v>
      </c>
    </row>
    <row r="121" spans="1:4" ht="15.75" customHeight="1">
      <c r="A121" s="24">
        <f>'My Data'!A122</f>
        <v>44729</v>
      </c>
      <c r="B121" s="103">
        <f>LN('My Data'!C122/'My Data'!C121)</f>
        <v>2.1773799549560536E-2</v>
      </c>
      <c r="C121">
        <f>LN('My Data'!D122/'My Data'!D121)</f>
        <v>3.3187991253495072E-2</v>
      </c>
      <c r="D121" s="112">
        <f>LN('My Data'!B122/'My Data'!B121)</f>
        <v>-1.8418869598669564E-3</v>
      </c>
    </row>
    <row r="122" spans="1:4" ht="15.75" customHeight="1">
      <c r="A122" s="24">
        <f>'My Data'!A123</f>
        <v>44732</v>
      </c>
      <c r="B122" s="103">
        <f>LN('My Data'!C123/'My Data'!C122)</f>
        <v>0</v>
      </c>
      <c r="C122" s="380">
        <f>LN('My Data'!D123/'My Data'!D122)</f>
        <v>0</v>
      </c>
      <c r="D122" s="112">
        <f>LN('My Data'!B123/'My Data'!B122)</f>
        <v>1.3322236055820717E-2</v>
      </c>
    </row>
    <row r="123" spans="1:4" ht="15.75" customHeight="1">
      <c r="A123" s="24">
        <f>'My Data'!A124</f>
        <v>44733</v>
      </c>
      <c r="B123" s="103">
        <f>LN('My Data'!C124/'My Data'!C123)</f>
        <v>1.5267472130788381E-2</v>
      </c>
      <c r="C123">
        <f>LN('My Data'!D124/'My Data'!D123)</f>
        <v>-1.1209084534719966E-2</v>
      </c>
      <c r="D123" s="112">
        <f>LN('My Data'!B124/'My Data'!B123)</f>
        <v>3.0911146948694405E-3</v>
      </c>
    </row>
    <row r="124" spans="1:4" ht="15.75" customHeight="1">
      <c r="A124" s="24">
        <f>'My Data'!A125</f>
        <v>44734</v>
      </c>
      <c r="B124" s="103">
        <f>LN('My Data'!C125/'My Data'!C124)</f>
        <v>-3.7041271680348979E-2</v>
      </c>
      <c r="C124">
        <f>LN('My Data'!D125/'My Data'!D124)</f>
        <v>3.2154368539743928E-3</v>
      </c>
      <c r="D124" s="112">
        <f>LN('My Data'!B125/'My Data'!B124)</f>
        <v>-7.9422517542493375E-3</v>
      </c>
    </row>
    <row r="125" spans="1:4" ht="15.75" customHeight="1">
      <c r="A125" s="24">
        <f>'My Data'!A126</f>
        <v>44735</v>
      </c>
      <c r="B125" s="103">
        <f>LN('My Data'!C126/'My Data'!C125)</f>
        <v>-2.5479085300984899E-2</v>
      </c>
      <c r="C125">
        <f>LN('My Data'!D126/'My Data'!D125)</f>
        <v>-6.4412461028569932E-3</v>
      </c>
      <c r="D125" s="112">
        <f>LN('My Data'!B126/'My Data'!B125)</f>
        <v>-9.8707473938141436E-3</v>
      </c>
    </row>
    <row r="126" spans="1:4" ht="15.75" customHeight="1">
      <c r="A126" s="24">
        <f>'My Data'!A127</f>
        <v>44736</v>
      </c>
      <c r="B126" s="103">
        <f>LN('My Data'!C127/'My Data'!C126)</f>
        <v>4.1080025743464657E-2</v>
      </c>
      <c r="C126">
        <f>LN('My Data'!D127/'My Data'!D126)</f>
        <v>1.1245098415502426E-2</v>
      </c>
      <c r="D126" s="112">
        <f>LN('My Data'!B127/'My Data'!B126)</f>
        <v>2.5912258176819945E-2</v>
      </c>
    </row>
    <row r="127" spans="1:4" ht="15.75" customHeight="1">
      <c r="A127" s="24">
        <f>'My Data'!A128</f>
        <v>44739</v>
      </c>
      <c r="B127" s="103">
        <f>LN('My Data'!C128/'My Data'!C127)</f>
        <v>-1.2461220437812002E-2</v>
      </c>
      <c r="C127">
        <f>LN('My Data'!D128/'My Data'!D127)</f>
        <v>1.112005104407764E-2</v>
      </c>
      <c r="D127" s="112">
        <f>LN('My Data'!B128/'My Data'!B127)</f>
        <v>7.3508265355105087E-3</v>
      </c>
    </row>
    <row r="128" spans="1:4" ht="15.75" customHeight="1">
      <c r="A128" s="24">
        <f>'My Data'!A129</f>
        <v>44740</v>
      </c>
      <c r="B128" s="103">
        <f>LN('My Data'!C129/'My Data'!C128)</f>
        <v>-4.4879326177432954E-2</v>
      </c>
      <c r="C128">
        <f>LN('My Data'!D129/'My Data'!D128)</f>
        <v>-1.2718772407774671E-2</v>
      </c>
      <c r="D128" s="112">
        <f>LN('My Data'!B129/'My Data'!B128)</f>
        <v>7.8207699782413681E-3</v>
      </c>
    </row>
    <row r="129" spans="1:4" ht="15.75" customHeight="1">
      <c r="A129" s="24">
        <f>'My Data'!A130</f>
        <v>44741</v>
      </c>
      <c r="B129" s="103">
        <f>LN('My Data'!C130/'My Data'!C129)</f>
        <v>-3.6732009268730006E-2</v>
      </c>
      <c r="C129">
        <f>LN('My Data'!D130/'My Data'!D129)</f>
        <v>-2.4292692569044587E-2</v>
      </c>
      <c r="D129" s="112">
        <f>LN('My Data'!B130/'My Data'!B129)</f>
        <v>-3.7423903358489068E-3</v>
      </c>
    </row>
    <row r="130" spans="1:4" ht="15.75" customHeight="1">
      <c r="A130" s="24">
        <f>'My Data'!A131</f>
        <v>44742</v>
      </c>
      <c r="B130" s="103">
        <f>LN('My Data'!C131/'My Data'!C130)</f>
        <v>-5.9562261151343061E-2</v>
      </c>
      <c r="C130">
        <f>LN('My Data'!D131/'My Data'!D130)</f>
        <v>2.7487583465563858E-2</v>
      </c>
      <c r="D130" s="112">
        <f>LN('My Data'!B131/'My Data'!B130)</f>
        <v>-1.9754872897437974E-2</v>
      </c>
    </row>
    <row r="131" spans="1:4" ht="15.75" customHeight="1">
      <c r="A131" s="24">
        <f>'My Data'!A132</f>
        <v>44743</v>
      </c>
      <c r="B131" s="103">
        <f>LN('My Data'!C132/'My Data'!C131)</f>
        <v>-4.0521197405639434E-2</v>
      </c>
      <c r="C131">
        <f>LN('My Data'!D132/'My Data'!D131)</f>
        <v>1.8175134839673361E-2</v>
      </c>
      <c r="D131" s="112">
        <f>LN('My Data'!B132/'My Data'!B131)</f>
        <v>-3.1202347474881961E-4</v>
      </c>
    </row>
    <row r="132" spans="1:4" ht="15.75" customHeight="1">
      <c r="A132" s="24">
        <f>'My Data'!A133</f>
        <v>44746</v>
      </c>
      <c r="B132" s="103">
        <f>LN('My Data'!C133/'My Data'!C132)</f>
        <v>3.7523496185503718E-3</v>
      </c>
      <c r="C132">
        <f>LN('My Data'!D133/'My Data'!D132)</f>
        <v>-5.4966765799023855E-3</v>
      </c>
      <c r="D132" s="112">
        <f>LN('My Data'!B133/'My Data'!B132)</f>
        <v>7.2094930501085328E-3</v>
      </c>
    </row>
    <row r="133" spans="1:4" ht="15.75" customHeight="1">
      <c r="A133" s="24">
        <f>'My Data'!A134</f>
        <v>44747</v>
      </c>
      <c r="B133" s="103">
        <f>LN('My Data'!C134/'My Data'!C133)</f>
        <v>2.9522439266321834E-2</v>
      </c>
      <c r="C133">
        <f>LN('My Data'!D134/'My Data'!D133)</f>
        <v>1.6400211394005645E-2</v>
      </c>
      <c r="D133" s="112">
        <f>LN('My Data'!B134/'My Data'!B133)</f>
        <v>-2.6970897470425016E-2</v>
      </c>
    </row>
    <row r="134" spans="1:4" ht="15.75" customHeight="1">
      <c r="A134" s="24">
        <f>'My Data'!A135</f>
        <v>44748</v>
      </c>
      <c r="B134" s="103">
        <f>LN('My Data'!C135/'My Data'!C134)</f>
        <v>0.11980119981262058</v>
      </c>
      <c r="C134">
        <f>LN('My Data'!D135/'My Data'!D134)</f>
        <v>2.8256939189736624E-2</v>
      </c>
      <c r="D134" s="112">
        <f>LN('My Data'!B135/'My Data'!B134)</f>
        <v>1.2169945638050426E-2</v>
      </c>
    </row>
    <row r="135" spans="1:4" ht="15.75" customHeight="1">
      <c r="A135" s="24">
        <f>'My Data'!A136</f>
        <v>44749</v>
      </c>
      <c r="B135" s="103">
        <f>LN('My Data'!C136/'My Data'!C135)</f>
        <v>2.861880530565266E-2</v>
      </c>
      <c r="C135">
        <f>LN('My Data'!D136/'My Data'!D135)</f>
        <v>1.5048911794203067E-3</v>
      </c>
      <c r="D135" s="112">
        <f>LN('My Data'!B136/'My Data'!B135)</f>
        <v>1.1920882981988829E-2</v>
      </c>
    </row>
    <row r="136" spans="1:4" ht="15.75" customHeight="1">
      <c r="A136" s="24">
        <f>'My Data'!A137</f>
        <v>44750</v>
      </c>
      <c r="B136" s="103">
        <f>LN('My Data'!C137/'My Data'!C136)</f>
        <v>6.2500203451713258E-3</v>
      </c>
      <c r="C136">
        <f>LN('My Data'!D137/'My Data'!D136)</f>
        <v>-1.9742478729201266E-2</v>
      </c>
      <c r="D136" s="112">
        <f>LN('My Data'!B137/'My Data'!B136)</f>
        <v>1.1470160061655531E-3</v>
      </c>
    </row>
    <row r="137" spans="1:4" ht="15.75" customHeight="1">
      <c r="A137" s="24">
        <f>'My Data'!A138</f>
        <v>44753</v>
      </c>
      <c r="B137" s="103">
        <f>LN('My Data'!C138/'My Data'!C137)</f>
        <v>-2.8437935320533514E-2</v>
      </c>
      <c r="C137">
        <f>LN('My Data'!D138/'My Data'!D137)</f>
        <v>-3.1155167779795462E-2</v>
      </c>
      <c r="D137" s="112">
        <f>LN('My Data'!B138/'My Data'!B137)</f>
        <v>-5.6833475694975308E-4</v>
      </c>
    </row>
    <row r="138" spans="1:4" ht="15.75" customHeight="1">
      <c r="A138" s="24">
        <f>'My Data'!A139</f>
        <v>44754</v>
      </c>
      <c r="B138" s="103">
        <f>LN('My Data'!C139/'My Data'!C138)</f>
        <v>-5.6027831469662559E-2</v>
      </c>
      <c r="C138">
        <f>LN('My Data'!D139/'My Data'!D138)</f>
        <v>-4.1184665762752592E-2</v>
      </c>
      <c r="D138" s="112">
        <f>LN('My Data'!B139/'My Data'!B138)</f>
        <v>1.706536296451233E-3</v>
      </c>
    </row>
    <row r="139" spans="1:4" ht="15.75" customHeight="1">
      <c r="A139" s="24">
        <f>'My Data'!A140</f>
        <v>44755</v>
      </c>
      <c r="B139" s="103">
        <f>LN('My Data'!C140/'My Data'!C139)</f>
        <v>-1.0221554071538139E-2</v>
      </c>
      <c r="C139">
        <f>LN('My Data'!D140/'My Data'!D139)</f>
        <v>-2.082540902145991E-2</v>
      </c>
      <c r="D139" s="112">
        <f>LN('My Data'!B140/'My Data'!B139)</f>
        <v>-7.4757275219451379E-3</v>
      </c>
    </row>
    <row r="140" spans="1:4" ht="15.75" customHeight="1">
      <c r="A140" s="24">
        <f>'My Data'!A141</f>
        <v>44756</v>
      </c>
      <c r="B140" s="103">
        <f>LN('My Data'!C141/'My Data'!C140)</f>
        <v>-8.2042422666442627E-2</v>
      </c>
      <c r="C140">
        <f>LN('My Data'!D141/'My Data'!D140)</f>
        <v>-3.3379222073834605E-2</v>
      </c>
      <c r="D140" s="112">
        <f>LN('My Data'!B141/'My Data'!B140)</f>
        <v>-1.5814489724113086E-2</v>
      </c>
    </row>
    <row r="141" spans="1:4" ht="15.75" customHeight="1">
      <c r="A141" s="24">
        <f>'My Data'!A142</f>
        <v>44757</v>
      </c>
      <c r="B141" s="103">
        <f>LN('My Data'!C142/'My Data'!C141)</f>
        <v>5.4262858559367001E-2</v>
      </c>
      <c r="C141">
        <f>LN('My Data'!D142/'My Data'!D141)</f>
        <v>1.5544354437800379E-2</v>
      </c>
      <c r="D141" s="112">
        <f>LN('My Data'!B142/'My Data'!B141)</f>
        <v>1.7113387354246407E-2</v>
      </c>
    </row>
    <row r="142" spans="1:4" ht="15.75" customHeight="1">
      <c r="A142" s="24">
        <f>'My Data'!A143</f>
        <v>44760</v>
      </c>
      <c r="B142" s="103">
        <f>LN('My Data'!C143/'My Data'!C142)</f>
        <v>1.0507977598415165E-2</v>
      </c>
      <c r="C142">
        <f>LN('My Data'!D143/'My Data'!D142)</f>
        <v>3.4217313111615387E-3</v>
      </c>
      <c r="D142" s="112">
        <f>LN('My Data'!B143/'My Data'!B142)</f>
        <v>9.0303903504340213E-3</v>
      </c>
    </row>
    <row r="143" spans="1:4" ht="15.75" customHeight="1">
      <c r="A143" s="24">
        <f>'My Data'!A144</f>
        <v>44761</v>
      </c>
      <c r="B143" s="103">
        <f>LN('My Data'!C144/'My Data'!C143)</f>
        <v>0</v>
      </c>
      <c r="C143">
        <f>LN('My Data'!D144/'My Data'!D143)</f>
        <v>1.7774484027577683E-2</v>
      </c>
      <c r="D143" s="112">
        <f>LN('My Data'!B144/'My Data'!B143)</f>
        <v>1.0655426928522659E-2</v>
      </c>
    </row>
    <row r="144" spans="1:4" ht="15.75" customHeight="1">
      <c r="A144" s="24">
        <f>'My Data'!A145</f>
        <v>44762</v>
      </c>
      <c r="B144" s="103">
        <f>LN('My Data'!C145/'My Data'!C144)</f>
        <v>4.4300258896580021E-2</v>
      </c>
      <c r="C144">
        <f>LN('My Data'!D145/'My Data'!D144)</f>
        <v>4.0284937579312202E-2</v>
      </c>
      <c r="D144" s="112">
        <f>LN('My Data'!B145/'My Data'!B144)</f>
        <v>-2.7911176655158279E-3</v>
      </c>
    </row>
    <row r="145" spans="1:4" ht="15.75" customHeight="1">
      <c r="A145" s="24">
        <f>'My Data'!A146</f>
        <v>44763</v>
      </c>
      <c r="B145" s="103">
        <f>LN('My Data'!C146/'My Data'!C145)</f>
        <v>4.2420715883952055E-2</v>
      </c>
      <c r="C145">
        <f>LN('My Data'!D146/'My Data'!D145)</f>
        <v>6.9261436011192307E-2</v>
      </c>
      <c r="D145" s="112">
        <f>LN('My Data'!B146/'My Data'!B145)</f>
        <v>3.1807600872149335E-3</v>
      </c>
    </row>
    <row r="146" spans="1:4" ht="15.75" customHeight="1">
      <c r="A146" s="24">
        <f>'My Data'!A147</f>
        <v>44764</v>
      </c>
      <c r="B146" s="103">
        <f>LN('My Data'!C147/'My Data'!C146)</f>
        <v>-2.9175489133931445E-2</v>
      </c>
      <c r="C146">
        <f>LN('My Data'!D147/'My Data'!D146)</f>
        <v>-2.2581868835919784E-3</v>
      </c>
      <c r="D146" s="112">
        <f>LN('My Data'!B147/'My Data'!B146)</f>
        <v>1.5939791870951581E-3</v>
      </c>
    </row>
    <row r="147" spans="1:4" ht="15.75" customHeight="1">
      <c r="A147" s="24">
        <f>'My Data'!A148</f>
        <v>44767</v>
      </c>
      <c r="B147" s="103">
        <f>LN('My Data'!C148/'My Data'!C147)</f>
        <v>-4.027389913793996E-2</v>
      </c>
      <c r="C147">
        <f>LN('My Data'!D148/'My Data'!D147)</f>
        <v>1.4216475872465625E-2</v>
      </c>
      <c r="D147" s="112">
        <f>LN('My Data'!B148/'My Data'!B147)</f>
        <v>3.288320588002016E-3</v>
      </c>
    </row>
    <row r="148" spans="1:4" ht="15.75" customHeight="1">
      <c r="A148" s="24">
        <f>'My Data'!A149</f>
        <v>44768</v>
      </c>
      <c r="B148" s="103">
        <f>LN('My Data'!C149/'My Data'!C148)</f>
        <v>-2.0761991448429128E-2</v>
      </c>
      <c r="C148">
        <f>LN('My Data'!D149/'My Data'!D148)</f>
        <v>-2.4822635901876951E-2</v>
      </c>
      <c r="D148" s="112">
        <f>LN('My Data'!B149/'My Data'!B148)</f>
        <v>-1.8541877402816918E-3</v>
      </c>
    </row>
    <row r="149" spans="1:4" ht="15.75" customHeight="1">
      <c r="A149" s="24">
        <f>'My Data'!A150</f>
        <v>44769</v>
      </c>
      <c r="B149" s="103">
        <f>LN('My Data'!C150/'My Data'!C149)</f>
        <v>6.9686693160934355E-3</v>
      </c>
      <c r="C149">
        <f>LN('My Data'!D150/'My Data'!D149)</f>
        <v>4.5592784145182114E-3</v>
      </c>
      <c r="D149" s="112">
        <f>LN('My Data'!B150/'My Data'!B149)</f>
        <v>5.3933728671928492E-3</v>
      </c>
    </row>
    <row r="150" spans="1:4" ht="15.75" customHeight="1">
      <c r="A150" s="24">
        <f>'My Data'!A151</f>
        <v>44770</v>
      </c>
      <c r="B150" s="103">
        <f>LN('My Data'!C151/'My Data'!C150)</f>
        <v>6.3887267451251104E-2</v>
      </c>
      <c r="C150">
        <f>LN('My Data'!D151/'My Data'!D150)</f>
        <v>5.3149039206128283E-2</v>
      </c>
      <c r="D150" s="112">
        <f>LN('My Data'!B151/'My Data'!B150)</f>
        <v>1.3584601648822265E-3</v>
      </c>
    </row>
    <row r="151" spans="1:4" ht="15.75" customHeight="1">
      <c r="A151" s="24">
        <f>'My Data'!A152</f>
        <v>44771</v>
      </c>
      <c r="B151" s="103">
        <f>LN('My Data'!C152/'My Data'!C151)</f>
        <v>0</v>
      </c>
      <c r="C151" s="380">
        <f>LN('My Data'!D152/'My Data'!D151)</f>
        <v>0</v>
      </c>
      <c r="D151" s="112">
        <f>LN('My Data'!B152/'My Data'!B151)</f>
        <v>1.1352309204240433E-2</v>
      </c>
    </row>
    <row r="152" spans="1:4" ht="15.75" customHeight="1">
      <c r="A152" s="24">
        <f>'My Data'!A153</f>
        <v>44774</v>
      </c>
      <c r="B152" s="103">
        <f>LN('My Data'!C153/'My Data'!C152)</f>
        <v>5.3895768205132255E-2</v>
      </c>
      <c r="C152">
        <f>LN('My Data'!D153/'My Data'!D152)</f>
        <v>1.7813082330222257E-2</v>
      </c>
      <c r="D152" s="112">
        <f>LN('My Data'!B153/'My Data'!B152)</f>
        <v>-1.8025075675857662E-3</v>
      </c>
    </row>
    <row r="153" spans="1:4" ht="15.75" customHeight="1">
      <c r="A153" s="24">
        <f>'My Data'!A154</f>
        <v>44775</v>
      </c>
      <c r="B153" s="103">
        <f>LN('My Data'!C154/'My Data'!C153)</f>
        <v>-1.2422519998557209E-2</v>
      </c>
      <c r="C153">
        <f>LN('My Data'!D154/'My Data'!D153)</f>
        <v>-3.0109801471370455E-2</v>
      </c>
      <c r="D153" s="112">
        <f>LN('My Data'!B154/'My Data'!B153)</f>
        <v>-2.0844209844712702E-3</v>
      </c>
    </row>
    <row r="154" spans="1:4" ht="15.75" customHeight="1">
      <c r="A154" s="24">
        <f>'My Data'!A155</f>
        <v>44776</v>
      </c>
      <c r="B154" s="103">
        <f>LN('My Data'!C155/'My Data'!C154)</f>
        <v>3.379737958329071E-2</v>
      </c>
      <c r="C154">
        <f>LN('My Data'!D155/'My Data'!D154)</f>
        <v>1.1577553342442893E-2</v>
      </c>
      <c r="D154" s="112">
        <f>LN('My Data'!B155/'My Data'!B154)</f>
        <v>5.2836896929934077E-3</v>
      </c>
    </row>
    <row r="155" spans="1:4" ht="15.75" customHeight="1">
      <c r="A155" s="24">
        <f>'My Data'!A156</f>
        <v>44777</v>
      </c>
      <c r="B155" s="103">
        <f>LN('My Data'!C156/'My Data'!C155)</f>
        <v>-6.232546319782882E-2</v>
      </c>
      <c r="C155">
        <f>LN('My Data'!D156/'My Data'!D155)</f>
        <v>1.9238213565943008E-2</v>
      </c>
      <c r="D155" s="112">
        <f>LN('My Data'!B156/'My Data'!B155)</f>
        <v>1.3274055751156652E-3</v>
      </c>
    </row>
    <row r="156" spans="1:4" ht="15.75" customHeight="1">
      <c r="A156" s="24">
        <f>'My Data'!A157</f>
        <v>44778</v>
      </c>
      <c r="B156" s="103">
        <f>LN('My Data'!C157/'My Data'!C156)</f>
        <v>-6.4516352814887193E-3</v>
      </c>
      <c r="C156">
        <f>LN('My Data'!D157/'My Data'!D156)</f>
        <v>-2.4286908025922229E-2</v>
      </c>
      <c r="D156" s="112">
        <f>LN('My Data'!B157/'My Data'!B156)</f>
        <v>-1.7493643138124842E-3</v>
      </c>
    </row>
    <row r="157" spans="1:4" ht="15.75" customHeight="1">
      <c r="A157" s="24">
        <f>'My Data'!A158</f>
        <v>44781</v>
      </c>
      <c r="B157" s="103">
        <f>LN('My Data'!C158/'My Data'!C157)</f>
        <v>1.2861913642407822E-2</v>
      </c>
      <c r="C157">
        <f>LN('My Data'!D158/'My Data'!D157)</f>
        <v>8.6393625907076402E-3</v>
      </c>
      <c r="D157" s="112">
        <f>LN('My Data'!B158/'My Data'!B157)</f>
        <v>5.3444936189167534E-3</v>
      </c>
    </row>
    <row r="158" spans="1:4" ht="15.75" customHeight="1">
      <c r="A158" s="24">
        <f>'My Data'!A159</f>
        <v>44782</v>
      </c>
      <c r="B158" s="103">
        <f>LN('My Data'!C159/'My Data'!C158)</f>
        <v>-2.5891413932741591E-2</v>
      </c>
      <c r="C158">
        <f>LN('My Data'!D159/'My Data'!D158)</f>
        <v>-5.7537992512184957E-2</v>
      </c>
      <c r="D158" s="112">
        <f>LN('My Data'!B159/'My Data'!B158)</f>
        <v>-9.3118591326167436E-4</v>
      </c>
    </row>
    <row r="159" spans="1:4" ht="15.75" customHeight="1">
      <c r="A159" s="24">
        <f>'My Data'!A160</f>
        <v>44783</v>
      </c>
      <c r="B159" s="103">
        <f>LN('My Data'!C160/'My Data'!C159)</f>
        <v>3.2260862218221477E-2</v>
      </c>
      <c r="C159">
        <f>LN('My Data'!D160/'My Data'!D159)</f>
        <v>2.9919958091588213E-2</v>
      </c>
      <c r="D159" s="112">
        <f>LN('My Data'!B160/'My Data'!B159)</f>
        <v>5.0964921124174488E-3</v>
      </c>
    </row>
    <row r="160" spans="1:4" ht="15.75" customHeight="1">
      <c r="A160" s="24">
        <f>'My Data'!A161</f>
        <v>44784</v>
      </c>
      <c r="B160" s="103">
        <f>LN('My Data'!C161/'My Data'!C160)</f>
        <v>6.1557892999433365E-2</v>
      </c>
      <c r="C160">
        <f>LN('My Data'!D161/'My Data'!D160)</f>
        <v>1.8255344492746132E-2</v>
      </c>
      <c r="D160" s="112">
        <f>LN('My Data'!B161/'My Data'!B160)</f>
        <v>-5.048471636477269E-3</v>
      </c>
    </row>
    <row r="161" spans="1:4" ht="15.75" customHeight="1">
      <c r="A161" s="24">
        <f>'My Data'!A162</f>
        <v>44785</v>
      </c>
      <c r="B161" s="103">
        <f>LN('My Data'!C162/'My Data'!C161)</f>
        <v>-6.1557892999433435E-2</v>
      </c>
      <c r="C161">
        <f>LN('My Data'!D162/'My Data'!D161)</f>
        <v>-3.6245055989603601E-3</v>
      </c>
      <c r="D161" s="112">
        <f>LN('My Data'!B162/'My Data'!B161)</f>
        <v>4.6637887024566591E-3</v>
      </c>
    </row>
    <row r="162" spans="1:4" ht="15.75" customHeight="1">
      <c r="A162" s="24">
        <f>'My Data'!A163</f>
        <v>44788</v>
      </c>
      <c r="B162" s="103">
        <f>LN('My Data'!C163/'My Data'!C162)</f>
        <v>1.2618463959211464E-2</v>
      </c>
      <c r="C162">
        <f>LN('My Data'!D163/'My Data'!D162)</f>
        <v>1.2270092591814401E-2</v>
      </c>
      <c r="D162" s="112">
        <f>LN('My Data'!B163/'My Data'!B162)</f>
        <v>1.2634029248496548E-3</v>
      </c>
    </row>
    <row r="163" spans="1:4" ht="15.75" customHeight="1">
      <c r="A163" s="24">
        <f>'My Data'!A164</f>
        <v>44789</v>
      </c>
      <c r="B163" s="103">
        <f>LN('My Data'!C164/'My Data'!C163)</f>
        <v>-2.2187914975362218E-2</v>
      </c>
      <c r="C163">
        <f>LN('My Data'!D164/'My Data'!D163)</f>
        <v>-2.985296314968116E-2</v>
      </c>
      <c r="D163" s="112">
        <f>LN('My Data'!B164/'My Data'!B163)</f>
        <v>2.6672434886712013E-3</v>
      </c>
    </row>
    <row r="164" spans="1:4" ht="15.75" customHeight="1">
      <c r="A164" s="24">
        <f>'My Data'!A165</f>
        <v>44790</v>
      </c>
      <c r="B164" s="103">
        <f>LN('My Data'!C165/'My Data'!C164)</f>
        <v>-1.2903404835907954E-2</v>
      </c>
      <c r="C164">
        <f>LN('My Data'!D165/'My Data'!D164)</f>
        <v>-3.0009753867991717E-2</v>
      </c>
      <c r="D164" s="112">
        <f>LN('My Data'!B165/'My Data'!B164)</f>
        <v>-4.6454504167361384E-3</v>
      </c>
    </row>
    <row r="165" spans="1:4" ht="15.75" customHeight="1">
      <c r="A165" s="24">
        <f>'My Data'!A166</f>
        <v>44791</v>
      </c>
      <c r="B165" s="103">
        <f>LN('My Data'!C166/'My Data'!C165)</f>
        <v>9.6931292056595328E-3</v>
      </c>
      <c r="C165">
        <f>LN('My Data'!D166/'My Data'!D165)</f>
        <v>9.0978641175264389E-3</v>
      </c>
      <c r="D165" s="112">
        <f>LN('My Data'!B166/'My Data'!B165)</f>
        <v>3.7714545929557106E-3</v>
      </c>
    </row>
    <row r="166" spans="1:4" ht="15.75" customHeight="1">
      <c r="A166" s="24">
        <f>'My Data'!A167</f>
        <v>44792</v>
      </c>
      <c r="B166" s="103">
        <f>LN('My Data'!C167/'My Data'!C166)</f>
        <v>3.2102756302481894E-3</v>
      </c>
      <c r="C166">
        <f>LN('My Data'!D167/'My Data'!D166)</f>
        <v>7.5443232548532237E-4</v>
      </c>
      <c r="D166" s="112">
        <f>LN('My Data'!B167/'My Data'!B166)</f>
        <v>-9.4391574695007778E-4</v>
      </c>
    </row>
    <row r="167" spans="1:4" ht="15.75" customHeight="1">
      <c r="A167" s="24">
        <f>'My Data'!A168</f>
        <v>44795</v>
      </c>
      <c r="B167" s="103">
        <f>LN('My Data'!C168/'My Data'!C167)</f>
        <v>-5.9423420470800764E-2</v>
      </c>
      <c r="C167">
        <f>LN('My Data'!D168/'My Data'!D167)</f>
        <v>-1.9802627296179643E-2</v>
      </c>
      <c r="D167" s="112">
        <f>LN('My Data'!B168/'My Data'!B167)</f>
        <v>-4.8408185495159416E-3</v>
      </c>
    </row>
    <row r="168" spans="1:4" ht="15.75" customHeight="1">
      <c r="A168" s="24">
        <f>'My Data'!A169</f>
        <v>44796</v>
      </c>
      <c r="B168" s="103">
        <f>LN('My Data'!C169/'My Data'!C168)</f>
        <v>-5.5958653648044608E-2</v>
      </c>
      <c r="C168">
        <f>LN('My Data'!D169/'My Data'!D168)</f>
        <v>-3.4432196421484131E-2</v>
      </c>
      <c r="D168" s="112">
        <f>LN('My Data'!B169/'My Data'!B168)</f>
        <v>-6.6551185471271394E-3</v>
      </c>
    </row>
    <row r="169" spans="1:4" ht="15.75" customHeight="1">
      <c r="A169" s="24">
        <f>'My Data'!A170</f>
        <v>44797</v>
      </c>
      <c r="B169" s="103">
        <f>LN('My Data'!C170/'My Data'!C169)</f>
        <v>1.4285957247476434E-2</v>
      </c>
      <c r="C169">
        <f>LN('My Data'!D170/'My Data'!D169)</f>
        <v>1.0297120686243701E-2</v>
      </c>
      <c r="D169" s="112">
        <f>LN('My Data'!B170/'My Data'!B169)</f>
        <v>-1.9027204009619907E-3</v>
      </c>
    </row>
    <row r="170" spans="1:4" ht="15.75" customHeight="1">
      <c r="A170" s="24">
        <f>'My Data'!A171</f>
        <v>44798</v>
      </c>
      <c r="B170" s="103">
        <f>LN('My Data'!C171/'My Data'!C170)</f>
        <v>1.4084739881739023E-2</v>
      </c>
      <c r="C170">
        <f>LN('My Data'!D171/'My Data'!D170)</f>
        <v>-3.9478930075848235E-3</v>
      </c>
      <c r="D170" s="112">
        <f>LN('My Data'!B171/'My Data'!B170)</f>
        <v>5.702301371326875E-4</v>
      </c>
    </row>
    <row r="171" spans="1:4" ht="15.75" customHeight="1">
      <c r="A171" s="24">
        <f>'My Data'!A172</f>
        <v>44799</v>
      </c>
      <c r="B171" s="103">
        <f>LN('My Data'!C172/'My Data'!C171)</f>
        <v>-3.1974304632514078E-2</v>
      </c>
      <c r="C171">
        <f>LN('My Data'!D172/'My Data'!D171)</f>
        <v>7.9082645481777091E-4</v>
      </c>
      <c r="D171" s="112">
        <f>LN('My Data'!B172/'My Data'!B171)</f>
        <v>-6.6697612807489716E-3</v>
      </c>
    </row>
    <row r="172" spans="1:4" ht="15.75" customHeight="1">
      <c r="A172" s="24">
        <f>'My Data'!A173</f>
        <v>44802</v>
      </c>
      <c r="B172" s="103">
        <f>LN('My Data'!C173/'My Data'!C172)</f>
        <v>0</v>
      </c>
      <c r="C172" s="380">
        <f>LN('My Data'!D173/'My Data'!D172)</f>
        <v>0</v>
      </c>
      <c r="D172" s="112">
        <f>LN('My Data'!B173/'My Data'!B172)</f>
        <v>0</v>
      </c>
    </row>
    <row r="173" spans="1:4" ht="15.75" customHeight="1">
      <c r="A173" s="24">
        <f>'My Data'!A174</f>
        <v>44803</v>
      </c>
      <c r="B173" s="103">
        <f>LN('My Data'!C174/'My Data'!C173)</f>
        <v>2.8471674081311994E-2</v>
      </c>
      <c r="C173">
        <f>LN('My Data'!D174/'My Data'!D173)</f>
        <v>-7.9082645481787304E-4</v>
      </c>
      <c r="D173" s="112">
        <f>LN('My Data'!B174/'My Data'!B173)</f>
        <v>-7.7065134597136178E-3</v>
      </c>
    </row>
    <row r="174" spans="1:4" ht="15.75" customHeight="1">
      <c r="A174" s="24">
        <f>'My Data'!A175</f>
        <v>44804</v>
      </c>
      <c r="B174" s="103">
        <f>LN('My Data'!C175/'My Data'!C174)</f>
        <v>-3.9361073880580313E-2</v>
      </c>
      <c r="C174">
        <f>LN('My Data'!D175/'My Data'!D174)</f>
        <v>-4.7581374464169233E-3</v>
      </c>
      <c r="D174" s="112">
        <f>LN('My Data'!B175/'My Data'!B174)</f>
        <v>-9.6623629491246199E-3</v>
      </c>
    </row>
    <row r="175" spans="1:4" ht="15.75" customHeight="1">
      <c r="A175" s="24">
        <f>'My Data'!A176</f>
        <v>44805</v>
      </c>
      <c r="B175" s="103">
        <f>LN('My Data'!C176/'My Data'!C175)</f>
        <v>4.2863704431782314E-2</v>
      </c>
      <c r="C175">
        <f>LN('My Data'!D176/'My Data'!D175)</f>
        <v>-5.8094042650717867E-2</v>
      </c>
      <c r="D175" s="112">
        <f>LN('My Data'!B176/'My Data'!B175)</f>
        <v>-2.0538411449729489E-2</v>
      </c>
    </row>
    <row r="176" spans="1:4" ht="15.75" customHeight="1">
      <c r="A176" s="24">
        <f>'My Data'!A177</f>
        <v>44806</v>
      </c>
      <c r="B176" s="103">
        <f>LN('My Data'!C177/'My Data'!C176)</f>
        <v>4.4451762570834011E-2</v>
      </c>
      <c r="C176">
        <f>LN('My Data'!D177/'My Data'!D176)</f>
        <v>3.1511728369159331E-2</v>
      </c>
      <c r="D176" s="112">
        <f>LN('My Data'!B177/'My Data'!B176)</f>
        <v>1.8519812414587625E-2</v>
      </c>
    </row>
    <row r="177" spans="1:4" ht="15.75" customHeight="1">
      <c r="A177" s="24">
        <f>'My Data'!A178</f>
        <v>44809</v>
      </c>
      <c r="B177" s="103">
        <f>LN('My Data'!C178/'My Data'!C177)</f>
        <v>-1.6863806052004916E-2</v>
      </c>
      <c r="C177">
        <f>LN('My Data'!D178/'My Data'!D177)</f>
        <v>-4.5082759381109991E-2</v>
      </c>
      <c r="D177" s="112">
        <f>LN('My Data'!B178/'My Data'!B177)</f>
        <v>-1.0517804336293295E-3</v>
      </c>
    </row>
    <row r="178" spans="1:4" ht="15.75" customHeight="1">
      <c r="A178" s="24">
        <f>'My Data'!A179</f>
        <v>44810</v>
      </c>
      <c r="B178" s="103">
        <f>LN('My Data'!C179/'My Data'!C178)</f>
        <v>2.3530497410194036E-2</v>
      </c>
      <c r="C178">
        <f>LN('My Data'!D179/'My Data'!D178)</f>
        <v>2.1960341960255834E-2</v>
      </c>
      <c r="D178" s="112">
        <f>LN('My Data'!B179/'My Data'!B178)</f>
        <v>3.0406873023046772E-3</v>
      </c>
    </row>
    <row r="179" spans="1:4" ht="15.75" customHeight="1">
      <c r="A179" s="24">
        <f>'My Data'!A180</f>
        <v>44811</v>
      </c>
      <c r="B179" s="103">
        <f>LN('My Data'!C180/'My Data'!C179)</f>
        <v>-3.0356462480593954E-2</v>
      </c>
      <c r="C179">
        <f>LN('My Data'!D180/'My Data'!D179)</f>
        <v>1.6694494695409857E-3</v>
      </c>
      <c r="D179" s="112">
        <f>LN('My Data'!B180/'My Data'!B179)</f>
        <v>-7.3959984674139044E-3</v>
      </c>
    </row>
    <row r="180" spans="1:4" ht="15.75" customHeight="1">
      <c r="A180" s="24">
        <f>'My Data'!A181</f>
        <v>44812</v>
      </c>
      <c r="B180" s="103">
        <f>LN('My Data'!C181/'My Data'!C180)</f>
        <v>-2.0761991448429128E-2</v>
      </c>
      <c r="C180">
        <f>LN('My Data'!D181/'My Data'!D180)</f>
        <v>0.15426981963796699</v>
      </c>
      <c r="D180" s="112">
        <f>LN('My Data'!B181/'My Data'!B180)</f>
        <v>3.3719878506430841E-3</v>
      </c>
    </row>
    <row r="181" spans="1:4" ht="15.75" customHeight="1">
      <c r="A181" s="24">
        <f>'My Data'!A182</f>
        <v>44813</v>
      </c>
      <c r="B181" s="103">
        <f>LN('My Data'!C182/'My Data'!C181)</f>
        <v>3.4904049397685676E-3</v>
      </c>
      <c r="C181">
        <f>LN('My Data'!D182/'My Data'!D181)</f>
        <v>2.1916748588471795E-2</v>
      </c>
      <c r="D181" s="112">
        <f>LN('My Data'!B182/'My Data'!B181)</f>
        <v>1.2799151794283573E-2</v>
      </c>
    </row>
    <row r="182" spans="1:4" ht="15.75" customHeight="1">
      <c r="A182" s="24">
        <f>'My Data'!A183</f>
        <v>44816</v>
      </c>
      <c r="B182" s="103">
        <f>LN('My Data'!C183/'My Data'!C182)</f>
        <v>-5.3680149463623809E-2</v>
      </c>
      <c r="C182">
        <f>LN('My Data'!D183/'My Data'!D182)</f>
        <v>9.7425961988184002E-3</v>
      </c>
      <c r="D182" s="112">
        <f>LN('My Data'!B183/'My Data'!B182)</f>
        <v>1.6512293282639562E-2</v>
      </c>
    </row>
    <row r="183" spans="1:4" ht="15.75" customHeight="1">
      <c r="A183" s="24">
        <f>'My Data'!A184</f>
        <v>44817</v>
      </c>
      <c r="B183" s="103">
        <f>LN('My Data'!C184/'My Data'!C183)</f>
        <v>4.3172171865208574E-2</v>
      </c>
      <c r="C183">
        <f>LN('My Data'!D184/'My Data'!D183)</f>
        <v>-4.533354130152107E-2</v>
      </c>
      <c r="D183" s="112">
        <f>LN('My Data'!B184/'My Data'!B183)</f>
        <v>-1.2659073014160147E-2</v>
      </c>
    </row>
    <row r="184" spans="1:4" ht="15.75" customHeight="1">
      <c r="A184" s="24">
        <f>'My Data'!A185</f>
        <v>44818</v>
      </c>
      <c r="B184" s="103">
        <f>LN('My Data'!C185/'My Data'!C184)</f>
        <v>3.8001118178613839E-2</v>
      </c>
      <c r="C184">
        <f>LN('My Data'!D185/'My Data'!D184)</f>
        <v>-2.7922460619623377E-2</v>
      </c>
      <c r="D184" s="112">
        <f>LN('My Data'!B185/'My Data'!B184)</f>
        <v>-1.5095889695860842E-2</v>
      </c>
    </row>
    <row r="185" spans="1:4" ht="15.75" customHeight="1">
      <c r="A185" s="24">
        <f>'My Data'!A186</f>
        <v>44819</v>
      </c>
      <c r="B185" s="103">
        <f>LN('My Data'!C186/'My Data'!C185)</f>
        <v>6.7567824628799074E-3</v>
      </c>
      <c r="C185">
        <f>LN('My Data'!D186/'My Data'!D185)</f>
        <v>2.8646835877664961E-2</v>
      </c>
      <c r="D185" s="112">
        <f>LN('My Data'!B186/'My Data'!B185)</f>
        <v>8.5044876833279893E-4</v>
      </c>
    </row>
    <row r="186" spans="1:4" ht="15.75" customHeight="1">
      <c r="A186" s="24">
        <f>'My Data'!A187</f>
        <v>44820</v>
      </c>
      <c r="B186" s="103">
        <f>LN('My Data'!C187/'My Data'!C186)</f>
        <v>-2.7305450690267446E-2</v>
      </c>
      <c r="C186">
        <f>LN('My Data'!D187/'My Data'!D186)</f>
        <v>7.2150385141506934E-3</v>
      </c>
      <c r="D186" s="112">
        <f>LN('My Data'!B187/'My Data'!B186)</f>
        <v>-6.0232385570910462E-3</v>
      </c>
    </row>
    <row r="187" spans="1:4" ht="15.75" customHeight="1">
      <c r="A187" s="24">
        <f>'My Data'!A188</f>
        <v>44823</v>
      </c>
      <c r="B187" s="103">
        <f>LN('My Data'!C188/'My Data'!C187)</f>
        <v>0</v>
      </c>
      <c r="C187" s="380">
        <f>LN('My Data'!D188/'My Data'!D187)</f>
        <v>0</v>
      </c>
      <c r="D187" s="112">
        <f>LN('My Data'!B188/'My Data'!B187)</f>
        <v>0</v>
      </c>
    </row>
    <row r="188" spans="1:4" ht="15.75" customHeight="1">
      <c r="A188" s="24">
        <f>'My Data'!A189</f>
        <v>44824</v>
      </c>
      <c r="B188" s="103">
        <f>LN('My Data'!C189/'My Data'!C188)</f>
        <v>-2.0979790469194522E-2</v>
      </c>
      <c r="C188">
        <f>LN('My Data'!D189/'My Data'!D188)</f>
        <v>-1.3024786155471835E-2</v>
      </c>
      <c r="D188" s="112">
        <f>LN('My Data'!B189/'My Data'!B188)</f>
        <v>-7.3399003442835373E-3</v>
      </c>
    </row>
    <row r="189" spans="1:4" ht="15.75" customHeight="1">
      <c r="A189" s="24">
        <f>'My Data'!A190</f>
        <v>44825</v>
      </c>
      <c r="B189" s="103">
        <f>LN('My Data'!C190/'My Data'!C189)</f>
        <v>3.5273405179684406E-3</v>
      </c>
      <c r="C189">
        <f>LN('My Data'!D190/'My Data'!D189)</f>
        <v>2.6591577604242963E-2</v>
      </c>
      <c r="D189" s="112">
        <f>LN('My Data'!B190/'My Data'!B189)</f>
        <v>6.7961997752178059E-3</v>
      </c>
    </row>
    <row r="190" spans="1:4" ht="15.75" customHeight="1">
      <c r="A190" s="24">
        <f>'My Data'!A191</f>
        <v>44826</v>
      </c>
      <c r="B190" s="103">
        <f>LN('My Data'!C191/'My Data'!C190)</f>
        <v>-6.9244412174983852E-2</v>
      </c>
      <c r="C190">
        <f>LN('My Data'!D191/'My Data'!D190)</f>
        <v>-1.4194466542262543E-3</v>
      </c>
      <c r="D190" s="112">
        <f>LN('My Data'!B191/'My Data'!B190)</f>
        <v>-1.2309546864386879E-2</v>
      </c>
    </row>
    <row r="191" spans="1:4" ht="15.75" customHeight="1">
      <c r="A191" s="24">
        <f>'My Data'!A192</f>
        <v>44827</v>
      </c>
      <c r="B191" s="103">
        <f>LN('My Data'!C192/'My Data'!C191)</f>
        <v>-7.4398290053859381E-2</v>
      </c>
      <c r="C191">
        <f>LN('My Data'!D192/'My Data'!D191)</f>
        <v>-3.1015829098927583E-2</v>
      </c>
      <c r="D191" s="112">
        <f>LN('My Data'!B192/'My Data'!B191)</f>
        <v>-1.9862940826538378E-2</v>
      </c>
    </row>
    <row r="192" spans="1:4" ht="15.75" customHeight="1">
      <c r="A192" s="24">
        <f>'My Data'!A193</f>
        <v>44830</v>
      </c>
      <c r="B192" s="103">
        <f>LN('My Data'!C193/'My Data'!C192)</f>
        <v>-2.8867984000852127E-2</v>
      </c>
      <c r="C192">
        <f>LN('My Data'!D193/'My Data'!D192)</f>
        <v>-3.7317763007195165E-2</v>
      </c>
      <c r="D192" s="112">
        <f>LN('My Data'!B193/'My Data'!B192)</f>
        <v>-1.7688942322040219E-3</v>
      </c>
    </row>
    <row r="193" spans="1:4" ht="15.75" customHeight="1">
      <c r="A193" s="24">
        <f>'My Data'!A194</f>
        <v>44831</v>
      </c>
      <c r="B193" s="103">
        <f>LN('My Data'!C194/'My Data'!C193)</f>
        <v>-4.1928782600360393E-3</v>
      </c>
      <c r="C193">
        <f>LN('My Data'!D194/'My Data'!D193)</f>
        <v>-2.4635579996228573E-2</v>
      </c>
      <c r="D193" s="112">
        <f>LN('My Data'!B194/'My Data'!B193)</f>
        <v>-7.8949176285816706E-3</v>
      </c>
    </row>
    <row r="194" spans="1:4" ht="15.75" customHeight="1">
      <c r="A194" s="24">
        <f>'My Data'!A195</f>
        <v>44832</v>
      </c>
      <c r="B194" s="103">
        <f>LN('My Data'!C195/'My Data'!C194)</f>
        <v>1.6667052485211643E-2</v>
      </c>
      <c r="C194">
        <f>LN('My Data'!D195/'My Data'!D194)</f>
        <v>5.4411327400813621E-3</v>
      </c>
      <c r="D194" s="112">
        <f>LN('My Data'!B195/'My Data'!B194)</f>
        <v>2.6887288386745604E-3</v>
      </c>
    </row>
    <row r="195" spans="1:4" ht="15.75" customHeight="1">
      <c r="A195" s="24">
        <f>'My Data'!A196</f>
        <v>44833</v>
      </c>
      <c r="B195" s="103">
        <f>LN('My Data'!C196/'My Data'!C195)</f>
        <v>-4.1407926660312769E-3</v>
      </c>
      <c r="C195">
        <f>LN('My Data'!D196/'My Data'!D195)</f>
        <v>-2.9101542459649618E-2</v>
      </c>
      <c r="D195" s="112">
        <f>LN('My Data'!B196/'My Data'!B195)</f>
        <v>-1.9717952394828184E-2</v>
      </c>
    </row>
    <row r="196" spans="1:4" ht="15.75" customHeight="1">
      <c r="A196" s="24">
        <f>'My Data'!A197</f>
        <v>44834</v>
      </c>
      <c r="B196" s="103">
        <f>LN('My Data'!C197/'My Data'!C196)</f>
        <v>6.4279151404564583E-2</v>
      </c>
      <c r="C196">
        <f>LN('My Data'!D197/'My Data'!D196)</f>
        <v>4.3722811013831582E-2</v>
      </c>
      <c r="D196" s="112">
        <f>LN('My Data'!B197/'My Data'!B196)</f>
        <v>4.6935182156719281E-3</v>
      </c>
    </row>
    <row r="197" spans="1:4" ht="15.75" customHeight="1">
      <c r="A197" s="24">
        <f>'My Data'!A198</f>
        <v>44837</v>
      </c>
      <c r="B197" s="103">
        <f>LN('My Data'!C198/'My Data'!C197)</f>
        <v>0</v>
      </c>
      <c r="C197">
        <f>LN('My Data'!D198/'My Data'!D197)</f>
        <v>-6.1302873973946631E-3</v>
      </c>
      <c r="D197" s="112">
        <f>LN('My Data'!B198/'My Data'!B197)</f>
        <v>2.8297340630228725E-3</v>
      </c>
    </row>
    <row r="198" spans="1:4" ht="15.75" customHeight="1">
      <c r="A198" s="24">
        <f>'My Data'!A199</f>
        <v>44838</v>
      </c>
      <c r="B198" s="103">
        <f>LN('My Data'!C199/'My Data'!C198)</f>
        <v>6.4052021492850622E-2</v>
      </c>
      <c r="C198">
        <f>LN('My Data'!D199/'My Data'!D198)</f>
        <v>1.0703466099359613E-2</v>
      </c>
      <c r="D198" s="112">
        <f>LN('My Data'!B199/'My Data'!B198)</f>
        <v>2.6150278242515861E-2</v>
      </c>
    </row>
    <row r="199" spans="1:4" ht="15.75" customHeight="1">
      <c r="A199" s="24">
        <f>'My Data'!A200</f>
        <v>44839</v>
      </c>
      <c r="B199" s="103">
        <f>LN('My Data'!C200/'My Data'!C199)</f>
        <v>-5.2446475372542545E-2</v>
      </c>
      <c r="C199">
        <f>LN('My Data'!D200/'My Data'!D199)</f>
        <v>-3.2460346054458439E-2</v>
      </c>
      <c r="D199" s="112">
        <f>LN('My Data'!B200/'My Data'!B199)</f>
        <v>-6.2156314097244819E-3</v>
      </c>
    </row>
    <row r="200" spans="1:4" ht="15.75" customHeight="1">
      <c r="A200" s="24">
        <f>'My Data'!A201</f>
        <v>44840</v>
      </c>
      <c r="B200" s="103">
        <f>LN('My Data'!C201/'My Data'!C200)</f>
        <v>3.7740327982847113E-2</v>
      </c>
      <c r="C200">
        <f>LN('My Data'!D201/'My Data'!D200)</f>
        <v>1.6361876503439229E-2</v>
      </c>
      <c r="D200" s="112">
        <f>LN('My Data'!B201/'My Data'!B200)</f>
        <v>-6.1638450636675498E-3</v>
      </c>
    </row>
    <row r="201" spans="1:4" ht="15.75" customHeight="1">
      <c r="A201" s="24">
        <f>'My Data'!A202</f>
        <v>44841</v>
      </c>
      <c r="B201" s="103">
        <f>LN('My Data'!C202/'My Data'!C201)</f>
        <v>3.6968618813259814E-3</v>
      </c>
      <c r="C201">
        <f>LN('My Data'!D202/'My Data'!D201)</f>
        <v>-2.1086294739706767E-2</v>
      </c>
      <c r="D201" s="112">
        <f>LN('My Data'!B202/'My Data'!B201)</f>
        <v>-3.0611527603473933E-3</v>
      </c>
    </row>
    <row r="202" spans="1:4" ht="15.75" customHeight="1">
      <c r="A202" s="24">
        <f>'My Data'!A203</f>
        <v>44844</v>
      </c>
      <c r="B202" s="103">
        <f>LN('My Data'!C203/'My Data'!C202)</f>
        <v>-7.2689733368277526E-2</v>
      </c>
      <c r="C202">
        <f>LN('My Data'!D203/'My Data'!D202)</f>
        <v>-3.6163040589598308E-2</v>
      </c>
      <c r="D202" s="112">
        <f>LN('My Data'!B203/'My Data'!B202)</f>
        <v>-5.7924802603034871E-3</v>
      </c>
    </row>
    <row r="203" spans="1:4" ht="15.75" customHeight="1">
      <c r="A203" s="24">
        <f>'My Data'!A204</f>
        <v>44845</v>
      </c>
      <c r="B203" s="103">
        <f>LN('My Data'!C204/'My Data'!C203)</f>
        <v>-7.9681696491768449E-3</v>
      </c>
      <c r="C203">
        <f>LN('My Data'!D204/'My Data'!D203)</f>
        <v>-4.2630776133823316E-2</v>
      </c>
      <c r="D203" s="112">
        <f>LN('My Data'!B204/'My Data'!B203)</f>
        <v>-1.1031107959509484E-2</v>
      </c>
    </row>
    <row r="204" spans="1:4" ht="15.75" customHeight="1">
      <c r="A204" s="24">
        <f>'My Data'!A205</f>
        <v>44846</v>
      </c>
      <c r="B204" s="103">
        <f>LN('My Data'!C205/'My Data'!C204)</f>
        <v>3.9920212695374567E-3</v>
      </c>
      <c r="C204">
        <f>LN('My Data'!D205/'My Data'!D204)</f>
        <v>-9.4380794973071523E-3</v>
      </c>
      <c r="D204" s="112">
        <f>LN('My Data'!B205/'My Data'!B204)</f>
        <v>-9.8697982472479347E-3</v>
      </c>
    </row>
    <row r="205" spans="1:4" ht="15.75" customHeight="1">
      <c r="A205" s="24">
        <f>'My Data'!A206</f>
        <v>44847</v>
      </c>
      <c r="B205" s="103">
        <f>LN('My Data'!C206/'My Data'!C205)</f>
        <v>-2.0121403199421063E-2</v>
      </c>
      <c r="C205">
        <f>LN('My Data'!D206/'My Data'!D205)</f>
        <v>2.2166295457260423E-2</v>
      </c>
      <c r="D205" s="112">
        <f>LN('My Data'!B206/'My Data'!B205)</f>
        <v>5.7154872449004974E-3</v>
      </c>
    </row>
    <row r="206" spans="1:4" ht="15.75" customHeight="1">
      <c r="A206" s="24">
        <f>'My Data'!A207</f>
        <v>44848</v>
      </c>
      <c r="B206" s="103">
        <f>LN('My Data'!C207/'My Data'!C206)</f>
        <v>3.9845908547199778E-2</v>
      </c>
      <c r="C206">
        <f>LN('My Data'!D207/'My Data'!D206)</f>
        <v>2.3334392061772839E-2</v>
      </c>
      <c r="D206" s="112">
        <f>LN('My Data'!B207/'My Data'!B206)</f>
        <v>1.9376486302221556E-3</v>
      </c>
    </row>
    <row r="207" spans="1:4" ht="15.75" customHeight="1">
      <c r="A207" s="24">
        <f>'My Data'!A208</f>
        <v>44851</v>
      </c>
      <c r="B207" s="103">
        <f>LN('My Data'!C208/'My Data'!C207)</f>
        <v>4.2071213920687058E-2</v>
      </c>
      <c r="C207">
        <f>LN('My Data'!D208/'My Data'!D207)</f>
        <v>6.0721525736274262E-2</v>
      </c>
      <c r="D207" s="112">
        <f>LN('My Data'!B208/'My Data'!B207)</f>
        <v>1.1560791962963717E-2</v>
      </c>
    </row>
    <row r="208" spans="1:4" ht="15.75" customHeight="1">
      <c r="A208" s="24">
        <f>'My Data'!A209</f>
        <v>44852</v>
      </c>
      <c r="B208" s="103">
        <f>LN('My Data'!C209/'My Data'!C208)</f>
        <v>2.5879447987820759E-2</v>
      </c>
      <c r="C208">
        <f>LN('My Data'!D209/'My Data'!D208)</f>
        <v>1.0027079769127161E-2</v>
      </c>
      <c r="D208" s="112">
        <f>LN('My Data'!B209/'My Data'!B208)</f>
        <v>2.2565080257322206E-3</v>
      </c>
    </row>
    <row r="209" spans="1:4" ht="15.75" customHeight="1">
      <c r="A209" s="24">
        <f>'My Data'!A210</f>
        <v>44853</v>
      </c>
      <c r="B209" s="103">
        <f>LN('My Data'!C210/'My Data'!C209)</f>
        <v>-0.10373976976009308</v>
      </c>
      <c r="C209">
        <f>LN('My Data'!D210/'My Data'!D209)</f>
        <v>-2.5652397672208126E-2</v>
      </c>
      <c r="D209" s="112">
        <f>LN('My Data'!B210/'My Data'!B209)</f>
        <v>-3.791644878395397E-3</v>
      </c>
    </row>
    <row r="210" spans="1:4" ht="15.75" customHeight="1">
      <c r="A210" s="24">
        <f>'My Data'!A211</f>
        <v>44854</v>
      </c>
      <c r="B210" s="103">
        <f>LN('My Data'!C211/'My Data'!C210)</f>
        <v>2.0040750883445972E-2</v>
      </c>
      <c r="C210">
        <f>LN('My Data'!D211/'My Data'!D210)</f>
        <v>1.1741817876683195E-2</v>
      </c>
      <c r="D210" s="112">
        <f>LN('My Data'!B211/'My Data'!B210)</f>
        <v>3.5095331132474561E-3</v>
      </c>
    </row>
    <row r="211" spans="1:4" ht="15.75" customHeight="1">
      <c r="A211" s="24">
        <f>'My Data'!A212</f>
        <v>44855</v>
      </c>
      <c r="B211" s="103">
        <f>LN('My Data'!C212/'My Data'!C211)</f>
        <v>-7.9681696491768449E-3</v>
      </c>
      <c r="C211">
        <f>LN('My Data'!D212/'My Data'!D211)</f>
        <v>1.4677745157278037E-2</v>
      </c>
      <c r="D211" s="112">
        <f>LN('My Data'!B212/'My Data'!B211)</f>
        <v>1.6680048504063047E-3</v>
      </c>
    </row>
    <row r="212" spans="1:4" ht="15.75" customHeight="1">
      <c r="A212" s="24">
        <f>'My Data'!A213</f>
        <v>44858</v>
      </c>
      <c r="B212" s="103">
        <f>LN('My Data'!C213/'My Data'!C212)</f>
        <v>0</v>
      </c>
      <c r="C212" s="380">
        <f>LN('My Data'!D213/'My Data'!D212)</f>
        <v>0</v>
      </c>
      <c r="D212" s="112">
        <f>LN('My Data'!B213/'My Data'!B212)</f>
        <v>6.5096001763141837E-3</v>
      </c>
    </row>
    <row r="213" spans="1:4" ht="15.75" customHeight="1">
      <c r="A213" s="24">
        <f>'My Data'!A214</f>
        <v>44859</v>
      </c>
      <c r="B213" s="103">
        <f>LN('My Data'!C214/'My Data'!C213)</f>
        <v>5.0693114315518165E-2</v>
      </c>
      <c r="C213">
        <f>LN('My Data'!D214/'My Data'!D213)</f>
        <v>1.0678972575854314E-2</v>
      </c>
      <c r="D213" s="112">
        <f>LN('My Data'!B214/'My Data'!B213)</f>
        <v>3.995469364451173E-3</v>
      </c>
    </row>
    <row r="214" spans="1:4" ht="15.75" customHeight="1">
      <c r="A214" s="24">
        <f>'My Data'!A215</f>
        <v>44860</v>
      </c>
      <c r="B214" s="103">
        <f>LN('My Data'!C215/'My Data'!C214)</f>
        <v>6.2635570991485048E-2</v>
      </c>
      <c r="C214">
        <f>LN('My Data'!D215/'My Data'!D214)</f>
        <v>3.0633699088691256E-2</v>
      </c>
      <c r="D214" s="112">
        <f>LN('My Data'!B215/'My Data'!B214)</f>
        <v>7.4029556360084969E-3</v>
      </c>
    </row>
    <row r="215" spans="1:4" ht="15.75" customHeight="1">
      <c r="A215" s="24">
        <f>'My Data'!A216</f>
        <v>44861</v>
      </c>
      <c r="B215" s="103">
        <f>LN('My Data'!C216/'My Data'!C215)</f>
        <v>-1.4388737452099669E-2</v>
      </c>
      <c r="C215">
        <f>LN('My Data'!D216/'My Data'!D215)</f>
        <v>-8.1271226788913725E-3</v>
      </c>
      <c r="D215" s="112">
        <f>LN('My Data'!B216/'My Data'!B215)</f>
        <v>1.932343022587008E-3</v>
      </c>
    </row>
    <row r="216" spans="1:4" ht="15.75" customHeight="1">
      <c r="A216" s="24">
        <f>'My Data'!A217</f>
        <v>44862</v>
      </c>
      <c r="B216" s="103">
        <f>LN('My Data'!C217/'My Data'!C216)</f>
        <v>-1.8282044837449069E-2</v>
      </c>
      <c r="C216">
        <f>LN('My Data'!D217/'My Data'!D216)</f>
        <v>-1.6455120726444592E-2</v>
      </c>
      <c r="D216" s="112">
        <f>LN('My Data'!B217/'My Data'!B216)</f>
        <v>-4.4897940466855427E-3</v>
      </c>
    </row>
    <row r="217" spans="1:4" ht="15.75" customHeight="1">
      <c r="A217" s="24">
        <f>'My Data'!A218</f>
        <v>44865</v>
      </c>
      <c r="B217" s="103">
        <f>LN('My Data'!C218/'My Data'!C217)</f>
        <v>-2.9964788701936394E-2</v>
      </c>
      <c r="C217">
        <f>LN('My Data'!D218/'My Data'!D217)</f>
        <v>-3.7653314713268507E-2</v>
      </c>
      <c r="D217" s="112">
        <f>LN('My Data'!B218/'My Data'!B217)</f>
        <v>5.4456264858838404E-3</v>
      </c>
    </row>
    <row r="218" spans="1:4" ht="15.75" customHeight="1">
      <c r="A218" s="24">
        <f>'My Data'!A219</f>
        <v>44866</v>
      </c>
      <c r="B218" s="103">
        <f>LN('My Data'!C219/'My Data'!C218)</f>
        <v>7.3292865465473062E-2</v>
      </c>
      <c r="C218">
        <f>LN('My Data'!D219/'My Data'!D218)</f>
        <v>2.4749909877360619E-2</v>
      </c>
      <c r="D218" s="112">
        <f>LN('My Data'!B219/'My Data'!B218)</f>
        <v>1.3432795430459299E-2</v>
      </c>
    </row>
    <row r="219" spans="1:4" ht="15.75" customHeight="1">
      <c r="A219" s="24">
        <f>'My Data'!A220</f>
        <v>44867</v>
      </c>
      <c r="B219" s="103">
        <f>LN('My Data'!C220/'My Data'!C219)</f>
        <v>2.0979790469194466E-2</v>
      </c>
      <c r="C219">
        <f>LN('My Data'!D220/'My Data'!D219)</f>
        <v>9.8822545017318315E-3</v>
      </c>
      <c r="D219" s="112">
        <f>LN('My Data'!B220/'My Data'!B219)</f>
        <v>-4.8331791517103439E-3</v>
      </c>
    </row>
    <row r="220" spans="1:4" ht="15.75" customHeight="1">
      <c r="A220" s="24">
        <f>'My Data'!A221</f>
        <v>44868</v>
      </c>
      <c r="B220" s="103">
        <f>LN('My Data'!C221/'My Data'!C220)</f>
        <v>-3.1637084943182701E-2</v>
      </c>
      <c r="C220">
        <f>LN('My Data'!D221/'My Data'!D220)</f>
        <v>9.0362060639372997E-3</v>
      </c>
      <c r="D220" s="112">
        <f>LN('My Data'!B221/'My Data'!B220)</f>
        <v>4.4348772235035068E-3</v>
      </c>
    </row>
    <row r="221" spans="1:4" ht="15.75" customHeight="1">
      <c r="A221" s="24">
        <f>'My Data'!A222</f>
        <v>44869</v>
      </c>
      <c r="B221" s="103">
        <f>LN('My Data'!C222/'My Data'!C221)</f>
        <v>2.4692612590371633E-2</v>
      </c>
      <c r="C221">
        <f>LN('My Data'!D222/'My Data'!D221)</f>
        <v>4.9717841118966266E-2</v>
      </c>
      <c r="D221" s="112">
        <f>LN('My Data'!B222/'My Data'!B221)</f>
        <v>1.9065464035546188E-2</v>
      </c>
    </row>
    <row r="222" spans="1:4" ht="15.75" customHeight="1">
      <c r="A222" s="24">
        <f>'My Data'!A223</f>
        <v>44872</v>
      </c>
      <c r="B222" s="103">
        <f>LN('My Data'!C223/'My Data'!C222)</f>
        <v>-1.4035318116383481E-2</v>
      </c>
      <c r="C222">
        <f>LN('My Data'!D223/'My Data'!D222)</f>
        <v>4.1221344156164096E-2</v>
      </c>
      <c r="D222" s="112">
        <f>LN('My Data'!B223/'My Data'!B222)</f>
        <v>-2.3578199117772407E-3</v>
      </c>
    </row>
    <row r="223" spans="1:4" ht="15.75" customHeight="1">
      <c r="A223" s="24">
        <f>'My Data'!A224</f>
        <v>44873</v>
      </c>
      <c r="B223" s="103">
        <f>LN('My Data'!C224/'My Data'!C223)</f>
        <v>0</v>
      </c>
      <c r="C223">
        <f>LN('My Data'!D224/'My Data'!D223)</f>
        <v>9.5368570232208221E-3</v>
      </c>
      <c r="D223" s="112">
        <f>LN('My Data'!B224/'My Data'!B223)</f>
        <v>1.8060138464676238E-3</v>
      </c>
    </row>
    <row r="224" spans="1:4" ht="15.75" customHeight="1">
      <c r="A224" s="24">
        <f>'My Data'!A225</f>
        <v>44874</v>
      </c>
      <c r="B224" s="103">
        <f>LN('My Data'!C225/'My Data'!C224)</f>
        <v>-1.0657294473988093E-2</v>
      </c>
      <c r="C224">
        <f>LN('My Data'!D225/'My Data'!D224)</f>
        <v>1.74735628595417E-2</v>
      </c>
      <c r="D224" s="112">
        <f>LN('My Data'!B225/'My Data'!B224)</f>
        <v>-1.5382503395460097E-3</v>
      </c>
    </row>
    <row r="225" spans="1:4" ht="15.75" customHeight="1">
      <c r="A225" s="24">
        <f>'My Data'!A226</f>
        <v>44875</v>
      </c>
      <c r="B225" s="103">
        <f>LN('My Data'!C226/'My Data'!C225)</f>
        <v>5.8942535633450227E-2</v>
      </c>
      <c r="C225">
        <f>LN('My Data'!D226/'My Data'!D225)</f>
        <v>6.8859618105449646E-2</v>
      </c>
      <c r="D225" s="112">
        <f>LN('My Data'!B226/'My Data'!B225)</f>
        <v>1.4869256881170446E-2</v>
      </c>
    </row>
    <row r="226" spans="1:4" ht="15.75" customHeight="1">
      <c r="A226" s="24">
        <f>'My Data'!A227</f>
        <v>44876</v>
      </c>
      <c r="B226" s="103">
        <f>LN('My Data'!C227/'My Data'!C226)</f>
        <v>-2.3851215822180024E-2</v>
      </c>
      <c r="C226">
        <f>LN('My Data'!D227/'My Data'!D226)</f>
        <v>1.7263067423780771E-2</v>
      </c>
      <c r="D226" s="112">
        <f>LN('My Data'!B227/'My Data'!B226)</f>
        <v>-4.7568250119637452E-3</v>
      </c>
    </row>
    <row r="227" spans="1:4" ht="15.75" customHeight="1">
      <c r="A227" s="24">
        <f>'My Data'!A228</f>
        <v>44879</v>
      </c>
      <c r="B227" s="103">
        <f>LN('My Data'!C228/'My Data'!C227)</f>
        <v>-4.2259809289882731E-2</v>
      </c>
      <c r="C227">
        <f>LN('My Data'!D228/'My Data'!D227)</f>
        <v>-6.7464223988545216E-3</v>
      </c>
      <c r="D227" s="112">
        <f>LN('My Data'!B228/'My Data'!B227)</f>
        <v>7.7856597637732837E-3</v>
      </c>
    </row>
    <row r="228" spans="1:4" ht="15.75" customHeight="1">
      <c r="A228" s="24">
        <f>'My Data'!A229</f>
        <v>44880</v>
      </c>
      <c r="B228" s="103">
        <f>LN('My Data'!C229/'My Data'!C228)</f>
        <v>3.59066813072854E-3</v>
      </c>
      <c r="C228">
        <f>LN('My Data'!D229/'My Data'!D228)</f>
        <v>-9.8949477714546426E-3</v>
      </c>
      <c r="D228" s="112">
        <f>LN('My Data'!B229/'My Data'!B228)</f>
        <v>-3.0996660548787466E-3</v>
      </c>
    </row>
    <row r="229" spans="1:4" ht="15.75" customHeight="1">
      <c r="A229" s="24">
        <f>'My Data'!A230</f>
        <v>44881</v>
      </c>
      <c r="B229" s="103">
        <f>LN('My Data'!C230/'My Data'!C229)</f>
        <v>-2.5409715525368214E-2</v>
      </c>
      <c r="C229">
        <f>LN('My Data'!D230/'My Data'!D229)</f>
        <v>-4.7082486971085663E-2</v>
      </c>
      <c r="D229" s="112">
        <f>LN('My Data'!B230/'My Data'!B229)</f>
        <v>-4.7792507351427232E-3</v>
      </c>
    </row>
    <row r="230" spans="1:4" ht="15.75" customHeight="1">
      <c r="A230" s="24">
        <f>'My Data'!A231</f>
        <v>44882</v>
      </c>
      <c r="B230" s="103">
        <f>LN('My Data'!C231/'My Data'!C230)</f>
        <v>-8.8349169831289737E-2</v>
      </c>
      <c r="C230">
        <f>LN('My Data'!D231/'My Data'!D230)</f>
        <v>6.4935293105483115E-3</v>
      </c>
      <c r="D230" s="112">
        <f>LN('My Data'!B231/'My Data'!B230)</f>
        <v>-4.6150485767435483E-4</v>
      </c>
    </row>
    <row r="231" spans="1:4" ht="15.75" customHeight="1">
      <c r="A231" s="24">
        <f>'My Data'!A232</f>
        <v>44883</v>
      </c>
      <c r="B231" s="103">
        <f>LN('My Data'!C232/'My Data'!C231)</f>
        <v>3.5506688456909817E-2</v>
      </c>
      <c r="C231">
        <f>LN('My Data'!D232/'My Data'!D231)</f>
        <v>1.2861913642407822E-2</v>
      </c>
      <c r="D231" s="112">
        <f>LN('My Data'!B232/'My Data'!B231)</f>
        <v>5.7535585851492621E-3</v>
      </c>
    </row>
    <row r="232" spans="1:4" ht="15.75" customHeight="1">
      <c r="A232" s="24">
        <f>'My Data'!A233</f>
        <v>44886</v>
      </c>
      <c r="B232" s="103">
        <f>LN('My Data'!C233/'My Data'!C232)</f>
        <v>2.6770241064604832E-2</v>
      </c>
      <c r="C232">
        <f>LN('My Data'!D233/'My Data'!D232)</f>
        <v>3.8265352813676595E-3</v>
      </c>
      <c r="D232" s="112">
        <f>LN('My Data'!B233/'My Data'!B232)</f>
        <v>1.2206390533794952E-5</v>
      </c>
    </row>
    <row r="233" spans="1:4" ht="15.75" customHeight="1">
      <c r="A233" s="24">
        <f>'My Data'!A234</f>
        <v>44887</v>
      </c>
      <c r="B233" s="103">
        <f>LN('My Data'!C234/'My Data'!C233)</f>
        <v>-2.677024106460478E-2</v>
      </c>
      <c r="C233">
        <f>LN('My Data'!D234/'My Data'!D233)</f>
        <v>-1.2167937512457127E-2</v>
      </c>
      <c r="D233" s="112">
        <f>LN('My Data'!B234/'My Data'!B233)</f>
        <v>8.7791925705734269E-3</v>
      </c>
    </row>
    <row r="234" spans="1:4" ht="15.75" customHeight="1">
      <c r="A234" s="24">
        <f>'My Data'!A235</f>
        <v>44888</v>
      </c>
      <c r="B234" s="103">
        <f>LN('My Data'!C235/'My Data'!C234)</f>
        <v>3.8684767779203319E-3</v>
      </c>
      <c r="C234">
        <f>LN('My Data'!D235/'My Data'!D234)</f>
        <v>-1.886234784800218E-2</v>
      </c>
      <c r="D234" s="112">
        <f>LN('My Data'!B235/'My Data'!B234)</f>
        <v>2.0137682753102655E-3</v>
      </c>
    </row>
    <row r="235" spans="1:4" ht="15.75" customHeight="1">
      <c r="A235" s="24">
        <f>'My Data'!A236</f>
        <v>44889</v>
      </c>
      <c r="B235" s="103">
        <f>LN('My Data'!C236/'My Data'!C235)</f>
        <v>1.1516442061559301E-2</v>
      </c>
      <c r="C235">
        <f>LN('My Data'!D236/'My Data'!D235)</f>
        <v>1.1749482424953944E-2</v>
      </c>
      <c r="D235" s="112">
        <f>LN('My Data'!B236/'My Data'!B235)</f>
        <v>4.6116942274188673E-4</v>
      </c>
    </row>
    <row r="236" spans="1:4" ht="15.75" customHeight="1">
      <c r="A236" s="24">
        <f>'My Data'!A237</f>
        <v>44890</v>
      </c>
      <c r="B236" s="103">
        <f>LN('My Data'!C237/'My Data'!C236)</f>
        <v>-1.5384918839479456E-2</v>
      </c>
      <c r="C236">
        <f>LN('My Data'!D237/'My Data'!D236)</f>
        <v>2.5923540117299589E-3</v>
      </c>
      <c r="D236" s="112">
        <f>LN('My Data'!B237/'My Data'!B236)</f>
        <v>2.3243376219537659E-3</v>
      </c>
    </row>
    <row r="237" spans="1:4" ht="15.75" customHeight="1">
      <c r="A237" s="24">
        <f>'My Data'!A238</f>
        <v>44893</v>
      </c>
      <c r="B237" s="103">
        <f>LN('My Data'!C238/'My Data'!C237)</f>
        <v>-3.8835000263977445E-3</v>
      </c>
      <c r="C237">
        <f>LN('My Data'!D238/'My Data'!D237)</f>
        <v>-7.1452074046442554E-3</v>
      </c>
      <c r="D237" s="112">
        <f>LN('My Data'!B238/'My Data'!B237)</f>
        <v>-3.3797874755731854E-3</v>
      </c>
    </row>
    <row r="238" spans="1:4" ht="15.75" customHeight="1">
      <c r="A238" s="24">
        <f>'My Data'!A239</f>
        <v>44894</v>
      </c>
      <c r="B238" s="103">
        <f>LN('My Data'!C239/'My Data'!C238)</f>
        <v>-1.5686596167699619E-2</v>
      </c>
      <c r="C238">
        <f>LN('My Data'!D239/'My Data'!D238)</f>
        <v>-5.7005039606519044E-2</v>
      </c>
      <c r="D238" s="112">
        <f>LN('My Data'!B239/'My Data'!B238)</f>
        <v>3.5098293058783486E-3</v>
      </c>
    </row>
    <row r="239" spans="1:4" ht="15.75" customHeight="1">
      <c r="A239" s="24">
        <f>'My Data'!A240</f>
        <v>44895</v>
      </c>
      <c r="B239" s="103">
        <f>LN('My Data'!C240/'My Data'!C239)</f>
        <v>1.1787955752042393E-2</v>
      </c>
      <c r="C239">
        <f>LN('My Data'!D240/'My Data'!D239)</f>
        <v>4.8192864359489218E-3</v>
      </c>
      <c r="D239" s="112">
        <f>LN('My Data'!B240/'My Data'!B239)</f>
        <v>6.7365856547539991E-3</v>
      </c>
    </row>
    <row r="240" spans="1:4" ht="15.75" customHeight="1">
      <c r="A240" s="24">
        <f>'My Data'!A241</f>
        <v>44896</v>
      </c>
      <c r="B240" s="103">
        <f>LN('My Data'!C241/'My Data'!C240)</f>
        <v>1.9342962843130935E-2</v>
      </c>
      <c r="C240">
        <f>LN('My Data'!D241/'My Data'!D240)</f>
        <v>1.9721822480168644E-2</v>
      </c>
      <c r="D240" s="112">
        <f>LN('My Data'!B241/'My Data'!B240)</f>
        <v>2.2480939128283249E-4</v>
      </c>
    </row>
    <row r="241" spans="1:4" ht="15.75" customHeight="1">
      <c r="A241" s="24">
        <f>'My Data'!A242</f>
        <v>44897</v>
      </c>
      <c r="B241" s="103">
        <f>LN('My Data'!C242/'My Data'!C241)</f>
        <v>5.2250690343877894E-2</v>
      </c>
      <c r="C241">
        <f>LN('My Data'!D242/'My Data'!D241)</f>
        <v>1.6694878572170054E-2</v>
      </c>
      <c r="D241" s="112">
        <f>LN('My Data'!B242/'My Data'!B241)</f>
        <v>-6.0518716601808088E-4</v>
      </c>
    </row>
    <row r="242" spans="1:4" ht="15.75" customHeight="1">
      <c r="A242" s="24">
        <f>'My Data'!A243</f>
        <v>44900</v>
      </c>
      <c r="B242" s="103">
        <f>LN('My Data'!C243/'My Data'!C242)</f>
        <v>-1.0969031370573933E-2</v>
      </c>
      <c r="C242">
        <f>LN('My Data'!D243/'My Data'!D242)</f>
        <v>1.0540282035432268E-2</v>
      </c>
      <c r="D242" s="112">
        <f>LN('My Data'!B243/'My Data'!B242)</f>
        <v>1.0211903852837172E-3</v>
      </c>
    </row>
    <row r="243" spans="1:4" ht="15.75" customHeight="1">
      <c r="A243" s="24">
        <f>'My Data'!A244</f>
        <v>44901</v>
      </c>
      <c r="B243" s="103">
        <f>LN('My Data'!C244/'My Data'!C243)</f>
        <v>-7.6372978784574094E-2</v>
      </c>
      <c r="C243">
        <f>LN('My Data'!D244/'My Data'!D243)</f>
        <v>-1.5186822091427878E-2</v>
      </c>
      <c r="D243" s="112">
        <f>LN('My Data'!B244/'My Data'!B243)</f>
        <v>-6.9705247455901292E-3</v>
      </c>
    </row>
    <row r="244" spans="1:4" ht="15.75" customHeight="1">
      <c r="A244" s="24">
        <f>'My Data'!A245</f>
        <v>44902</v>
      </c>
      <c r="B244" s="103">
        <f>LN('My Data'!C245/'My Data'!C244)</f>
        <v>-1.1976191046715649E-2</v>
      </c>
      <c r="C244">
        <f>LN('My Data'!D245/'My Data'!D244)</f>
        <v>3.3211588149269795E-3</v>
      </c>
      <c r="D244" s="112">
        <f>LN('My Data'!B245/'My Data'!B244)</f>
        <v>-4.96117267081335E-3</v>
      </c>
    </row>
    <row r="245" spans="1:4" ht="15.75" customHeight="1">
      <c r="A245" s="24">
        <f>'My Data'!A246</f>
        <v>44903</v>
      </c>
      <c r="B245" s="103">
        <f>LN('My Data'!C246/'My Data'!C245)</f>
        <v>-3.2655962974052689E-2</v>
      </c>
      <c r="C245">
        <f>LN('My Data'!D246/'My Data'!D245)</f>
        <v>-2.1448543407483627E-2</v>
      </c>
      <c r="D245" s="112">
        <f>LN('My Data'!B246/'My Data'!B245)</f>
        <v>-2.7663406043219566E-3</v>
      </c>
    </row>
    <row r="246" spans="1:4" ht="15.75" customHeight="1">
      <c r="A246" s="24">
        <f>'My Data'!A247</f>
        <v>44904</v>
      </c>
      <c r="B246" s="103">
        <f>LN('My Data'!C247/'My Data'!C246)</f>
        <v>-8.3333815591442994E-3</v>
      </c>
      <c r="C246">
        <f>LN('My Data'!D247/'My Data'!D246)</f>
        <v>9.4403937790871265E-3</v>
      </c>
      <c r="D246" s="112">
        <f>LN('My Data'!B247/'My Data'!B246)</f>
        <v>1.2193926124373052E-3</v>
      </c>
    </row>
    <row r="247" spans="1:4" ht="15.75" customHeight="1">
      <c r="A247" s="24">
        <f>'My Data'!A248</f>
        <v>44907</v>
      </c>
      <c r="B247" s="103">
        <f>LN('My Data'!C248/'My Data'!C247)</f>
        <v>8.3333815591442404E-3</v>
      </c>
      <c r="C247">
        <f>LN('My Data'!D248/'My Data'!D247)</f>
        <v>-2.0154524793498268E-3</v>
      </c>
      <c r="D247" s="112">
        <f>LN('My Data'!B248/'My Data'!B247)</f>
        <v>-4.25614693340027E-3</v>
      </c>
    </row>
    <row r="248" spans="1:4" ht="15.75" customHeight="1">
      <c r="A248" s="24">
        <f>'My Data'!A249</f>
        <v>44908</v>
      </c>
      <c r="B248" s="103">
        <f>LN('My Data'!C249/'My Data'!C248)</f>
        <v>1.6461277054071931E-2</v>
      </c>
      <c r="C248">
        <f>LN('My Data'!D249/'My Data'!D248)</f>
        <v>2.5233742581356886E-2</v>
      </c>
      <c r="D248" s="112">
        <f>LN('My Data'!B249/'My Data'!B248)</f>
        <v>8.556979277840885E-3</v>
      </c>
    </row>
    <row r="249" spans="1:4" ht="15.75" customHeight="1">
      <c r="A249" s="24">
        <f>'My Data'!A250</f>
        <v>44909</v>
      </c>
      <c r="B249" s="103">
        <f>LN('My Data'!C250/'My Data'!C249)</f>
        <v>-4.0899852515251661E-3</v>
      </c>
      <c r="C249">
        <f>LN('My Data'!D250/'My Data'!D249)</f>
        <v>-7.8999752531560483E-3</v>
      </c>
      <c r="D249" s="112">
        <f>LN('My Data'!B250/'My Data'!B249)</f>
        <v>-1.1634363715490161E-3</v>
      </c>
    </row>
    <row r="250" spans="1:4" ht="15.75" customHeight="1">
      <c r="A250" s="24">
        <f>'My Data'!A251</f>
        <v>44910</v>
      </c>
      <c r="B250" s="103">
        <f>LN('My Data'!C251/'My Data'!C250)</f>
        <v>4.0899852515252876E-3</v>
      </c>
      <c r="C250">
        <f>LN('My Data'!D251/'My Data'!D250)</f>
        <v>-4.6373054285170365E-3</v>
      </c>
      <c r="D250" s="112">
        <f>LN('My Data'!B251/'My Data'!B250)</f>
        <v>-9.0932876233286285E-3</v>
      </c>
    </row>
    <row r="251" spans="1:4" ht="15.75" customHeight="1">
      <c r="A251" s="24">
        <f>'My Data'!A252</f>
        <v>44911</v>
      </c>
      <c r="B251" s="103">
        <f>LN('My Data'!C252/'My Data'!C251)</f>
        <v>-5.0219756979026454E-2</v>
      </c>
      <c r="C251">
        <f>LN('My Data'!D252/'My Data'!D251)</f>
        <v>-1.2024192966801701E-2</v>
      </c>
      <c r="D251" s="112">
        <f>LN('My Data'!B252/'My Data'!B251)</f>
        <v>-1.3263262452425262E-2</v>
      </c>
    </row>
    <row r="252" spans="1:4" ht="15.75" customHeight="1">
      <c r="A252" s="24">
        <f>'My Data'!A253</f>
        <v>44914</v>
      </c>
      <c r="B252" s="103">
        <f>LN('My Data'!C253/'My Data'!C252)</f>
        <v>3.789927259098573E-2</v>
      </c>
      <c r="C252">
        <f>LN('My Data'!D253/'My Data'!D252)</f>
        <v>-1.9681666870251569E-2</v>
      </c>
      <c r="D252" s="112">
        <f>LN('My Data'!B253/'My Data'!B252)</f>
        <v>3.8675899467214775E-3</v>
      </c>
    </row>
    <row r="253" spans="1:4" ht="15.75" customHeight="1">
      <c r="A253" s="24">
        <f>'My Data'!A254</f>
        <v>44915</v>
      </c>
      <c r="B253" s="103">
        <f>LN('My Data'!C254/'My Data'!C253)</f>
        <v>1.6393809775676352E-2</v>
      </c>
      <c r="C253">
        <f>LN('My Data'!D254/'My Data'!D253)</f>
        <v>-1.1720230677891285E-2</v>
      </c>
      <c r="D253" s="112">
        <f>LN('My Data'!B254/'My Data'!B253)</f>
        <v>2.73049634001898E-4</v>
      </c>
    </row>
    <row r="254" spans="1:4" ht="15.75" customHeight="1">
      <c r="A254" s="24">
        <f>'My Data'!A255</f>
        <v>44916</v>
      </c>
      <c r="B254" s="103">
        <f>LN('My Data'!C255/'My Data'!C254)</f>
        <v>2.4097551579060524E-2</v>
      </c>
      <c r="C254">
        <f>LN('My Data'!D255/'My Data'!D254)</f>
        <v>3.5426047847868215E-2</v>
      </c>
      <c r="D254" s="112">
        <f>LN('My Data'!B255/'My Data'!B254)</f>
        <v>1.7043864972497914E-2</v>
      </c>
    </row>
    <row r="255" spans="1:4" ht="15.75" customHeight="1">
      <c r="A255" s="24">
        <f>'My Data'!A256</f>
        <v>44917</v>
      </c>
      <c r="B255" s="103">
        <f>LN('My Data'!C256/'My Data'!C255)</f>
        <v>1.5748356968139112E-2</v>
      </c>
      <c r="C255">
        <f>LN('My Data'!D256/'My Data'!D255)</f>
        <v>1.3377928416599535E-3</v>
      </c>
      <c r="D255" s="112">
        <f>LN('My Data'!B256/'My Data'!B255)</f>
        <v>-3.9855507079259098E-3</v>
      </c>
    </row>
    <row r="256" spans="1:4" ht="15.75" customHeight="1">
      <c r="A256" s="24">
        <f>'My Data'!A257</f>
        <v>44918</v>
      </c>
      <c r="B256" s="103">
        <f>LN('My Data'!C257/'My Data'!C256)</f>
        <v>-3.5789107851585164E-2</v>
      </c>
      <c r="C256">
        <f>LN('My Data'!D257/'My Data'!D256)</f>
        <v>2.6702285558788921E-3</v>
      </c>
      <c r="D256" s="112">
        <f>LN('My Data'!B257/'My Data'!B256)</f>
        <v>9.4876552348964059E-4</v>
      </c>
    </row>
    <row r="257" spans="1:4" ht="15.75" customHeight="1">
      <c r="A257" s="24">
        <f>'My Data'!A258</f>
        <v>44921</v>
      </c>
      <c r="B257" s="103">
        <f>LN('My Data'!C258/'My Data'!C257)</f>
        <v>0</v>
      </c>
      <c r="C257" s="380">
        <f>LN('My Data'!D258/'My Data'!D257)</f>
        <v>0</v>
      </c>
      <c r="D257" s="112">
        <f>LN('My Data'!B258/'My Data'!B257)</f>
        <v>0</v>
      </c>
    </row>
    <row r="258" spans="1:4" ht="15.75" customHeight="1">
      <c r="A258" s="24">
        <f>'My Data'!A259</f>
        <v>44922</v>
      </c>
      <c r="B258" s="103">
        <f>LN('My Data'!C259/'My Data'!C258)</f>
        <v>0</v>
      </c>
      <c r="C258" s="380">
        <f>LN('My Data'!D259/'My Data'!D258)</f>
        <v>0</v>
      </c>
      <c r="D258" s="112">
        <f>LN('My Data'!B259/'My Data'!B258)</f>
        <v>0</v>
      </c>
    </row>
    <row r="259" spans="1:4" ht="15.75" customHeight="1">
      <c r="A259" s="24">
        <f>'My Data'!A260</f>
        <v>44923</v>
      </c>
      <c r="B259" s="103">
        <f>LN('My Data'!C260/'My Data'!C259)</f>
        <v>-2.4591403137322207E-2</v>
      </c>
      <c r="C259">
        <f>LN('My Data'!D260/'My Data'!D259)</f>
        <v>7.3065751824379944E-3</v>
      </c>
      <c r="D259" s="112">
        <f>LN('My Data'!B260/'My Data'!B259)</f>
        <v>3.1891079251861318E-3</v>
      </c>
    </row>
    <row r="260" spans="1:4" ht="15.75" customHeight="1">
      <c r="A260" s="24">
        <f>'My Data'!A261</f>
        <v>44924</v>
      </c>
      <c r="B260" s="103">
        <f>LN('My Data'!C261/'My Data'!C260)</f>
        <v>3.2655962974052717E-2</v>
      </c>
      <c r="C260">
        <f>LN('My Data'!D261/'My Data'!D260)</f>
        <v>8.566773973851978E-3</v>
      </c>
      <c r="D260" s="112">
        <f>LN('My Data'!B261/'My Data'!B260)</f>
        <v>2.6172905717282433E-3</v>
      </c>
    </row>
    <row r="261" spans="1:4" ht="15.75" customHeight="1">
      <c r="A261" s="24">
        <f>'My Data'!A262</f>
        <v>44925</v>
      </c>
      <c r="B261" s="103">
        <f>LN('My Data'!C262/'My Data'!C261)</f>
        <v>-8.0645598367304078E-3</v>
      </c>
      <c r="C261">
        <f>LN('My Data'!D262/'My Data'!D261)</f>
        <v>-2.1220955482885422E-2</v>
      </c>
      <c r="D261" s="112">
        <f>LN('My Data'!B262/'My Data'!B261)</f>
        <v>-8.0693922463487E-3</v>
      </c>
    </row>
    <row r="262" spans="1:4" ht="15.75" customHeight="1">
      <c r="A262" s="24">
        <f>'My Data'!A263</f>
        <v>44928</v>
      </c>
      <c r="B262" s="103">
        <f>LN('My Data'!C263/'My Data'!C262)</f>
        <v>0</v>
      </c>
      <c r="C262" s="380">
        <f>LN('My Data'!D263/'My Data'!D262)</f>
        <v>0</v>
      </c>
      <c r="D262" s="112">
        <f>LN('My Data'!B263/'My Data'!B262)</f>
        <v>0</v>
      </c>
    </row>
    <row r="263" spans="1:4" ht="15.75" customHeight="1">
      <c r="A263" s="24">
        <f>'My Data'!A264</f>
        <v>44929</v>
      </c>
      <c r="B263" s="103">
        <f>LN('My Data'!C264/'My Data'!C263)</f>
        <v>3.5789107851585289E-2</v>
      </c>
      <c r="C263">
        <f>LN('My Data'!D264/'My Data'!D263)</f>
        <v>1.4637653233688045E-2</v>
      </c>
      <c r="D263" s="112">
        <f>LN('My Data'!B264/'My Data'!B263)</f>
        <v>1.38111038402933E-2</v>
      </c>
    </row>
    <row r="264" spans="1:4" ht="15.75" customHeight="1">
      <c r="A264" s="24">
        <f>'My Data'!A265</f>
        <v>44930</v>
      </c>
      <c r="B264" s="103">
        <f>LN('My Data'!C265/'My Data'!C264)</f>
        <v>-7.8431774610258926E-3</v>
      </c>
      <c r="C264">
        <f>LN('My Data'!D265/'My Data'!D264)</f>
        <v>2.2208620152278348E-2</v>
      </c>
      <c r="D264" s="112">
        <f>LN('My Data'!B265/'My Data'!B264)</f>
        <v>5.437135019651749E-3</v>
      </c>
    </row>
    <row r="265" spans="1:4" ht="15.75" customHeight="1">
      <c r="A265" s="24">
        <f>'My Data'!A266</f>
        <v>44931</v>
      </c>
      <c r="B265" s="103">
        <f>LN('My Data'!C266/'My Data'!C265)</f>
        <v>3.4819765159227911E-2</v>
      </c>
      <c r="C265">
        <f>LN('My Data'!D266/'My Data'!D265)</f>
        <v>-5.1813587419976288E-3</v>
      </c>
      <c r="D265" s="112">
        <f>LN('My Data'!B266/'My Data'!B265)</f>
        <v>5.9649153686472502E-3</v>
      </c>
    </row>
    <row r="266" spans="1:4" ht="15.75" customHeight="1">
      <c r="A266" s="24">
        <f>'My Data'!A267</f>
        <v>44932</v>
      </c>
      <c r="B266" s="103">
        <f>LN('My Data'!C267/'My Data'!C266)</f>
        <v>-1.1472401162236696E-2</v>
      </c>
      <c r="C266">
        <f>LN('My Data'!D267/'My Data'!D266)</f>
        <v>-4.5558165358606907E-3</v>
      </c>
      <c r="D266" s="112">
        <f>LN('My Data'!B267/'My Data'!B266)</f>
        <v>7.6787592655877378E-3</v>
      </c>
    </row>
    <row r="267" spans="1:4" ht="15.75" customHeight="1">
      <c r="A267" s="24">
        <f>'My Data'!A268</f>
        <v>44935</v>
      </c>
      <c r="B267" s="103">
        <f>LN('My Data'!C268/'My Data'!C267)</f>
        <v>5.9719234701622069E-2</v>
      </c>
      <c r="C267">
        <f>LN('My Data'!D268/'My Data'!D267)</f>
        <v>-1.3793322132335873E-2</v>
      </c>
      <c r="D267" s="112">
        <f>LN('My Data'!B268/'My Data'!B267)</f>
        <v>2.6403834027303357E-3</v>
      </c>
    </row>
    <row r="268" spans="1:4" ht="15.75" customHeight="1">
      <c r="A268" s="24">
        <f>'My Data'!A269</f>
        <v>44936</v>
      </c>
      <c r="B268" s="103">
        <f>LN('My Data'!C269/'My Data'!C268)</f>
        <v>-3.6297680505786127E-3</v>
      </c>
      <c r="C268">
        <f>LN('My Data'!D269/'My Data'!D268)</f>
        <v>-6.6159446673877301E-4</v>
      </c>
      <c r="D268" s="112">
        <f>LN('My Data'!B269/'My Data'!B268)</f>
        <v>-4.0338559635507238E-3</v>
      </c>
    </row>
    <row r="269" spans="1:4" ht="15.75" customHeight="1">
      <c r="A269" s="24">
        <f>'My Data'!A270</f>
        <v>44937</v>
      </c>
      <c r="B269" s="103">
        <f>LN('My Data'!C270/'My Data'!C269)</f>
        <v>-3.6429912785009805E-3</v>
      </c>
      <c r="C269">
        <f>LN('My Data'!D270/'My Data'!D269)</f>
        <v>3.3835368148737117E-2</v>
      </c>
      <c r="D269" s="112">
        <f>LN('My Data'!B270/'My Data'!B269)</f>
        <v>4.3505154200649361E-3</v>
      </c>
    </row>
    <row r="270" spans="1:4" ht="15.75" customHeight="1">
      <c r="A270" s="24">
        <f>'My Data'!A271</f>
        <v>44938</v>
      </c>
      <c r="B270" s="103">
        <f>LN('My Data'!C271/'My Data'!C270)</f>
        <v>2.1661496781179249E-2</v>
      </c>
      <c r="C270">
        <f>LN('My Data'!D271/'My Data'!D270)</f>
        <v>1.1450506787995285E-2</v>
      </c>
      <c r="D270" s="112">
        <f>LN('My Data'!B271/'My Data'!B270)</f>
        <v>9.9528154263773955E-3</v>
      </c>
    </row>
    <row r="271" spans="1:4" ht="15.75" customHeight="1">
      <c r="A271" s="24">
        <f>'My Data'!A272</f>
        <v>44939</v>
      </c>
      <c r="B271" s="103">
        <f>LN('My Data'!C272/'My Data'!C271)</f>
        <v>3.163708494318266E-2</v>
      </c>
      <c r="C271" s="380">
        <f>LN('My Data'!D272/'My Data'!D271)</f>
        <v>0</v>
      </c>
      <c r="D271" s="112">
        <f>LN('My Data'!B272/'My Data'!B271)</f>
        <v>6.2845174207265264E-3</v>
      </c>
    </row>
    <row r="272" spans="1:4" ht="15.75" customHeight="1">
      <c r="A272" s="24">
        <f>'My Data'!A273</f>
        <v>44942</v>
      </c>
      <c r="B272" s="103">
        <f>LN('My Data'!C273/'My Data'!C272)</f>
        <v>1.0327114155849524E-2</v>
      </c>
      <c r="C272">
        <f>LN('My Data'!D273/'My Data'!D272)</f>
        <v>1.069528911674795E-2</v>
      </c>
      <c r="D272" s="112">
        <f>LN('My Data'!B273/'My Data'!B272)</f>
        <v>2.6777047666455746E-3</v>
      </c>
    </row>
    <row r="273" spans="1:4" ht="15.75" customHeight="1">
      <c r="A273" s="24">
        <f>'My Data'!A274</f>
        <v>44943</v>
      </c>
      <c r="B273" s="103">
        <f>LN('My Data'!C274/'My Data'!C273)</f>
        <v>-8.2042422666442627E-2</v>
      </c>
      <c r="C273">
        <f>LN('My Data'!D274/'My Data'!D273)</f>
        <v>-2.8564303177532981E-2</v>
      </c>
      <c r="D273" s="112">
        <f>LN('My Data'!B274/'My Data'!B273)</f>
        <v>-1.9534180650867057E-3</v>
      </c>
    </row>
    <row r="274" spans="1:4" ht="15.75" customHeight="1">
      <c r="A274" s="24">
        <f>'My Data'!A275</f>
        <v>44944</v>
      </c>
      <c r="B274" s="103">
        <f>LN('My Data'!C275/'My Data'!C274)</f>
        <v>0</v>
      </c>
      <c r="C274">
        <f>LN('My Data'!D275/'My Data'!D274)</f>
        <v>-1.6883517930054593E-2</v>
      </c>
      <c r="D274" s="112">
        <f>LN('My Data'!B275/'My Data'!B274)</f>
        <v>-2.632084767274283E-3</v>
      </c>
    </row>
    <row r="275" spans="1:4" ht="15.75" customHeight="1">
      <c r="A275" s="24">
        <f>'My Data'!A276</f>
        <v>44945</v>
      </c>
      <c r="B275" s="103">
        <f>LN('My Data'!C276/'My Data'!C275)</f>
        <v>-6.1321890874318954E-2</v>
      </c>
      <c r="C275">
        <f>LN('My Data'!D276/'My Data'!D275)</f>
        <v>-8.5498712212382436E-3</v>
      </c>
      <c r="D275" s="112">
        <f>LN('My Data'!B276/'My Data'!B275)</f>
        <v>-1.1470071493706267E-2</v>
      </c>
    </row>
    <row r="276" spans="1:4" ht="15.75" customHeight="1">
      <c r="A276" s="24">
        <f>'My Data'!A277</f>
        <v>44946</v>
      </c>
      <c r="B276" s="103">
        <f>LN('My Data'!C277/'My Data'!C276)</f>
        <v>-1.5936592262812414E-2</v>
      </c>
      <c r="C276">
        <f>LN('My Data'!D277/'My Data'!D276)</f>
        <v>7.239255044117889E-3</v>
      </c>
      <c r="D276" s="112">
        <f>LN('My Data'!B277/'My Data'!B276)</f>
        <v>3.5086895231763579E-3</v>
      </c>
    </row>
    <row r="277" spans="1:4" ht="15.75" customHeight="1">
      <c r="A277" s="24">
        <f>'My Data'!A278</f>
        <v>44949</v>
      </c>
      <c r="B277" s="103">
        <f>LN('My Data'!C278/'My Data'!C277)</f>
        <v>8.0000426670761501E-3</v>
      </c>
      <c r="C277">
        <f>LN('My Data'!D278/'My Data'!D277)</f>
        <v>-3.2840752011899961E-3</v>
      </c>
      <c r="D277" s="112">
        <f>LN('My Data'!B278/'My Data'!B277)</f>
        <v>2.2648800950915101E-3</v>
      </c>
    </row>
    <row r="278" spans="1:4" ht="15.75" customHeight="1">
      <c r="A278" s="24">
        <f>'My Data'!A279</f>
        <v>44950</v>
      </c>
      <c r="B278" s="103">
        <f>LN('My Data'!C279/'My Data'!C278)</f>
        <v>3.9761483796394168E-3</v>
      </c>
      <c r="C278">
        <f>LN('My Data'!D279/'My Data'!D278)</f>
        <v>-1.7922816301131659E-2</v>
      </c>
      <c r="D278" s="112">
        <f>LN('My Data'!B279/'My Data'!B278)</f>
        <v>-2.6238209902374331E-3</v>
      </c>
    </row>
    <row r="279" spans="1:4" ht="15.75" customHeight="1">
      <c r="A279" s="24">
        <f>'My Data'!A280</f>
        <v>44951</v>
      </c>
      <c r="B279" s="103">
        <f>LN('My Data'!C280/'My Data'!C279)</f>
        <v>-5.2965535579912564E-2</v>
      </c>
      <c r="C279">
        <f>LN('My Data'!D280/'My Data'!D279)</f>
        <v>-3.0604224593528715E-2</v>
      </c>
      <c r="D279" s="112">
        <f>LN('My Data'!B280/'My Data'!B279)</f>
        <v>-1.7499327825126738E-3</v>
      </c>
    </row>
    <row r="280" spans="1:4" ht="15.75" customHeight="1">
      <c r="A280" s="24">
        <f>'My Data'!A281</f>
        <v>44952</v>
      </c>
      <c r="B280" s="103">
        <f>LN('My Data'!C281/'My Data'!C280)</f>
        <v>-4.1928782600360393E-3</v>
      </c>
      <c r="C280">
        <f>LN('My Data'!D281/'My Data'!D280)</f>
        <v>-8.3218233374922172E-3</v>
      </c>
      <c r="D280" s="112">
        <f>LN('My Data'!B281/'My Data'!B280)</f>
        <v>2.598130994825653E-3</v>
      </c>
    </row>
    <row r="281" spans="1:4" ht="15.75" customHeight="1">
      <c r="A281" s="24">
        <f>'My Data'!A282</f>
        <v>44953</v>
      </c>
      <c r="B281" s="103">
        <f>LN('My Data'!C282/'My Data'!C281)</f>
        <v>2.8987536873252406E-2</v>
      </c>
      <c r="C281">
        <f>LN('My Data'!D282/'My Data'!D281)</f>
        <v>6.2478509383629491E-3</v>
      </c>
      <c r="D281" s="112">
        <f>LN('My Data'!B282/'My Data'!B281)</f>
        <v>1.3104956735598429E-3</v>
      </c>
    </row>
    <row r="282" spans="1:4" ht="15.75" customHeight="1">
      <c r="A282" s="24">
        <f>'My Data'!A283</f>
        <v>44956</v>
      </c>
      <c r="B282" s="103">
        <f>LN('My Data'!C283/'My Data'!C282)</f>
        <v>-1.2320484388040736E-2</v>
      </c>
      <c r="C282">
        <f>LN('My Data'!D283/'My Data'!D282)</f>
        <v>-4.8560622655403887E-3</v>
      </c>
      <c r="D282" s="112">
        <f>LN('My Data'!B283/'My Data'!B282)</f>
        <v>1.4644183879484495E-3</v>
      </c>
    </row>
    <row r="283" spans="1:4" ht="15.75" customHeight="1">
      <c r="A283" s="24">
        <f>'My Data'!A284</f>
        <v>44957</v>
      </c>
      <c r="B283" s="103">
        <f>LN('My Data'!C284/'My Data'!C283)</f>
        <v>-2.087758502155514E-2</v>
      </c>
      <c r="C283">
        <f>LN('My Data'!D284/'My Data'!D283)</f>
        <v>6.9300346646696325E-3</v>
      </c>
      <c r="D283" s="112">
        <f>LN('My Data'!B284/'My Data'!B283)</f>
        <v>-2.0507867371362129E-3</v>
      </c>
    </row>
    <row r="284" spans="1:4" ht="15.75" customHeight="1">
      <c r="A284" s="24">
        <f>'My Data'!A285</f>
        <v>44958</v>
      </c>
      <c r="B284" s="103">
        <f>LN('My Data'!C285/'My Data'!C284)</f>
        <v>4.2105325363434578E-3</v>
      </c>
      <c r="C284">
        <f>LN('My Data'!D285/'My Data'!D284)</f>
        <v>-1.6011480242910804E-2</v>
      </c>
      <c r="D284" s="112">
        <f>LN('My Data'!B285/'My Data'!B284)</f>
        <v>-8.452544590949265E-4</v>
      </c>
    </row>
    <row r="285" spans="1:4" ht="15.75" customHeight="1">
      <c r="A285" s="24">
        <f>'My Data'!A286</f>
        <v>44959</v>
      </c>
      <c r="B285" s="103">
        <f>LN('My Data'!C286/'My Data'!C285)</f>
        <v>6.8992871486951421E-2</v>
      </c>
      <c r="C285">
        <f>LN('My Data'!D286/'My Data'!D285)</f>
        <v>1.2552466071119879E-2</v>
      </c>
      <c r="D285" s="112">
        <f>LN('My Data'!B286/'My Data'!B285)</f>
        <v>1.1603261406893155E-2</v>
      </c>
    </row>
    <row r="286" spans="1:4" ht="15.75" customHeight="1">
      <c r="A286" s="24">
        <f>'My Data'!A287</f>
        <v>44960</v>
      </c>
      <c r="B286" s="103">
        <f>LN('My Data'!C287/'My Data'!C286)</f>
        <v>1.5564516541111548E-2</v>
      </c>
      <c r="C286">
        <f>LN('My Data'!D287/'My Data'!D286)</f>
        <v>-2.7758518865030179E-3</v>
      </c>
      <c r="D286" s="112">
        <f>LN('My Data'!B287/'My Data'!B286)</f>
        <v>8.7188028313332673E-3</v>
      </c>
    </row>
    <row r="287" spans="1:4" ht="15.75" customHeight="1">
      <c r="A287" s="24">
        <f>'My Data'!A288</f>
        <v>44963</v>
      </c>
      <c r="B287" s="103">
        <f>LN('My Data'!C288/'My Data'!C287)</f>
        <v>-3.5367143837291247E-2</v>
      </c>
      <c r="C287">
        <f>LN('My Data'!D288/'My Data'!D287)</f>
        <v>1.3888891121543452E-3</v>
      </c>
      <c r="D287" s="112">
        <f>LN('My Data'!B288/'My Data'!B287)</f>
        <v>-8.3734671616338338E-3</v>
      </c>
    </row>
    <row r="288" spans="1:4" ht="15.75" customHeight="1">
      <c r="A288" s="24">
        <f>'My Data'!A289</f>
        <v>44964</v>
      </c>
      <c r="B288" s="103">
        <f>LN('My Data'!C289/'My Data'!C288)</f>
        <v>-4.4997365930735694E-2</v>
      </c>
      <c r="C288">
        <f>LN('My Data'!D289/'My Data'!D288)</f>
        <v>6.2262394150978777E-3</v>
      </c>
      <c r="D288" s="112">
        <f>LN('My Data'!B289/'My Data'!B288)</f>
        <v>1.4881827943756612E-3</v>
      </c>
    </row>
    <row r="289" spans="1:4" ht="15.75" customHeight="1">
      <c r="A289" s="24">
        <f>'My Data'!A290</f>
        <v>44965</v>
      </c>
      <c r="B289" s="103">
        <f>LN('My Data'!C290/'My Data'!C289)</f>
        <v>0</v>
      </c>
      <c r="C289">
        <f>LN('My Data'!D290/'My Data'!D289)</f>
        <v>-3.4542348680875576E-3</v>
      </c>
      <c r="D289" s="112">
        <f>LN('My Data'!B290/'My Data'!B289)</f>
        <v>3.0384836478287085E-3</v>
      </c>
    </row>
    <row r="290" spans="1:4" ht="15.75" customHeight="1">
      <c r="A290" s="24">
        <f>'My Data'!A291</f>
        <v>44966</v>
      </c>
      <c r="B290" s="103">
        <f>LN('My Data'!C291/'My Data'!C290)</f>
        <v>-4.2741548377271017E-2</v>
      </c>
      <c r="C290">
        <f>LN('My Data'!D291/'My Data'!D290)</f>
        <v>-1.1134422616665187E-2</v>
      </c>
      <c r="D290" s="112">
        <f>LN('My Data'!B291/'My Data'!B290)</f>
        <v>2.6294094633413953E-3</v>
      </c>
    </row>
    <row r="291" spans="1:4" ht="15.75" customHeight="1">
      <c r="A291" s="24">
        <f>'My Data'!A292</f>
        <v>44967</v>
      </c>
      <c r="B291" s="103">
        <f>LN('My Data'!C292/'My Data'!C291)</f>
        <v>-1.7621601349819559E-2</v>
      </c>
      <c r="C291">
        <f>LN('My Data'!D292/'My Data'!D291)</f>
        <v>-1.4804641211879594E-2</v>
      </c>
      <c r="D291" s="112">
        <f>LN('My Data'!B292/'My Data'!B291)</f>
        <v>-4.8637704460331522E-3</v>
      </c>
    </row>
    <row r="292" spans="1:4" ht="15.75" customHeight="1">
      <c r="A292" s="24">
        <f>'My Data'!A293</f>
        <v>44970</v>
      </c>
      <c r="B292" s="103">
        <f>LN('My Data'!C293/'My Data'!C292)</f>
        <v>0</v>
      </c>
      <c r="C292">
        <f>LN('My Data'!D293/'My Data'!D292)</f>
        <v>-1.7915205053229449E-2</v>
      </c>
      <c r="D292" s="112">
        <f>LN('My Data'!B293/'My Data'!B292)</f>
        <v>7.7301547191741902E-3</v>
      </c>
    </row>
    <row r="293" spans="1:4" ht="15.75" customHeight="1">
      <c r="A293" s="24">
        <f>'My Data'!A294</f>
        <v>44971</v>
      </c>
      <c r="B293" s="103">
        <f>LN('My Data'!C294/'My Data'!C293)</f>
        <v>0</v>
      </c>
      <c r="C293">
        <f>LN('My Data'!D294/'My Data'!D293)</f>
        <v>-1.3833493261350817E-2</v>
      </c>
      <c r="D293" s="112">
        <f>LN('My Data'!B294/'My Data'!B293)</f>
        <v>-7.2926993275146458E-5</v>
      </c>
    </row>
    <row r="294" spans="1:4" ht="15.75" customHeight="1">
      <c r="A294" s="24">
        <f>'My Data'!A295</f>
        <v>44972</v>
      </c>
      <c r="B294" s="103">
        <f>LN('My Data'!C295/'My Data'!C294)</f>
        <v>8.8496152769826E-3</v>
      </c>
      <c r="C294">
        <f>LN('My Data'!D295/'My Data'!D294)</f>
        <v>2.1969983205421496E-3</v>
      </c>
      <c r="D294" s="112">
        <f>LN('My Data'!B295/'My Data'!B294)</f>
        <v>5.8196839930636157E-3</v>
      </c>
    </row>
    <row r="295" spans="1:4" ht="15.75" customHeight="1">
      <c r="A295" s="24">
        <f>'My Data'!A296</f>
        <v>44973</v>
      </c>
      <c r="B295" s="103">
        <f>LN('My Data'!C296/'My Data'!C295)</f>
        <v>2.6088436084297874E-2</v>
      </c>
      <c r="C295">
        <f>LN('My Data'!D296/'My Data'!D295)</f>
        <v>-8.0793682236086888E-3</v>
      </c>
      <c r="D295" s="112">
        <f>LN('My Data'!B296/'My Data'!B295)</f>
        <v>1.6391145208701865E-3</v>
      </c>
    </row>
    <row r="296" spans="1:4" ht="15.75" customHeight="1">
      <c r="A296" s="24">
        <f>'My Data'!A297</f>
        <v>44974</v>
      </c>
      <c r="B296" s="103">
        <f>LN('My Data'!C297/'My Data'!C296)</f>
        <v>-1.2959144642505341E-2</v>
      </c>
      <c r="C296">
        <f>LN('My Data'!D297/'My Data'!D296)</f>
        <v>2.9455102297567446E-3</v>
      </c>
      <c r="D296" s="112">
        <f>LN('My Data'!B297/'My Data'!B296)</f>
        <v>-1.5235640302750644E-3</v>
      </c>
    </row>
    <row r="297" spans="1:4" ht="15.75" customHeight="1">
      <c r="A297" s="24">
        <f>'My Data'!A298</f>
        <v>44977</v>
      </c>
      <c r="B297" s="103">
        <f>LN('My Data'!C298/'My Data'!C297)</f>
        <v>-4.3573053689555897E-3</v>
      </c>
      <c r="C297">
        <f>LN('My Data'!D298/'My Data'!D297)</f>
        <v>-1.4716706114562507E-3</v>
      </c>
      <c r="D297" s="112">
        <f>LN('My Data'!B298/'My Data'!B297)</f>
        <v>1.1344043839336376E-3</v>
      </c>
    </row>
    <row r="298" spans="1:4" ht="15.75" customHeight="1">
      <c r="A298" s="24">
        <f>'My Data'!A299</f>
        <v>44978</v>
      </c>
      <c r="B298" s="103">
        <f>LN('My Data'!C299/'My Data'!C298)</f>
        <v>-3.1044621681960163E-2</v>
      </c>
      <c r="C298">
        <f>LN('My Data'!D299/'My Data'!D298)</f>
        <v>-2.4600569698318878E-2</v>
      </c>
      <c r="D298" s="112">
        <f>LN('My Data'!B299/'My Data'!B298)</f>
        <v>-5.6690034562527705E-3</v>
      </c>
    </row>
    <row r="299" spans="1:4" ht="15.75" customHeight="1">
      <c r="A299" s="24">
        <f>'My Data'!A300</f>
        <v>44979</v>
      </c>
      <c r="B299" s="103">
        <f>LN('My Data'!C300/'My Data'!C299)</f>
        <v>-2.7398974188114503E-2</v>
      </c>
      <c r="C299">
        <f>LN('My Data'!D300/'My Data'!D299)</f>
        <v>2.0172518182586769E-2</v>
      </c>
      <c r="D299" s="112">
        <f>LN('My Data'!B300/'My Data'!B299)</f>
        <v>-6.3011893047730206E-3</v>
      </c>
    </row>
    <row r="300" spans="1:4" ht="15.75" customHeight="1">
      <c r="A300" s="24">
        <f>'My Data'!A301</f>
        <v>44980</v>
      </c>
      <c r="B300" s="103">
        <f>LN('My Data'!C301/'My Data'!C300)</f>
        <v>1.3793322132335769E-2</v>
      </c>
      <c r="C300">
        <f>LN('My Data'!D301/'My Data'!D300)</f>
        <v>8.2996919570967831E-2</v>
      </c>
      <c r="D300" s="112">
        <f>LN('My Data'!B301/'My Data'!B300)</f>
        <v>-1.7076917881776858E-3</v>
      </c>
    </row>
    <row r="301" spans="1:4" ht="15.75" customHeight="1">
      <c r="A301" s="24">
        <f>'My Data'!A302</f>
        <v>44981</v>
      </c>
      <c r="B301" s="103">
        <f>LN('My Data'!C302/'My Data'!C301)</f>
        <v>-2.309571479464928E-2</v>
      </c>
      <c r="C301">
        <f>LN('My Data'!D302/'My Data'!D301)</f>
        <v>-3.3925025578570925E-2</v>
      </c>
      <c r="D301" s="112">
        <f>LN('My Data'!B302/'My Data'!B301)</f>
        <v>-3.8316997246633524E-3</v>
      </c>
    </row>
    <row r="302" spans="1:4" ht="15.75" customHeight="1">
      <c r="A302" s="24">
        <f>'My Data'!A303</f>
        <v>44984</v>
      </c>
      <c r="B302" s="103">
        <f>LN('My Data'!C303/'My Data'!C302)</f>
        <v>-4.6838493124264262E-3</v>
      </c>
      <c r="C302">
        <f>LN('My Data'!D303/'My Data'!D302)</f>
        <v>3.3244058579154433E-2</v>
      </c>
      <c r="D302" s="112">
        <f>LN('My Data'!B303/'My Data'!B302)</f>
        <v>7.4819238442572385E-3</v>
      </c>
    </row>
    <row r="303" spans="1:4" ht="15.75" customHeight="1">
      <c r="A303" s="24">
        <f>'My Data'!A304</f>
        <v>44985</v>
      </c>
      <c r="B303" s="103">
        <f>LN('My Data'!C304/'My Data'!C303)</f>
        <v>-1.8957913744614158E-2</v>
      </c>
      <c r="C303">
        <f>LN('My Data'!D304/'My Data'!D303)</f>
        <v>8.816605093338049E-3</v>
      </c>
      <c r="D303" s="112">
        <f>LN('My Data'!B304/'My Data'!B303)</f>
        <v>-6.2712950210688538E-3</v>
      </c>
    </row>
    <row r="304" spans="1:4" ht="15.75" customHeight="1">
      <c r="A304" s="24">
        <f>'My Data'!A305</f>
        <v>44986</v>
      </c>
      <c r="B304" s="103">
        <f>LN('My Data'!C305/'My Data'!C304)</f>
        <v>4.7732787526578117E-3</v>
      </c>
      <c r="C304">
        <f>LN('My Data'!D305/'My Data'!D304)</f>
        <v>1.2080683834798803E-2</v>
      </c>
      <c r="D304" s="112">
        <f>LN('My Data'!B305/'My Data'!B304)</f>
        <v>3.9714202143229663E-3</v>
      </c>
    </row>
    <row r="305" spans="1:4" ht="15.75" customHeight="1">
      <c r="A305" s="24">
        <f>'My Data'!A306</f>
        <v>44987</v>
      </c>
      <c r="B305" s="103">
        <f>LN('My Data'!C306/'My Data'!C305)</f>
        <v>-9.5694510161506725E-3</v>
      </c>
      <c r="C305">
        <f>LN('My Data'!D306/'My Data'!D305)</f>
        <v>-7.3652827095604606E-3</v>
      </c>
      <c r="D305" s="112">
        <f>LN('My Data'!B306/'My Data'!B305)</f>
        <v>3.0219278450334106E-3</v>
      </c>
    </row>
    <row r="306" spans="1:4" ht="15.75" customHeight="1">
      <c r="A306" s="24">
        <f>'My Data'!A307</f>
        <v>44988</v>
      </c>
      <c r="B306" s="103">
        <f>LN('My Data'!C307/'My Data'!C306)</f>
        <v>1.9048194970694411E-2</v>
      </c>
      <c r="C306">
        <f>LN('My Data'!D307/'My Data'!D306)</f>
        <v>2.7180990536024942E-2</v>
      </c>
      <c r="D306" s="112">
        <f>LN('My Data'!B307/'My Data'!B306)</f>
        <v>8.5619082530664946E-4</v>
      </c>
    </row>
    <row r="307" spans="1:4" ht="15.75" customHeight="1">
      <c r="A307" s="24">
        <f>'My Data'!A308</f>
        <v>44991</v>
      </c>
      <c r="B307" s="103">
        <f>LN('My Data'!C308/'My Data'!C307)</f>
        <v>4.7058910374124926E-3</v>
      </c>
      <c r="C307">
        <f>LN('My Data'!D308/'My Data'!D307)</f>
        <v>1.3641003984230038E-2</v>
      </c>
      <c r="D307" s="112">
        <f>LN('My Data'!B308/'My Data'!B307)</f>
        <v>-8.9502218414654934E-4</v>
      </c>
    </row>
    <row r="308" spans="1:4" ht="15.75" customHeight="1">
      <c r="A308" s="24">
        <f>'My Data'!A309</f>
        <v>44992</v>
      </c>
      <c r="B308" s="103">
        <f>LN('My Data'!C309/'My Data'!C308)</f>
        <v>-1.8957913744614158E-2</v>
      </c>
      <c r="C308">
        <f>LN('My Data'!D309/'My Data'!D308)</f>
        <v>2.1698362461078893E-2</v>
      </c>
      <c r="D308" s="112">
        <f>LN('My Data'!B309/'My Data'!B308)</f>
        <v>-1.879411853906316E-3</v>
      </c>
    </row>
    <row r="309" spans="1:4" ht="15.75" customHeight="1">
      <c r="A309" s="24">
        <f>'My Data'!A310</f>
        <v>44993</v>
      </c>
      <c r="B309" s="103">
        <f>LN('My Data'!C310/'My Data'!C309)</f>
        <v>-2.4214258120594512E-2</v>
      </c>
      <c r="C309">
        <f>LN('My Data'!D310/'My Data'!D309)</f>
        <v>-1.3986241974739952E-2</v>
      </c>
      <c r="D309" s="112">
        <f>LN('My Data'!B310/'My Data'!B309)</f>
        <v>3.9126361484452353E-4</v>
      </c>
    </row>
    <row r="310" spans="1:4" ht="15.75" customHeight="1">
      <c r="A310" s="24">
        <f>'My Data'!A311</f>
        <v>44994</v>
      </c>
      <c r="B310" s="103">
        <f>LN('My Data'!C311/'My Data'!C310)</f>
        <v>9.7561749453646558E-3</v>
      </c>
      <c r="C310">
        <f>LN('My Data'!D311/'My Data'!D310)</f>
        <v>-5.7785072509441669E-3</v>
      </c>
      <c r="D310" s="112">
        <f>LN('My Data'!B311/'My Data'!B310)</f>
        <v>-6.5595527396346484E-3</v>
      </c>
    </row>
    <row r="311" spans="1:4" ht="15.75" customHeight="1">
      <c r="A311" s="24">
        <f>'My Data'!A312</f>
        <v>44995</v>
      </c>
      <c r="B311" s="103">
        <f>LN('My Data'!C312/'My Data'!C311)</f>
        <v>-3.4571344065088667E-2</v>
      </c>
      <c r="C311">
        <f>LN('My Data'!D312/'My Data'!D311)</f>
        <v>-5.5606646974809819E-2</v>
      </c>
      <c r="D311" s="112">
        <f>LN('My Data'!B312/'My Data'!B311)</f>
        <v>-1.6894039223699003E-2</v>
      </c>
    </row>
    <row r="312" spans="1:4" ht="15.75" customHeight="1">
      <c r="A312" s="24">
        <f>'My Data'!A313</f>
        <v>44998</v>
      </c>
      <c r="B312" s="103">
        <f>LN('My Data'!C313/'My Data'!C312)</f>
        <v>-2.5446665661164262E-2</v>
      </c>
      <c r="C312">
        <f>LN('My Data'!D313/'My Data'!D312)</f>
        <v>-3.6745901920212223E-2</v>
      </c>
      <c r="D312" s="112">
        <f>LN('My Data'!B313/'My Data'!B312)</f>
        <v>-2.6360931643356469E-2</v>
      </c>
    </row>
    <row r="313" spans="1:4" ht="15.75" customHeight="1">
      <c r="A313" s="24">
        <f>'My Data'!A314</f>
        <v>44999</v>
      </c>
      <c r="B313" s="103">
        <f>LN('My Data'!C314/'My Data'!C313)</f>
        <v>3.5446748995747498E-2</v>
      </c>
      <c r="C313">
        <f>LN('My Data'!D314/'My Data'!D313)</f>
        <v>1.5417264027327033E-2</v>
      </c>
      <c r="D313" s="112">
        <f>LN('My Data'!B314/'My Data'!B313)</f>
        <v>1.2269066285546578E-2</v>
      </c>
    </row>
    <row r="314" spans="1:4" ht="15.75" customHeight="1">
      <c r="A314" s="24">
        <f>'My Data'!A315</f>
        <v>45000</v>
      </c>
      <c r="B314" s="103">
        <f>LN('My Data'!C315/'My Data'!C314)</f>
        <v>-5.6280835898589579E-2</v>
      </c>
      <c r="C314">
        <f>LN('My Data'!D315/'My Data'!D314)</f>
        <v>-4.1811907604011583E-3</v>
      </c>
      <c r="D314" s="112">
        <f>LN('My Data'!B315/'My Data'!B314)</f>
        <v>-3.7324942720749141E-2</v>
      </c>
    </row>
    <row r="315" spans="1:4" ht="15.75" customHeight="1">
      <c r="A315" s="24">
        <f>'My Data'!A316</f>
        <v>45001</v>
      </c>
      <c r="B315" s="103">
        <f>LN('My Data'!C316/'My Data'!C315)</f>
        <v>3.6179656577502474E-2</v>
      </c>
      <c r="C315">
        <f>LN('My Data'!D316/'My Data'!D315)</f>
        <v>2.2783173930576738E-2</v>
      </c>
      <c r="D315" s="112">
        <f>LN('My Data'!B316/'My Data'!B315)</f>
        <v>8.6362131142151896E-3</v>
      </c>
    </row>
    <row r="316" spans="1:4" ht="15.75" customHeight="1">
      <c r="A316" s="24">
        <f>'My Data'!A317</f>
        <v>45002</v>
      </c>
      <c r="B316" s="103">
        <f>LN('My Data'!C317/'My Data'!C316)</f>
        <v>-4.6761765908039328E-2</v>
      </c>
      <c r="C316">
        <f>LN('My Data'!D317/'My Data'!D316)</f>
        <v>-4.1039729283820509E-3</v>
      </c>
      <c r="D316" s="112">
        <f>LN('My Data'!B317/'My Data'!B316)</f>
        <v>-1.0877392497508385E-2</v>
      </c>
    </row>
    <row r="317" spans="1:4" ht="15.75" customHeight="1">
      <c r="A317" s="24">
        <f>'My Data'!A318</f>
        <v>45005</v>
      </c>
      <c r="B317" s="103">
        <f>LN('My Data'!C318/'My Data'!C317)</f>
        <v>-6.0292230256120009E-2</v>
      </c>
      <c r="C317">
        <f>LN('My Data'!D318/'My Data'!D317)</f>
        <v>-1.2413952523263504E-2</v>
      </c>
      <c r="D317" s="112">
        <f>LN('My Data'!B318/'My Data'!B317)</f>
        <v>8.1605382633306491E-3</v>
      </c>
    </row>
    <row r="318" spans="1:4" ht="15.75" customHeight="1">
      <c r="A318" s="24">
        <f>'My Data'!A319</f>
        <v>45006</v>
      </c>
      <c r="B318" s="103">
        <f>LN('My Data'!C319/'My Data'!C318)</f>
        <v>0.12715517548524649</v>
      </c>
      <c r="C318">
        <f>LN('My Data'!D319/'My Data'!D318)</f>
        <v>1.3099118702860025E-2</v>
      </c>
      <c r="D318" s="112">
        <f>LN('My Data'!B319/'My Data'!B318)</f>
        <v>1.7372473032708748E-2</v>
      </c>
    </row>
    <row r="319" spans="1:4" ht="15.75" customHeight="1">
      <c r="A319" s="24">
        <f>'My Data'!A320</f>
        <v>45007</v>
      </c>
      <c r="B319" s="103">
        <f>LN('My Data'!C320/'My Data'!C319)</f>
        <v>-1.5037877364540446E-2</v>
      </c>
      <c r="C319">
        <f>LN('My Data'!D320/'My Data'!D319)</f>
        <v>-2.7434859457508326E-3</v>
      </c>
      <c r="D319" s="112">
        <f>LN('My Data'!B320/'My Data'!B319)</f>
        <v>3.325741467073583E-3</v>
      </c>
    </row>
    <row r="320" spans="1:4" ht="15.75" customHeight="1">
      <c r="A320" s="24">
        <f>'My Data'!A321</f>
        <v>45008</v>
      </c>
      <c r="B320" s="103">
        <f>LN('My Data'!C321/'My Data'!C320)</f>
        <v>1.5037877364540502E-2</v>
      </c>
      <c r="C320">
        <f>LN('My Data'!D321/'My Data'!D320)</f>
        <v>1.0249491844806204E-2</v>
      </c>
      <c r="D320" s="112">
        <f>LN('My Data'!B321/'My Data'!B320)</f>
        <v>-7.878962293918601E-3</v>
      </c>
    </row>
    <row r="321" spans="1:4" ht="15.75" customHeight="1">
      <c r="A321" s="24">
        <f>'My Data'!A322</f>
        <v>45009</v>
      </c>
      <c r="B321" s="103">
        <f>LN('My Data'!C322/'My Data'!C321)</f>
        <v>0</v>
      </c>
      <c r="C321">
        <f>LN('My Data'!D322/'My Data'!D321)</f>
        <v>-6.1370802917137647E-3</v>
      </c>
      <c r="D321" s="112">
        <f>LN('My Data'!B322/'My Data'!B321)</f>
        <v>-1.2642799781390818E-2</v>
      </c>
    </row>
    <row r="322" spans="1:4" ht="15.75" customHeight="1">
      <c r="A322" s="24">
        <f>'My Data'!A323</f>
        <v>45012</v>
      </c>
      <c r="B322" s="103">
        <f>LN('My Data'!C323/'My Data'!C322)</f>
        <v>-2.010117932108715E-2</v>
      </c>
      <c r="C322">
        <f>LN('My Data'!D323/'My Data'!D322)</f>
        <v>6.8166589790979405E-3</v>
      </c>
      <c r="D322" s="112">
        <f>LN('My Data'!B323/'My Data'!B322)</f>
        <v>7.935048292845177E-3</v>
      </c>
    </row>
    <row r="323" spans="1:4" ht="15.75" customHeight="1">
      <c r="A323" s="24">
        <f>'My Data'!A324</f>
        <v>45013</v>
      </c>
      <c r="B323" s="103">
        <f>LN('My Data'!C324/'My Data'!C323)</f>
        <v>-3.6179656577502356E-2</v>
      </c>
      <c r="C323">
        <f>LN('My Data'!D324/'My Data'!D323)</f>
        <v>-3.7374592196748761E-2</v>
      </c>
      <c r="D323" s="112">
        <f>LN('My Data'!B324/'My Data'!B323)</f>
        <v>4.253597088075388E-4</v>
      </c>
    </row>
    <row r="324" spans="1:4" ht="15.75" customHeight="1">
      <c r="A324" s="24">
        <f>'My Data'!A325</f>
        <v>45014</v>
      </c>
      <c r="B324" s="103">
        <f>LN('My Data'!C325/'My Data'!C324)</f>
        <v>4.1242958534049218E-2</v>
      </c>
      <c r="C324">
        <f>LN('My Data'!D325/'My Data'!D324)</f>
        <v>-1.2775191488722805E-2</v>
      </c>
      <c r="D324" s="112">
        <f>LN('My Data'!B325/'My Data'!B324)</f>
        <v>1.0933825084000004E-2</v>
      </c>
    </row>
    <row r="325" spans="1:4" ht="15.75" customHeight="1">
      <c r="A325" s="24">
        <f>'My Data'!A326</f>
        <v>45015</v>
      </c>
      <c r="B325" s="103">
        <f>LN('My Data'!C326/'My Data'!C325)</f>
        <v>7.3025135014889817E-2</v>
      </c>
      <c r="C325">
        <f>LN('My Data'!D326/'My Data'!D325)</f>
        <v>1.3480161556692672E-2</v>
      </c>
      <c r="D325" s="112">
        <f>LN('My Data'!B326/'My Data'!B325)</f>
        <v>8.4134579454174813E-3</v>
      </c>
    </row>
    <row r="326" spans="1:4" ht="15.75" customHeight="1">
      <c r="A326" s="24">
        <f>'My Data'!A327</f>
        <v>45016</v>
      </c>
      <c r="B326" s="103">
        <f>LN('My Data'!C327/'My Data'!C326)</f>
        <v>4.5879605750693657E-2</v>
      </c>
      <c r="C326">
        <f>LN('My Data'!D327/'My Data'!D326)</f>
        <v>1.260520891898219E-2</v>
      </c>
      <c r="D326" s="112">
        <f>LN('My Data'!B327/'My Data'!B326)</f>
        <v>1.4267257402661786E-3</v>
      </c>
    </row>
    <row r="327" spans="1:4" ht="15.75" customHeight="1">
      <c r="A327" s="24">
        <f>'My Data'!A328</f>
        <v>45019</v>
      </c>
      <c r="B327" s="103">
        <f>LN('My Data'!C328/'My Data'!C327)</f>
        <v>-4.1195756438267166E-2</v>
      </c>
      <c r="C327">
        <f>LN('My Data'!D328/'My Data'!D327)</f>
        <v>2.7797099204972132E-3</v>
      </c>
      <c r="D327" s="112">
        <f>LN('My Data'!B328/'My Data'!B327)</f>
        <v>4.272744460889503E-3</v>
      </c>
    </row>
    <row r="328" spans="1:4" ht="15.75" customHeight="1">
      <c r="A328" s="24">
        <f>'My Data'!A329</f>
        <v>45020</v>
      </c>
      <c r="B328" s="103">
        <f>LN('My Data'!C329/'My Data'!C328)</f>
        <v>-2.3641763057040653E-2</v>
      </c>
      <c r="C328">
        <f>LN('My Data'!D329/'My Data'!D328)</f>
        <v>-1.25699979096697E-2</v>
      </c>
      <c r="D328" s="112">
        <f>LN('My Data'!B329/'My Data'!B328)</f>
        <v>-4.8012768910384689E-3</v>
      </c>
    </row>
    <row r="329" spans="1:4" ht="15.75" customHeight="1">
      <c r="A329" s="24">
        <f>'My Data'!A330</f>
        <v>45021</v>
      </c>
      <c r="B329" s="103">
        <f>LN('My Data'!C330/'My Data'!C329)</f>
        <v>-4.7961722634929441E-3</v>
      </c>
      <c r="C329">
        <f>LN('My Data'!D330/'My Data'!D329)</f>
        <v>-3.5769192321881298E-2</v>
      </c>
      <c r="D329" s="112">
        <f>LN('My Data'!B330/'My Data'!B329)</f>
        <v>1.6109136314998774E-3</v>
      </c>
    </row>
    <row r="330" spans="1:4" ht="15.75" customHeight="1">
      <c r="A330" s="24">
        <f>'My Data'!A331</f>
        <v>45022</v>
      </c>
      <c r="B330" s="103">
        <f>LN('My Data'!C331/'My Data'!C330)</f>
        <v>3.7740327982847113E-2</v>
      </c>
      <c r="C330">
        <f>LN('My Data'!D331/'My Data'!D330)</f>
        <v>3.2249301324101677E-2</v>
      </c>
      <c r="D330" s="112">
        <f>LN('My Data'!B331/'My Data'!B330)</f>
        <v>1.0242258889743892E-2</v>
      </c>
    </row>
    <row r="331" spans="1:4" ht="15.75" customHeight="1">
      <c r="A331" s="24">
        <f>'My Data'!A332</f>
        <v>45023</v>
      </c>
      <c r="B331" s="103">
        <f>LN('My Data'!C332/'My Data'!C331)</f>
        <v>0</v>
      </c>
      <c r="C331" s="380">
        <f>LN('My Data'!D332/'My Data'!D331)</f>
        <v>0</v>
      </c>
      <c r="D331" s="112">
        <f>LN('My Data'!B332/'My Data'!B331)</f>
        <v>0</v>
      </c>
    </row>
    <row r="332" spans="1:4" ht="15.75" customHeight="1">
      <c r="A332" s="24">
        <f>'My Data'!A333</f>
        <v>45026</v>
      </c>
      <c r="B332" s="103">
        <f>LN('My Data'!C333/'My Data'!C332)</f>
        <v>0</v>
      </c>
      <c r="C332" s="380">
        <f>LN('My Data'!D333/'My Data'!D332)</f>
        <v>0</v>
      </c>
      <c r="D332" s="112">
        <f>LN('My Data'!B333/'My Data'!B332)</f>
        <v>0</v>
      </c>
    </row>
    <row r="333" spans="1:4" ht="15.75" customHeight="1">
      <c r="A333" s="24">
        <f>'My Data'!A334</f>
        <v>45027</v>
      </c>
      <c r="B333" s="103">
        <f>LN('My Data'!C334/'My Data'!C333)</f>
        <v>1.3793322132335769E-2</v>
      </c>
      <c r="C333">
        <f>LN('My Data'!D334/'My Data'!D333)</f>
        <v>2.3005545792115112E-2</v>
      </c>
      <c r="D333" s="112">
        <f>LN('My Data'!B334/'My Data'!B333)</f>
        <v>6.0649686930054989E-3</v>
      </c>
    </row>
    <row r="334" spans="1:4" ht="15.75" customHeight="1">
      <c r="A334" s="24">
        <f>'My Data'!A335</f>
        <v>45028</v>
      </c>
      <c r="B334" s="103">
        <f>LN('My Data'!C335/'My Data'!C334)</f>
        <v>-2.7779564107075706E-2</v>
      </c>
      <c r="C334">
        <f>LN('My Data'!D335/'My Data'!D334)</f>
        <v>-1.8783160912266696E-2</v>
      </c>
      <c r="D334" s="112">
        <f>LN('My Data'!B335/'My Data'!B334)</f>
        <v>4.6603376448422036E-3</v>
      </c>
    </row>
    <row r="335" spans="1:4" ht="15.75" customHeight="1">
      <c r="A335" s="24">
        <f>'My Data'!A336</f>
        <v>45029</v>
      </c>
      <c r="B335" s="103">
        <f>LN('My Data'!C336/'My Data'!C335)</f>
        <v>2.7779564107075671E-2</v>
      </c>
      <c r="C335">
        <f>LN('My Data'!D336/'My Data'!D335)</f>
        <v>7.6950362218004128E-3</v>
      </c>
      <c r="D335" s="112">
        <f>LN('My Data'!B336/'My Data'!B335)</f>
        <v>2.5275997203019016E-3</v>
      </c>
    </row>
    <row r="336" spans="1:4" ht="15.75" customHeight="1">
      <c r="A336" s="24">
        <f>'My Data'!A337</f>
        <v>45030</v>
      </c>
      <c r="B336" s="103">
        <f>LN('My Data'!C337/'My Data'!C336)</f>
        <v>7.8988411318630464E-2</v>
      </c>
      <c r="C336">
        <f>LN('My Data'!D337/'My Data'!D336)</f>
        <v>-2.4692612590371522E-2</v>
      </c>
      <c r="D336" s="112">
        <f>LN('My Data'!B337/'My Data'!B336)</f>
        <v>4.377348166134277E-3</v>
      </c>
    </row>
    <row r="337" spans="1:4" ht="15.75" customHeight="1">
      <c r="A337" s="24">
        <f>'My Data'!A338</f>
        <v>45033</v>
      </c>
      <c r="B337" s="103">
        <f>LN('My Data'!C338/'My Data'!C337)</f>
        <v>-3.4338137580891569E-2</v>
      </c>
      <c r="C337">
        <f>LN('My Data'!D338/'My Data'!D337)</f>
        <v>-2.1451563463881357E-3</v>
      </c>
      <c r="D337" s="112">
        <f>LN('My Data'!B338/'My Data'!B337)</f>
        <v>1.1508225722088262E-3</v>
      </c>
    </row>
    <row r="338" spans="1:4" ht="15.75" customHeight="1">
      <c r="A338" s="24">
        <f>'My Data'!A339</f>
        <v>45034</v>
      </c>
      <c r="B338" s="103">
        <f>LN('My Data'!C339/'My Data'!C338)</f>
        <v>-3.5559302036486919E-2</v>
      </c>
      <c r="C338">
        <f>LN('My Data'!D339/'My Data'!D338)</f>
        <v>-2.6842380526864169E-2</v>
      </c>
      <c r="D338" s="112">
        <f>LN('My Data'!B339/'My Data'!B338)</f>
        <v>3.3317570026147421E-3</v>
      </c>
    </row>
    <row r="339" spans="1:4" ht="15.75" customHeight="1">
      <c r="A339" s="24">
        <f>'My Data'!A340</f>
        <v>45035</v>
      </c>
      <c r="B339" s="103">
        <f>LN('My Data'!C340/'My Data'!C339)</f>
        <v>-2.288429383358773E-2</v>
      </c>
      <c r="C339">
        <f>LN('My Data'!D340/'My Data'!D339)</f>
        <v>1.6770352934660459E-2</v>
      </c>
      <c r="D339" s="112">
        <f>LN('My Data'!B340/'My Data'!B339)</f>
        <v>-1.8501179744818822E-3</v>
      </c>
    </row>
    <row r="340" spans="1:4" ht="15.75" customHeight="1">
      <c r="A340" s="24">
        <f>'My Data'!A341</f>
        <v>45036</v>
      </c>
      <c r="B340" s="103">
        <f>LN('My Data'!C341/'My Data'!C340)</f>
        <v>0</v>
      </c>
      <c r="C340">
        <f>LN('My Data'!D341/'My Data'!D340)</f>
        <v>-2.1715535135077954E-3</v>
      </c>
      <c r="D340" s="112">
        <f>LN('My Data'!B341/'My Data'!B340)</f>
        <v>-4.8430114777330946E-5</v>
      </c>
    </row>
    <row r="341" spans="1:4" ht="15.75" customHeight="1">
      <c r="A341" s="24">
        <f>'My Data'!A342</f>
        <v>45037</v>
      </c>
      <c r="B341" s="103">
        <f>LN('My Data'!C342/'My Data'!C341)</f>
        <v>4.6189458562944583E-3</v>
      </c>
      <c r="C341">
        <f>LN('My Data'!D342/'My Data'!D341)</f>
        <v>1.1527505171067414E-2</v>
      </c>
      <c r="D341" s="112">
        <f>LN('My Data'!B342/'My Data'!B341)</f>
        <v>2.2207590113146373E-3</v>
      </c>
    </row>
    <row r="342" spans="1:4" ht="15.75" customHeight="1">
      <c r="A342" s="24">
        <f>'My Data'!A343</f>
        <v>45040</v>
      </c>
      <c r="B342" s="103">
        <f>LN('My Data'!C343/'My Data'!C342)</f>
        <v>1.3730192811902037E-2</v>
      </c>
      <c r="C342">
        <f>LN('My Data'!D343/'My Data'!D342)</f>
        <v>-6.4678630074863474E-3</v>
      </c>
      <c r="D342" s="112">
        <f>LN('My Data'!B343/'My Data'!B342)</f>
        <v>-5.2019197637567685E-4</v>
      </c>
    </row>
    <row r="343" spans="1:4" ht="15.75" customHeight="1">
      <c r="A343" s="24">
        <f>'My Data'!A344</f>
        <v>45041</v>
      </c>
      <c r="B343" s="103">
        <f>LN('My Data'!C344/'My Data'!C343)</f>
        <v>-9.1324835632725868E-3</v>
      </c>
      <c r="C343">
        <f>LN('My Data'!D344/'My Data'!D343)</f>
        <v>-1.8188933605373967E-2</v>
      </c>
      <c r="D343" s="112">
        <f>LN('My Data'!B344/'My Data'!B343)</f>
        <v>-2.3788350321592884E-3</v>
      </c>
    </row>
    <row r="344" spans="1:4" ht="15.75" customHeight="1">
      <c r="A344" s="24">
        <f>'My Data'!A345</f>
        <v>45042</v>
      </c>
      <c r="B344" s="103">
        <f>LN('My Data'!C345/'My Data'!C344)</f>
        <v>1.8182319083190547E-2</v>
      </c>
      <c r="C344">
        <f>LN('My Data'!D345/'My Data'!D344)</f>
        <v>-3.6778268745884515E-3</v>
      </c>
      <c r="D344" s="112">
        <f>LN('My Data'!B345/'My Data'!B344)</f>
        <v>-4.2623769833825507E-3</v>
      </c>
    </row>
    <row r="345" spans="1:4" ht="15.75" customHeight="1">
      <c r="A345" s="24">
        <f>'My Data'!A346</f>
        <v>45043</v>
      </c>
      <c r="B345" s="103">
        <f>LN('My Data'!C346/'My Data'!C345)</f>
        <v>4.8361071693421062E-2</v>
      </c>
      <c r="C345">
        <f>LN('My Data'!D346/'My Data'!D345)</f>
        <v>-5.1717884023940678E-3</v>
      </c>
      <c r="D345" s="112">
        <f>LN('My Data'!B346/'My Data'!B345)</f>
        <v>-2.0184123112996556E-3</v>
      </c>
    </row>
    <row r="346" spans="1:4" ht="15.75" customHeight="1">
      <c r="A346" s="24">
        <f>'My Data'!A347</f>
        <v>45044</v>
      </c>
      <c r="B346" s="103">
        <f>LN('My Data'!C347/'My Data'!C346)</f>
        <v>-1.2959144642505341E-2</v>
      </c>
      <c r="C346">
        <f>LN('My Data'!D347/'My Data'!D346)</f>
        <v>-4.4543503493803087E-3</v>
      </c>
      <c r="D346" s="112">
        <f>LN('My Data'!B347/'My Data'!B346)</f>
        <v>5.5558722012978142E-3</v>
      </c>
    </row>
    <row r="347" spans="1:4" ht="15.75" customHeight="1">
      <c r="A347" s="24">
        <f>'My Data'!A348</f>
        <v>45047</v>
      </c>
      <c r="B347" s="103">
        <f>LN('My Data'!C348/'My Data'!C347)</f>
        <v>0</v>
      </c>
      <c r="C347" s="380">
        <f>LN('My Data'!D348/'My Data'!D347)</f>
        <v>0</v>
      </c>
      <c r="D347" s="112">
        <f>LN('My Data'!B348/'My Data'!B347)</f>
        <v>0</v>
      </c>
    </row>
    <row r="348" spans="1:4" ht="15.75" customHeight="1">
      <c r="A348" s="24">
        <f>'My Data'!A349</f>
        <v>45048</v>
      </c>
      <c r="B348" s="103">
        <f>LN('My Data'!C349/'My Data'!C348)</f>
        <v>8.6580627431145311E-3</v>
      </c>
      <c r="C348">
        <f>LN('My Data'!D349/'My Data'!D348)</f>
        <v>-2.9806281381377893E-3</v>
      </c>
      <c r="D348" s="112">
        <f>LN('My Data'!B349/'My Data'!B348)</f>
        <v>-1.1518849641068894E-2</v>
      </c>
    </row>
    <row r="349" spans="1:4" ht="15.75" customHeight="1">
      <c r="A349" s="24">
        <f>'My Data'!A350</f>
        <v>45049</v>
      </c>
      <c r="B349" s="103">
        <f>LN('My Data'!C350/'My Data'!C349)</f>
        <v>-1.7391742711869222E-2</v>
      </c>
      <c r="C349">
        <f>LN('My Data'!D350/'My Data'!D349)</f>
        <v>-1.0502722199149288E-2</v>
      </c>
      <c r="D349" s="112">
        <f>LN('My Data'!B350/'My Data'!B349)</f>
        <v>2.0677751953152336E-3</v>
      </c>
    </row>
    <row r="350" spans="1:4" ht="15.75" customHeight="1">
      <c r="A350" s="24">
        <f>'My Data'!A351</f>
        <v>45050</v>
      </c>
      <c r="B350" s="103">
        <f>LN('My Data'!C351/'My Data'!C350)</f>
        <v>0</v>
      </c>
      <c r="C350">
        <f>LN('My Data'!D351/'My Data'!D350)</f>
        <v>1.4970339458865462E-2</v>
      </c>
      <c r="D350" s="112">
        <f>LN('My Data'!B351/'My Data'!B350)</f>
        <v>-1.0384255765783175E-2</v>
      </c>
    </row>
    <row r="351" spans="1:4" ht="15.75" customHeight="1">
      <c r="A351" s="24">
        <f>'My Data'!A352</f>
        <v>45051</v>
      </c>
      <c r="B351" s="103">
        <f>LN('My Data'!C352/'My Data'!C351)</f>
        <v>1.3072081567352921E-2</v>
      </c>
      <c r="C351">
        <f>LN('My Data'!D352/'My Data'!D351)</f>
        <v>3.0005910110158369E-2</v>
      </c>
      <c r="D351" s="112">
        <f>LN('My Data'!B352/'My Data'!B351)</f>
        <v>9.9201953689735459E-3</v>
      </c>
    </row>
    <row r="352" spans="1:4" ht="15.75" customHeight="1">
      <c r="A352" s="24">
        <f>'My Data'!A353</f>
        <v>45054</v>
      </c>
      <c r="B352" s="103">
        <f>LN('My Data'!C353/'My Data'!C352)</f>
        <v>0</v>
      </c>
      <c r="C352" s="380">
        <f>LN('My Data'!D353/'My Data'!D352)</f>
        <v>0</v>
      </c>
      <c r="D352" s="112">
        <f>LN('My Data'!B353/'My Data'!B352)</f>
        <v>0</v>
      </c>
    </row>
    <row r="353" spans="1:4" ht="15.75" customHeight="1">
      <c r="A353" s="24">
        <f>'My Data'!A354</f>
        <v>45055</v>
      </c>
      <c r="B353" s="103">
        <f>LN('My Data'!C354/'My Data'!C353)</f>
        <v>1.7167803622365498E-2</v>
      </c>
      <c r="C353">
        <f>LN('My Data'!D354/'My Data'!D353)</f>
        <v>-7.4829212718704921E-2</v>
      </c>
      <c r="D353" s="112">
        <f>LN('My Data'!B354/'My Data'!B353)</f>
        <v>-2.8637452386705725E-3</v>
      </c>
    </row>
    <row r="354" spans="1:4" ht="15.75" customHeight="1">
      <c r="A354" s="24">
        <f>'My Data'!A355</f>
        <v>45056</v>
      </c>
      <c r="B354" s="103">
        <f>LN('My Data'!C355/'My Data'!C354)</f>
        <v>1.6878037787351731E-2</v>
      </c>
      <c r="C354">
        <f>LN('My Data'!D355/'My Data'!D354)</f>
        <v>2.000066670666965E-2</v>
      </c>
      <c r="D354" s="112">
        <f>LN('My Data'!B355/'My Data'!B354)</f>
        <v>-2.5482852690622642E-3</v>
      </c>
    </row>
    <row r="355" spans="1:4" ht="15.75" customHeight="1">
      <c r="A355" s="24">
        <f>'My Data'!A356</f>
        <v>45057</v>
      </c>
      <c r="B355" s="103">
        <f>LN('My Data'!C356/'My Data'!C355)</f>
        <v>4.0989344533196949E-2</v>
      </c>
      <c r="C355">
        <f>LN('My Data'!D356/'My Data'!D355)</f>
        <v>-8.4130515342817121E-3</v>
      </c>
      <c r="D355" s="112">
        <f>LN('My Data'!B356/'My Data'!B355)</f>
        <v>-1.2437082878303171E-3</v>
      </c>
    </row>
    <row r="356" spans="1:4" ht="15.75" customHeight="1">
      <c r="A356" s="24">
        <f>'My Data'!A357</f>
        <v>45058</v>
      </c>
      <c r="B356" s="103">
        <f>LN('My Data'!C357/'My Data'!C356)</f>
        <v>-2.028467117150589E-2</v>
      </c>
      <c r="C356">
        <f>LN('My Data'!D357/'My Data'!D356)</f>
        <v>-5.3908486348764233E-3</v>
      </c>
      <c r="D356" s="112">
        <f>LN('My Data'!B357/'My Data'!B356)</f>
        <v>2.0922963305294684E-3</v>
      </c>
    </row>
    <row r="357" spans="1:4" ht="15.75" customHeight="1">
      <c r="A357" s="24">
        <f>'My Data'!A358</f>
        <v>45061</v>
      </c>
      <c r="B357" s="103">
        <f>LN('My Data'!C358/'My Data'!C357)</f>
        <v>-1.2371291802546829E-2</v>
      </c>
      <c r="C357">
        <f>LN('My Data'!D358/'My Data'!D357)</f>
        <v>-8.5304898837316005E-3</v>
      </c>
      <c r="D357" s="112">
        <f>LN('My Data'!B358/'My Data'!B357)</f>
        <v>3.0695252303003873E-3</v>
      </c>
    </row>
    <row r="358" spans="1:4" ht="15.75" customHeight="1">
      <c r="A358" s="24">
        <f>'My Data'!A359</f>
        <v>45062</v>
      </c>
      <c r="B358" s="103">
        <f>LN('My Data'!C359/'My Data'!C358)</f>
        <v>-4.1580101486637881E-3</v>
      </c>
      <c r="C358">
        <f>LN('My Data'!D359/'My Data'!D358)</f>
        <v>-9.3897403498389188E-3</v>
      </c>
      <c r="D358" s="112">
        <f>LN('My Data'!B359/'My Data'!B358)</f>
        <v>-2.8422634178584625E-3</v>
      </c>
    </row>
    <row r="359" spans="1:4" ht="15.75" customHeight="1">
      <c r="A359" s="24">
        <f>'My Data'!A360</f>
        <v>45063</v>
      </c>
      <c r="B359" s="103">
        <f>LN('My Data'!C360/'My Data'!C359)</f>
        <v>0</v>
      </c>
      <c r="C359">
        <f>LN('My Data'!D360/'My Data'!D359)</f>
        <v>-2.386748140664343E-2</v>
      </c>
      <c r="D359" s="112">
        <f>LN('My Data'!B360/'My Data'!B359)</f>
        <v>-3.510743513124844E-3</v>
      </c>
    </row>
    <row r="360" spans="1:4" ht="15.75" customHeight="1">
      <c r="A360" s="24">
        <f>'My Data'!A361</f>
        <v>45064</v>
      </c>
      <c r="B360" s="103">
        <f>LN('My Data'!C361/'My Data'!C360)</f>
        <v>-1.2578782206860073E-2</v>
      </c>
      <c r="C360">
        <f>LN('My Data'!D361/'My Data'!D360)</f>
        <v>-1.0522152927389301E-2</v>
      </c>
      <c r="D360" s="112">
        <f>LN('My Data'!B361/'My Data'!B360)</f>
        <v>2.7256513182135184E-3</v>
      </c>
    </row>
    <row r="361" spans="1:4" ht="15.75" customHeight="1">
      <c r="A361" s="24">
        <f>'My Data'!A362</f>
        <v>45065</v>
      </c>
      <c r="B361" s="103">
        <f>LN('My Data'!C362/'My Data'!C361)</f>
        <v>4.5368605029850871E-2</v>
      </c>
      <c r="C361">
        <f>LN('My Data'!D362/'My Data'!D361)</f>
        <v>2.4116924478312464E-2</v>
      </c>
      <c r="D361" s="112">
        <f>LN('My Data'!B362/'My Data'!B361)</f>
        <v>1.546160209067886E-3</v>
      </c>
    </row>
    <row r="362" spans="1:4" ht="15.75" customHeight="1">
      <c r="A362" s="24">
        <f>'My Data'!A363</f>
        <v>45068</v>
      </c>
      <c r="B362" s="103">
        <f>LN('My Data'!C363/'My Data'!C362)</f>
        <v>4.024150299725548E-3</v>
      </c>
      <c r="C362">
        <f>LN('My Data'!D363/'My Data'!D362)</f>
        <v>-3.182182478462831E-3</v>
      </c>
      <c r="D362" s="112">
        <f>LN('My Data'!B363/'My Data'!B362)</f>
        <v>1.447941614855246E-3</v>
      </c>
    </row>
    <row r="363" spans="1:4" ht="15.75" customHeight="1">
      <c r="A363" s="24">
        <f>'My Data'!A364</f>
        <v>45069</v>
      </c>
      <c r="B363" s="103">
        <f>LN('My Data'!C364/'My Data'!C363)</f>
        <v>0</v>
      </c>
      <c r="C363">
        <f>LN('My Data'!D364/'My Data'!D363)</f>
        <v>3.9761483796394168E-3</v>
      </c>
      <c r="D363" s="112">
        <f>LN('My Data'!B364/'My Data'!B363)</f>
        <v>-1.366014981280173E-3</v>
      </c>
    </row>
    <row r="364" spans="1:4" ht="15.75" customHeight="1">
      <c r="A364" s="24">
        <f>'My Data'!A365</f>
        <v>45070</v>
      </c>
      <c r="B364" s="103">
        <f>LN('My Data'!C365/'My Data'!C364)</f>
        <v>0</v>
      </c>
      <c r="C364">
        <f>LN('My Data'!D365/'My Data'!D364)</f>
        <v>-3.1796529173795732E-3</v>
      </c>
      <c r="D364" s="112">
        <f>LN('My Data'!B365/'My Data'!B364)</f>
        <v>-1.7215469210820001E-2</v>
      </c>
    </row>
    <row r="365" spans="1:4" ht="15.75" customHeight="1">
      <c r="A365" s="24">
        <f>'My Data'!A366</f>
        <v>45071</v>
      </c>
      <c r="B365" s="103">
        <f>LN('My Data'!C366/'My Data'!C365)</f>
        <v>0</v>
      </c>
      <c r="C365" s="380">
        <f>LN('My Data'!D366/'My Data'!D365)</f>
        <v>0</v>
      </c>
      <c r="D365" s="112">
        <f>LN('My Data'!B366/'My Data'!B365)</f>
        <v>-7.0328668202114157E-3</v>
      </c>
    </row>
    <row r="366" spans="1:4" ht="15.75" customHeight="1">
      <c r="A366" s="24">
        <f>'My Data'!A367</f>
        <v>45072</v>
      </c>
      <c r="B366" s="103">
        <f>LN('My Data'!C367/'My Data'!C366)</f>
        <v>5.0891607296389224E-2</v>
      </c>
      <c r="C366">
        <f>LN('My Data'!D367/'My Data'!D366)</f>
        <v>-3.9888365612328726E-3</v>
      </c>
      <c r="D366" s="112">
        <f>LN('My Data'!B367/'My Data'!B366)</f>
        <v>6.0250652074857964E-3</v>
      </c>
    </row>
    <row r="367" spans="1:4" ht="15.75" customHeight="1">
      <c r="A367" s="24">
        <f>'My Data'!A368</f>
        <v>45075</v>
      </c>
      <c r="B367" s="103">
        <f>LN('My Data'!C368/'My Data'!C367)</f>
        <v>0</v>
      </c>
      <c r="C367" s="380">
        <f>LN('My Data'!D368/'My Data'!D367)</f>
        <v>0</v>
      </c>
      <c r="D367" s="112">
        <f>LN('My Data'!B368/'My Data'!B367)</f>
        <v>0</v>
      </c>
    </row>
    <row r="368" spans="1:4" ht="15.75" customHeight="1">
      <c r="A368" s="24">
        <f>'My Data'!A369</f>
        <v>45076</v>
      </c>
      <c r="B368" s="103">
        <f>LN('My Data'!C369/'My Data'!C368)</f>
        <v>-3.8240964384035057E-3</v>
      </c>
      <c r="C368">
        <f>LN('My Data'!D369/'My Data'!D368)</f>
        <v>-2.4009615375381503E-3</v>
      </c>
      <c r="D368" s="112">
        <f>LN('My Data'!B369/'My Data'!B368)</f>
        <v>-1.1828526765411719E-2</v>
      </c>
    </row>
    <row r="369" spans="1:4" ht="15.75" customHeight="1">
      <c r="A369" s="24">
        <f>'My Data'!A370</f>
        <v>45077</v>
      </c>
      <c r="B369" s="103">
        <f>LN('My Data'!C370/'My Data'!C369)</f>
        <v>3.3901551675681416E-2</v>
      </c>
      <c r="C369">
        <f>LN('My Data'!D370/'My Data'!D369)</f>
        <v>1.2739025777429712E-2</v>
      </c>
      <c r="D369" s="112">
        <f>LN('My Data'!B370/'My Data'!B369)</f>
        <v>-9.3469155778091624E-3</v>
      </c>
    </row>
    <row r="370" spans="1:4" ht="15.75" customHeight="1">
      <c r="A370" s="24">
        <f>'My Data'!A371</f>
        <v>45078</v>
      </c>
      <c r="B370" s="103">
        <f>LN('My Data'!C371/'My Data'!C370)</f>
        <v>-3.710579396535713E-3</v>
      </c>
      <c r="C370">
        <f>LN('My Data'!D371/'My Data'!D370)</f>
        <v>-3.9635406624555867E-3</v>
      </c>
      <c r="D370" s="112">
        <f>LN('My Data'!B371/'My Data'!B370)</f>
        <v>5.8650624997644042E-3</v>
      </c>
    </row>
    <row r="371" spans="1:4" ht="15.75" customHeight="1">
      <c r="A371" s="24">
        <f>'My Data'!A372</f>
        <v>45079</v>
      </c>
      <c r="B371" s="103">
        <f>LN('My Data'!C372/'My Data'!C371)</f>
        <v>1.1090686694158356E-2</v>
      </c>
      <c r="C371">
        <f>LN('My Data'!D372/'My Data'!D371)</f>
        <v>1.0272709855720406E-2</v>
      </c>
      <c r="D371" s="112">
        <f>LN('My Data'!B372/'My Data'!B371)</f>
        <v>1.5703614777795045E-2</v>
      </c>
    </row>
    <row r="372" spans="1:4" ht="15.75" customHeight="1">
      <c r="A372" s="24">
        <f>'My Data'!A373</f>
        <v>45082</v>
      </c>
      <c r="B372" s="103">
        <f>LN('My Data'!C373/'My Data'!C372)</f>
        <v>0</v>
      </c>
      <c r="C372">
        <f>LN('My Data'!D373/'My Data'!D372)</f>
        <v>-3.8466280827796052E-2</v>
      </c>
      <c r="D372" s="112">
        <f>LN('My Data'!B373/'My Data'!B372)</f>
        <v>-1.0871354339621073E-3</v>
      </c>
    </row>
    <row r="373" spans="1:4" ht="15.75" customHeight="1">
      <c r="A373" s="24">
        <f>'My Data'!A374</f>
        <v>45083</v>
      </c>
      <c r="B373" s="103">
        <f>LN('My Data'!C374/'My Data'!C373)</f>
        <v>0</v>
      </c>
      <c r="C373" s="380">
        <f>LN('My Data'!D374/'My Data'!D373)</f>
        <v>0</v>
      </c>
      <c r="D373" s="112">
        <f>LN('My Data'!B374/'My Data'!B373)</f>
        <v>3.9352555668524785E-3</v>
      </c>
    </row>
    <row r="374" spans="1:4" ht="15.75" customHeight="1">
      <c r="A374" s="24">
        <f>'My Data'!A375</f>
        <v>45084</v>
      </c>
      <c r="B374" s="103">
        <f>LN('My Data'!C375/'My Data'!C374)</f>
        <v>-2.985296314968116E-2</v>
      </c>
      <c r="C374">
        <f>LN('My Data'!D375/'My Data'!D374)</f>
        <v>4.0766464937634153E-3</v>
      </c>
      <c r="D374" s="112">
        <f>LN('My Data'!B375/'My Data'!B374)</f>
        <v>-9.0328659816984807E-4</v>
      </c>
    </row>
    <row r="375" spans="1:4" ht="15.75" customHeight="1">
      <c r="A375" s="24">
        <f>'My Data'!A376</f>
        <v>45085</v>
      </c>
      <c r="B375" s="103">
        <f>LN('My Data'!C376/'My Data'!C375)</f>
        <v>1.8762276455522819E-2</v>
      </c>
      <c r="C375">
        <f>LN('My Data'!D376/'My Data'!D375)</f>
        <v>-9.8120165785076079E-3</v>
      </c>
      <c r="D375" s="112">
        <f>LN('My Data'!B376/'My Data'!B375)</f>
        <v>-3.1059180273565645E-3</v>
      </c>
    </row>
    <row r="376" spans="1:4" ht="15.75" customHeight="1">
      <c r="A376" s="24">
        <f>'My Data'!A377</f>
        <v>45086</v>
      </c>
      <c r="B376" s="103">
        <f>LN('My Data'!C377/'My Data'!C376)</f>
        <v>-8.9379843669476239E-2</v>
      </c>
      <c r="C376">
        <f>LN('My Data'!D377/'My Data'!D376)</f>
        <v>-1.6447372128782674E-3</v>
      </c>
      <c r="D376" s="112">
        <f>LN('My Data'!B377/'My Data'!B376)</f>
        <v>-4.3463465212414502E-3</v>
      </c>
    </row>
    <row r="377" spans="1:4" ht="15.75" customHeight="1">
      <c r="A377" s="24">
        <f>'My Data'!A378</f>
        <v>45089</v>
      </c>
      <c r="B377" s="103">
        <f>LN('My Data'!C378/'My Data'!C377)</f>
        <v>-2.4692612590371522E-2</v>
      </c>
      <c r="C377">
        <f>LN('My Data'!D378/'My Data'!D377)</f>
        <v>1.3082770409804795E-2</v>
      </c>
      <c r="D377" s="112">
        <f>LN('My Data'!B378/'My Data'!B377)</f>
        <v>1.682923752372585E-3</v>
      </c>
    </row>
    <row r="378" spans="1:4" ht="15.75" customHeight="1">
      <c r="A378" s="24">
        <f>'My Data'!A379</f>
        <v>45090</v>
      </c>
      <c r="B378" s="103">
        <f>LN('My Data'!C379/'My Data'!C378)</f>
        <v>-3.3901551675681339E-2</v>
      </c>
      <c r="C378">
        <f>LN('My Data'!D379/'My Data'!D378)</f>
        <v>-4.8860032056262086E-3</v>
      </c>
      <c r="D378" s="112">
        <f>LN('My Data'!B379/'My Data'!B378)</f>
        <v>2.7063615977428457E-3</v>
      </c>
    </row>
    <row r="379" spans="1:4" ht="15.75" customHeight="1">
      <c r="A379" s="24">
        <f>'My Data'!A380</f>
        <v>45091</v>
      </c>
      <c r="B379" s="103">
        <f>LN('My Data'!C380/'My Data'!C379)</f>
        <v>-2.1787354184907182E-2</v>
      </c>
      <c r="C379" s="380">
        <f>LN('My Data'!D380/'My Data'!D379)</f>
        <v>0</v>
      </c>
      <c r="D379" s="112">
        <f>LN('My Data'!B380/'My Data'!B379)</f>
        <v>8.0118656193970111E-4</v>
      </c>
    </row>
    <row r="380" spans="1:4" ht="15.75" customHeight="1">
      <c r="A380" s="24">
        <f>'My Data'!A381</f>
        <v>45092</v>
      </c>
      <c r="B380" s="103">
        <f>LN('My Data'!C381/'My Data'!C380)</f>
        <v>-1.3303965626362702E-2</v>
      </c>
      <c r="C380">
        <f>LN('My Data'!D381/'My Data'!D380)</f>
        <v>-8.1665990655597793E-4</v>
      </c>
      <c r="D380" s="112">
        <f>LN('My Data'!B381/'My Data'!B380)</f>
        <v>1.8645637192391546E-3</v>
      </c>
    </row>
    <row r="381" spans="1:4" ht="15.75" customHeight="1">
      <c r="A381" s="24">
        <f>'My Data'!A382</f>
        <v>45093</v>
      </c>
      <c r="B381" s="103">
        <f>LN('My Data'!C382/'My Data'!C381)</f>
        <v>0</v>
      </c>
      <c r="C381">
        <f>LN('My Data'!D382/'My Data'!D381)</f>
        <v>1.6207810226853303E-2</v>
      </c>
      <c r="D381" s="112">
        <f>LN('My Data'!B382/'My Data'!B381)</f>
        <v>1.5642163804437308E-3</v>
      </c>
    </row>
    <row r="382" spans="1:4" ht="15.75" customHeight="1">
      <c r="A382" s="24">
        <f>'My Data'!A383</f>
        <v>45096</v>
      </c>
      <c r="B382" s="103">
        <f>LN('My Data'!C383/'My Data'!C382)</f>
        <v>-2.2574322038539176E-2</v>
      </c>
      <c r="C382">
        <f>LN('My Data'!D383/'My Data'!D382)</f>
        <v>-1.457515680296801E-2</v>
      </c>
      <c r="D382" s="112">
        <f>LN('My Data'!B383/'My Data'!B382)</f>
        <v>-7.4315749777124724E-3</v>
      </c>
    </row>
    <row r="383" spans="1:4" ht="15.75" customHeight="1">
      <c r="A383" s="24">
        <f>'My Data'!A384</f>
        <v>45097</v>
      </c>
      <c r="B383" s="103">
        <f>LN('My Data'!C384/'My Data'!C383)</f>
        <v>-4.5766670274117547E-3</v>
      </c>
      <c r="C383">
        <f>LN('My Data'!D384/'My Data'!D383)</f>
        <v>-3.9938752284624776E-2</v>
      </c>
      <c r="D383" s="112">
        <f>LN('My Data'!B384/'My Data'!B383)</f>
        <v>-2.9838427401459584E-3</v>
      </c>
    </row>
    <row r="384" spans="1:4" ht="15.75" customHeight="1">
      <c r="A384" s="24">
        <f>'My Data'!A385</f>
        <v>45098</v>
      </c>
      <c r="B384" s="103">
        <f>LN('My Data'!C385/'My Data'!C384)</f>
        <v>4.5766670274116732E-3</v>
      </c>
      <c r="C384">
        <f>LN('My Data'!D385/'My Data'!D384)</f>
        <v>-3.191301434945628E-2</v>
      </c>
      <c r="D384" s="112">
        <f>LN('My Data'!B385/'My Data'!B384)</f>
        <v>-2.4632774028314564E-3</v>
      </c>
    </row>
    <row r="385" spans="1:4" ht="15.75" customHeight="1">
      <c r="A385" s="24">
        <f>'My Data'!A386</f>
        <v>45099</v>
      </c>
      <c r="B385" s="103">
        <f>LN('My Data'!C386/'My Data'!C385)</f>
        <v>1.3605652055778678E-2</v>
      </c>
      <c r="C385">
        <f>LN('My Data'!D386/'My Data'!D385)</f>
        <v>-1.7543864148934732E-3</v>
      </c>
      <c r="D385" s="112">
        <f>LN('My Data'!B386/'My Data'!B385)</f>
        <v>-8.3698672582242662E-3</v>
      </c>
    </row>
    <row r="386" spans="1:4" ht="15.75" customHeight="1">
      <c r="A386" s="24">
        <f>'My Data'!A387</f>
        <v>45100</v>
      </c>
      <c r="B386" s="103">
        <f>LN('My Data'!C387/'My Data'!C386)</f>
        <v>-4.5146803545266945E-3</v>
      </c>
      <c r="C386">
        <f>LN('My Data'!D387/'My Data'!D386)</f>
        <v>-1.6821999158042056E-2</v>
      </c>
      <c r="D386" s="112">
        <f>LN('My Data'!B387/'My Data'!B386)</f>
        <v>-6.6436206933544644E-3</v>
      </c>
    </row>
    <row r="387" spans="1:4" ht="15.75" customHeight="1">
      <c r="A387" s="24">
        <f>'My Data'!A388</f>
        <v>45103</v>
      </c>
      <c r="B387" s="103">
        <f>LN('My Data'!C388/'My Data'!C387)</f>
        <v>-1.3667638728663757E-2</v>
      </c>
      <c r="C387">
        <f>LN('My Data'!D388/'My Data'!D387)</f>
        <v>-2.6233978456069312E-2</v>
      </c>
      <c r="D387" s="112">
        <f>LN('My Data'!B388/'My Data'!B387)</f>
        <v>-1.6280676530617075E-3</v>
      </c>
    </row>
    <row r="388" spans="1:4" ht="15.75" customHeight="1">
      <c r="A388" s="24">
        <f>'My Data'!A389</f>
        <v>45104</v>
      </c>
      <c r="B388" s="103">
        <f>LN('My Data'!C389/'My Data'!C388)</f>
        <v>-2.3202897079663984E-2</v>
      </c>
      <c r="C388">
        <f>LN('My Data'!D389/'My Data'!D388)</f>
        <v>-2.318138110728098E-2</v>
      </c>
      <c r="D388" s="112">
        <f>LN('My Data'!B389/'My Data'!B388)</f>
        <v>1.5230321790656988E-3</v>
      </c>
    </row>
    <row r="389" spans="1:4" ht="15.75" customHeight="1">
      <c r="A389" s="24">
        <f>'My Data'!A390</f>
        <v>45105</v>
      </c>
      <c r="B389" s="103">
        <f>LN('My Data'!C390/'My Data'!C389)</f>
        <v>1.8605187831034486E-2</v>
      </c>
      <c r="C389">
        <f>LN('My Data'!D390/'My Data'!D389)</f>
        <v>1.7666661248770026E-2</v>
      </c>
      <c r="D389" s="112">
        <f>LN('My Data'!B390/'My Data'!B389)</f>
        <v>7.2144133222313677E-3</v>
      </c>
    </row>
    <row r="390" spans="1:4" ht="15.75" customHeight="1">
      <c r="A390" s="24">
        <f>'My Data'!A391</f>
        <v>45106</v>
      </c>
      <c r="B390" s="103">
        <f>LN('My Data'!C391/'My Data'!C390)</f>
        <v>-1.3921338518608007E-2</v>
      </c>
      <c r="C390">
        <f>LN('My Data'!D391/'My Data'!D390)</f>
        <v>-6.4725145056174788E-3</v>
      </c>
      <c r="D390" s="112">
        <f>LN('My Data'!B391/'My Data'!B390)</f>
        <v>-4.3896284862591098E-3</v>
      </c>
    </row>
    <row r="391" spans="1:4" ht="15.75" customHeight="1">
      <c r="A391" s="24">
        <f>'My Data'!A392</f>
        <v>45107</v>
      </c>
      <c r="B391" s="103">
        <f>LN('My Data'!C392/'My Data'!C391)</f>
        <v>-4.6838493124264262E-3</v>
      </c>
      <c r="C391">
        <f>LN('My Data'!D392/'My Data'!D391)</f>
        <v>4.6274955320482836E-3</v>
      </c>
      <c r="D391" s="112">
        <f>LN('My Data'!B392/'My Data'!B391)</f>
        <v>7.9749940769590494E-3</v>
      </c>
    </row>
    <row r="392" spans="1:4" ht="15.75" customHeight="1">
      <c r="A392" s="24">
        <f>'My Data'!A393</f>
        <v>45110</v>
      </c>
      <c r="B392" s="103">
        <f>LN('My Data'!C393/'My Data'!C392)</f>
        <v>0</v>
      </c>
      <c r="C392">
        <f>LN('My Data'!D393/'My Data'!D392)</f>
        <v>2.1014935081289515E-2</v>
      </c>
      <c r="D392" s="112">
        <f>LN('My Data'!B393/'My Data'!B392)</f>
        <v>1.9813942314425743E-4</v>
      </c>
    </row>
    <row r="393" spans="1:4" ht="15.75" customHeight="1">
      <c r="A393" s="24">
        <f>'My Data'!A394</f>
        <v>45111</v>
      </c>
      <c r="B393" s="103">
        <f>LN('My Data'!C394/'My Data'!C393)</f>
        <v>2.3202897079664012E-2</v>
      </c>
      <c r="C393">
        <f>LN('My Data'!D394/'My Data'!D393)</f>
        <v>1.4362904000361623E-2</v>
      </c>
      <c r="D393" s="112">
        <f>LN('My Data'!B394/'My Data'!B393)</f>
        <v>-6.6464697005239439E-4</v>
      </c>
    </row>
    <row r="394" spans="1:4" ht="15.75" customHeight="1">
      <c r="A394" s="24">
        <f>'My Data'!A395</f>
        <v>45112</v>
      </c>
      <c r="B394" s="103">
        <f>LN('My Data'!C395/'My Data'!C394)</f>
        <v>0</v>
      </c>
      <c r="C394">
        <f>LN('My Data'!D395/'My Data'!D394)</f>
        <v>-8.0537348070968268E-3</v>
      </c>
      <c r="D394" s="112">
        <f>LN('My Data'!B395/'My Data'!B394)</f>
        <v>-9.9888939347280385E-3</v>
      </c>
    </row>
    <row r="395" spans="1:4" ht="15.75" customHeight="1">
      <c r="A395" s="24">
        <f>'My Data'!A396</f>
        <v>45113</v>
      </c>
      <c r="B395" s="103">
        <f>LN('My Data'!C396/'My Data'!C395)</f>
        <v>-9.2166551049240632E-3</v>
      </c>
      <c r="C395">
        <f>LN('My Data'!D396/'My Data'!D395)</f>
        <v>-6.309169193264721E-3</v>
      </c>
      <c r="D395" s="112">
        <f>LN('My Data'!B396/'My Data'!B395)</f>
        <v>-2.2557495985157935E-2</v>
      </c>
    </row>
    <row r="396" spans="1:4" ht="15.75" customHeight="1">
      <c r="A396" s="24">
        <f>'My Data'!A397</f>
        <v>45114</v>
      </c>
      <c r="B396" s="103">
        <f>LN('My Data'!C397/'My Data'!C396)</f>
        <v>-4.6403795565023364E-3</v>
      </c>
      <c r="C396">
        <f>LN('My Data'!D397/'My Data'!D396)</f>
        <v>1.6143848371356205E-2</v>
      </c>
      <c r="D396" s="112">
        <f>LN('My Data'!B397/'My Data'!B396)</f>
        <v>-2.1027609913744291E-3</v>
      </c>
    </row>
    <row r="397" spans="1:4" ht="15.75" customHeight="1">
      <c r="A397" s="24">
        <f>'My Data'!A398</f>
        <v>45117</v>
      </c>
      <c r="B397" s="103">
        <f>LN('My Data'!C398/'My Data'!C397)</f>
        <v>-4.6620131058111901E-3</v>
      </c>
      <c r="C397">
        <f>LN('My Data'!D398/'My Data'!D397)</f>
        <v>4.4385336960256466E-3</v>
      </c>
      <c r="D397" s="112">
        <f>LN('My Data'!B398/'My Data'!B397)</f>
        <v>2.1801861793253026E-3</v>
      </c>
    </row>
    <row r="398" spans="1:4" ht="15.75" customHeight="1">
      <c r="A398" s="24">
        <f>'My Data'!A399</f>
        <v>45118</v>
      </c>
      <c r="B398" s="103">
        <f>LN('My Data'!C399/'My Data'!C398)</f>
        <v>4.1195756438267124E-2</v>
      </c>
      <c r="C398">
        <f>LN('My Data'!D399/'My Data'!D398)</f>
        <v>2.6225279190089778E-2</v>
      </c>
      <c r="D398" s="112">
        <f>LN('My Data'!B399/'My Data'!B398)</f>
        <v>1.9037715635699779E-3</v>
      </c>
    </row>
    <row r="399" spans="1:4" ht="15.75" customHeight="1">
      <c r="A399" s="24">
        <f>'My Data'!A400</f>
        <v>45119</v>
      </c>
      <c r="B399" s="103">
        <f>LN('My Data'!C400/'My Data'!C399)</f>
        <v>3.0907537463076489E-2</v>
      </c>
      <c r="C399">
        <f>LN('My Data'!D400/'My Data'!D399)</f>
        <v>2.723572601554838E-2</v>
      </c>
      <c r="D399" s="112">
        <f>LN('My Data'!B400/'My Data'!B399)</f>
        <v>1.8992647657856649E-2</v>
      </c>
    </row>
    <row r="400" spans="1:4" ht="15.75" customHeight="1">
      <c r="A400" s="24">
        <f>'My Data'!A401</f>
        <v>45120</v>
      </c>
      <c r="B400" s="103">
        <f>LN('My Data'!C401/'My Data'!C400)</f>
        <v>-2.1978906718775115E-2</v>
      </c>
      <c r="C400">
        <f>LN('My Data'!D401/'My Data'!D400)</f>
        <v>-5.0505157860685915E-3</v>
      </c>
      <c r="D400" s="112">
        <f>LN('My Data'!B401/'My Data'!B400)</f>
        <v>3.1818658204330326E-3</v>
      </c>
    </row>
    <row r="401" spans="1:4" ht="15.75" customHeight="1">
      <c r="A401" s="24">
        <f>'My Data'!A402</f>
        <v>45121</v>
      </c>
      <c r="B401" s="103">
        <f>LN('My Data'!C402/'My Data'!C401)</f>
        <v>-8.9286307443014312E-3</v>
      </c>
      <c r="C401">
        <f>LN('My Data'!D402/'My Data'!D401)</f>
        <v>6.7283685286845148E-3</v>
      </c>
      <c r="D401" s="112">
        <f>LN('My Data'!B402/'My Data'!B401)</f>
        <v>-1.1441104570457355E-3</v>
      </c>
    </row>
    <row r="402" spans="1:4" ht="15.75" customHeight="1">
      <c r="A402" s="24">
        <f>'My Data'!A403</f>
        <v>45124</v>
      </c>
      <c r="B402" s="103">
        <f>LN('My Data'!C403/'My Data'!C402)</f>
        <v>0.13409177369830735</v>
      </c>
      <c r="C402">
        <f>LN('My Data'!D403/'My Data'!D402)</f>
        <v>-1.7759451960958062E-2</v>
      </c>
      <c r="D402" s="112">
        <f>LN('My Data'!B403/'My Data'!B402)</f>
        <v>-4.4988535201948912E-3</v>
      </c>
    </row>
    <row r="403" spans="1:4" ht="15.75" customHeight="1">
      <c r="A403" s="24">
        <f>'My Data'!A404</f>
        <v>45125</v>
      </c>
      <c r="B403" s="103">
        <f>LN('My Data'!C404/'My Data'!C403)</f>
        <v>-1.1834457647002796E-2</v>
      </c>
      <c r="C403">
        <f>LN('My Data'!D404/'My Data'!D403)</f>
        <v>1.9434494228652913E-2</v>
      </c>
      <c r="D403" s="112">
        <f>LN('My Data'!B404/'My Data'!B403)</f>
        <v>7.0950007379267594E-3</v>
      </c>
    </row>
    <row r="404" spans="1:4" ht="15.75" customHeight="1">
      <c r="A404" s="24">
        <f>'My Data'!A405</f>
        <v>45126</v>
      </c>
      <c r="B404" s="103">
        <f>LN('My Data'!C405/'My Data'!C404)</f>
        <v>-3.9761483796395174E-3</v>
      </c>
      <c r="C404">
        <f>LN('My Data'!D405/'My Data'!D404)</f>
        <v>4.3396084563762073E-2</v>
      </c>
      <c r="D404" s="112">
        <f>LN('My Data'!B405/'My Data'!B404)</f>
        <v>2.0632602531889029E-2</v>
      </c>
    </row>
    <row r="405" spans="1:4" ht="15.75" customHeight="1">
      <c r="A405" s="24">
        <f>'My Data'!A406</f>
        <v>45127</v>
      </c>
      <c r="B405" s="103">
        <f>LN('My Data'!C406/'My Data'!C405)</f>
        <v>6.5534041379072941E-2</v>
      </c>
      <c r="C405">
        <f>LN('My Data'!D406/'My Data'!D405)</f>
        <v>1.6012813669738276E-3</v>
      </c>
      <c r="D405" s="112">
        <f>LN('My Data'!B406/'My Data'!B405)</f>
        <v>6.4254786105509823E-3</v>
      </c>
    </row>
    <row r="406" spans="1:4" ht="15.75" customHeight="1">
      <c r="A406" s="24">
        <f>'My Data'!A407</f>
        <v>45128</v>
      </c>
      <c r="B406" s="103">
        <f>LN('My Data'!C407/'My Data'!C406)</f>
        <v>1.4815085785140682E-2</v>
      </c>
      <c r="C406">
        <f>LN('My Data'!D407/'My Data'!D406)</f>
        <v>7.9968017056424414E-4</v>
      </c>
      <c r="D406" s="112">
        <f>LN('My Data'!B407/'My Data'!B406)</f>
        <v>1.1580365826974956E-3</v>
      </c>
    </row>
    <row r="407" spans="1:4" ht="15.75" customHeight="1">
      <c r="A407" s="24">
        <f>'My Data'!A408</f>
        <v>45131</v>
      </c>
      <c r="B407" s="103">
        <f>LN('My Data'!C408/'My Data'!C407)</f>
        <v>1.0969031370573937E-2</v>
      </c>
      <c r="C407">
        <f>LN('My Data'!D408/'My Data'!D407)</f>
        <v>1.5974444291570774E-3</v>
      </c>
      <c r="D407" s="112">
        <f>LN('My Data'!B408/'My Data'!B407)</f>
        <v>1.2512552619975581E-3</v>
      </c>
    </row>
    <row r="408" spans="1:4" ht="15.75" customHeight="1">
      <c r="A408" s="24">
        <f>'My Data'!A409</f>
        <v>45132</v>
      </c>
      <c r="B408" s="103">
        <f>LN('My Data'!C409/'My Data'!C408)</f>
        <v>-2.2059718064732219E-2</v>
      </c>
      <c r="C408">
        <f>LN('My Data'!D409/'My Data'!D408)</f>
        <v>-1.1236073266925731E-2</v>
      </c>
      <c r="D408" s="112">
        <f>LN('My Data'!B409/'My Data'!B408)</f>
        <v>1.5140763544399152E-3</v>
      </c>
    </row>
    <row r="409" spans="1:4" ht="15.75" customHeight="1">
      <c r="A409" s="24">
        <f>'My Data'!A410</f>
        <v>45133</v>
      </c>
      <c r="B409" s="103">
        <f>LN('My Data'!C410/'My Data'!C409)</f>
        <v>-3.7243990909823282E-3</v>
      </c>
      <c r="C409">
        <f>LN('My Data'!D410/'My Data'!D409)</f>
        <v>8.0677696994011004E-4</v>
      </c>
      <c r="D409" s="112">
        <f>LN('My Data'!B410/'My Data'!B409)</f>
        <v>-1.3958912054482331E-3</v>
      </c>
    </row>
    <row r="410" spans="1:4" ht="15.75" customHeight="1">
      <c r="A410" s="24">
        <f>'My Data'!A411</f>
        <v>45134</v>
      </c>
      <c r="B410" s="103">
        <f>LN('My Data'!C411/'My Data'!C410)</f>
        <v>-1.5037877364540559E-2</v>
      </c>
      <c r="C410" s="380">
        <f>LN('My Data'!D411/'My Data'!D410)</f>
        <v>0</v>
      </c>
      <c r="D410" s="112">
        <f>LN('My Data'!B411/'My Data'!B410)</f>
        <v>2.4126489213775414E-3</v>
      </c>
    </row>
    <row r="411" spans="1:4" ht="15.75" customHeight="1">
      <c r="A411" s="24">
        <f>'My Data'!A412</f>
        <v>45135</v>
      </c>
      <c r="B411" s="103">
        <f>LN('My Data'!C412/'My Data'!C411)</f>
        <v>-3.7950709685517208E-3</v>
      </c>
      <c r="C411">
        <f>LN('My Data'!D412/'My Data'!D411)</f>
        <v>-4.8504541337494661E-3</v>
      </c>
      <c r="D411" s="112">
        <f>LN('My Data'!B412/'My Data'!B411)</f>
        <v>-9.3179173767209882E-4</v>
      </c>
    </row>
    <row r="412" spans="1:4" ht="15.75" customHeight="1">
      <c r="A412" s="24">
        <f>'My Data'!A413</f>
        <v>45138</v>
      </c>
      <c r="B412" s="103">
        <f>LN('My Data'!C413/'My Data'!C412)</f>
        <v>3.7950709685517555E-3</v>
      </c>
      <c r="C412">
        <f>LN('My Data'!D413/'My Data'!D412)</f>
        <v>-3.2467560988698697E-3</v>
      </c>
      <c r="D412" s="112">
        <f>LN('My Data'!B413/'My Data'!B412)</f>
        <v>7.1956112237372104E-4</v>
      </c>
    </row>
    <row r="413" spans="1:4" ht="15.75" customHeight="1">
      <c r="A413" s="24">
        <f>'My Data'!A414</f>
        <v>45139</v>
      </c>
      <c r="B413" s="103">
        <f>LN('My Data'!C414/'My Data'!C413)</f>
        <v>-1.5267472130788421E-2</v>
      </c>
      <c r="C413">
        <f>LN('My Data'!D414/'My Data'!D413)</f>
        <v>-8.1633106391610939E-3</v>
      </c>
      <c r="D413" s="112">
        <f>LN('My Data'!B414/'My Data'!B413)</f>
        <v>-4.2825200874840198E-3</v>
      </c>
    </row>
    <row r="414" spans="1:4" ht="15.75" customHeight="1">
      <c r="A414" s="24">
        <f>'My Data'!A415</f>
        <v>45140</v>
      </c>
      <c r="B414" s="103">
        <f>LN('My Data'!C415/'My Data'!C414)</f>
        <v>-2.3347363996991177E-2</v>
      </c>
      <c r="C414">
        <f>LN('My Data'!D415/'My Data'!D414)</f>
        <v>-9.0572871125095683E-3</v>
      </c>
      <c r="D414" s="112">
        <f>LN('My Data'!B415/'My Data'!B414)</f>
        <v>-1.3688390389680361E-2</v>
      </c>
    </row>
    <row r="415" spans="1:4" ht="15.75" customHeight="1">
      <c r="A415" s="24">
        <f>'My Data'!A416</f>
        <v>45141</v>
      </c>
      <c r="B415" s="103">
        <f>LN('My Data'!C416/'My Data'!C415)</f>
        <v>3.929278139889557E-3</v>
      </c>
      <c r="C415">
        <f>LN('My Data'!D416/'My Data'!D415)</f>
        <v>6.5952423727345614E-3</v>
      </c>
      <c r="D415" s="112">
        <f>LN('My Data'!B416/'My Data'!B415)</f>
        <v>-3.5383196119325114E-3</v>
      </c>
    </row>
    <row r="416" spans="1:4" ht="15.75" customHeight="1">
      <c r="A416" s="24">
        <f>'My Data'!A417</f>
        <v>45142</v>
      </c>
      <c r="B416" s="103">
        <f>LN('My Data'!C417/'My Data'!C416)</f>
        <v>1.9418085857101731E-2</v>
      </c>
      <c r="C416">
        <f>LN('My Data'!D417/'My Data'!D416)</f>
        <v>-5.7684543967404201E-3</v>
      </c>
      <c r="D416" s="112">
        <f>LN('My Data'!B417/'My Data'!B416)</f>
        <v>4.7621484286693126E-3</v>
      </c>
    </row>
    <row r="417" spans="1:4" ht="15.75" customHeight="1">
      <c r="A417" s="24">
        <f>'My Data'!A418</f>
        <v>45145</v>
      </c>
      <c r="B417" s="103">
        <f>LN('My Data'!C418/'My Data'!C417)</f>
        <v>-7.7220460939102778E-3</v>
      </c>
      <c r="C417">
        <f>LN('My Data'!D418/'My Data'!D417)</f>
        <v>-1.4987790965491698E-2</v>
      </c>
      <c r="D417" s="112">
        <f>LN('My Data'!B418/'My Data'!B417)</f>
        <v>-1.6681371740409881E-3</v>
      </c>
    </row>
    <row r="418" spans="1:4" ht="15.75" customHeight="1">
      <c r="A418" s="24">
        <f>'My Data'!A419</f>
        <v>45146</v>
      </c>
      <c r="B418" s="103">
        <f>LN('My Data'!C419/'My Data'!C418)</f>
        <v>7.7220460939103185E-3</v>
      </c>
      <c r="C418">
        <f>LN('My Data'!D419/'My Data'!D418)</f>
        <v>2.5136167403158995E-3</v>
      </c>
      <c r="D418" s="112">
        <f>LN('My Data'!B419/'My Data'!B418)</f>
        <v>-3.2337803947938134E-3</v>
      </c>
    </row>
    <row r="419" spans="1:4" ht="15.75" customHeight="1">
      <c r="A419" s="24">
        <f>'My Data'!A420</f>
        <v>45147</v>
      </c>
      <c r="B419" s="103">
        <f>LN('My Data'!C420/'My Data'!C419)</f>
        <v>2.2814677766171264E-2</v>
      </c>
      <c r="C419">
        <f>LN('My Data'!D420/'My Data'!D419)</f>
        <v>-1.9434494228652975E-2</v>
      </c>
      <c r="D419" s="112">
        <f>LN('My Data'!B420/'My Data'!B419)</f>
        <v>7.5197169760160797E-3</v>
      </c>
    </row>
    <row r="420" spans="1:4" ht="15.75" customHeight="1">
      <c r="A420" s="24">
        <f>'My Data'!A421</f>
        <v>45148</v>
      </c>
      <c r="B420" s="103">
        <f>LN('My Data'!C421/'My Data'!C420)</f>
        <v>0</v>
      </c>
      <c r="C420">
        <f>LN('My Data'!D421/'My Data'!D420)</f>
        <v>1.1874609420712683E-2</v>
      </c>
      <c r="D420" s="112">
        <f>LN('My Data'!B421/'My Data'!B420)</f>
        <v>3.9555889882126934E-3</v>
      </c>
    </row>
    <row r="421" spans="1:4" ht="15.75" customHeight="1">
      <c r="A421" s="24">
        <f>'My Data'!A422</f>
        <v>45149</v>
      </c>
      <c r="B421" s="103">
        <f>LN('My Data'!C422/'My Data'!C421)</f>
        <v>-6.2035390919452635E-2</v>
      </c>
      <c r="C421">
        <f>LN('My Data'!D422/'My Data'!D421)</f>
        <v>-8.4674510990984941E-3</v>
      </c>
      <c r="D421" s="112">
        <f>LN('My Data'!B422/'My Data'!B421)</f>
        <v>-1.2162386585812092E-2</v>
      </c>
    </row>
    <row r="422" spans="1:4" ht="15.75" customHeight="1">
      <c r="A422" s="24">
        <f>'My Data'!A423</f>
        <v>45152</v>
      </c>
      <c r="B422" s="103">
        <f>LN('My Data'!C423/'My Data'!C422)</f>
        <v>-1.2072581234269136E-2</v>
      </c>
      <c r="C422">
        <f>LN('My Data'!D423/'My Data'!D422)</f>
        <v>-5.970166986503796E-3</v>
      </c>
      <c r="D422" s="112">
        <f>LN('My Data'!B423/'My Data'!B422)</f>
        <v>-2.2308396142911927E-3</v>
      </c>
    </row>
    <row r="423" spans="1:4" ht="15.75" customHeight="1">
      <c r="A423" s="24">
        <f>'My Data'!A424</f>
        <v>45153</v>
      </c>
      <c r="B423" s="103">
        <f>LN('My Data'!C424/'My Data'!C423)</f>
        <v>0</v>
      </c>
      <c r="C423">
        <f>LN('My Data'!D424/'My Data'!D423)</f>
        <v>-1.6386740114772633E-2</v>
      </c>
      <c r="D423" s="112">
        <f>LN('My Data'!B424/'My Data'!B423)</f>
        <v>-1.4304250283905732E-2</v>
      </c>
    </row>
    <row r="424" spans="1:4" ht="15.75" customHeight="1">
      <c r="A424" s="24">
        <f>'My Data'!A425</f>
        <v>45154</v>
      </c>
      <c r="B424" s="103">
        <f>LN('My Data'!C425/'My Data'!C424)</f>
        <v>-3.711766295650263E-2</v>
      </c>
      <c r="C424">
        <f>LN('My Data'!D425/'My Data'!D424)</f>
        <v>-3.484324082610811E-3</v>
      </c>
      <c r="D424" s="112">
        <f>LN('My Data'!B425/'My Data'!B424)</f>
        <v>-4.4132389952000238E-3</v>
      </c>
    </row>
    <row r="425" spans="1:4" ht="15.75" customHeight="1">
      <c r="A425" s="24">
        <f>'My Data'!A426</f>
        <v>45155</v>
      </c>
      <c r="B425" s="103">
        <f>LN('My Data'!C426/'My Data'!C425)</f>
        <v>-4.2105325363433824E-3</v>
      </c>
      <c r="C425">
        <f>LN('My Data'!D426/'My Data'!D425)</f>
        <v>2.614380574070672E-3</v>
      </c>
      <c r="D425" s="112">
        <f>LN('My Data'!B426/'My Data'!B425)</f>
        <v>-7.1922308030642063E-3</v>
      </c>
    </row>
    <row r="426" spans="1:4" ht="15.75" customHeight="1">
      <c r="A426" s="24">
        <f>'My Data'!A427</f>
        <v>45156</v>
      </c>
      <c r="B426" s="103">
        <f>LN('My Data'!C427/'My Data'!C426)</f>
        <v>-8.4746269909722321E-3</v>
      </c>
      <c r="C426">
        <f>LN('My Data'!D427/'My Data'!D426)</f>
        <v>-1.2259347933252731E-2</v>
      </c>
      <c r="D426" s="112">
        <f>LN('My Data'!B427/'My Data'!B426)</f>
        <v>-7.6466735236065259E-3</v>
      </c>
    </row>
    <row r="427" spans="1:4" ht="15.75" customHeight="1">
      <c r="A427" s="24">
        <f>'My Data'!A428</f>
        <v>45159</v>
      </c>
      <c r="B427" s="103">
        <f>LN('My Data'!C428/'My Data'!C427)</f>
        <v>8.4746269909722356E-3</v>
      </c>
      <c r="C427">
        <f>LN('My Data'!D428/'My Data'!D427)</f>
        <v>-1.1519843832861336E-2</v>
      </c>
      <c r="D427" s="112">
        <f>LN('My Data'!B428/'My Data'!B427)</f>
        <v>-2.0917735401443736E-3</v>
      </c>
    </row>
    <row r="428" spans="1:4" ht="15.75" customHeight="1">
      <c r="A428" s="24">
        <f>'My Data'!A429</f>
        <v>45160</v>
      </c>
      <c r="B428" s="103">
        <f>LN('My Data'!C429/'My Data'!C428)</f>
        <v>2.9108084158070549E-2</v>
      </c>
      <c r="C428">
        <f>LN('My Data'!D429/'My Data'!D428)</f>
        <v>9.7561749453646558E-3</v>
      </c>
      <c r="D428" s="112">
        <f>LN('My Data'!B429/'My Data'!B428)</f>
        <v>2.5116024660259274E-3</v>
      </c>
    </row>
    <row r="429" spans="1:4" ht="15.75" customHeight="1">
      <c r="A429" s="24">
        <f>'My Data'!A430</f>
        <v>45161</v>
      </c>
      <c r="B429" s="103">
        <f>LN('My Data'!C430/'My Data'!C429)</f>
        <v>-8.23049913651548E-3</v>
      </c>
      <c r="C429">
        <f>LN('My Data'!D430/'My Data'!D429)</f>
        <v>8.7874027668042379E-3</v>
      </c>
      <c r="D429" s="112">
        <f>LN('My Data'!B430/'My Data'!B429)</f>
        <v>7.4327021128091928E-3</v>
      </c>
    </row>
    <row r="430" spans="1:4" ht="15.75" customHeight="1">
      <c r="A430" s="24">
        <f>'My Data'!A431</f>
        <v>45162</v>
      </c>
      <c r="B430" s="103">
        <f>LN('My Data'!C431/'My Data'!C430)</f>
        <v>-8.2988028146950658E-3</v>
      </c>
      <c r="C430">
        <f>LN('My Data'!D431/'My Data'!D430)</f>
        <v>5.2356140539451639E-3</v>
      </c>
      <c r="D430" s="112">
        <f>LN('My Data'!B431/'My Data'!B430)</f>
        <v>1.2887462037034566E-3</v>
      </c>
    </row>
    <row r="431" spans="1:4" ht="15.75" customHeight="1">
      <c r="A431" s="24">
        <f>'My Data'!A432</f>
        <v>45163</v>
      </c>
      <c r="B431" s="103">
        <f>LN('My Data'!C432/'My Data'!C431)</f>
        <v>-1.6807118316381289E-2</v>
      </c>
      <c r="C431" s="380">
        <f>LN('My Data'!D432/'My Data'!D431)</f>
        <v>0</v>
      </c>
      <c r="D431" s="112">
        <f>LN('My Data'!B432/'My Data'!B431)</f>
        <v>8.9159449350810296E-5</v>
      </c>
    </row>
    <row r="432" spans="1:4" ht="15.75" customHeight="1">
      <c r="A432" s="24">
        <f>'My Data'!A433</f>
        <v>45166</v>
      </c>
      <c r="B432" s="103">
        <f>LN('My Data'!C433/'My Data'!C432)</f>
        <v>0</v>
      </c>
      <c r="C432" s="380">
        <f>LN('My Data'!D433/'My Data'!D432)</f>
        <v>0</v>
      </c>
      <c r="D432" s="112">
        <f>LN('My Data'!B433/'My Data'!B432)</f>
        <v>0</v>
      </c>
    </row>
    <row r="433" spans="1:4" ht="15.75" customHeight="1">
      <c r="A433" s="24">
        <f>'My Data'!A434</f>
        <v>45167</v>
      </c>
      <c r="B433" s="103">
        <f>LN('My Data'!C434/'My Data'!C433)</f>
        <v>4.2283361095211049E-3</v>
      </c>
      <c r="C433">
        <f>LN('My Data'!D434/'My Data'!D433)</f>
        <v>7.8023802841848001E-3</v>
      </c>
      <c r="D433" s="112">
        <f>LN('My Data'!B434/'My Data'!B433)</f>
        <v>1.7270000503428203E-2</v>
      </c>
    </row>
    <row r="434" spans="1:4" ht="15.75" customHeight="1">
      <c r="A434" s="24">
        <f>'My Data'!A435</f>
        <v>45168</v>
      </c>
      <c r="B434" s="103">
        <f>LN('My Data'!C435/'My Data'!C434)</f>
        <v>0</v>
      </c>
      <c r="C434">
        <f>LN('My Data'!D435/'My Data'!D434)</f>
        <v>3.4482792789159236E-3</v>
      </c>
      <c r="D434" s="112">
        <f>LN('My Data'!B435/'My Data'!B434)</f>
        <v>1.7267465098194273E-3</v>
      </c>
    </row>
    <row r="435" spans="1:4" ht="15.75" customHeight="1">
      <c r="A435" s="24">
        <f>'My Data'!A436</f>
        <v>45169</v>
      </c>
      <c r="B435" s="103">
        <f>LN('My Data'!C436/'My Data'!C435)</f>
        <v>4.2105325363434578E-3</v>
      </c>
      <c r="C435">
        <f>LN('My Data'!D436/'My Data'!D435)</f>
        <v>1.719690879526679E-3</v>
      </c>
      <c r="D435" s="112">
        <f>LN('My Data'!B436/'My Data'!B435)</f>
        <v>-3.6637612629760617E-3</v>
      </c>
    </row>
    <row r="436" spans="1:4" ht="15.75" customHeight="1">
      <c r="A436" s="24">
        <f>'My Data'!A437</f>
        <v>45170</v>
      </c>
      <c r="B436" s="103">
        <f>LN('My Data'!C437/'My Data'!C436)</f>
        <v>0</v>
      </c>
      <c r="C436">
        <f>LN('My Data'!D437/'My Data'!D436)</f>
        <v>-1.2100406934087453E-2</v>
      </c>
      <c r="D436" s="112">
        <f>LN('My Data'!B437/'My Data'!B436)</f>
        <v>2.4042601311826976E-3</v>
      </c>
    </row>
    <row r="437" spans="1:4" ht="15.75" customHeight="1">
      <c r="A437" s="24">
        <f>'My Data'!A438</f>
        <v>45173</v>
      </c>
      <c r="B437" s="103">
        <f>LN('My Data'!C438/'My Data'!C437)</f>
        <v>4.1928782600361781E-3</v>
      </c>
      <c r="C437">
        <f>LN('My Data'!D438/'My Data'!D437)</f>
        <v>8.6918736458693388E-4</v>
      </c>
      <c r="D437" s="112">
        <f>LN('My Data'!B438/'My Data'!B437)</f>
        <v>-1.4535576367474951E-3</v>
      </c>
    </row>
    <row r="438" spans="1:4" ht="15.75" customHeight="1">
      <c r="A438" s="24">
        <f>'My Data'!A439</f>
        <v>45174</v>
      </c>
      <c r="B438" s="103">
        <f>LN('My Data'!C439/'My Data'!C438)</f>
        <v>-3.4045841409717101E-2</v>
      </c>
      <c r="C438">
        <f>LN('My Data'!D439/'My Data'!D438)</f>
        <v>-1.4879924434185305E-2</v>
      </c>
      <c r="D438" s="112">
        <f>LN('My Data'!B439/'My Data'!B438)</f>
        <v>-1.9608997151904809E-3</v>
      </c>
    </row>
    <row r="439" spans="1:4" ht="15.75" customHeight="1">
      <c r="A439" s="24">
        <f>'My Data'!A440</f>
        <v>45175</v>
      </c>
      <c r="B439" s="103">
        <f>LN('My Data'!C440/'My Data'!C439)</f>
        <v>-7.177968239413085E-2</v>
      </c>
      <c r="C439">
        <f>LN('My Data'!D440/'My Data'!D439)</f>
        <v>-1.5104685218496642E-2</v>
      </c>
      <c r="D439" s="112">
        <f>LN('My Data'!B440/'My Data'!B439)</f>
        <v>-1.6639243858217216E-3</v>
      </c>
    </row>
    <row r="440" spans="1:4" ht="15.75" customHeight="1">
      <c r="A440" s="24">
        <f>'My Data'!A441</f>
        <v>45176</v>
      </c>
      <c r="B440" s="103">
        <f>LN('My Data'!C441/'My Data'!C440)</f>
        <v>1.3857034661426281E-2</v>
      </c>
      <c r="C440">
        <f>LN('My Data'!D441/'My Data'!D440)</f>
        <v>-8.011731505224072E-2</v>
      </c>
      <c r="D440" s="112">
        <f>LN('My Data'!B441/'My Data'!B440)</f>
        <v>1.2830054876385093E-3</v>
      </c>
    </row>
    <row r="441" spans="1:4" ht="15.75" customHeight="1">
      <c r="A441" s="24">
        <f>'My Data'!A442</f>
        <v>45177</v>
      </c>
      <c r="B441" s="103">
        <f>LN('My Data'!C442/'My Data'!C441)</f>
        <v>-4.5977092486295425E-3</v>
      </c>
      <c r="C441">
        <f>LN('My Data'!D442/'My Data'!D441)</f>
        <v>2.2063245084347656E-2</v>
      </c>
      <c r="D441" s="112">
        <f>LN('My Data'!B442/'My Data'!B441)</f>
        <v>4.8045623603697653E-3</v>
      </c>
    </row>
    <row r="442" spans="1:4" ht="15.75" customHeight="1">
      <c r="A442" s="24">
        <f>'My Data'!A443</f>
        <v>45180</v>
      </c>
      <c r="B442" s="103">
        <f>LN('My Data'!C443/'My Data'!C442)</f>
        <v>0</v>
      </c>
      <c r="C442">
        <f>LN('My Data'!D443/'My Data'!D442)</f>
        <v>5.6764580048053424E-3</v>
      </c>
      <c r="D442" s="112">
        <f>LN('My Data'!B443/'My Data'!B442)</f>
        <v>2.5948852385005508E-3</v>
      </c>
    </row>
    <row r="443" spans="1:4" ht="15.75" customHeight="1">
      <c r="A443" s="24">
        <f>'My Data'!A444</f>
        <v>45181</v>
      </c>
      <c r="B443" s="103">
        <f>LN('My Data'!C444/'My Data'!C443)</f>
        <v>-1.8605187831034469E-2</v>
      </c>
      <c r="C443">
        <f>LN('My Data'!D444/'My Data'!D443)</f>
        <v>1.9617630533095499E-2</v>
      </c>
      <c r="D443" s="112">
        <f>LN('My Data'!B444/'My Data'!B443)</f>
        <v>3.6587619912730029E-3</v>
      </c>
    </row>
    <row r="444" spans="1:4" ht="15.75" customHeight="1">
      <c r="A444" s="24">
        <f>'My Data'!A445</f>
        <v>45182</v>
      </c>
      <c r="B444" s="103">
        <f>LN('My Data'!C445/'My Data'!C444)</f>
        <v>0</v>
      </c>
      <c r="C444">
        <f>LN('My Data'!D445/'My Data'!D444)</f>
        <v>8.2911575839811815E-3</v>
      </c>
      <c r="D444" s="112">
        <f>LN('My Data'!B445/'My Data'!B444)</f>
        <v>-2.8985157186039912E-5</v>
      </c>
    </row>
    <row r="445" spans="1:4" ht="15.75" customHeight="1">
      <c r="A445" s="24">
        <f>'My Data'!A446</f>
        <v>45183</v>
      </c>
      <c r="B445" s="103">
        <f>LN('My Data'!C446/'My Data'!C445)</f>
        <v>1.8605187831034486E-2</v>
      </c>
      <c r="C445">
        <f>LN('My Data'!D446/'My Data'!D445)</f>
        <v>-1.8365478073013922E-3</v>
      </c>
      <c r="D445" s="112">
        <f>LN('My Data'!B446/'My Data'!B445)</f>
        <v>1.9172560885270386E-2</v>
      </c>
    </row>
    <row r="446" spans="1:4" ht="15.75" customHeight="1">
      <c r="A446" s="24">
        <f>'My Data'!A447</f>
        <v>45184</v>
      </c>
      <c r="B446" s="103">
        <f>LN('My Data'!C447/'My Data'!C446)</f>
        <v>2.2780028331820121E-2</v>
      </c>
      <c r="C446">
        <f>LN('My Data'!D447/'My Data'!D446)</f>
        <v>-1.1090686694158284E-2</v>
      </c>
      <c r="D446" s="112">
        <f>LN('My Data'!B447/'My Data'!B446)</f>
        <v>3.4748909885088282E-3</v>
      </c>
    </row>
    <row r="447" spans="1:4" ht="15.75" customHeight="1">
      <c r="A447" s="24">
        <f>'My Data'!A448</f>
        <v>45187</v>
      </c>
      <c r="B447" s="103">
        <f>LN('My Data'!C448/'My Data'!C447)</f>
        <v>-2.2780028331819999E-2</v>
      </c>
      <c r="C447">
        <f>LN('My Data'!D448/'My Data'!D447)</f>
        <v>-2.2557347424074628E-2</v>
      </c>
      <c r="D447" s="112">
        <f>LN('My Data'!B448/'My Data'!B447)</f>
        <v>-9.0780650885681387E-3</v>
      </c>
    </row>
    <row r="448" spans="1:4" ht="15.75" customHeight="1">
      <c r="A448" s="24">
        <f>'My Data'!A449</f>
        <v>45188</v>
      </c>
      <c r="B448" s="103">
        <f>LN('My Data'!C449/'My Data'!C448)</f>
        <v>-2.8039220064393047E-2</v>
      </c>
      <c r="C448">
        <f>LN('My Data'!D449/'My Data'!D448)</f>
        <v>-5.7197486727868412E-3</v>
      </c>
      <c r="D448" s="112">
        <f>LN('My Data'!B449/'My Data'!B448)</f>
        <v>6.5032286175726618E-4</v>
      </c>
    </row>
    <row r="449" spans="1:4" ht="15.75" customHeight="1">
      <c r="A449" s="24">
        <f>'My Data'!A450</f>
        <v>45189</v>
      </c>
      <c r="B449" s="103">
        <f>LN('My Data'!C450/'My Data'!C449)</f>
        <v>3.2636929313022735E-2</v>
      </c>
      <c r="C449">
        <f>LN('My Data'!D450/'My Data'!D449)</f>
        <v>1.32955424812445E-2</v>
      </c>
      <c r="D449" s="112">
        <f>LN('My Data'!B450/'My Data'!B449)</f>
        <v>1.0121774120153797E-2</v>
      </c>
    </row>
    <row r="450" spans="1:4" ht="15.75" customHeight="1">
      <c r="A450" s="24">
        <f>'My Data'!A451</f>
        <v>45190</v>
      </c>
      <c r="B450" s="103">
        <f>LN('My Data'!C451/'My Data'!C450)</f>
        <v>-1.3857034661426354E-2</v>
      </c>
      <c r="C450">
        <f>LN('My Data'!D451/'My Data'!D450)</f>
        <v>-1.7126964792800597E-2</v>
      </c>
      <c r="D450" s="112">
        <f>LN('My Data'!B451/'My Data'!B450)</f>
        <v>-6.4801683615152454E-3</v>
      </c>
    </row>
    <row r="451" spans="1:4" ht="15.75" customHeight="1">
      <c r="A451" s="24">
        <f>'My Data'!A452</f>
        <v>45191</v>
      </c>
      <c r="B451" s="103">
        <f>LN('My Data'!C452/'My Data'!C451)</f>
        <v>4.6403795565023009E-3</v>
      </c>
      <c r="C451">
        <f>LN('My Data'!D452/'My Data'!D451)</f>
        <v>-4.8100140837849205E-3</v>
      </c>
      <c r="D451" s="112">
        <f>LN('My Data'!B452/'My Data'!B451)</f>
        <v>3.5821419931319657E-4</v>
      </c>
    </row>
    <row r="452" spans="1:4" ht="15.75" customHeight="1">
      <c r="A452" s="24">
        <f>'My Data'!A453</f>
        <v>45194</v>
      </c>
      <c r="B452" s="103">
        <f>LN('My Data'!C453/'My Data'!C452)</f>
        <v>-9.3023926623135612E-3</v>
      </c>
      <c r="C452">
        <f>LN('My Data'!D453/'My Data'!D452)</f>
        <v>-2.8363759598213349E-2</v>
      </c>
      <c r="D452" s="112">
        <f>LN('My Data'!B453/'My Data'!B452)</f>
        <v>-8.1759087660295653E-3</v>
      </c>
    </row>
    <row r="453" spans="1:4" ht="15.75" customHeight="1">
      <c r="A453" s="24">
        <f>'My Data'!A454</f>
        <v>45195</v>
      </c>
      <c r="B453" s="103">
        <f>LN('My Data'!C454/'My Data'!C453)</f>
        <v>-4.2966035883443485E-2</v>
      </c>
      <c r="C453">
        <f>LN('My Data'!D454/'My Data'!D453)</f>
        <v>4.9480556173694375E-3</v>
      </c>
      <c r="D453" s="112">
        <f>LN('My Data'!B454/'My Data'!B453)</f>
        <v>-3.8986215398736891E-4</v>
      </c>
    </row>
    <row r="454" spans="1:4" ht="15.75" customHeight="1">
      <c r="A454" s="24">
        <f>'My Data'!A455</f>
        <v>45196</v>
      </c>
      <c r="B454" s="103">
        <f>LN('My Data'!C455/'My Data'!C454)</f>
        <v>-9.8040000966208556E-3</v>
      </c>
      <c r="C454">
        <f>LN('My Data'!D455/'My Data'!D454)</f>
        <v>4.9236928617845208E-3</v>
      </c>
      <c r="D454" s="112">
        <f>LN('My Data'!B455/'My Data'!B454)</f>
        <v>-4.5580558672421037E-3</v>
      </c>
    </row>
    <row r="455" spans="1:4" ht="15.75" customHeight="1">
      <c r="A455" s="24">
        <f>'My Data'!A456</f>
        <v>45197</v>
      </c>
      <c r="B455" s="103">
        <f>LN('My Data'!C456/'My Data'!C455)</f>
        <v>-1.9901154317294799E-2</v>
      </c>
      <c r="C455">
        <f>LN('My Data'!D456/'My Data'!D455)</f>
        <v>-1.9665689720408269E-3</v>
      </c>
      <c r="D455" s="112">
        <f>LN('My Data'!B456/'My Data'!B455)</f>
        <v>6.728698864426882E-5</v>
      </c>
    </row>
    <row r="456" spans="1:4" ht="15.75" customHeight="1">
      <c r="A456" s="24">
        <f>'My Data'!A457</f>
        <v>45198</v>
      </c>
      <c r="B456" s="103">
        <f>LN('My Data'!C457/'My Data'!C456)</f>
        <v>3.4571344065088723E-2</v>
      </c>
      <c r="C456">
        <f>LN('My Data'!D457/'My Data'!D456)</f>
        <v>3.1010236742560218E-2</v>
      </c>
      <c r="D456" s="112">
        <f>LN('My Data'!B457/'My Data'!B456)</f>
        <v>2.0620717076955787E-3</v>
      </c>
    </row>
    <row r="457" spans="1:4" ht="15.75" customHeight="1">
      <c r="A457" s="24">
        <f>'My Data'!A458</f>
        <v>45201</v>
      </c>
      <c r="B457" s="103">
        <f>LN('My Data'!C458/'My Data'!C457)</f>
        <v>-4.4672440051592668E-2</v>
      </c>
      <c r="C457">
        <f>LN('My Data'!D458/'My Data'!D457)</f>
        <v>-2.8061831658262693E-2</v>
      </c>
      <c r="D457" s="112">
        <f>LN('My Data'!B458/'My Data'!B457)</f>
        <v>-1.3396252979611339E-2</v>
      </c>
    </row>
    <row r="458" spans="1:4" ht="15.75" customHeight="1">
      <c r="A458" s="24">
        <f>'My Data'!A459</f>
        <v>45202</v>
      </c>
      <c r="B458" s="103">
        <f>LN('My Data'!C459/'My Data'!C458)</f>
        <v>-1.5345569674660421E-2</v>
      </c>
      <c r="C458">
        <f>LN('My Data'!D459/'My Data'!D458)</f>
        <v>-1.4829732971050308E-2</v>
      </c>
      <c r="D458" s="112">
        <f>LN('My Data'!B459/'My Data'!B458)</f>
        <v>-6.9630266851875627E-3</v>
      </c>
    </row>
    <row r="459" spans="1:4" ht="15.75" customHeight="1">
      <c r="A459" s="24">
        <f>'My Data'!A460</f>
        <v>45203</v>
      </c>
      <c r="B459" s="103">
        <f>LN('My Data'!C460/'My Data'!C459)</f>
        <v>1.5345569674660321E-2</v>
      </c>
      <c r="C459">
        <f>LN('My Data'!D460/'My Data'!D459)</f>
        <v>4.9677201019344471E-3</v>
      </c>
      <c r="D459" s="112">
        <f>LN('My Data'!B460/'My Data'!B459)</f>
        <v>-8.1264799644524613E-3</v>
      </c>
    </row>
    <row r="460" spans="1:4" ht="15.75" customHeight="1">
      <c r="A460" s="24">
        <f>'My Data'!A461</f>
        <v>45204</v>
      </c>
      <c r="B460" s="103">
        <f>LN('My Data'!C461/'My Data'!C460)</f>
        <v>5.0633019565466345E-3</v>
      </c>
      <c r="C460">
        <f>LN('My Data'!D461/'My Data'!D460)</f>
        <v>4.4581025556557977E-2</v>
      </c>
      <c r="D460" s="112">
        <f>LN('My Data'!B461/'My Data'!B460)</f>
        <v>5.3718125688598838E-3</v>
      </c>
    </row>
    <row r="461" spans="1:4" ht="15.75" customHeight="1">
      <c r="A461" s="24">
        <f>'My Data'!A462</f>
        <v>45205</v>
      </c>
      <c r="B461" s="103">
        <f>LN('My Data'!C462/'My Data'!C461)</f>
        <v>-5.063301956546762E-3</v>
      </c>
      <c r="C461">
        <f>LN('My Data'!D462/'My Data'!D461)</f>
        <v>1.2246973609973075E-2</v>
      </c>
      <c r="D461" s="112">
        <f>LN('My Data'!B462/'My Data'!B461)</f>
        <v>5.9946643656906638E-3</v>
      </c>
    </row>
    <row r="462" spans="1:4" ht="15.75" customHeight="1">
      <c r="A462" s="24">
        <f>'My Data'!A463</f>
        <v>45208</v>
      </c>
      <c r="B462" s="103">
        <f>LN('My Data'!C463/'My Data'!C462)</f>
        <v>-3.0930300691358614E-2</v>
      </c>
      <c r="C462">
        <f>LN('My Data'!D463/'My Data'!D462)</f>
        <v>-4.6926411781920644E-3</v>
      </c>
      <c r="D462" s="112">
        <f>LN('My Data'!B463/'My Data'!B462)</f>
        <v>-1.4965220258585498E-3</v>
      </c>
    </row>
    <row r="463" spans="1:4" ht="15.75" customHeight="1">
      <c r="A463" s="24">
        <f>'My Data'!A464</f>
        <v>45209</v>
      </c>
      <c r="B463" s="103">
        <f>LN('My Data'!C464/'My Data'!C463)</f>
        <v>4.1031396677862562E-2</v>
      </c>
      <c r="C463">
        <f>LN('My Data'!D464/'My Data'!D463)</f>
        <v>3.8750235609905218E-2</v>
      </c>
      <c r="D463" s="112">
        <f>LN('My Data'!B464/'My Data'!B463)</f>
        <v>1.8563045661576592E-2</v>
      </c>
    </row>
    <row r="464" spans="1:4" ht="15.75" customHeight="1">
      <c r="A464" s="24">
        <f>'My Data'!A465</f>
        <v>45210</v>
      </c>
      <c r="B464" s="103">
        <f>LN('My Data'!C465/'My Data'!C464)</f>
        <v>2.4815169119723993E-2</v>
      </c>
      <c r="C464">
        <f>LN('My Data'!D465/'My Data'!D464)</f>
        <v>-5.4446595482319209E-3</v>
      </c>
      <c r="D464" s="112">
        <f>LN('My Data'!B465/'My Data'!B464)</f>
        <v>-1.612891961894399E-3</v>
      </c>
    </row>
    <row r="465" spans="1:4" ht="15.75" customHeight="1">
      <c r="A465" s="24">
        <f>'My Data'!A466</f>
        <v>45211</v>
      </c>
      <c r="B465" s="103">
        <f>LN('My Data'!C466/'My Data'!C465)</f>
        <v>4.8899852941917702E-3</v>
      </c>
      <c r="C465">
        <f>LN('My Data'!D466/'My Data'!D465)</f>
        <v>1.0859835236008504E-2</v>
      </c>
      <c r="D465" s="112">
        <f>LN('My Data'!B466/'My Data'!B465)</f>
        <v>2.5046255077357223E-3</v>
      </c>
    </row>
    <row r="466" spans="1:4" ht="15.75" customHeight="1">
      <c r="A466" s="24">
        <f>'My Data'!A467</f>
        <v>45212</v>
      </c>
      <c r="B466" s="103">
        <f>LN('My Data'!C467/'My Data'!C466)</f>
        <v>-3.4742948443872858E-2</v>
      </c>
      <c r="C466">
        <f>LN('My Data'!D467/'My Data'!D466)</f>
        <v>-2.3680523665070102E-2</v>
      </c>
      <c r="D466" s="112">
        <f>LN('My Data'!B467/'My Data'!B466)</f>
        <v>-8.006066526602509E-3</v>
      </c>
    </row>
    <row r="467" spans="1:4" ht="15.75" customHeight="1">
      <c r="A467" s="24">
        <f>'My Data'!A468</f>
        <v>45215</v>
      </c>
      <c r="B467" s="103">
        <f>LN('My Data'!C468/'My Data'!C467)</f>
        <v>-2.5576841789649737E-2</v>
      </c>
      <c r="C467">
        <f>LN('My Data'!D468/'My Data'!D467)</f>
        <v>9.1743762760412295E-3</v>
      </c>
      <c r="D467" s="112">
        <f>LN('My Data'!B468/'My Data'!B467)</f>
        <v>4.0302904437998647E-3</v>
      </c>
    </row>
    <row r="468" spans="1:4" ht="15.75" customHeight="1">
      <c r="A468" s="24">
        <f>'My Data'!A469</f>
        <v>45216</v>
      </c>
      <c r="B468" s="103">
        <f>LN('My Data'!C469/'My Data'!C468)</f>
        <v>1.0309369658861287E-2</v>
      </c>
      <c r="C468">
        <f>LN('My Data'!D469/'My Data'!D468)</f>
        <v>1.8100041643617937E-2</v>
      </c>
      <c r="D468" s="112">
        <f>LN('My Data'!B469/'My Data'!B468)</f>
        <v>6.3307286720665221E-3</v>
      </c>
    </row>
    <row r="469" spans="1:4" ht="15.75" customHeight="1">
      <c r="A469" s="24">
        <f>'My Data'!A470</f>
        <v>45217</v>
      </c>
      <c r="B469" s="103">
        <f>LN('My Data'!C470/'My Data'!C469)</f>
        <v>-3.6557595733797577E-2</v>
      </c>
      <c r="C469">
        <f>LN('My Data'!D470/'My Data'!D469)</f>
        <v>-8.9726340698978229E-4</v>
      </c>
      <c r="D469" s="112">
        <f>LN('My Data'!B470/'My Data'!B469)</f>
        <v>-1.2070113385798466E-2</v>
      </c>
    </row>
    <row r="470" spans="1:4" ht="15.75" customHeight="1">
      <c r="A470" s="24">
        <f>'My Data'!A471</f>
        <v>45218</v>
      </c>
      <c r="B470" s="103">
        <f>LN('My Data'!C471/'My Data'!C470)</f>
        <v>0.13419606529771355</v>
      </c>
      <c r="C470">
        <f>LN('My Data'!D471/'My Data'!D470)</f>
        <v>-1.2646961700767421E-2</v>
      </c>
      <c r="D470" s="112">
        <f>LN('My Data'!B471/'My Data'!B470)</f>
        <v>-1.16323958557275E-2</v>
      </c>
    </row>
    <row r="471" spans="1:4" ht="15.75" customHeight="1">
      <c r="A471" s="24">
        <f>'My Data'!A472</f>
        <v>45219</v>
      </c>
      <c r="B471" s="103">
        <f>LN('My Data'!C472/'My Data'!C471)</f>
        <v>4.6403795565023009E-3</v>
      </c>
      <c r="C471">
        <f>LN('My Data'!D472/'My Data'!D471)</f>
        <v>1.8018505502678212E-2</v>
      </c>
      <c r="D471" s="112">
        <f>LN('My Data'!B472/'My Data'!B471)</f>
        <v>-1.2738178474622896E-2</v>
      </c>
    </row>
    <row r="472" spans="1:4" ht="15.75" customHeight="1">
      <c r="A472" s="24">
        <f>'My Data'!A473</f>
        <v>45222</v>
      </c>
      <c r="B472" s="103">
        <f>LN('My Data'!C473/'My Data'!C472)</f>
        <v>3.6367644170874791E-2</v>
      </c>
      <c r="C472">
        <f>LN('My Data'!D473/'My Data'!D472)</f>
        <v>-7.168489478612516E-3</v>
      </c>
      <c r="D472" s="112">
        <f>LN('My Data'!B473/'My Data'!B472)</f>
        <v>-3.004272792945495E-3</v>
      </c>
    </row>
    <row r="473" spans="1:4" ht="15.75" customHeight="1">
      <c r="A473" s="24">
        <f>'My Data'!A474</f>
        <v>45223</v>
      </c>
      <c r="B473" s="103">
        <f>LN('My Data'!C474/'My Data'!C473)</f>
        <v>-2.715098906595086E-2</v>
      </c>
      <c r="C473">
        <f>LN('My Data'!D474/'My Data'!D473)</f>
        <v>4.4863242586731062E-3</v>
      </c>
      <c r="D473" s="112">
        <f>LN('My Data'!B474/'My Data'!B473)</f>
        <v>1.245012965068447E-3</v>
      </c>
    </row>
    <row r="474" spans="1:4" ht="15.75" customHeight="1">
      <c r="A474" s="24">
        <f>'My Data'!A475</f>
        <v>45224</v>
      </c>
      <c r="B474" s="103">
        <f>LN('My Data'!C475/'My Data'!C474)</f>
        <v>-7.6227365387884369E-2</v>
      </c>
      <c r="C474">
        <f>LN('My Data'!D475/'My Data'!D474)</f>
        <v>-2.4468823846011286E-2</v>
      </c>
      <c r="D474" s="112">
        <f>LN('My Data'!B475/'My Data'!B474)</f>
        <v>1.937742281294568E-3</v>
      </c>
    </row>
    <row r="475" spans="1:4" ht="15.75" customHeight="1">
      <c r="A475" s="24">
        <f>'My Data'!A476</f>
        <v>45225</v>
      </c>
      <c r="B475" s="103">
        <f>LN('My Data'!C476/'My Data'!C475)</f>
        <v>-1.4962872676712377E-2</v>
      </c>
      <c r="C475">
        <f>LN('My Data'!D476/'My Data'!D475)</f>
        <v>-5.2742920154814944E-2</v>
      </c>
      <c r="D475" s="112">
        <f>LN('My Data'!B476/'My Data'!B475)</f>
        <v>-7.7186450903086916E-3</v>
      </c>
    </row>
    <row r="476" spans="1:4" ht="15.75" customHeight="1">
      <c r="A476" s="24">
        <f>'My Data'!A477</f>
        <v>45226</v>
      </c>
      <c r="B476" s="103">
        <f>LN('My Data'!C477/'My Data'!C476)</f>
        <v>4.4233254976825662E-2</v>
      </c>
      <c r="C476">
        <f>LN('My Data'!D477/'My Data'!D476)</f>
        <v>1.8208457065601081E-2</v>
      </c>
      <c r="D476" s="112">
        <f>LN('My Data'!B477/'My Data'!B476)</f>
        <v>-6.8527067307438128E-3</v>
      </c>
    </row>
    <row r="477" spans="1:4" ht="15.75" customHeight="1">
      <c r="A477" s="24">
        <f>'My Data'!A478</f>
        <v>45229</v>
      </c>
      <c r="B477" s="103">
        <f>LN('My Data'!C478/'My Data'!C477)</f>
        <v>-9.6619109117368589E-3</v>
      </c>
      <c r="C477">
        <f>LN('My Data'!D478/'My Data'!D477)</f>
        <v>-3.8059037376783006E-3</v>
      </c>
      <c r="D477" s="112">
        <f>LN('My Data'!B478/'My Data'!B477)</f>
        <v>5.4704086717010146E-3</v>
      </c>
    </row>
    <row r="478" spans="1:4" ht="15.75" customHeight="1">
      <c r="A478" s="24">
        <f>'My Data'!A479</f>
        <v>45230</v>
      </c>
      <c r="B478" s="103">
        <f>LN('My Data'!C479/'My Data'!C478)</f>
        <v>-9.7561749453646852E-3</v>
      </c>
      <c r="C478">
        <f>LN('My Data'!D479/'My Data'!D478)</f>
        <v>1.888630262874803E-2</v>
      </c>
      <c r="D478" s="112">
        <f>LN('My Data'!B479/'My Data'!B478)</f>
        <v>-1.6010006288115784E-4</v>
      </c>
    </row>
    <row r="479" spans="1:4" ht="15.75" customHeight="1">
      <c r="A479" s="24">
        <f>'My Data'!A480</f>
        <v>45231</v>
      </c>
      <c r="B479" s="103">
        <f>LN('My Data'!C480/'My Data'!C479)</f>
        <v>-1.9802627296179754E-2</v>
      </c>
      <c r="C479">
        <f>LN('My Data'!D480/'My Data'!D479)</f>
        <v>2.0371074808025687E-2</v>
      </c>
      <c r="D479" s="112">
        <f>LN('My Data'!B480/'My Data'!B479)</f>
        <v>3.2495092516146144E-3</v>
      </c>
    </row>
    <row r="480" spans="1:4" ht="15.75" customHeight="1">
      <c r="A480" s="24">
        <f>'My Data'!A481</f>
        <v>45232</v>
      </c>
      <c r="B480" s="103">
        <f>LN('My Data'!C481/'My Data'!C480)</f>
        <v>2.9558802241544429E-2</v>
      </c>
      <c r="C480">
        <f>LN('My Data'!D481/'My Data'!D480)</f>
        <v>6.6484381077366789E-2</v>
      </c>
      <c r="D480" s="112">
        <f>LN('My Data'!B481/'My Data'!B480)</f>
        <v>1.6667505875551242E-2</v>
      </c>
    </row>
    <row r="481" spans="1:4" ht="15.75" customHeight="1">
      <c r="A481" s="24">
        <f>'My Data'!A482</f>
        <v>45233</v>
      </c>
      <c r="B481" s="103">
        <f>LN('My Data'!C482/'My Data'!C481)</f>
        <v>7.0286532728171702E-2</v>
      </c>
      <c r="C481">
        <f>LN('My Data'!D482/'My Data'!D481)</f>
        <v>-2.0797976694482186E-2</v>
      </c>
      <c r="D481" s="112">
        <f>LN('My Data'!B482/'My Data'!B481)</f>
        <v>-1.683783067122202E-3</v>
      </c>
    </row>
    <row r="482" spans="1:4" ht="15.75" customHeight="1">
      <c r="A482" s="24">
        <f>'My Data'!A483</f>
        <v>45236</v>
      </c>
      <c r="B482" s="103">
        <f>LN('My Data'!C483/'My Data'!C482)</f>
        <v>-1.3667638728663757E-2</v>
      </c>
      <c r="C482">
        <f>LN('My Data'!D483/'My Data'!D482)</f>
        <v>-3.5654400503095755E-2</v>
      </c>
      <c r="D482" s="112">
        <f>LN('My Data'!B483/'My Data'!B482)</f>
        <v>-1.8121269906782519E-3</v>
      </c>
    </row>
    <row r="483" spans="1:4" ht="15.75" customHeight="1">
      <c r="A483" s="24">
        <f>'My Data'!A484</f>
        <v>45237</v>
      </c>
      <c r="B483" s="103">
        <f>LN('My Data'!C484/'My Data'!C483)</f>
        <v>-1.8519047767237527E-2</v>
      </c>
      <c r="C483">
        <f>LN('My Data'!D484/'My Data'!D483)</f>
        <v>-2.4806049151096583E-2</v>
      </c>
      <c r="D483" s="112">
        <f>LN('My Data'!B484/'My Data'!B483)</f>
        <v>-7.9029881592389262E-4</v>
      </c>
    </row>
    <row r="484" spans="1:4" ht="15.75" customHeight="1">
      <c r="A484" s="24">
        <f>'My Data'!A485</f>
        <v>45238</v>
      </c>
      <c r="B484" s="103">
        <f>LN('My Data'!C485/'My Data'!C484)</f>
        <v>-1.8868484304382805E-2</v>
      </c>
      <c r="C484" s="380">
        <f>LN('My Data'!D485/'My Data'!D484)</f>
        <v>0</v>
      </c>
      <c r="D484" s="112">
        <f>LN('My Data'!B485/'My Data'!B484)</f>
        <v>-3.2023648506218427E-4</v>
      </c>
    </row>
    <row r="485" spans="1:4" ht="15.75" customHeight="1">
      <c r="A485" s="24">
        <f>'My Data'!A486</f>
        <v>45239</v>
      </c>
      <c r="B485" s="103">
        <f>LN('My Data'!C486/'My Data'!C485)</f>
        <v>-3.3901551675681457E-2</v>
      </c>
      <c r="C485">
        <f>LN('My Data'!D486/'My Data'!D485)</f>
        <v>3.7140246963713874E-3</v>
      </c>
      <c r="D485" s="112">
        <f>LN('My Data'!B486/'My Data'!B485)</f>
        <v>7.7333034822111646E-3</v>
      </c>
    </row>
    <row r="486" spans="1:4" ht="15.75" customHeight="1">
      <c r="A486" s="24">
        <f>'My Data'!A487</f>
        <v>45240</v>
      </c>
      <c r="B486" s="103">
        <f>LN('My Data'!C487/'My Data'!C486)</f>
        <v>-2.4938948347252066E-2</v>
      </c>
      <c r="C486">
        <f>LN('My Data'!D487/'My Data'!D486)</f>
        <v>-3.0105754387597647E-2</v>
      </c>
      <c r="D486" s="112">
        <f>LN('My Data'!B487/'My Data'!B486)</f>
        <v>-1.2489784066540631E-2</v>
      </c>
    </row>
    <row r="487" spans="1:4" ht="15.75" customHeight="1">
      <c r="A487" s="24">
        <f>'My Data'!A488</f>
        <v>45243</v>
      </c>
      <c r="B487" s="103">
        <f>LN('My Data'!C488/'My Data'!C487)</f>
        <v>0</v>
      </c>
      <c r="C487">
        <f>LN('My Data'!D488/'My Data'!D487)</f>
        <v>-2.2212405271083792E-2</v>
      </c>
      <c r="D487" s="112">
        <f>LN('My Data'!B488/'My Data'!B487)</f>
        <v>8.0819378857991363E-3</v>
      </c>
    </row>
    <row r="488" spans="1:4" ht="15.75" customHeight="1">
      <c r="A488" s="24">
        <f>'My Data'!A489</f>
        <v>45244</v>
      </c>
      <c r="B488" s="103">
        <f>LN('My Data'!C489/'My Data'!C488)</f>
        <v>1.5037877364540502E-2</v>
      </c>
      <c r="C488">
        <f>LN('My Data'!D489/'My Data'!D488)</f>
        <v>7.3410184113406704E-2</v>
      </c>
      <c r="D488" s="112">
        <f>LN('My Data'!B489/'My Data'!B488)</f>
        <v>6.4520300679949058E-3</v>
      </c>
    </row>
    <row r="489" spans="1:4" ht="15.75" customHeight="1">
      <c r="A489" s="24">
        <f>'My Data'!A490</f>
        <v>45245</v>
      </c>
      <c r="B489" s="103">
        <f>LN('My Data'!C490/'My Data'!C489)</f>
        <v>4.9627893421290972E-3</v>
      </c>
      <c r="C489">
        <f>LN('My Data'!D490/'My Data'!D489)</f>
        <v>2.3319442345144423E-2</v>
      </c>
      <c r="D489" s="112">
        <f>LN('My Data'!B490/'My Data'!B489)</f>
        <v>6.4082439096064198E-3</v>
      </c>
    </row>
    <row r="490" spans="1:4" ht="15.75" customHeight="1">
      <c r="A490" s="24">
        <f>'My Data'!A491</f>
        <v>45246</v>
      </c>
      <c r="B490" s="103">
        <f>LN('My Data'!C491/'My Data'!C490)</f>
        <v>-1.4962872676712377E-2</v>
      </c>
      <c r="C490">
        <f>LN('My Data'!D491/'My Data'!D490)</f>
        <v>-2.2412412804501753E-2</v>
      </c>
      <c r="D490" s="112">
        <f>LN('My Data'!B491/'My Data'!B490)</f>
        <v>-1.1233553202556774E-2</v>
      </c>
    </row>
    <row r="491" spans="1:4" ht="15.75" customHeight="1">
      <c r="A491" s="24">
        <f>'My Data'!A492</f>
        <v>45247</v>
      </c>
      <c r="B491" s="103">
        <f>LN('My Data'!C492/'My Data'!C491)</f>
        <v>0</v>
      </c>
      <c r="C491">
        <f>LN('My Data'!D492/'My Data'!D491)</f>
        <v>8.1264555570251286E-3</v>
      </c>
      <c r="D491" s="112">
        <f>LN('My Data'!B492/'My Data'!B491)</f>
        <v>1.2398911900251967E-2</v>
      </c>
    </row>
    <row r="492" spans="1:4" ht="15.75" customHeight="1">
      <c r="A492" s="24">
        <f>'My Data'!A493</f>
        <v>45250</v>
      </c>
      <c r="B492" s="103">
        <f>LN('My Data'!C493/'My Data'!C492)</f>
        <v>0</v>
      </c>
      <c r="C492">
        <f>LN('My Data'!D493/'My Data'!D492)</f>
        <v>-2.7014874601606338E-3</v>
      </c>
      <c r="D492" s="112">
        <f>LN('My Data'!B493/'My Data'!B492)</f>
        <v>-6.685220824928183E-4</v>
      </c>
    </row>
    <row r="493" spans="1:4" ht="15.75" customHeight="1">
      <c r="A493" s="24">
        <f>'My Data'!A494</f>
        <v>45251</v>
      </c>
      <c r="B493" s="103">
        <f>LN('My Data'!C494/'My Data'!C493)</f>
        <v>-3.5809452696710889E-2</v>
      </c>
      <c r="C493">
        <f>LN('My Data'!D494/'My Data'!D493)</f>
        <v>-4.8970523084160195E-2</v>
      </c>
      <c r="D493" s="112">
        <f>LN('My Data'!B494/'My Data'!B493)</f>
        <v>-3.5559972954004289E-3</v>
      </c>
    </row>
    <row r="494" spans="1:4" ht="15.75" customHeight="1">
      <c r="A494" s="24">
        <f>'My Data'!A495</f>
        <v>45252</v>
      </c>
      <c r="B494" s="103">
        <f>LN('My Data'!C495/'My Data'!C494)</f>
        <v>-1.5748356968139168E-2</v>
      </c>
      <c r="C494">
        <f>LN('My Data'!D495/'My Data'!D494)</f>
        <v>-2.4929383042525361E-2</v>
      </c>
      <c r="D494" s="112">
        <f>LN('My Data'!B495/'My Data'!B494)</f>
        <v>-4.2805721054421626E-4</v>
      </c>
    </row>
    <row r="495" spans="1:4" ht="15.75" customHeight="1">
      <c r="A495" s="24">
        <f>'My Data'!A496</f>
        <v>45253</v>
      </c>
      <c r="B495" s="103">
        <f>LN('My Data'!C496/'My Data'!C495)</f>
        <v>-1.6000341346441075E-2</v>
      </c>
      <c r="C495">
        <f>LN('My Data'!D496/'My Data'!D495)</f>
        <v>1.9231361927887592E-2</v>
      </c>
      <c r="D495" s="112">
        <f>LN('My Data'!B496/'My Data'!B495)</f>
        <v>1.6237005458348403E-3</v>
      </c>
    </row>
    <row r="496" spans="1:4" ht="15.75" customHeight="1">
      <c r="A496" s="24">
        <f>'My Data'!A497</f>
        <v>45254</v>
      </c>
      <c r="B496" s="103">
        <f>LN('My Data'!C497/'My Data'!C496)</f>
        <v>1.600034134644112E-2</v>
      </c>
      <c r="C496">
        <f>LN('My Data'!D497/'My Data'!D496)</f>
        <v>-3.8167985267007422E-3</v>
      </c>
      <c r="D496" s="112">
        <f>LN('My Data'!B497/'My Data'!B496)</f>
        <v>3.5695770430282519E-4</v>
      </c>
    </row>
    <row r="497" spans="1:4" ht="15.75" customHeight="1">
      <c r="A497" s="24">
        <f>'My Data'!A498</f>
        <v>45257</v>
      </c>
      <c r="B497" s="103">
        <f>LN('My Data'!C498/'My Data'!C497)</f>
        <v>1.5748356968139112E-2</v>
      </c>
      <c r="C497">
        <f>LN('My Data'!D498/'My Data'!D497)</f>
        <v>-1.9305618894153422E-2</v>
      </c>
      <c r="D497" s="112">
        <f>LN('My Data'!B498/'My Data'!B497)</f>
        <v>-3.3122115075639633E-3</v>
      </c>
    </row>
    <row r="498" spans="1:4" ht="15.75" customHeight="1">
      <c r="A498" s="24">
        <f>'My Data'!A499</f>
        <v>45258</v>
      </c>
      <c r="B498" s="103">
        <f>LN('My Data'!C499/'My Data'!C498)</f>
        <v>-5.2219439811517126E-3</v>
      </c>
      <c r="C498">
        <f>LN('My Data'!D499/'My Data'!D498)</f>
        <v>-1.9685675071030213E-2</v>
      </c>
      <c r="D498" s="112">
        <f>LN('My Data'!B499/'My Data'!B498)</f>
        <v>-1.0211655090054113E-3</v>
      </c>
    </row>
    <row r="499" spans="1:4" ht="15.75" customHeight="1">
      <c r="A499" s="24">
        <f>'My Data'!A500</f>
        <v>45259</v>
      </c>
      <c r="B499" s="103">
        <f>LN('My Data'!C500/'My Data'!C499)</f>
        <v>1.041676085825558E-2</v>
      </c>
      <c r="C499">
        <f>LN('My Data'!D500/'My Data'!D499)</f>
        <v>-1.2000144003110634E-2</v>
      </c>
      <c r="D499" s="112">
        <f>LN('My Data'!B500/'My Data'!B499)</f>
        <v>-3.0575387695726121E-3</v>
      </c>
    </row>
    <row r="500" spans="1:4" ht="15.75" customHeight="1">
      <c r="A500" s="24">
        <f>'My Data'!A501</f>
        <v>45260</v>
      </c>
      <c r="B500" s="103">
        <f>LN('My Data'!C501/'My Data'!C500)</f>
        <v>5.1679701584425976E-3</v>
      </c>
      <c r="C500">
        <f>LN('My Data'!D501/'My Data'!D500)</f>
        <v>-6.0545089087060376E-3</v>
      </c>
      <c r="D500" s="112">
        <f>LN('My Data'!B501/'My Data'!B500)</f>
        <v>1.7155219808320538E-3</v>
      </c>
    </row>
    <row r="501" spans="1:4" ht="15.75" customHeight="1">
      <c r="A501" s="24">
        <f>'My Data'!A502</f>
        <v>45261</v>
      </c>
      <c r="B501" s="103">
        <f>LN('My Data'!C502/'My Data'!C501)</f>
        <v>-5.1679701584425612E-3</v>
      </c>
      <c r="C501">
        <f>LN('My Data'!D502/'My Data'!D501)</f>
        <v>-3.4495054582065594E-2</v>
      </c>
      <c r="D501" s="112">
        <f>LN('My Data'!B502/'My Data'!B501)</f>
        <v>1.0019082007810971E-2</v>
      </c>
    </row>
    <row r="502" spans="1:4" ht="15.75" customHeight="1">
      <c r="A502" s="24">
        <f>'My Data'!A503</f>
        <v>45264</v>
      </c>
      <c r="B502" s="103">
        <f>LN('My Data'!C503/'My Data'!C502)</f>
        <v>-5.1948168771040228E-3</v>
      </c>
      <c r="C502">
        <f>LN('My Data'!D503/'My Data'!D502)</f>
        <v>1.0940458173183681E-2</v>
      </c>
      <c r="D502" s="112">
        <f>LN('My Data'!B503/'My Data'!B502)</f>
        <v>-2.2361087489266404E-3</v>
      </c>
    </row>
    <row r="503" spans="1:4" ht="15.75" customHeight="1">
      <c r="A503" s="24">
        <f>'My Data'!A504</f>
        <v>45265</v>
      </c>
      <c r="B503" s="103">
        <f>LN('My Data'!C504/'My Data'!C503)</f>
        <v>-2.1053409197832381E-2</v>
      </c>
      <c r="C503">
        <f>LN('My Data'!D504/'My Data'!D503)</f>
        <v>1.5424470325631731E-2</v>
      </c>
      <c r="D503" s="112">
        <f>LN('My Data'!B504/'My Data'!B503)</f>
        <v>-1.6973568960187689E-3</v>
      </c>
    </row>
    <row r="504" spans="1:4" ht="15.75" customHeight="1">
      <c r="A504" s="24">
        <f>'My Data'!A505</f>
        <v>45266</v>
      </c>
      <c r="B504" s="103">
        <f>LN('My Data'!C505/'My Data'!C504)</f>
        <v>5.3050522296930981E-3</v>
      </c>
      <c r="C504">
        <f>LN('My Data'!D505/'My Data'!D504)</f>
        <v>2.7178321053944687E-2</v>
      </c>
      <c r="D504" s="112">
        <f>LN('My Data'!B505/'My Data'!B504)</f>
        <v>4.2815002198924477E-3</v>
      </c>
    </row>
    <row r="505" spans="1:4" ht="15.75" customHeight="1">
      <c r="A505" s="24">
        <f>'My Data'!A506</f>
        <v>45267</v>
      </c>
      <c r="B505" s="103">
        <f>LN('My Data'!C506/'My Data'!C505)</f>
        <v>-3.2260862218221324E-2</v>
      </c>
      <c r="C505">
        <f>LN('My Data'!D506/'My Data'!D505)</f>
        <v>1.6740912880890774E-2</v>
      </c>
      <c r="D505" s="112">
        <f>LN('My Data'!B506/'My Data'!B505)</f>
        <v>-5.5111069534388778E-4</v>
      </c>
    </row>
    <row r="506" spans="1:4" ht="15.75" customHeight="1">
      <c r="A506" s="24">
        <f>'My Data'!A507</f>
        <v>45268</v>
      </c>
      <c r="B506" s="103">
        <f>LN('My Data'!C507/'My Data'!C506)</f>
        <v>-2.210034700066597E-2</v>
      </c>
      <c r="C506">
        <f>LN('My Data'!D507/'My Data'!D506)</f>
        <v>-7.8431774610258926E-3</v>
      </c>
      <c r="D506" s="112">
        <f>LN('My Data'!B507/'My Data'!B506)</f>
        <v>5.2762426774875153E-3</v>
      </c>
    </row>
    <row r="507" spans="1:4" ht="15.75" customHeight="1">
      <c r="A507" s="24">
        <f>'My Data'!A508</f>
        <v>45271</v>
      </c>
      <c r="B507" s="103">
        <f>LN('My Data'!C508/'My Data'!C507)</f>
        <v>1.1111225425070849E-2</v>
      </c>
      <c r="C507">
        <f>LN('My Data'!D508/'My Data'!D507)</f>
        <v>-2.6428863095806849E-2</v>
      </c>
      <c r="D507" s="112">
        <f>LN('My Data'!B508/'My Data'!B507)</f>
        <v>-7.26602587587659E-4</v>
      </c>
    </row>
    <row r="508" spans="1:4" ht="15.75" customHeight="1">
      <c r="A508" s="24">
        <f>'My Data'!A509</f>
        <v>45272</v>
      </c>
      <c r="B508" s="103">
        <f>LN('My Data'!C509/'My Data'!C508)</f>
        <v>-3.9441732051296731E-2</v>
      </c>
      <c r="C508">
        <f>LN('My Data'!D509/'My Data'!D508)</f>
        <v>1.0555513939516679E-2</v>
      </c>
      <c r="D508" s="112">
        <f>LN('My Data'!B509/'My Data'!B508)</f>
        <v>-9.0538275458933507E-4</v>
      </c>
    </row>
    <row r="509" spans="1:4" ht="15.75" customHeight="1">
      <c r="A509" s="24">
        <f>'My Data'!A510</f>
        <v>45273</v>
      </c>
      <c r="B509" s="103">
        <f>LN('My Data'!C510/'My Data'!C509)</f>
        <v>-5.7637047167501294E-3</v>
      </c>
      <c r="C509">
        <f>LN('My Data'!D510/'My Data'!D509)</f>
        <v>-2.0202707317519355E-2</v>
      </c>
      <c r="D509" s="112">
        <f>LN('My Data'!B510/'My Data'!B509)</f>
        <v>8.9816219911212423E-4</v>
      </c>
    </row>
    <row r="510" spans="1:4" ht="15.75" customHeight="1">
      <c r="A510" s="24">
        <f>'My Data'!A511</f>
        <v>45274</v>
      </c>
      <c r="B510" s="103">
        <f>LN('My Data'!C511/'My Data'!C510)</f>
        <v>9.8981833548850984E-2</v>
      </c>
      <c r="C510">
        <f>LN('My Data'!D511/'My Data'!D510)</f>
        <v>4.0005334613698991E-2</v>
      </c>
      <c r="D510" s="112">
        <f>LN('My Data'!B511/'My Data'!B510)</f>
        <v>1.5542436372311183E-2</v>
      </c>
    </row>
    <row r="511" spans="1:4" ht="15.75" customHeight="1">
      <c r="A511" s="24">
        <f>'My Data'!A512</f>
        <v>45275</v>
      </c>
      <c r="B511" s="103">
        <f>LN('My Data'!C512/'My Data'!C511)</f>
        <v>5.2219439811516249E-3</v>
      </c>
      <c r="C511">
        <f>LN('My Data'!D512/'My Data'!D511)</f>
        <v>1.9588644853331932E-3</v>
      </c>
      <c r="D511" s="112">
        <f>LN('My Data'!B512/'My Data'!B511)</f>
        <v>-8.53181502029173E-3</v>
      </c>
    </row>
    <row r="512" spans="1:4" ht="15.75" customHeight="1">
      <c r="A512" s="24">
        <f>'My Data'!A513</f>
        <v>45278</v>
      </c>
      <c r="B512" s="103">
        <f>LN('My Data'!C513/'My Data'!C512)</f>
        <v>1.0362787035546658E-2</v>
      </c>
      <c r="C512">
        <f>LN('My Data'!D513/'My Data'!D512)</f>
        <v>1.9550348358032951E-3</v>
      </c>
      <c r="D512" s="112">
        <f>LN('My Data'!B513/'My Data'!B512)</f>
        <v>4.3880429655975143E-3</v>
      </c>
    </row>
    <row r="513" spans="1:4" ht="15.75" customHeight="1">
      <c r="A513" s="24">
        <f>'My Data'!A514</f>
        <v>45279</v>
      </c>
      <c r="B513" s="103">
        <f>LN('My Data'!C514/'My Data'!C513)</f>
        <v>3.0459207484708654E-2</v>
      </c>
      <c r="C513">
        <f>LN('My Data'!D514/'My Data'!D513)</f>
        <v>3.3608540001953367E-2</v>
      </c>
      <c r="D513" s="112">
        <f>LN('My Data'!B514/'My Data'!B513)</f>
        <v>3.3543366970149647E-3</v>
      </c>
    </row>
    <row r="514" spans="1:4" ht="15.75" customHeight="1">
      <c r="A514" s="24">
        <f>'My Data'!A515</f>
        <v>45280</v>
      </c>
      <c r="B514" s="103">
        <f>LN('My Data'!C515/'My Data'!C514)</f>
        <v>2.9558802241544429E-2</v>
      </c>
      <c r="C514">
        <f>LN('My Data'!D515/'My Data'!D514)</f>
        <v>2.4254920373153382E-2</v>
      </c>
      <c r="D514" s="112">
        <f>LN('My Data'!B515/'My Data'!B514)</f>
        <v>1.09676342740906E-2</v>
      </c>
    </row>
    <row r="515" spans="1:4" ht="15.75" customHeight="1">
      <c r="A515" s="24">
        <f>'My Data'!A516</f>
        <v>45281</v>
      </c>
      <c r="B515" s="103">
        <f>LN('My Data'!C516/'My Data'!C515)</f>
        <v>0</v>
      </c>
      <c r="C515">
        <f>LN('My Data'!D516/'My Data'!D515)</f>
        <v>4.5977092486295494E-3</v>
      </c>
      <c r="D515" s="112">
        <f>LN('My Data'!B516/'My Data'!B515)</f>
        <v>-2.7529978535446569E-3</v>
      </c>
    </row>
    <row r="516" spans="1:4" ht="15.75" customHeight="1">
      <c r="A516" s="24">
        <f>'My Data'!A517</f>
        <v>45282</v>
      </c>
      <c r="B516" s="103">
        <f>LN('My Data'!C517/'My Data'!C516)</f>
        <v>-2.4571260730505431E-2</v>
      </c>
      <c r="C516">
        <f>LN('My Data'!D517/'My Data'!D516)</f>
        <v>-3.6764747293087483E-3</v>
      </c>
      <c r="D516" s="112">
        <f>LN('My Data'!B517/'My Data'!B516)</f>
        <v>7.4772335839681976E-4</v>
      </c>
    </row>
    <row r="517" spans="1:4" ht="15.75" customHeight="1">
      <c r="A517" s="24">
        <f>'My Data'!A518</f>
        <v>45285</v>
      </c>
      <c r="B517" s="103">
        <f>LN('My Data'!C518/'My Data'!C517)</f>
        <v>0</v>
      </c>
      <c r="C517" s="380">
        <f>LN('My Data'!D518/'My Data'!D517)</f>
        <v>0</v>
      </c>
      <c r="D517" s="112">
        <f>LN('My Data'!B518/'My Data'!B517)</f>
        <v>0</v>
      </c>
    </row>
    <row r="518" spans="1:4" ht="15.75" customHeight="1">
      <c r="A518" s="24">
        <f>'My Data'!A519</f>
        <v>45286</v>
      </c>
      <c r="B518" s="103">
        <f>LN('My Data'!C519/'My Data'!C518)</f>
        <v>0</v>
      </c>
      <c r="C518" s="380">
        <f>LN('My Data'!D519/'My Data'!D518)</f>
        <v>0</v>
      </c>
      <c r="D518" s="112">
        <f>LN('My Data'!B519/'My Data'!B518)</f>
        <v>0</v>
      </c>
    </row>
    <row r="519" spans="1:4" ht="15.75" customHeight="1">
      <c r="A519" s="24">
        <f>'My Data'!A520</f>
        <v>45287</v>
      </c>
      <c r="B519" s="103">
        <f>LN('My Data'!C520/'My Data'!C519)</f>
        <v>2.4571260730505542E-2</v>
      </c>
      <c r="C519">
        <f>LN('My Data'!D520/'My Data'!D519)</f>
        <v>1.5532518759621737E-2</v>
      </c>
      <c r="D519" s="112">
        <f>LN('My Data'!B520/'My Data'!B519)</f>
        <v>3.702152553684241E-3</v>
      </c>
    </row>
    <row r="520" spans="1:4" ht="15.75" customHeight="1">
      <c r="A520" s="24">
        <f>'My Data'!A521</f>
        <v>45288</v>
      </c>
      <c r="B520" s="103">
        <f>LN('My Data'!C521/'My Data'!C520)</f>
        <v>0</v>
      </c>
      <c r="C520">
        <f>LN('My Data'!D521/'My Data'!D520)</f>
        <v>-6.3665517455415467E-3</v>
      </c>
      <c r="D520" s="112">
        <f>LN('My Data'!B521/'My Data'!B520)</f>
        <v>-2.5528516545406208E-4</v>
      </c>
    </row>
    <row r="521" spans="1:4" ht="15.75" customHeight="1">
      <c r="A521" s="24">
        <f>'My Data'!A522</f>
        <v>45289</v>
      </c>
      <c r="B521" s="103">
        <f>LN('My Data'!C522/'My Data'!C521)</f>
        <v>9.6619109117368901E-3</v>
      </c>
      <c r="C521">
        <f>LN('My Data'!D522/'My Data'!D521)</f>
        <v>-1.0087201533401032E-2</v>
      </c>
      <c r="D521" s="112">
        <f>LN('My Data'!B522/'My Data'!B521)</f>
        <v>9.4820801655878665E-4</v>
      </c>
    </row>
    <row r="522" spans="1:4" ht="15.75" customHeight="1">
      <c r="A522" s="24">
        <f>'My Data'!A523</f>
        <v>45292</v>
      </c>
      <c r="B522" s="103">
        <f>LN('My Data'!C523/'My Data'!C522)</f>
        <v>0</v>
      </c>
      <c r="C522" s="380">
        <f>LN('My Data'!D523/'My Data'!D522)</f>
        <v>0</v>
      </c>
      <c r="D522" s="112">
        <f>LN('My Data'!B523/'My Data'!B522)</f>
        <v>0</v>
      </c>
    </row>
    <row r="523" spans="1:4" ht="15.75" customHeight="1">
      <c r="A523" s="24">
        <f>'My Data'!A524</f>
        <v>45293</v>
      </c>
      <c r="B523" s="103">
        <f>LN('My Data'!C524/'My Data'!C523)</f>
        <v>-3.9220713153281385E-2</v>
      </c>
      <c r="C523">
        <f>LN('My Data'!D524/'My Data'!D523)</f>
        <v>-1.8450189735692395E-3</v>
      </c>
      <c r="D523" s="112">
        <f>LN('My Data'!B524/'My Data'!B523)</f>
        <v>-2.5985939109076247E-3</v>
      </c>
    </row>
    <row r="524" spans="1:4" ht="15.75" customHeight="1">
      <c r="A524" s="24">
        <f>'My Data'!A525</f>
        <v>45294</v>
      </c>
      <c r="B524" s="103">
        <f>LN('My Data'!C525/'My Data'!C524)</f>
        <v>-4.0821994520255166E-2</v>
      </c>
      <c r="C524">
        <f>LN('My Data'!D525/'My Data'!D524)</f>
        <v>-1.9581045199106507E-2</v>
      </c>
      <c r="D524" s="112">
        <f>LN('My Data'!B525/'My Data'!B524)</f>
        <v>-5.7223820207795715E-3</v>
      </c>
    </row>
    <row r="525" spans="1:4" ht="15.75" customHeight="1">
      <c r="A525" s="24">
        <f>'My Data'!A526</f>
        <v>45295</v>
      </c>
      <c r="B525" s="103">
        <f>LN('My Data'!C526/'My Data'!C525)</f>
        <v>1.5504186535965254E-2</v>
      </c>
      <c r="C525">
        <f>LN('My Data'!D526/'My Data'!D525)</f>
        <v>1.0304540828814546E-2</v>
      </c>
      <c r="D525" s="112">
        <f>LN('My Data'!B526/'My Data'!B525)</f>
        <v>4.8750327530562663E-3</v>
      </c>
    </row>
    <row r="526" spans="1:4" ht="15.75" customHeight="1">
      <c r="A526" s="24">
        <f>'My Data'!A527</f>
        <v>45296</v>
      </c>
      <c r="B526" s="103">
        <f>LN('My Data'!C527/'My Data'!C526)</f>
        <v>0</v>
      </c>
      <c r="C526">
        <f>LN('My Data'!D527/'My Data'!D526)</f>
        <v>-4.6707231105583445E-3</v>
      </c>
      <c r="D526" s="112">
        <f>LN('My Data'!B527/'My Data'!B526)</f>
        <v>-4.912788637669409E-3</v>
      </c>
    </row>
    <row r="527" spans="1:4" ht="15.75" customHeight="1">
      <c r="A527" s="24">
        <f>'My Data'!A528</f>
        <v>45299</v>
      </c>
      <c r="B527" s="103">
        <f>LN('My Data'!C528/'My Data'!C527)</f>
        <v>3.5268138837458052E-2</v>
      </c>
      <c r="C527">
        <f>LN('My Data'!D528/'My Data'!D527)</f>
        <v>9.3589150490502372E-4</v>
      </c>
      <c r="D527" s="112">
        <f>LN('My Data'!B528/'My Data'!B527)</f>
        <v>1.8577856678000978E-3</v>
      </c>
    </row>
    <row r="528" spans="1:4" ht="15.75" customHeight="1">
      <c r="A528" s="24">
        <f>'My Data'!A529</f>
        <v>45300</v>
      </c>
      <c r="B528" s="103">
        <f>LN('My Data'!C529/'My Data'!C528)</f>
        <v>-0.14348172347769073</v>
      </c>
      <c r="C528">
        <f>LN('My Data'!D529/'My Data'!D528)</f>
        <v>1.2087548381381572E-2</v>
      </c>
      <c r="D528" s="112">
        <f>LN('My Data'!B529/'My Data'!B528)</f>
        <v>-1.8743043155840286E-3</v>
      </c>
    </row>
    <row r="529" spans="1:4" ht="15.75" customHeight="1">
      <c r="A529" s="24">
        <f>'My Data'!A530</f>
        <v>45301</v>
      </c>
      <c r="B529" s="103">
        <f>LN('My Data'!C530/'My Data'!C529)</f>
        <v>-5.7306747089849834E-3</v>
      </c>
      <c r="C529">
        <f>LN('My Data'!D530/'My Data'!D529)</f>
        <v>-9.2464176721856507E-4</v>
      </c>
      <c r="D529" s="112">
        <f>LN('My Data'!B530/'My Data'!B529)</f>
        <v>-3.7070703672770389E-3</v>
      </c>
    </row>
    <row r="530" spans="1:4" ht="15.75" customHeight="1">
      <c r="A530" s="24">
        <f>'My Data'!A531</f>
        <v>45302</v>
      </c>
      <c r="B530" s="103">
        <f>LN('My Data'!C531/'My Data'!C530)</f>
        <v>-6.5305098407766785E-2</v>
      </c>
      <c r="C530">
        <f>LN('My Data'!D531/'My Data'!D530)</f>
        <v>-2.1506205220963619E-2</v>
      </c>
      <c r="D530" s="112">
        <f>LN('My Data'!B531/'My Data'!B530)</f>
        <v>-9.7443320625227731E-3</v>
      </c>
    </row>
    <row r="531" spans="1:4" ht="15.75" customHeight="1">
      <c r="A531" s="24">
        <f>'My Data'!A532</f>
        <v>45303</v>
      </c>
      <c r="B531" s="103">
        <f>LN('My Data'!C532/'My Data'!C531)</f>
        <v>0</v>
      </c>
      <c r="C531">
        <f>LN('My Data'!D532/'My Data'!D531)</f>
        <v>2.1506205220963682E-2</v>
      </c>
      <c r="D531" s="112">
        <f>LN('My Data'!B532/'My Data'!B531)</f>
        <v>6.1209376535939575E-3</v>
      </c>
    </row>
    <row r="532" spans="1:4" ht="15.75" customHeight="1">
      <c r="A532" s="24">
        <f>'My Data'!A533</f>
        <v>45306</v>
      </c>
      <c r="B532" s="103">
        <f>LN('My Data'!C533/'My Data'!C532)</f>
        <v>-6.3312279414326725E-2</v>
      </c>
      <c r="C532">
        <f>LN('My Data'!D533/'My Data'!D532)</f>
        <v>3.6934483353515089E-3</v>
      </c>
      <c r="D532" s="112">
        <f>LN('My Data'!B533/'My Data'!B532)</f>
        <v>-3.3574657694243055E-3</v>
      </c>
    </row>
    <row r="533" spans="1:4" ht="15.75" customHeight="1">
      <c r="A533" s="24">
        <f>'My Data'!A534</f>
        <v>45307</v>
      </c>
      <c r="B533" s="103">
        <f>LN('My Data'!C534/'My Data'!C533)</f>
        <v>3.8466280827796143E-2</v>
      </c>
      <c r="C533">
        <f>LN('My Data'!D534/'My Data'!D533)</f>
        <v>2.9066533094640704E-2</v>
      </c>
      <c r="D533" s="112">
        <f>LN('My Data'!B534/'My Data'!B533)</f>
        <v>-4.199572830366833E-3</v>
      </c>
    </row>
    <row r="534" spans="1:4" ht="15.75" customHeight="1">
      <c r="A534" s="24">
        <f>'My Data'!A535</f>
        <v>45308</v>
      </c>
      <c r="B534" s="103">
        <f>LN('My Data'!C535/'My Data'!C534)</f>
        <v>6.269613013595395E-3</v>
      </c>
      <c r="C534">
        <f>LN('My Data'!D535/'My Data'!D534)</f>
        <v>-1.8979331561239821E-2</v>
      </c>
      <c r="D534" s="112">
        <f>LN('My Data'!B535/'My Data'!B534)</f>
        <v>-1.5270567498173101E-2</v>
      </c>
    </row>
    <row r="535" spans="1:4" ht="15.75" customHeight="1">
      <c r="A535" s="24">
        <f>'My Data'!A536</f>
        <v>45309</v>
      </c>
      <c r="B535" s="103">
        <f>LN('My Data'!C536/'My Data'!C535)</f>
        <v>2.4692612590371414E-2</v>
      </c>
      <c r="C535">
        <f>LN('My Data'!D536/'My Data'!D535)</f>
        <v>7.2727593290796569E-3</v>
      </c>
      <c r="D535" s="112">
        <f>LN('My Data'!B536/'My Data'!B535)</f>
        <v>2.1015378109107532E-3</v>
      </c>
    </row>
    <row r="536" spans="1:4" ht="15.75" customHeight="1">
      <c r="A536" s="24">
        <f>'My Data'!A537</f>
        <v>45310</v>
      </c>
      <c r="B536" s="103">
        <f>LN('My Data'!C537/'My Data'!C536)</f>
        <v>-1.8462062839735331E-2</v>
      </c>
      <c r="C536">
        <f>LN('My Data'!D537/'My Data'!D536)</f>
        <v>9.0171936501888608E-3</v>
      </c>
      <c r="D536" s="112">
        <f>LN('My Data'!B537/'My Data'!B536)</f>
        <v>-2.4515426029743544E-4</v>
      </c>
    </row>
    <row r="537" spans="1:4" ht="15.75" customHeight="1">
      <c r="A537" s="24">
        <f>'My Data'!A538</f>
        <v>45313</v>
      </c>
      <c r="B537" s="103">
        <f>LN('My Data'!C538/'My Data'!C537)</f>
        <v>6.1919702479209804E-3</v>
      </c>
      <c r="C537">
        <f>LN('My Data'!D538/'My Data'!D537)</f>
        <v>2.6893785819712434E-3</v>
      </c>
      <c r="D537" s="112">
        <f>LN('My Data'!B538/'My Data'!B537)</f>
        <v>4.4833620569331451E-3</v>
      </c>
    </row>
    <row r="538" spans="1:4" ht="15.75" customHeight="1">
      <c r="A538" s="24">
        <f>'My Data'!A539</f>
        <v>45314</v>
      </c>
      <c r="B538" s="103">
        <f>LN('My Data'!C539/'My Data'!C538)</f>
        <v>-5.7158413839948637E-2</v>
      </c>
      <c r="C538">
        <f>LN('My Data'!D539/'My Data'!D538)</f>
        <v>4.4662870134410853E-3</v>
      </c>
      <c r="D538" s="112">
        <f>LN('My Data'!B539/'My Data'!B538)</f>
        <v>-8.4620578486835514E-4</v>
      </c>
    </row>
    <row r="539" spans="1:4" ht="15.75" customHeight="1">
      <c r="A539" s="24">
        <f>'My Data'!A540</f>
        <v>45315</v>
      </c>
      <c r="B539" s="103">
        <f>LN('My Data'!C540/'My Data'!C539)</f>
        <v>-6.5574005461590517E-3</v>
      </c>
      <c r="C539">
        <f>LN('My Data'!D540/'My Data'!D539)</f>
        <v>4.1890941709160127E-2</v>
      </c>
      <c r="D539" s="112">
        <f>LN('My Data'!B540/'My Data'!B539)</f>
        <v>6.1248401045265709E-3</v>
      </c>
    </row>
    <row r="540" spans="1:4" ht="15.75" customHeight="1">
      <c r="A540" s="24">
        <f>'My Data'!A541</f>
        <v>45316</v>
      </c>
      <c r="B540" s="103">
        <f>LN('My Data'!C541/'My Data'!C540)</f>
        <v>-4.7146778425702078E-2</v>
      </c>
      <c r="C540">
        <f>LN('My Data'!D541/'My Data'!D540)</f>
        <v>5.9650794684748933E-3</v>
      </c>
      <c r="D540" s="112">
        <f>LN('My Data'!B541/'My Data'!B540)</f>
        <v>6.1523082708839531E-4</v>
      </c>
    </row>
    <row r="541" spans="1:4" ht="15.75" customHeight="1">
      <c r="A541" s="24">
        <f>'My Data'!A542</f>
        <v>45317</v>
      </c>
      <c r="B541" s="103">
        <f>LN('My Data'!C542/'My Data'!C541)</f>
        <v>0</v>
      </c>
      <c r="C541">
        <f>LN('My Data'!D542/'My Data'!D541)</f>
        <v>-5.1107436625592237E-3</v>
      </c>
      <c r="D541" s="112">
        <f>LN('My Data'!B542/'My Data'!B541)</f>
        <v>1.2771504702168469E-2</v>
      </c>
    </row>
    <row r="542" spans="1:4" ht="15.75" customHeight="1">
      <c r="A542" s="24">
        <f>'My Data'!A543</f>
        <v>45320</v>
      </c>
      <c r="B542" s="103">
        <f>LN('My Data'!C543/'My Data'!C542)</f>
        <v>-2.0906684819313712E-2</v>
      </c>
      <c r="C542">
        <f>LN('My Data'!D543/'My Data'!D542)</f>
        <v>-2.245344760937746E-2</v>
      </c>
      <c r="D542" s="112">
        <f>LN('My Data'!B543/'My Data'!B542)</f>
        <v>-4.6027736081938369E-4</v>
      </c>
    </row>
    <row r="543" spans="1:4" ht="15.75" customHeight="1">
      <c r="A543" s="24">
        <f>'My Data'!A544</f>
        <v>45321</v>
      </c>
      <c r="B543" s="103">
        <f>LN('My Data'!C544/'My Data'!C543)</f>
        <v>6.805346324501578E-2</v>
      </c>
      <c r="C543">
        <f>LN('My Data'!D544/'My Data'!D543)</f>
        <v>-6.1323013020637175E-3</v>
      </c>
      <c r="D543" s="112">
        <f>LN('My Data'!B544/'My Data'!B543)</f>
        <v>4.0498062422156828E-3</v>
      </c>
    </row>
    <row r="544" spans="1:4" ht="15.75" customHeight="1">
      <c r="A544" s="24">
        <f>'My Data'!A545</f>
        <v>45322</v>
      </c>
      <c r="B544" s="103">
        <f>LN('My Data'!C545/'My Data'!C544)</f>
        <v>5.1293294387550481E-2</v>
      </c>
      <c r="C544">
        <f>LN('My Data'!D545/'My Data'!D544)</f>
        <v>7.8775024430944585E-3</v>
      </c>
      <c r="D544" s="112">
        <f>LN('My Data'!B545/'My Data'!B544)</f>
        <v>-3.9525134727715783E-3</v>
      </c>
    </row>
    <row r="545" spans="1:4" ht="15.75" customHeight="1">
      <c r="A545" s="24">
        <f>'My Data'!A546</f>
        <v>45323</v>
      </c>
      <c r="B545" s="103">
        <f>LN('My Data'!C546/'My Data'!C545)</f>
        <v>-1.8928009885518911E-2</v>
      </c>
      <c r="C545">
        <f>LN('My Data'!D546/'My Data'!D545)</f>
        <v>-3.098964231884312E-2</v>
      </c>
      <c r="D545" s="112">
        <f>LN('My Data'!B546/'My Data'!B545)</f>
        <v>-2.6064420210552119E-3</v>
      </c>
    </row>
    <row r="546" spans="1:4" ht="15.75" customHeight="1">
      <c r="A546" s="24">
        <f>'My Data'!A547</f>
        <v>45324</v>
      </c>
      <c r="B546" s="103">
        <f>LN('My Data'!C547/'My Data'!C546)</f>
        <v>0</v>
      </c>
      <c r="C546">
        <f>LN('My Data'!D547/'My Data'!D546)</f>
        <v>-2.7014874601606338E-3</v>
      </c>
      <c r="D546" s="112">
        <f>LN('My Data'!B547/'My Data'!B546)</f>
        <v>-4.426052866022196E-4</v>
      </c>
    </row>
    <row r="547" spans="1:4" ht="15.75" customHeight="1">
      <c r="A547" s="24">
        <f>'My Data'!A548</f>
        <v>45327</v>
      </c>
      <c r="B547" s="103">
        <f>LN('My Data'!C548/'My Data'!C547)</f>
        <v>0</v>
      </c>
      <c r="C547">
        <f>LN('My Data'!D548/'My Data'!D547)</f>
        <v>-1.1791519842406095E-2</v>
      </c>
      <c r="D547" s="112">
        <f>LN('My Data'!B548/'My Data'!B547)</f>
        <v>-1.4314792051538822E-3</v>
      </c>
    </row>
    <row r="548" spans="1:4" ht="15.75" customHeight="1">
      <c r="A548" s="24">
        <f>'My Data'!A549</f>
        <v>45328</v>
      </c>
      <c r="B548" s="103">
        <f>LN('My Data'!C549/'My Data'!C548)</f>
        <v>6.3492276786587445E-3</v>
      </c>
      <c r="C548">
        <f>LN('My Data'!D549/'My Data'!D548)</f>
        <v>-2.3074397060212089E-2</v>
      </c>
      <c r="D548" s="112">
        <f>LN('My Data'!B549/'My Data'!B548)</f>
        <v>8.7851422642976993E-3</v>
      </c>
    </row>
    <row r="549" spans="1:4" ht="15.75" customHeight="1">
      <c r="A549" s="24">
        <f>'My Data'!A550</f>
        <v>45329</v>
      </c>
      <c r="B549" s="103">
        <f>LN('My Data'!C550/'My Data'!C549)</f>
        <v>-3.2157111634531402E-2</v>
      </c>
      <c r="C549">
        <f>LN('My Data'!D550/'My Data'!D549)</f>
        <v>5.5866067086397762E-3</v>
      </c>
      <c r="D549" s="112">
        <f>LN('My Data'!B550/'My Data'!B549)</f>
        <v>-6.3616431469087102E-3</v>
      </c>
    </row>
    <row r="550" spans="1:4" ht="15.75" customHeight="1">
      <c r="A550" s="24">
        <f>'My Data'!A551</f>
        <v>45330</v>
      </c>
      <c r="B550" s="103">
        <f>LN('My Data'!C551/'My Data'!C550)</f>
        <v>0</v>
      </c>
      <c r="C550">
        <f>LN('My Data'!D551/'My Data'!D550)</f>
        <v>1.474681102014992E-2</v>
      </c>
      <c r="D550" s="112">
        <f>LN('My Data'!B551/'My Data'!B550)</f>
        <v>-3.7734904973854263E-3</v>
      </c>
    </row>
    <row r="551" spans="1:4" ht="15.75" customHeight="1">
      <c r="A551" s="24">
        <f>'My Data'!A552</f>
        <v>45331</v>
      </c>
      <c r="B551" s="103">
        <f>LN('My Data'!C552/'My Data'!C551)</f>
        <v>0</v>
      </c>
      <c r="C551">
        <f>LN('My Data'!D552/'My Data'!D551)</f>
        <v>-1.1039670537330216E-2</v>
      </c>
      <c r="D551" s="112">
        <f>LN('My Data'!B552/'My Data'!B551)</f>
        <v>-2.8921511456835546E-3</v>
      </c>
    </row>
    <row r="552" spans="1:4" ht="15.75" customHeight="1">
      <c r="A552" s="24">
        <f>'My Data'!A553</f>
        <v>45334</v>
      </c>
      <c r="B552" s="103">
        <f>LN('My Data'!C553/'My Data'!C552)</f>
        <v>3.8466280827796143E-2</v>
      </c>
      <c r="C552">
        <f>LN('My Data'!D553/'My Data'!D552)</f>
        <v>1.7423641147253692E-2</v>
      </c>
      <c r="D552" s="112">
        <f>LN('My Data'!B553/'My Data'!B552)</f>
        <v>1.1698188115107724E-3</v>
      </c>
    </row>
    <row r="553" spans="1:4" ht="15.75" customHeight="1">
      <c r="A553" s="24">
        <f>'My Data'!A554</f>
        <v>45335</v>
      </c>
      <c r="B553" s="103">
        <f>LN('My Data'!C554/'My Data'!C553)</f>
        <v>-1.9048194970694474E-2</v>
      </c>
      <c r="C553">
        <f>LN('My Data'!D554/'My Data'!D553)</f>
        <v>-3.7041271680349097E-2</v>
      </c>
      <c r="D553" s="112">
        <f>LN('My Data'!B554/'My Data'!B553)</f>
        <v>-9.0640938936479287E-3</v>
      </c>
    </row>
    <row r="554" spans="1:4" ht="15.75" customHeight="1">
      <c r="A554" s="24">
        <f>'My Data'!A555</f>
        <v>45336</v>
      </c>
      <c r="B554" s="103">
        <f>LN('My Data'!C555/'My Data'!C554)</f>
        <v>1.9048194970694411E-2</v>
      </c>
      <c r="C554">
        <f>LN('My Data'!D555/'My Data'!D554)</f>
        <v>1.8850146957712041E-3</v>
      </c>
      <c r="D554" s="112">
        <f>LN('My Data'!B555/'My Data'!B554)</f>
        <v>6.9890592532863118E-3</v>
      </c>
    </row>
    <row r="555" spans="1:4" ht="15.75" customHeight="1">
      <c r="A555" s="24">
        <f>'My Data'!A556</f>
        <v>45337</v>
      </c>
      <c r="B555" s="103">
        <f>LN('My Data'!C556/'My Data'!C555)</f>
        <v>-3.8466280827796052E-2</v>
      </c>
      <c r="C555">
        <f>LN('My Data'!D556/'My Data'!D555)</f>
        <v>-0.17668773907569851</v>
      </c>
      <c r="D555" s="112">
        <f>LN('My Data'!B556/'My Data'!B555)</f>
        <v>4.007379313531117E-3</v>
      </c>
    </row>
    <row r="556" spans="1:4" ht="15.75" customHeight="1">
      <c r="A556" s="24">
        <f>'My Data'!A557</f>
        <v>45338</v>
      </c>
      <c r="B556" s="103">
        <f>LN('My Data'!C557/'My Data'!C556)</f>
        <v>2.5807883955872721E-2</v>
      </c>
      <c r="C556">
        <f>LN('My Data'!D557/'My Data'!D556)</f>
        <v>3.3651181503135548E-3</v>
      </c>
      <c r="D556" s="112">
        <f>LN('My Data'!B557/'My Data'!B556)</f>
        <v>1.3507617386384297E-2</v>
      </c>
    </row>
    <row r="557" spans="1:4" ht="15.75" customHeight="1">
      <c r="A557" s="24">
        <f>'My Data'!A558</f>
        <v>45341</v>
      </c>
      <c r="B557" s="103">
        <f>LN('My Data'!C558/'My Data'!C557)</f>
        <v>-3.8965968533383723E-2</v>
      </c>
      <c r="C557">
        <f>LN('My Data'!D558/'My Data'!D557)</f>
        <v>2.1053409197832263E-2</v>
      </c>
      <c r="D557" s="112">
        <f>LN('My Data'!B558/'My Data'!B557)</f>
        <v>2.0531401077585614E-3</v>
      </c>
    </row>
    <row r="558" spans="1:4" ht="15.75" customHeight="1">
      <c r="A558" s="24">
        <f>'My Data'!A559</f>
        <v>45342</v>
      </c>
      <c r="B558" s="103">
        <f>LN('My Data'!C559/'My Data'!C558)</f>
        <v>-7.5637414205620077E-2</v>
      </c>
      <c r="C558">
        <f>LN('My Data'!D559/'My Data'!D558)</f>
        <v>1.4153747438093984E-2</v>
      </c>
      <c r="D558" s="112">
        <f>LN('My Data'!B559/'My Data'!B558)</f>
        <v>-1.8106830514825947E-3</v>
      </c>
    </row>
    <row r="559" spans="1:4" ht="15.75" customHeight="1">
      <c r="A559" s="24">
        <f>'My Data'!A560</f>
        <v>45343</v>
      </c>
      <c r="B559" s="103">
        <f>LN('My Data'!C560/'My Data'!C559)</f>
        <v>-2.1661496781179193E-2</v>
      </c>
      <c r="C559">
        <f>LN('My Data'!D560/'My Data'!D559)</f>
        <v>3.2964175538976188E-2</v>
      </c>
      <c r="D559" s="112">
        <f>LN('My Data'!B560/'My Data'!B559)</f>
        <v>-6.2804340176022674E-3</v>
      </c>
    </row>
    <row r="560" spans="1:4" ht="15.75" customHeight="1">
      <c r="A560" s="24">
        <f>'My Data'!A561</f>
        <v>45344</v>
      </c>
      <c r="B560" s="103">
        <f>LN('My Data'!C561/'My Data'!C560)</f>
        <v>7.0451660950611297E-2</v>
      </c>
      <c r="C560">
        <f>LN('My Data'!D561/'My Data'!D560)</f>
        <v>2.785120709576519E-2</v>
      </c>
      <c r="D560" s="112">
        <f>LN('My Data'!B561/'My Data'!B560)</f>
        <v>3.5134046619944748E-3</v>
      </c>
    </row>
    <row r="561" spans="1:4" ht="15.75" customHeight="1">
      <c r="A561" s="24">
        <f>'My Data'!A562</f>
        <v>45345</v>
      </c>
      <c r="B561" s="103">
        <f>LN('My Data'!C562/'My Data'!C561)</f>
        <v>-2.7587956518829053E-2</v>
      </c>
      <c r="C561">
        <f>LN('My Data'!D562/'My Data'!D561)</f>
        <v>-3.5668827625711195E-3</v>
      </c>
      <c r="D561" s="112">
        <f>LN('My Data'!B562/'My Data'!B561)</f>
        <v>1.8298309918629255E-3</v>
      </c>
    </row>
    <row r="562" spans="1:4" ht="15.75" customHeight="1">
      <c r="A562" s="24">
        <f>'My Data'!A563</f>
        <v>45348</v>
      </c>
      <c r="B562" s="103">
        <f>LN('My Data'!C563/'My Data'!C562)</f>
        <v>-1.4084739881738972E-2</v>
      </c>
      <c r="C562">
        <f>LN('My Data'!D563/'My Data'!D562)</f>
        <v>-1.5950942774049758E-2</v>
      </c>
      <c r="D562" s="112">
        <f>LN('My Data'!B563/'My Data'!B562)</f>
        <v>-2.8428647364815646E-3</v>
      </c>
    </row>
    <row r="563" spans="1:4" ht="15.75" customHeight="1">
      <c r="A563" s="24">
        <f>'My Data'!A564</f>
        <v>45349</v>
      </c>
      <c r="B563" s="103">
        <f>LN('My Data'!C564/'My Data'!C563)</f>
        <v>2.7973852042406162E-2</v>
      </c>
      <c r="C563">
        <f>LN('My Data'!D564/'My Data'!D563)</f>
        <v>-4.1580101486637881E-3</v>
      </c>
      <c r="D563" s="112">
        <f>LN('My Data'!B564/'My Data'!B563)</f>
        <v>1.2284664029905956E-4</v>
      </c>
    </row>
    <row r="564" spans="1:4" ht="15.75" customHeight="1">
      <c r="A564" s="24">
        <f>'My Data'!A565</f>
        <v>45350</v>
      </c>
      <c r="B564" s="103">
        <f>LN('My Data'!C565/'My Data'!C564)</f>
        <v>-7.1458963982144866E-2</v>
      </c>
      <c r="C564">
        <f>LN('My Data'!D565/'My Data'!D564)</f>
        <v>-4.8009219186360488E-2</v>
      </c>
      <c r="D564" s="112">
        <f>LN('My Data'!B565/'My Data'!B564)</f>
        <v>-7.6213699836125918E-3</v>
      </c>
    </row>
    <row r="565" spans="1:4" ht="15.75" customHeight="1">
      <c r="A565" s="24">
        <f>'My Data'!A566</f>
        <v>45351</v>
      </c>
      <c r="B565" s="103">
        <f>LN('My Data'!C566/'My Data'!C565)</f>
        <v>-1.4925650216675706E-2</v>
      </c>
      <c r="C565">
        <f>LN('My Data'!D566/'My Data'!D565)</f>
        <v>-2.0983652300590731E-2</v>
      </c>
      <c r="D565" s="112">
        <f>LN('My Data'!B566/'My Data'!B565)</f>
        <v>8.7083355690196638E-4</v>
      </c>
    </row>
    <row r="566" spans="1:4" ht="15.75" customHeight="1">
      <c r="A566" s="24">
        <f>'My Data'!A567</f>
        <v>45352</v>
      </c>
      <c r="B566" s="103">
        <f>LN('My Data'!C567/'My Data'!C566)</f>
        <v>-2.2814677766171399E-2</v>
      </c>
      <c r="C566">
        <f>LN('My Data'!D567/'My Data'!D566)</f>
        <v>-2.9447201326301249E-2</v>
      </c>
      <c r="D566" s="112">
        <f>LN('My Data'!B567/'My Data'!B566)</f>
        <v>8.0796222327062118E-3</v>
      </c>
    </row>
    <row r="567" spans="1:4" ht="15.75" customHeight="1">
      <c r="A567" s="24">
        <f>'My Data'!A568</f>
        <v>45355</v>
      </c>
      <c r="B567" s="103">
        <f>LN('My Data'!C568/'My Data'!C567)</f>
        <v>-3.1252543504104426E-2</v>
      </c>
      <c r="C567">
        <f>LN('My Data'!D568/'My Data'!D567)</f>
        <v>-6.1019814837439679E-2</v>
      </c>
      <c r="D567" s="112">
        <f>LN('My Data'!B568/'My Data'!B567)</f>
        <v>-5.4977558463990429E-3</v>
      </c>
    </row>
    <row r="568" spans="1:4" ht="15.75" customHeight="1">
      <c r="A568" s="24">
        <f>'My Data'!A569</f>
        <v>45356</v>
      </c>
      <c r="B568" s="103">
        <f>LN('My Data'!C569/'My Data'!C568)</f>
        <v>2.3530497410194036E-2</v>
      </c>
      <c r="C568">
        <f>LN('My Data'!D569/'My Data'!D568)</f>
        <v>2.9493561190665676E-2</v>
      </c>
      <c r="D568" s="112">
        <f>LN('My Data'!B569/'My Data'!B568)</f>
        <v>8.1568974169053373E-4</v>
      </c>
    </row>
    <row r="569" spans="1:4" ht="15.75" customHeight="1">
      <c r="A569" s="24">
        <f>'My Data'!A570</f>
        <v>45357</v>
      </c>
      <c r="B569" s="103">
        <f>LN('My Data'!C570/'My Data'!C569)</f>
        <v>2.2989518224698781E-2</v>
      </c>
      <c r="C569">
        <f>LN('My Data'!D570/'My Data'!D569)</f>
        <v>7.3175492113281129E-2</v>
      </c>
      <c r="D569" s="112">
        <f>LN('My Data'!B570/'My Data'!B569)</f>
        <v>5.1867973814029023E-3</v>
      </c>
    </row>
    <row r="570" spans="1:4" ht="15.75" customHeight="1">
      <c r="A570" s="24">
        <f>'My Data'!A571</f>
        <v>45358</v>
      </c>
      <c r="B570" s="103">
        <f>LN('My Data'!C571/'My Data'!C570)</f>
        <v>5.8840500022933395E-2</v>
      </c>
      <c r="C570">
        <f>LN('My Data'!D571/'My Data'!D570)</f>
        <v>1.3687593929239171E-2</v>
      </c>
      <c r="D570" s="112">
        <f>LN('My Data'!B571/'My Data'!B570)</f>
        <v>2.2728486917458078E-3</v>
      </c>
    </row>
    <row r="571" spans="1:4" ht="15.75" customHeight="1">
      <c r="A571" s="24">
        <f>'My Data'!A572</f>
        <v>45359</v>
      </c>
      <c r="B571" s="103">
        <f>LN('My Data'!C572/'My Data'!C571)</f>
        <v>2.8170876966696439E-2</v>
      </c>
      <c r="C571">
        <f>LN('My Data'!D572/'My Data'!D571)</f>
        <v>-1.2585665443082546E-2</v>
      </c>
      <c r="D571" s="112">
        <f>LN('My Data'!B572/'My Data'!B571)</f>
        <v>-3.5280720715782279E-3</v>
      </c>
    </row>
    <row r="572" spans="1:4" ht="15.75" customHeight="1">
      <c r="A572" s="24">
        <f>'My Data'!A573</f>
        <v>45362</v>
      </c>
      <c r="B572" s="103">
        <f>LN('My Data'!C573/'My Data'!C572)</f>
        <v>2.7398974188114562E-2</v>
      </c>
      <c r="C572">
        <f>LN('My Data'!D573/'My Data'!D572)</f>
        <v>-2.7571012778252147E-3</v>
      </c>
      <c r="D572" s="112">
        <f>LN('My Data'!B573/'My Data'!B572)</f>
        <v>5.4286511371492519E-4</v>
      </c>
    </row>
    <row r="573" spans="1:4" ht="15.75" customHeight="1">
      <c r="A573" s="24">
        <f>'My Data'!A574</f>
        <v>45363</v>
      </c>
      <c r="B573" s="103">
        <f>LN('My Data'!C574/'My Data'!C573)</f>
        <v>-4.1385216162854364E-2</v>
      </c>
      <c r="C573">
        <f>LN('My Data'!D574/'My Data'!D573)</f>
        <v>-6.0925139991573054E-3</v>
      </c>
      <c r="D573" s="112">
        <f>LN('My Data'!B574/'My Data'!B573)</f>
        <v>9.006191809180655E-3</v>
      </c>
    </row>
    <row r="574" spans="1:4" ht="15.75" customHeight="1">
      <c r="A574" s="24">
        <f>'My Data'!A575</f>
        <v>45364</v>
      </c>
      <c r="B574" s="103">
        <f>LN('My Data'!C575/'My Data'!C574)</f>
        <v>-2.1353124470568946E-2</v>
      </c>
      <c r="C574">
        <f>LN('My Data'!D575/'My Data'!D574)</f>
        <v>-1.6680571006970587E-3</v>
      </c>
      <c r="D574" s="112">
        <f>LN('My Data'!B575/'My Data'!B574)</f>
        <v>2.6879821883842841E-3</v>
      </c>
    </row>
    <row r="575" spans="1:4" ht="15.75" customHeight="1">
      <c r="A575" s="24">
        <f>'My Data'!A576</f>
        <v>45365</v>
      </c>
      <c r="B575" s="103">
        <f>LN('My Data'!C576/'My Data'!C575)</f>
        <v>-7.2202479734870201E-3</v>
      </c>
      <c r="C575">
        <f>LN('My Data'!D576/'My Data'!D575)</f>
        <v>-9.5052434974280953E-3</v>
      </c>
      <c r="D575" s="112">
        <f>LN('My Data'!B576/'My Data'!B575)</f>
        <v>-3.7759700915254686E-3</v>
      </c>
    </row>
    <row r="576" spans="1:4" ht="15.75" customHeight="1">
      <c r="A576" s="24">
        <f>'My Data'!A577</f>
        <v>45366</v>
      </c>
      <c r="B576" s="103">
        <f>LN('My Data'!C577/'My Data'!C576)</f>
        <v>0</v>
      </c>
      <c r="C576">
        <f>LN('My Data'!D577/'My Data'!D576)</f>
        <v>8.3916576362483807E-3</v>
      </c>
      <c r="D576" s="112">
        <f>LN('My Data'!B577/'My Data'!B576)</f>
        <v>-1.5533101156213042E-3</v>
      </c>
    </row>
    <row r="577" spans="1:4" ht="15.75" customHeight="1">
      <c r="A577" s="24">
        <f>'My Data'!A578</f>
        <v>45369</v>
      </c>
      <c r="B577" s="103">
        <f>LN('My Data'!C578/'My Data'!C577)</f>
        <v>-7.2727593290795849E-3</v>
      </c>
      <c r="C577">
        <f>LN('My Data'!D578/'My Data'!D577)</f>
        <v>-2.9397255402358265E-2</v>
      </c>
      <c r="D577" s="112">
        <f>LN('My Data'!B578/'My Data'!B577)</f>
        <v>-7.3180517546669519E-4</v>
      </c>
    </row>
    <row r="578" spans="1:4" ht="15.75" customHeight="1">
      <c r="A578" s="24">
        <f>'My Data'!A579</f>
        <v>45370</v>
      </c>
      <c r="B578" s="103">
        <f>LN('My Data'!C579/'My Data'!C578)</f>
        <v>-7.3260400920728977E-3</v>
      </c>
      <c r="C578">
        <f>LN('My Data'!D579/'My Data'!D578)</f>
        <v>-1.619468591998072E-2</v>
      </c>
      <c r="D578" s="112">
        <f>LN('My Data'!B579/'My Data'!B578)</f>
        <v>1.3623229592598074E-3</v>
      </c>
    </row>
    <row r="579" spans="1:4" ht="15.75" customHeight="1">
      <c r="A579" s="24">
        <f>'My Data'!A580</f>
        <v>45371</v>
      </c>
      <c r="B579" s="103">
        <f>LN('My Data'!C580/'My Data'!C579)</f>
        <v>7.3260400920728812E-3</v>
      </c>
      <c r="C579">
        <f>LN('My Data'!D580/'My Data'!D579)</f>
        <v>1.6194685919980606E-2</v>
      </c>
      <c r="D579" s="112">
        <f>LN('My Data'!B580/'My Data'!B579)</f>
        <v>2.694309517488647E-4</v>
      </c>
    </row>
    <row r="580" spans="1:4" ht="15.75" customHeight="1">
      <c r="A580" s="24">
        <f>'My Data'!A581</f>
        <v>45372</v>
      </c>
      <c r="B580" s="103">
        <f>LN('My Data'!C581/'My Data'!C580)</f>
        <v>-2.9631797606371229E-2</v>
      </c>
      <c r="C580">
        <f>LN('My Data'!D581/'My Data'!D580)</f>
        <v>4.8161602870844693E-2</v>
      </c>
      <c r="D580" s="112">
        <f>LN('My Data'!B581/'My Data'!B580)</f>
        <v>1.7819451564637458E-2</v>
      </c>
    </row>
    <row r="581" spans="1:4" ht="15.75" customHeight="1">
      <c r="A581" s="24">
        <f>'My Data'!A582</f>
        <v>45373</v>
      </c>
      <c r="B581" s="103">
        <f>LN('My Data'!C582/'My Data'!C581)</f>
        <v>-3.053672386008165E-2</v>
      </c>
      <c r="C581">
        <f>LN('My Data'!D582/'My Data'!D581)</f>
        <v>1.0928962836450477E-3</v>
      </c>
      <c r="D581" s="112">
        <f>LN('My Data'!B582/'My Data'!B581)</f>
        <v>5.1414231023546629E-3</v>
      </c>
    </row>
    <row r="582" spans="1:4" ht="15.75" customHeight="1">
      <c r="A582" s="24">
        <f>'My Data'!A583</f>
        <v>45376</v>
      </c>
      <c r="B582" s="103">
        <f>LN('My Data'!C583/'My Data'!C582)</f>
        <v>-4.7628048989254705E-2</v>
      </c>
      <c r="C582">
        <f>LN('My Data'!D583/'My Data'!D582)</f>
        <v>-3.614516351060533E-2</v>
      </c>
      <c r="D582" s="112">
        <f>LN('My Data'!B583/'My Data'!B582)</f>
        <v>-2.2346480447621685E-3</v>
      </c>
    </row>
    <row r="583" spans="1:4" ht="15.75" customHeight="1">
      <c r="A583" s="24">
        <f>'My Data'!A584</f>
        <v>45377</v>
      </c>
      <c r="B583" s="103">
        <f>LN('My Data'!C584/'My Data'!C583)</f>
        <v>8.0972102326193028E-3</v>
      </c>
      <c r="C583">
        <f>LN('My Data'!D584/'My Data'!D583)</f>
        <v>2.8469687232265877E-2</v>
      </c>
      <c r="D583" s="112">
        <f>LN('My Data'!B584/'My Data'!B583)</f>
        <v>2.6146142186110415E-3</v>
      </c>
    </row>
    <row r="584" spans="1:4" ht="15.75" customHeight="1">
      <c r="A584" s="24">
        <f>'My Data'!A585</f>
        <v>45378</v>
      </c>
      <c r="B584" s="103">
        <f>LN('My Data'!C585/'My Data'!C584)</f>
        <v>2.3905520853554386E-2</v>
      </c>
      <c r="C584">
        <f>LN('My Data'!D585/'My Data'!D584)</f>
        <v>-1.6648553236743229E-2</v>
      </c>
      <c r="D584" s="112">
        <f>LN('My Data'!B585/'My Data'!B584)</f>
        <v>3.4321880077631283E-4</v>
      </c>
    </row>
    <row r="585" spans="1:4" ht="15.75" customHeight="1">
      <c r="A585" s="24">
        <f>'My Data'!A586</f>
        <v>45379</v>
      </c>
      <c r="B585" s="103">
        <f>LN('My Data'!C586/'My Data'!C585)</f>
        <v>-4.0166041725334757E-2</v>
      </c>
      <c r="C585">
        <f>LN('My Data'!D586/'My Data'!D585)</f>
        <v>-1.2387545792030998E-2</v>
      </c>
      <c r="D585" s="112">
        <f>LN('My Data'!B586/'My Data'!B585)</f>
        <v>2.7574880255173541E-3</v>
      </c>
    </row>
    <row r="586" spans="1:4" ht="15.75" customHeight="1">
      <c r="A586" s="24">
        <f>'My Data'!A587</f>
        <v>45380</v>
      </c>
      <c r="B586" s="103">
        <f>LN('My Data'!C587/'My Data'!C586)</f>
        <v>0</v>
      </c>
      <c r="C586" s="380">
        <f>LN('My Data'!D587/'My Data'!D586)</f>
        <v>0</v>
      </c>
      <c r="D586" s="112">
        <f>LN('My Data'!B587/'My Data'!B586)</f>
        <v>0</v>
      </c>
    </row>
    <row r="587" spans="1:4" ht="15.75" customHeight="1">
      <c r="A587" s="24">
        <f>'My Data'!A588</f>
        <v>45383</v>
      </c>
      <c r="B587" s="103">
        <f>LN('My Data'!C588/'My Data'!C587)</f>
        <v>0</v>
      </c>
      <c r="C587" s="380">
        <f>LN('My Data'!D588/'My Data'!D587)</f>
        <v>0</v>
      </c>
      <c r="D587" s="112">
        <f>LN('My Data'!B588/'My Data'!B587)</f>
        <v>0</v>
      </c>
    </row>
    <row r="588" spans="1:4" ht="15.75" customHeight="1">
      <c r="A588" s="24">
        <f>'My Data'!A589</f>
        <v>45384</v>
      </c>
      <c r="B588" s="103">
        <f>LN('My Data'!C589/'My Data'!C588)</f>
        <v>-4.184710993550049E-2</v>
      </c>
      <c r="C588">
        <f>LN('My Data'!D589/'My Data'!D588)</f>
        <v>-1.3116811954948911E-2</v>
      </c>
      <c r="D588" s="112">
        <f>LN('My Data'!B589/'My Data'!B588)</f>
        <v>-3.1029953469597148E-3</v>
      </c>
    </row>
    <row r="589" spans="1:4" ht="15.75" customHeight="1">
      <c r="A589" s="24">
        <f>'My Data'!A590</f>
        <v>45385</v>
      </c>
      <c r="B589" s="103">
        <f>LN('My Data'!C590/'My Data'!C589)</f>
        <v>-8.5837436913914419E-3</v>
      </c>
      <c r="C589">
        <f>LN('My Data'!D590/'My Data'!D589)</f>
        <v>5.724114083888422E-3</v>
      </c>
      <c r="D589" s="112">
        <f>LN('My Data'!B590/'My Data'!B589)</f>
        <v>5.3537111189987194E-4</v>
      </c>
    </row>
    <row r="590" spans="1:4" ht="15.75" customHeight="1">
      <c r="A590" s="24">
        <f>'My Data'!A591</f>
        <v>45386</v>
      </c>
      <c r="B590" s="103">
        <f>LN('My Data'!C591/'My Data'!C590)</f>
        <v>8.583743691391435E-3</v>
      </c>
      <c r="C590">
        <f>LN('My Data'!D591/'My Data'!D590)</f>
        <v>6.8259650703998906E-3</v>
      </c>
      <c r="D590" s="112">
        <f>LN('My Data'!B591/'My Data'!B590)</f>
        <v>4.998955178730894E-3</v>
      </c>
    </row>
    <row r="591" spans="1:4" ht="15.75" customHeight="1">
      <c r="A591" s="24">
        <f>'My Data'!A592</f>
        <v>45387</v>
      </c>
      <c r="B591" s="103">
        <f>LN('My Data'!C592/'My Data'!C591)</f>
        <v>-3.4786116085415542E-2</v>
      </c>
      <c r="C591">
        <f>LN('My Data'!D592/'My Data'!D591)</f>
        <v>-1.1402632097811649E-2</v>
      </c>
      <c r="D591" s="112">
        <f>LN('My Data'!B592/'My Data'!B591)</f>
        <v>-8.0502872341394905E-3</v>
      </c>
    </row>
    <row r="592" spans="1:4" ht="15.75" customHeight="1">
      <c r="A592" s="24">
        <f>'My Data'!A593</f>
        <v>45390</v>
      </c>
      <c r="B592" s="103">
        <f>LN('My Data'!C593/'My Data'!C592)</f>
        <v>-8.8889474172458155E-3</v>
      </c>
      <c r="C592">
        <f>LN('My Data'!D593/'My Data'!D592)</f>
        <v>-2.296212260350379E-3</v>
      </c>
      <c r="D592" s="112">
        <f>LN('My Data'!B593/'My Data'!B592)</f>
        <v>4.4159177314649694E-3</v>
      </c>
    </row>
    <row r="593" spans="1:4" ht="15.75" customHeight="1">
      <c r="A593" s="24">
        <f>'My Data'!A594</f>
        <v>45391</v>
      </c>
      <c r="B593" s="103">
        <f>LN('My Data'!C594/'My Data'!C593)</f>
        <v>2.6433257068155431E-2</v>
      </c>
      <c r="C593" s="380">
        <f>LN('My Data'!D594/'My Data'!D593)</f>
        <v>0</v>
      </c>
      <c r="D593" s="112">
        <f>LN('My Data'!B594/'My Data'!B593)</f>
        <v>-1.5841904341270159E-3</v>
      </c>
    </row>
    <row r="594" spans="1:4" ht="15.75" customHeight="1">
      <c r="A594" s="24">
        <f>'My Data'!A595</f>
        <v>45392</v>
      </c>
      <c r="B594" s="103">
        <f>LN('My Data'!C595/'My Data'!C594)</f>
        <v>-2.6433257068155368E-2</v>
      </c>
      <c r="C594">
        <f>LN('My Data'!D595/'My Data'!D594)</f>
        <v>1.3698844358161927E-2</v>
      </c>
      <c r="D594" s="112">
        <f>LN('My Data'!B595/'My Data'!B594)</f>
        <v>3.1316660529449336E-3</v>
      </c>
    </row>
    <row r="595" spans="1:4" ht="15.75" customHeight="1">
      <c r="A595" s="24">
        <f>'My Data'!A596</f>
        <v>45393</v>
      </c>
      <c r="B595" s="103">
        <f>LN('My Data'!C596/'My Data'!C595)</f>
        <v>-2.715098906595086E-2</v>
      </c>
      <c r="C595">
        <f>LN('My Data'!D596/'My Data'!D595)</f>
        <v>1.5748356968139331E-2</v>
      </c>
      <c r="D595" s="112">
        <f>LN('My Data'!B596/'My Data'!B595)</f>
        <v>-4.1571263982104209E-3</v>
      </c>
    </row>
    <row r="596" spans="1:4" ht="15.75" customHeight="1">
      <c r="A596" s="24">
        <f>'My Data'!A597</f>
        <v>45394</v>
      </c>
      <c r="B596" s="103">
        <f>LN('My Data'!C597/'My Data'!C596)</f>
        <v>-1.8519047767237527E-2</v>
      </c>
      <c r="C596">
        <f>LN('My Data'!D597/'My Data'!D596)</f>
        <v>-6.7189502487449808E-3</v>
      </c>
      <c r="D596" s="112">
        <f>LN('My Data'!B597/'My Data'!B596)</f>
        <v>7.3017508550347488E-3</v>
      </c>
    </row>
    <row r="597" spans="1:4" ht="15.75" customHeight="1">
      <c r="A597" s="24">
        <f>'My Data'!A598</f>
        <v>45397</v>
      </c>
      <c r="B597" s="103">
        <f>LN('My Data'!C598/'My Data'!C597)</f>
        <v>0</v>
      </c>
      <c r="C597">
        <f>LN('My Data'!D598/'My Data'!D597)</f>
        <v>-1.0163836790005994E-2</v>
      </c>
      <c r="D597" s="112">
        <f>LN('My Data'!B598/'My Data'!B597)</f>
        <v>-3.4000895872234025E-3</v>
      </c>
    </row>
    <row r="598" spans="1:4" ht="15.75" customHeight="1">
      <c r="A598" s="24">
        <f>'My Data'!A599</f>
        <v>45398</v>
      </c>
      <c r="B598" s="103">
        <f>LN('My Data'!C599/'My Data'!C598)</f>
        <v>-6.7658648473814809E-2</v>
      </c>
      <c r="C598">
        <f>LN('My Data'!D599/'My Data'!D598)</f>
        <v>-2.1802355272486609E-2</v>
      </c>
      <c r="D598" s="112">
        <f>LN('My Data'!B599/'My Data'!B598)</f>
        <v>-1.8360333656052764E-2</v>
      </c>
    </row>
    <row r="599" spans="1:4" ht="15.75" customHeight="1">
      <c r="A599" s="24">
        <f>'My Data'!A600</f>
        <v>45399</v>
      </c>
      <c r="B599" s="103">
        <f>LN('My Data'!C600/'My Data'!C599)</f>
        <v>-1.0050335853501451E-2</v>
      </c>
      <c r="C599">
        <f>LN('My Data'!D600/'My Data'!D599)</f>
        <v>1.611082027269849E-2</v>
      </c>
      <c r="D599" s="112">
        <f>LN('My Data'!B600/'My Data'!B599)</f>
        <v>3.0067326083327659E-3</v>
      </c>
    </row>
    <row r="600" spans="1:4" ht="15.75" customHeight="1">
      <c r="A600" s="24">
        <f>'My Data'!A601</f>
        <v>45400</v>
      </c>
      <c r="B600" s="103">
        <f>LN('My Data'!C601/'My Data'!C600)</f>
        <v>-4.1242958534049134E-2</v>
      </c>
      <c r="C600">
        <f>LN('My Data'!D601/'My Data'!D600)</f>
        <v>2.2805026987250815E-3</v>
      </c>
      <c r="D600" s="112">
        <f>LN('My Data'!B601/'My Data'!B600)</f>
        <v>3.9741995547870656E-3</v>
      </c>
    </row>
    <row r="601" spans="1:4" ht="15.75" customHeight="1">
      <c r="A601" s="24">
        <f>'My Data'!A602</f>
        <v>45401</v>
      </c>
      <c r="B601" s="103">
        <f>LN('My Data'!C602/'My Data'!C601)</f>
        <v>-2.1277398447284851E-2</v>
      </c>
      <c r="C601">
        <f>LN('My Data'!D602/'My Data'!D601)</f>
        <v>-2.187767165086121E-2</v>
      </c>
      <c r="D601" s="112">
        <f>LN('My Data'!B602/'My Data'!B601)</f>
        <v>1.6322619669040326E-3</v>
      </c>
    </row>
    <row r="602" spans="1:4" ht="15.75" customHeight="1">
      <c r="A602" s="24">
        <f>'My Data'!A603</f>
        <v>45404</v>
      </c>
      <c r="B602" s="103">
        <f>LN('My Data'!C603/'My Data'!C602)</f>
        <v>3.174869831458027E-2</v>
      </c>
      <c r="C602">
        <f>LN('My Data'!D603/'My Data'!D602)</f>
        <v>4.6457690991725895E-3</v>
      </c>
      <c r="D602" s="112">
        <f>LN('My Data'!B603/'My Data'!B602)</f>
        <v>1.5341009288890909E-2</v>
      </c>
    </row>
    <row r="603" spans="1:4" ht="15.75" customHeight="1">
      <c r="A603" s="24">
        <f>'My Data'!A604</f>
        <v>45405</v>
      </c>
      <c r="B603" s="103">
        <f>LN('My Data'!C604/'My Data'!C603)</f>
        <v>7.0380796761799605E-2</v>
      </c>
      <c r="C603">
        <f>LN('My Data'!D604/'My Data'!D603)</f>
        <v>1.3809195274186359E-2</v>
      </c>
      <c r="D603" s="112">
        <f>LN('My Data'!B604/'My Data'!B603)</f>
        <v>3.6456392387339419E-3</v>
      </c>
    </row>
    <row r="604" spans="1:4" ht="15.75" customHeight="1">
      <c r="A604" s="24">
        <f>'My Data'!A605</f>
        <v>45406</v>
      </c>
      <c r="B604" s="103">
        <f>LN('My Data'!C605/'My Data'!C604)</f>
        <v>0</v>
      </c>
      <c r="C604">
        <f>LN('My Data'!D605/'My Data'!D604)</f>
        <v>-2.8987536873252298E-2</v>
      </c>
      <c r="D604" s="112">
        <f>LN('My Data'!B605/'My Data'!B604)</f>
        <v>-1.0357305313044092E-3</v>
      </c>
    </row>
    <row r="605" spans="1:4" ht="15.75" customHeight="1">
      <c r="A605" s="24">
        <f>'My Data'!A606</f>
        <v>45407</v>
      </c>
      <c r="B605" s="103">
        <f>LN('My Data'!C606/'My Data'!C605)</f>
        <v>-0.10212949507637979</v>
      </c>
      <c r="C605">
        <f>LN('My Data'!D606/'My Data'!D605)</f>
        <v>2.3501773449534514E-3</v>
      </c>
      <c r="D605" s="112">
        <f>LN('My Data'!B606/'My Data'!B605)</f>
        <v>3.3047053754184409E-3</v>
      </c>
    </row>
    <row r="606" spans="1:4" ht="15.75" customHeight="1">
      <c r="A606" s="24">
        <f>'My Data'!A607</f>
        <v>45408</v>
      </c>
      <c r="B606" s="103">
        <f>LN('My Data'!C607/'My Data'!C606)</f>
        <v>4.2111485350126848E-2</v>
      </c>
      <c r="C606">
        <f>LN('My Data'!D607/'My Data'!D606)</f>
        <v>1.8605187831034486E-2</v>
      </c>
      <c r="D606" s="112">
        <f>LN('My Data'!B607/'My Data'!B606)</f>
        <v>8.0297541981644675E-3</v>
      </c>
    </row>
    <row r="607" spans="1:4" ht="15.75" customHeight="1">
      <c r="A607" s="24">
        <f>'My Data'!A608</f>
        <v>45411</v>
      </c>
      <c r="B607" s="103">
        <f>LN('My Data'!C608/'My Data'!C607)</f>
        <v>6.9679920637989806E-2</v>
      </c>
      <c r="C607">
        <f>LN('My Data'!D608/'My Data'!D607)</f>
        <v>2.6152712810459271E-2</v>
      </c>
      <c r="D607" s="112">
        <f>LN('My Data'!B608/'My Data'!B607)</f>
        <v>2.5559633291127918E-3</v>
      </c>
    </row>
    <row r="608" spans="1:4" ht="15.75" customHeight="1">
      <c r="A608" s="24">
        <f>'My Data'!A609</f>
        <v>45412</v>
      </c>
      <c r="B608" s="103">
        <f>LN('My Data'!C609/'My Data'!C608)</f>
        <v>-5.9423420470800764E-2</v>
      </c>
      <c r="C608">
        <f>LN('My Data'!D609/'My Data'!D608)</f>
        <v>1.2270092591814183E-2</v>
      </c>
      <c r="D608" s="112">
        <f>LN('My Data'!B609/'My Data'!B608)</f>
        <v>-1.127482674158865E-3</v>
      </c>
    </row>
    <row r="609" spans="1:4" ht="15.75" customHeight="1">
      <c r="A609" s="24">
        <f>'My Data'!A610</f>
        <v>45413</v>
      </c>
      <c r="B609" s="103">
        <f>LN('My Data'!C610/'My Data'!C609)</f>
        <v>3.0153038170687457E-2</v>
      </c>
      <c r="C609">
        <f>LN('My Data'!D610/'My Data'!D609)</f>
        <v>-3.842280540227351E-2</v>
      </c>
      <c r="D609" s="112">
        <f>LN('My Data'!B610/'My Data'!B609)</f>
        <v>-2.6954767011112654E-3</v>
      </c>
    </row>
    <row r="610" spans="1:4" ht="15.75" customHeight="1">
      <c r="A610" s="24">
        <f>'My Data'!A611</f>
        <v>45414</v>
      </c>
      <c r="B610" s="103">
        <f>LN('My Data'!C611/'My Data'!C610)</f>
        <v>4.8318577270807732E-2</v>
      </c>
      <c r="C610">
        <f>LN('My Data'!D611/'My Data'!D610)</f>
        <v>2.7274417919659306E-2</v>
      </c>
      <c r="D610" s="112">
        <f>LN('My Data'!B611/'My Data'!B610)</f>
        <v>6.2544373889184086E-3</v>
      </c>
    </row>
    <row r="611" spans="1:4" ht="15.75" customHeight="1">
      <c r="A611" s="24">
        <f>'My Data'!A612</f>
        <v>45415</v>
      </c>
      <c r="B611" s="103">
        <f>LN('My Data'!C612/'My Data'!C611)</f>
        <v>3.7041271680349076E-2</v>
      </c>
      <c r="C611">
        <f>LN('My Data'!D612/'My Data'!D611)</f>
        <v>4.6010305648833266E-2</v>
      </c>
      <c r="D611" s="112">
        <f>LN('My Data'!B612/'My Data'!B611)</f>
        <v>5.1199387149805601E-3</v>
      </c>
    </row>
    <row r="612" spans="1:4" ht="15.75" customHeight="1">
      <c r="A612" s="24">
        <f>'My Data'!A613</f>
        <v>45418</v>
      </c>
      <c r="B612" s="103">
        <f>LN('My Data'!C613/'My Data'!C612)</f>
        <v>0</v>
      </c>
      <c r="C612" s="380">
        <f>LN('My Data'!D613/'My Data'!D612)</f>
        <v>0</v>
      </c>
      <c r="D612" s="112">
        <f>LN('My Data'!B613/'My Data'!B612)</f>
        <v>0</v>
      </c>
    </row>
    <row r="613" spans="1:4" ht="15.75" customHeight="1">
      <c r="A613" s="24">
        <f>'My Data'!A614</f>
        <v>45419</v>
      </c>
      <c r="B613" s="103">
        <f>LN('My Data'!C614/'My Data'!C613)</f>
        <v>9.0498355199178562E-3</v>
      </c>
      <c r="C613">
        <f>LN('My Data'!D614/'My Data'!D613)</f>
        <v>9.5898444046149459E-3</v>
      </c>
      <c r="D613" s="112">
        <f>LN('My Data'!B614/'My Data'!B613)</f>
        <v>1.2141691901104744E-2</v>
      </c>
    </row>
    <row r="614" spans="1:4" ht="15.75" customHeight="1">
      <c r="A614" s="24">
        <f>'My Data'!A615</f>
        <v>45420</v>
      </c>
      <c r="B614" s="103">
        <f>LN('My Data'!C615/'My Data'!C614)</f>
        <v>3.5401927050915792E-2</v>
      </c>
      <c r="C614">
        <f>LN('My Data'!D615/'My Data'!D614)</f>
        <v>-3.1864073694078689E-3</v>
      </c>
      <c r="D614" s="112">
        <f>LN('My Data'!B615/'My Data'!B614)</f>
        <v>4.7081302611407042E-3</v>
      </c>
    </row>
    <row r="615" spans="1:4" ht="15.75" customHeight="1">
      <c r="A615" s="24">
        <f>'My Data'!A616</f>
        <v>45421</v>
      </c>
      <c r="B615" s="103">
        <f>LN('My Data'!C616/'My Data'!C615)</f>
        <v>-1.7544309650909508E-2</v>
      </c>
      <c r="C615">
        <f>LN('My Data'!D616/'My Data'!D615)</f>
        <v>6.3626937878286504E-3</v>
      </c>
      <c r="D615" s="112">
        <f>LN('My Data'!B616/'My Data'!B615)</f>
        <v>3.0787251097850661E-3</v>
      </c>
    </row>
    <row r="616" spans="1:4" ht="15.75" customHeight="1">
      <c r="A616" s="24">
        <f>'My Data'!A617</f>
        <v>45422</v>
      </c>
      <c r="B616" s="103">
        <f>LN('My Data'!C617/'My Data'!C616)</f>
        <v>8.8106296821549059E-3</v>
      </c>
      <c r="C616">
        <f>LN('My Data'!D617/'My Data'!D616)</f>
        <v>3.1662295580495133E-3</v>
      </c>
      <c r="D616" s="112">
        <f>LN('My Data'!B617/'My Data'!B616)</f>
        <v>6.1377901498175505E-3</v>
      </c>
    </row>
    <row r="617" spans="1:4" ht="15.75" customHeight="1">
      <c r="A617" s="24">
        <f>'My Data'!A618</f>
        <v>45425</v>
      </c>
      <c r="B617" s="103">
        <f>LN('My Data'!C618/'My Data'!C617)</f>
        <v>-3.5718082602079114E-2</v>
      </c>
      <c r="C617">
        <f>LN('My Data'!D618/'My Data'!D617)</f>
        <v>-1.5932360381085274E-2</v>
      </c>
      <c r="D617" s="112">
        <f>LN('My Data'!B618/'My Data'!B617)</f>
        <v>-2.4886651182473418E-3</v>
      </c>
    </row>
    <row r="618" spans="1:4" ht="15.75" customHeight="1">
      <c r="A618" s="24">
        <f>'My Data'!A619</f>
        <v>45426</v>
      </c>
      <c r="B618" s="103">
        <f>LN('My Data'!C619/'My Data'!C618)</f>
        <v>9.0498355199178562E-3</v>
      </c>
      <c r="C618">
        <f>LN('My Data'!D619/'My Data'!D618)</f>
        <v>-4.2918520815409204E-3</v>
      </c>
      <c r="D618" s="112">
        <f>LN('My Data'!B619/'My Data'!B618)</f>
        <v>1.7332150499426932E-3</v>
      </c>
    </row>
    <row r="619" spans="1:4" ht="15.75" customHeight="1">
      <c r="A619" s="24">
        <f>'My Data'!A620</f>
        <v>45427</v>
      </c>
      <c r="B619" s="103">
        <f>LN('My Data'!C620/'My Data'!C619)</f>
        <v>2.6668247082161055E-2</v>
      </c>
      <c r="C619">
        <f>LN('My Data'!D620/'My Data'!D619)</f>
        <v>1.811450703877665E-2</v>
      </c>
      <c r="D619" s="112">
        <f>LN('My Data'!B620/'My Data'!B619)</f>
        <v>2.8504545094377651E-3</v>
      </c>
    </row>
    <row r="620" spans="1:4" ht="15.75" customHeight="1">
      <c r="A620" s="24">
        <f>'My Data'!A621</f>
        <v>45428</v>
      </c>
      <c r="B620" s="103">
        <f>LN('My Data'!C621/'My Data'!C620)</f>
        <v>-1.7699577099400749E-2</v>
      </c>
      <c r="C620">
        <f>LN('My Data'!D621/'My Data'!D620)</f>
        <v>-7.419217922028677E-3</v>
      </c>
      <c r="D620" s="112">
        <f>LN('My Data'!B621/'My Data'!B620)</f>
        <v>-4.1563431670361034E-4</v>
      </c>
    </row>
    <row r="621" spans="1:4" ht="15.75" customHeight="1">
      <c r="A621" s="24">
        <f>'My Data'!A622</f>
        <v>45429</v>
      </c>
      <c r="B621" s="103">
        <f>LN('My Data'!C622/'My Data'!C621)</f>
        <v>-3.6367644170874833E-2</v>
      </c>
      <c r="C621">
        <f>LN('My Data'!D622/'My Data'!D621)</f>
        <v>-1.6086137751624381E-2</v>
      </c>
      <c r="D621" s="112">
        <f>LN('My Data'!B622/'My Data'!B621)</f>
        <v>-2.3657267632760191E-3</v>
      </c>
    </row>
    <row r="622" spans="1:4" ht="15.75" customHeight="1">
      <c r="A622" s="24">
        <f>'My Data'!A623</f>
        <v>45432</v>
      </c>
      <c r="B622" s="103">
        <f>LN('My Data'!C623/'My Data'!C622)</f>
        <v>-1.8692133012152522E-2</v>
      </c>
      <c r="C622">
        <f>LN('My Data'!D623/'My Data'!D622)</f>
        <v>1.6086137751624444E-2</v>
      </c>
      <c r="D622" s="112">
        <f>LN('My Data'!B623/'My Data'!B622)</f>
        <v>1.2234581801249668E-3</v>
      </c>
    </row>
    <row r="623" spans="1:4" ht="15.75" customHeight="1">
      <c r="A623" s="24">
        <f>'My Data'!A624</f>
        <v>45433</v>
      </c>
      <c r="B623" s="103">
        <f>LN('My Data'!C624/'My Data'!C623)</f>
        <v>-2.8710105882431367E-2</v>
      </c>
      <c r="C623">
        <f>LN('My Data'!D624/'My Data'!D623)</f>
        <v>-4.2643987864576507E-3</v>
      </c>
      <c r="D623" s="112">
        <f>LN('My Data'!B624/'My Data'!B623)</f>
        <v>-1.3897223224066584E-3</v>
      </c>
    </row>
    <row r="624" spans="1:4" ht="15.75" customHeight="1">
      <c r="A624" s="24">
        <f>'My Data'!A625</f>
        <v>45434</v>
      </c>
      <c r="B624" s="103">
        <f>LN('My Data'!C625/'My Data'!C624)</f>
        <v>5.6618893999507904E-2</v>
      </c>
      <c r="C624">
        <f>LN('My Data'!D625/'My Data'!D624)</f>
        <v>-2.1390382487494184E-3</v>
      </c>
      <c r="D624" s="112">
        <f>LN('My Data'!B625/'My Data'!B624)</f>
        <v>-5.2243860892825719E-3</v>
      </c>
    </row>
    <row r="625" spans="1:4" ht="15.75" customHeight="1">
      <c r="A625" s="24">
        <f>'My Data'!A626</f>
        <v>45435</v>
      </c>
      <c r="B625" s="103">
        <f>LN('My Data'!C626/'My Data'!C625)</f>
        <v>1.8182319083190547E-2</v>
      </c>
      <c r="C625">
        <f>LN('My Data'!D626/'My Data'!D625)</f>
        <v>-2.0552372953321237E-2</v>
      </c>
      <c r="D625" s="112">
        <f>LN('My Data'!B626/'My Data'!B625)</f>
        <v>-3.7341675831452452E-3</v>
      </c>
    </row>
    <row r="626" spans="1:4" ht="15.75" customHeight="1">
      <c r="A626" s="24">
        <f>'My Data'!A627</f>
        <v>45436</v>
      </c>
      <c r="B626" s="103">
        <f>LN('My Data'!C627/'My Data'!C626)</f>
        <v>-9.0498355199179273E-3</v>
      </c>
      <c r="C626">
        <f>LN('My Data'!D627/'My Data'!D626)</f>
        <v>8.7051692273308074E-3</v>
      </c>
      <c r="D626" s="112">
        <f>LN('My Data'!B627/'My Data'!B626)</f>
        <v>-1.3038237891435378E-3</v>
      </c>
    </row>
    <row r="627" spans="1:4" ht="15.75" customHeight="1">
      <c r="A627" s="24">
        <f>'My Data'!A628</f>
        <v>45439</v>
      </c>
      <c r="B627" s="103">
        <f>LN('My Data'!C628/'My Data'!C627)</f>
        <v>0</v>
      </c>
      <c r="C627" s="380">
        <f>LN('My Data'!D628/'My Data'!D627)</f>
        <v>0</v>
      </c>
      <c r="D627" s="112">
        <f>LN('My Data'!B628/'My Data'!B627)</f>
        <v>0</v>
      </c>
    </row>
    <row r="628" spans="1:4" ht="15.75" customHeight="1">
      <c r="A628" s="24">
        <f>'My Data'!A629</f>
        <v>45440</v>
      </c>
      <c r="B628" s="103">
        <f>LN('My Data'!C629/'My Data'!C628)</f>
        <v>0</v>
      </c>
      <c r="C628">
        <f>LN('My Data'!D629/'My Data'!D628)</f>
        <v>-2.7459166200652509E-2</v>
      </c>
      <c r="D628" s="112">
        <f>LN('My Data'!B629/'My Data'!B628)</f>
        <v>-7.0257925881299452E-3</v>
      </c>
    </row>
    <row r="629" spans="1:4" ht="15.75" customHeight="1">
      <c r="A629" s="24">
        <f>'My Data'!A630</f>
        <v>45441</v>
      </c>
      <c r="B629" s="103">
        <f>LN('My Data'!C630/'My Data'!C629)</f>
        <v>-4.6520015634892928E-2</v>
      </c>
      <c r="C629">
        <f>LN('My Data'!D630/'My Data'!D629)</f>
        <v>-2.3663075930016705E-2</v>
      </c>
      <c r="D629" s="112">
        <f>LN('My Data'!B630/'My Data'!B629)</f>
        <v>-9.2707095818201791E-3</v>
      </c>
    </row>
    <row r="630" spans="1:4" ht="15.75" customHeight="1">
      <c r="A630" s="24">
        <f>'My Data'!A631</f>
        <v>45442</v>
      </c>
      <c r="B630" s="103">
        <f>LN('My Data'!C631/'My Data'!C630)</f>
        <v>0</v>
      </c>
      <c r="C630">
        <f>LN('My Data'!D631/'My Data'!D630)</f>
        <v>2.6998265236154902E-2</v>
      </c>
      <c r="D630" s="112">
        <f>LN('My Data'!B631/'My Data'!B630)</f>
        <v>6.6240850113172692E-3</v>
      </c>
    </row>
    <row r="631" spans="1:4" ht="15.75" customHeight="1">
      <c r="A631" s="24">
        <f>'My Data'!A632</f>
        <v>45443</v>
      </c>
      <c r="B631" s="103">
        <f>LN('My Data'!C632/'My Data'!C631)</f>
        <v>1.8868484304382736E-2</v>
      </c>
      <c r="C631" s="380">
        <f>LN('My Data'!D632/'My Data'!D631)</f>
        <v>0</v>
      </c>
      <c r="D631" s="112">
        <f>LN('My Data'!B632/'My Data'!B631)</f>
        <v>5.0210781575551339E-3</v>
      </c>
    </row>
    <row r="632" spans="1:4" ht="15.75" customHeight="1">
      <c r="A632" s="24">
        <f>'My Data'!A633</f>
        <v>45446</v>
      </c>
      <c r="B632" s="103">
        <f>LN('My Data'!C633/'My Data'!C632)</f>
        <v>-9.3897403498390316E-3</v>
      </c>
      <c r="C632">
        <f>LN('My Data'!D633/'My Data'!D632)</f>
        <v>3.5971180620504688E-2</v>
      </c>
      <c r="D632" s="112">
        <f>LN('My Data'!B633/'My Data'!B632)</f>
        <v>-1.7317516711387156E-4</v>
      </c>
    </row>
    <row r="633" spans="1:4" ht="15.75" customHeight="1">
      <c r="A633" s="24">
        <f>'My Data'!A634</f>
        <v>45447</v>
      </c>
      <c r="B633" s="103">
        <f>LN('My Data'!C634/'My Data'!C633)</f>
        <v>-1.9048194970694474E-2</v>
      </c>
      <c r="C633">
        <f>LN('My Data'!D634/'My Data'!D633)</f>
        <v>-1.9460073554712274E-2</v>
      </c>
      <c r="D633" s="112">
        <f>LN('My Data'!B634/'My Data'!B633)</f>
        <v>-4.4294330425898188E-3</v>
      </c>
    </row>
    <row r="634" spans="1:4" ht="15.75" customHeight="1">
      <c r="A634" s="24">
        <f>'My Data'!A635</f>
        <v>45448</v>
      </c>
      <c r="B634" s="103">
        <f>LN('My Data'!C635/'My Data'!C634)</f>
        <v>-9.6619109117368589E-3</v>
      </c>
      <c r="C634">
        <f>LN('My Data'!D635/'My Data'!D634)</f>
        <v>4.3573053689556262E-3</v>
      </c>
      <c r="D634" s="112">
        <f>LN('My Data'!B635/'My Data'!B634)</f>
        <v>1.2565594156258492E-3</v>
      </c>
    </row>
    <row r="635" spans="1:4" ht="15.75" customHeight="1">
      <c r="A635" s="24">
        <f>'My Data'!A636</f>
        <v>45449</v>
      </c>
      <c r="B635" s="103">
        <f>LN('My Data'!C636/'My Data'!C635)</f>
        <v>0</v>
      </c>
      <c r="C635">
        <f>LN('My Data'!D636/'My Data'!D635)</f>
        <v>-8.7336799687546662E-3</v>
      </c>
      <c r="D635" s="112">
        <f>LN('My Data'!B636/'My Data'!B635)</f>
        <v>4.2859324622987914E-3</v>
      </c>
    </row>
    <row r="636" spans="1:4" ht="15.75" customHeight="1">
      <c r="A636" s="24">
        <f>'My Data'!A637</f>
        <v>45450</v>
      </c>
      <c r="B636" s="103">
        <f>LN('My Data'!C637/'My Data'!C636)</f>
        <v>-9.7561749453646852E-3</v>
      </c>
      <c r="C636">
        <f>LN('My Data'!D637/'My Data'!D636)</f>
        <v>-2.1953905634356152E-3</v>
      </c>
      <c r="D636" s="112">
        <f>LN('My Data'!B637/'My Data'!B636)</f>
        <v>-5.2430629922489147E-3</v>
      </c>
    </row>
    <row r="637" spans="1:4" ht="15.75" customHeight="1">
      <c r="A637" s="24">
        <f>'My Data'!A638</f>
        <v>45453</v>
      </c>
      <c r="B637" s="103">
        <f>LN('My Data'!C638/'My Data'!C637)</f>
        <v>0</v>
      </c>
      <c r="C637">
        <f>LN('My Data'!D638/'My Data'!D637)</f>
        <v>-7.7220460939103897E-3</v>
      </c>
      <c r="D637" s="112">
        <f>LN('My Data'!B638/'My Data'!B637)</f>
        <v>-2.5060763946674587E-3</v>
      </c>
    </row>
    <row r="638" spans="1:4" ht="15.75" customHeight="1">
      <c r="A638" s="24">
        <f>'My Data'!A639</f>
        <v>45454</v>
      </c>
      <c r="B638" s="103">
        <f>LN('My Data'!C639/'My Data'!C638)</f>
        <v>9.7561749453646558E-3</v>
      </c>
      <c r="C638">
        <f>LN('My Data'!D639/'My Data'!D638)</f>
        <v>-1.5625317903080756E-2</v>
      </c>
      <c r="D638" s="112">
        <f>LN('My Data'!B639/'My Data'!B638)</f>
        <v>-9.7064565391135615E-3</v>
      </c>
    </row>
    <row r="639" spans="1:4" ht="15.75" customHeight="1">
      <c r="A639" s="24">
        <f>'My Data'!A640</f>
        <v>45455</v>
      </c>
      <c r="B639" s="103">
        <f>LN('My Data'!C640/'My Data'!C639)</f>
        <v>0</v>
      </c>
      <c r="C639">
        <f>LN('My Data'!D640/'My Data'!D639)</f>
        <v>1.1242272122809105E-3</v>
      </c>
      <c r="D639" s="112">
        <f>LN('My Data'!B640/'My Data'!B639)</f>
        <v>8.6907774593521468E-3</v>
      </c>
    </row>
    <row r="640" spans="1:4" ht="15.75" customHeight="1">
      <c r="A640" s="24">
        <f>'My Data'!A641</f>
        <v>45456</v>
      </c>
      <c r="B640" s="103">
        <f>LN('My Data'!C641/'My Data'!C640)</f>
        <v>-4.9761509559063943E-2</v>
      </c>
      <c r="C640">
        <f>LN('My Data'!D641/'My Data'!D640)</f>
        <v>-5.633817718256131E-3</v>
      </c>
      <c r="D640" s="112">
        <f>LN('My Data'!B641/'My Data'!B640)</f>
        <v>-7.4970665697536047E-3</v>
      </c>
    </row>
    <row r="641" spans="1:4" ht="15.75" customHeight="1">
      <c r="A641" s="24">
        <f>'My Data'!A642</f>
        <v>45457</v>
      </c>
      <c r="B641" s="103">
        <f>LN('My Data'!C642/'My Data'!C641)</f>
        <v>0</v>
      </c>
      <c r="C641">
        <f>LN('My Data'!D642/'My Data'!D641)</f>
        <v>-3.4486176071169203E-2</v>
      </c>
      <c r="D641" s="112">
        <f>LN('My Data'!B642/'My Data'!B641)</f>
        <v>-2.2929171415600881E-3</v>
      </c>
    </row>
    <row r="642" spans="1:4" ht="15.75" customHeight="1">
      <c r="A642" s="24">
        <f>'My Data'!A643</f>
        <v>45460</v>
      </c>
      <c r="B642" s="103">
        <f>LN('My Data'!C643/'My Data'!C642)</f>
        <v>-1.025650016718911E-2</v>
      </c>
      <c r="C642">
        <f>LN('My Data'!D643/'My Data'!D642)</f>
        <v>-5.8651194523981339E-3</v>
      </c>
      <c r="D642" s="112">
        <f>LN('My Data'!B643/'My Data'!B642)</f>
        <v>-2.2980427693258958E-4</v>
      </c>
    </row>
    <row r="643" spans="1:4" ht="15.75" customHeight="1">
      <c r="A643" s="24">
        <f>'My Data'!A644</f>
        <v>45461</v>
      </c>
      <c r="B643" s="103">
        <f>LN('My Data'!C644/'My Data'!C643)</f>
        <v>0</v>
      </c>
      <c r="C643">
        <f>LN('My Data'!D644/'My Data'!D643)</f>
        <v>-1.5412278994886898E-2</v>
      </c>
      <c r="D643" s="112">
        <f>LN('My Data'!B644/'My Data'!B643)</f>
        <v>6.8867717362619462E-3</v>
      </c>
    </row>
    <row r="644" spans="1:4" ht="15.75" customHeight="1">
      <c r="A644" s="24">
        <f>'My Data'!A645</f>
        <v>45462</v>
      </c>
      <c r="B644" s="103">
        <f>LN('My Data'!C645/'My Data'!C644)</f>
        <v>0</v>
      </c>
      <c r="C644">
        <f>LN('My Data'!D645/'My Data'!D644)</f>
        <v>-1.322929696849723E-2</v>
      </c>
      <c r="D644" s="112">
        <f>LN('My Data'!B645/'My Data'!B644)</f>
        <v>1.2579258729609761E-3</v>
      </c>
    </row>
    <row r="645" spans="1:4" ht="15.75" customHeight="1">
      <c r="A645" s="24">
        <f>'My Data'!A646</f>
        <v>45463</v>
      </c>
      <c r="B645" s="103">
        <f>LN('My Data'!C646/'My Data'!C645)</f>
        <v>0</v>
      </c>
      <c r="C645">
        <f>LN('My Data'!D646/'My Data'!D645)</f>
        <v>8.4388686458646035E-3</v>
      </c>
      <c r="D645" s="112">
        <f>LN('My Data'!B646/'My Data'!B645)</f>
        <v>7.8417595865707037E-3</v>
      </c>
    </row>
    <row r="646" spans="1:4" ht="15.75" customHeight="1">
      <c r="A646" s="24">
        <f>'My Data'!A647</f>
        <v>45464</v>
      </c>
      <c r="B646" s="103">
        <f>LN('My Data'!C647/'My Data'!C646)</f>
        <v>-5.292240145434244E-2</v>
      </c>
      <c r="C646">
        <f>LN('My Data'!D647/'My Data'!D646)</f>
        <v>2.1378486406531495E-2</v>
      </c>
      <c r="D646" s="112">
        <f>LN('My Data'!B647/'My Data'!B646)</f>
        <v>-4.0068925420939641E-3</v>
      </c>
    </row>
    <row r="647" spans="1:4" ht="15.75" customHeight="1">
      <c r="A647" s="24">
        <f>'My Data'!A648</f>
        <v>45467</v>
      </c>
      <c r="B647" s="103">
        <f>LN('My Data'!C648/'My Data'!C647)</f>
        <v>-5.5880458394456614E-2</v>
      </c>
      <c r="C647">
        <f>LN('My Data'!D648/'My Data'!D647)</f>
        <v>1.5160640230681666E-2</v>
      </c>
      <c r="D647" s="112">
        <f>LN('My Data'!B648/'My Data'!B647)</f>
        <v>5.3828236246773005E-3</v>
      </c>
    </row>
    <row r="648" spans="1:4" ht="15.75" customHeight="1">
      <c r="A648" s="24">
        <f>'My Data'!A649</f>
        <v>45468</v>
      </c>
      <c r="B648" s="103">
        <f>LN('My Data'!C649/'My Data'!C648)</f>
        <v>0</v>
      </c>
      <c r="C648">
        <f>LN('My Data'!D649/'My Data'!D648)</f>
        <v>-3.2944155719354148E-2</v>
      </c>
      <c r="D648" s="112">
        <f>LN('My Data'!B649/'My Data'!B648)</f>
        <v>-4.8626274372701936E-3</v>
      </c>
    </row>
    <row r="649" spans="1:4" ht="15.75" customHeight="1">
      <c r="A649" s="24">
        <f>'My Data'!A650</f>
        <v>45469</v>
      </c>
      <c r="B649" s="103">
        <f>LN('My Data'!C650/'My Data'!C649)</f>
        <v>3.3901551675681416E-2</v>
      </c>
      <c r="C649">
        <f>LN('My Data'!D650/'My Data'!D649)</f>
        <v>4.7732787526578117E-3</v>
      </c>
      <c r="D649" s="112">
        <f>LN('My Data'!B650/'My Data'!B649)</f>
        <v>-2.7959268764456788E-3</v>
      </c>
    </row>
    <row r="650" spans="1:4" ht="15.75" customHeight="1">
      <c r="A650" s="24">
        <f>'My Data'!A651</f>
        <v>45470</v>
      </c>
      <c r="B650" s="103">
        <f>LN('My Data'!C651/'My Data'!C650)</f>
        <v>8.515780834030677E-2</v>
      </c>
      <c r="C650">
        <f>LN('My Data'!D651/'My Data'!D650)</f>
        <v>4.7506027585977988E-3</v>
      </c>
      <c r="D650" s="112">
        <f>LN('My Data'!B651/'My Data'!B650)</f>
        <v>-4.5670574072818465E-3</v>
      </c>
    </row>
    <row r="651" spans="1:4" ht="15.75" customHeight="1">
      <c r="A651" s="24">
        <f>'My Data'!A652</f>
        <v>45471</v>
      </c>
      <c r="B651" s="103">
        <f>LN('My Data'!C652/'My Data'!C651)</f>
        <v>-4.1672696400568074E-2</v>
      </c>
      <c r="C651">
        <f>LN('My Data'!D652/'My Data'!D651)</f>
        <v>-2.2769108261276112E-2</v>
      </c>
      <c r="D651" s="112">
        <f>LN('My Data'!B652/'My Data'!B651)</f>
        <v>-1.9532276119542378E-3</v>
      </c>
    </row>
    <row r="652" spans="1:4" ht="15.75" customHeight="1">
      <c r="A652" s="24">
        <f>'My Data'!A653</f>
        <v>45474</v>
      </c>
      <c r="B652" s="103">
        <f>LN('My Data'!C653/'My Data'!C652)</f>
        <v>4.1672696400568081E-2</v>
      </c>
      <c r="C652">
        <f>LN('My Data'!D653/'My Data'!D652)</f>
        <v>3.6297680505787311E-3</v>
      </c>
      <c r="D652" s="112">
        <f>LN('My Data'!B653/'My Data'!B652)</f>
        <v>-1.57935889479517E-4</v>
      </c>
    </row>
    <row r="653" spans="1:4" ht="15.75" customHeight="1">
      <c r="A653" s="24">
        <f>'My Data'!A654</f>
        <v>45475</v>
      </c>
      <c r="B653" s="103">
        <f>LN('My Data'!C654/'My Data'!C653)</f>
        <v>1.0152371464017908E-2</v>
      </c>
      <c r="C653">
        <f>LN('My Data'!D654/'My Data'!D653)</f>
        <v>-1.5825041144396829E-2</v>
      </c>
      <c r="D653" s="112">
        <f>LN('My Data'!B654/'My Data'!B653)</f>
        <v>-5.0090316176821734E-3</v>
      </c>
    </row>
    <row r="654" spans="1:4" ht="15.75" customHeight="1">
      <c r="A654" s="24">
        <f>'My Data'!A655</f>
        <v>45476</v>
      </c>
      <c r="B654" s="103">
        <f>LN('My Data'!C655/'My Data'!C654)</f>
        <v>2.9852963149681128E-2</v>
      </c>
      <c r="C654">
        <f>LN('My Data'!D655/'My Data'!D654)</f>
        <v>4.9082262900879331E-2</v>
      </c>
      <c r="D654" s="112">
        <f>LN('My Data'!B655/'My Data'!B654)</f>
        <v>7.5618642805880456E-3</v>
      </c>
    </row>
    <row r="655" spans="1:4" ht="15.75" customHeight="1">
      <c r="A655" s="24">
        <f>'My Data'!A656</f>
        <v>45477</v>
      </c>
      <c r="B655" s="103">
        <f>LN('My Data'!C656/'My Data'!C655)</f>
        <v>2.8987536873252406E-2</v>
      </c>
      <c r="C655">
        <f>LN('My Data'!D656/'My Data'!D655)</f>
        <v>9.3023926623136306E-3</v>
      </c>
      <c r="D655" s="112">
        <f>LN('My Data'!B656/'My Data'!B655)</f>
        <v>7.9036594358167164E-3</v>
      </c>
    </row>
    <row r="656" spans="1:4" ht="15.75" customHeight="1">
      <c r="A656" s="24">
        <f>'My Data'!A657</f>
        <v>45478</v>
      </c>
      <c r="B656" s="103">
        <f>LN('My Data'!C657/'My Data'!C656)</f>
        <v>0</v>
      </c>
      <c r="C656">
        <f>LN('My Data'!D657/'My Data'!D656)</f>
        <v>1.1507606851479725E-2</v>
      </c>
      <c r="D656" s="112">
        <f>LN('My Data'!B657/'My Data'!B656)</f>
        <v>-2.7137058715963843E-3</v>
      </c>
    </row>
    <row r="657" spans="1:4" ht="15.75" customHeight="1">
      <c r="A657" s="24">
        <f>'My Data'!A658</f>
        <v>45481</v>
      </c>
      <c r="B657" s="103">
        <f>LN('My Data'!C658/'My Data'!C657)</f>
        <v>-9.5694510161506725E-3</v>
      </c>
      <c r="C657">
        <f>LN('My Data'!D658/'My Data'!D657)</f>
        <v>-1.1507606851479802E-2</v>
      </c>
      <c r="D657" s="112">
        <f>LN('My Data'!B658/'My Data'!B657)</f>
        <v>-1.0159505090044472E-3</v>
      </c>
    </row>
    <row r="658" spans="1:4" ht="15.75" customHeight="1">
      <c r="A658" s="24">
        <f>'My Data'!A659</f>
        <v>45482</v>
      </c>
      <c r="B658" s="103">
        <f>LN('My Data'!C659/'My Data'!C658)</f>
        <v>-2.9270382300113224E-2</v>
      </c>
      <c r="C658">
        <f>LN('My Data'!D659/'My Data'!D658)</f>
        <v>-1.6336419319693499E-2</v>
      </c>
      <c r="D658" s="112">
        <f>LN('My Data'!B659/'My Data'!B658)</f>
        <v>-6.6890178113384532E-3</v>
      </c>
    </row>
    <row r="659" spans="1:4" ht="15.75" customHeight="1">
      <c r="A659" s="24">
        <f>'My Data'!A660</f>
        <v>45483</v>
      </c>
      <c r="B659" s="103">
        <f>LN('My Data'!C660/'My Data'!C659)</f>
        <v>3.8839833316263957E-2</v>
      </c>
      <c r="C659">
        <f>LN('My Data'!D660/'My Data'!D659)</f>
        <v>3.523198007316878E-3</v>
      </c>
      <c r="D659" s="112">
        <f>LN('My Data'!B660/'My Data'!B659)</f>
        <v>7.561472700576488E-3</v>
      </c>
    </row>
    <row r="660" spans="1:4" ht="15.75" customHeight="1">
      <c r="A660" s="24">
        <f>'My Data'!A661</f>
        <v>45484</v>
      </c>
      <c r="B660" s="103">
        <f>LN('My Data'!C661/'My Data'!C660)</f>
        <v>9.4787439545437387E-3</v>
      </c>
      <c r="C660">
        <f>LN('My Data'!D661/'My Data'!D660)</f>
        <v>3.5697515145964476E-2</v>
      </c>
      <c r="D660" s="112">
        <f>LN('My Data'!B661/'My Data'!B660)</f>
        <v>4.8717305289099275E-3</v>
      </c>
    </row>
    <row r="661" spans="1:4" ht="15.75" customHeight="1">
      <c r="A661" s="24">
        <f>'My Data'!A662</f>
        <v>45485</v>
      </c>
      <c r="B661" s="103">
        <f>LN('My Data'!C662/'My Data'!C661)</f>
        <v>-9.47874395454377E-3</v>
      </c>
      <c r="C661">
        <f>LN('My Data'!D662/'My Data'!D661)</f>
        <v>4.425500900404078E-2</v>
      </c>
      <c r="D661" s="112">
        <f>LN('My Data'!B662/'My Data'!B661)</f>
        <v>3.176284095953641E-3</v>
      </c>
    </row>
    <row r="662" spans="1:4" ht="15.75" customHeight="1">
      <c r="A662" s="24">
        <f>'My Data'!A663</f>
        <v>45488</v>
      </c>
      <c r="B662" s="103">
        <f>LN('My Data'!C663/'My Data'!C662)</f>
        <v>0</v>
      </c>
      <c r="C662">
        <f>LN('My Data'!D663/'My Data'!D662)</f>
        <v>2.2472855852058576E-2</v>
      </c>
      <c r="D662" s="112">
        <f>LN('My Data'!B663/'My Data'!B662)</f>
        <v>-7.3947242030114445E-3</v>
      </c>
    </row>
    <row r="663" spans="1:4" ht="15.75" customHeight="1">
      <c r="A663" s="24">
        <f>'My Data'!A664</f>
        <v>45489</v>
      </c>
      <c r="B663" s="103">
        <f>LN('My Data'!C664/'My Data'!C663)</f>
        <v>0</v>
      </c>
      <c r="C663">
        <f>LN('My Data'!D664/'My Data'!D663)</f>
        <v>7.3801072976226803E-3</v>
      </c>
      <c r="D663" s="112">
        <f>LN('My Data'!B664/'My Data'!B663)</f>
        <v>-1.7290593302920004E-3</v>
      </c>
    </row>
    <row r="664" spans="1:4" ht="15.75" customHeight="1">
      <c r="A664" s="24">
        <f>'My Data'!A665</f>
        <v>45490</v>
      </c>
      <c r="B664" s="103">
        <f>LN('My Data'!C665/'My Data'!C664)</f>
        <v>4.6520015634892907E-2</v>
      </c>
      <c r="C664">
        <f>LN('My Data'!D665/'My Data'!D664)</f>
        <v>-0.11450584848001794</v>
      </c>
      <c r="D664" s="112">
        <f>LN('My Data'!B665/'My Data'!B664)</f>
        <v>1.5547431622466392E-3</v>
      </c>
    </row>
    <row r="665" spans="1:4" ht="15.75" customHeight="1">
      <c r="A665" s="24">
        <f>'My Data'!A666</f>
        <v>45491</v>
      </c>
      <c r="B665" s="103">
        <f>LN('My Data'!C666/'My Data'!C665)</f>
        <v>9.0498355199178562E-3</v>
      </c>
      <c r="C665">
        <f>LN('My Data'!D666/'My Data'!D665)</f>
        <v>3.5273405179684406E-3</v>
      </c>
      <c r="D665" s="112">
        <f>LN('My Data'!B666/'My Data'!B665)</f>
        <v>2.7700146736742504E-3</v>
      </c>
    </row>
    <row r="666" spans="1:4" ht="15.75" customHeight="1">
      <c r="A666" s="24">
        <f>'My Data'!A667</f>
        <v>45492</v>
      </c>
      <c r="B666" s="103">
        <f>LN('My Data'!C667/'My Data'!C666)</f>
        <v>-3.670136685042804E-2</v>
      </c>
      <c r="C666">
        <f>LN('My Data'!D667/'My Data'!D666)</f>
        <v>-3.2203140494634706E-2</v>
      </c>
      <c r="D666" s="112">
        <f>LN('My Data'!B667/'My Data'!B666)</f>
        <v>-6.2738066603410404E-3</v>
      </c>
    </row>
    <row r="667" spans="1:4" ht="15.75" customHeight="1">
      <c r="A667" s="24">
        <f>'My Data'!A668</f>
        <v>45495</v>
      </c>
      <c r="B667" s="103">
        <f>LN('My Data'!C668/'My Data'!C667)</f>
        <v>0.11466290832013973</v>
      </c>
      <c r="C667">
        <f>LN('My Data'!D668/'My Data'!D667)</f>
        <v>-3.6429912785009805E-3</v>
      </c>
      <c r="D667" s="112">
        <f>LN('My Data'!B668/'My Data'!B667)</f>
        <v>4.9944272820202171E-3</v>
      </c>
    </row>
    <row r="668" spans="1:4" ht="15.75" customHeight="1">
      <c r="A668" s="24">
        <f>'My Data'!A669</f>
        <v>45496</v>
      </c>
      <c r="B668" s="103">
        <f>LN('My Data'!C669/'My Data'!C668)</f>
        <v>0</v>
      </c>
      <c r="C668">
        <f>LN('My Data'!D669/'My Data'!D668)</f>
        <v>-2.4360547978813383E-3</v>
      </c>
      <c r="D668" s="112">
        <f>LN('My Data'!B669/'My Data'!B668)</f>
        <v>-3.6113394567719999E-3</v>
      </c>
    </row>
    <row r="669" spans="1:4" ht="15.75" customHeight="1">
      <c r="A669" s="24">
        <f>'My Data'!A670</f>
        <v>45497</v>
      </c>
      <c r="B669" s="103">
        <f>LN('My Data'!C670/'My Data'!C669)</f>
        <v>9.5310179804324935E-2</v>
      </c>
      <c r="C669">
        <f>LN('My Data'!D670/'My Data'!D669)</f>
        <v>3.0032287098875076E-2</v>
      </c>
      <c r="D669" s="112">
        <f>LN('My Data'!B670/'My Data'!B669)</f>
        <v>-2.3867469445911266E-3</v>
      </c>
    </row>
    <row r="670" spans="1:4" ht="15.75" customHeight="1">
      <c r="A670" s="24">
        <f>'My Data'!A671</f>
        <v>45498</v>
      </c>
      <c r="B670" s="103">
        <f>LN('My Data'!C671/'My Data'!C670)</f>
        <v>1.5037877364540502E-2</v>
      </c>
      <c r="C670">
        <f>LN('My Data'!D671/'My Data'!D670)</f>
        <v>3.1452796551805856E-2</v>
      </c>
      <c r="D670" s="112">
        <f>LN('My Data'!B671/'My Data'!B670)</f>
        <v>2.9858597891633497E-3</v>
      </c>
    </row>
    <row r="671" spans="1:4" ht="15.75" customHeight="1">
      <c r="A671" s="24">
        <f>'My Data'!A672</f>
        <v>45499</v>
      </c>
      <c r="B671" s="103">
        <f>LN('My Data'!C672/'My Data'!C671)</f>
        <v>-3.0305349495328922E-2</v>
      </c>
      <c r="C671">
        <f>LN('My Data'!D672/'My Data'!D671)</f>
        <v>5.6839810593872539E-2</v>
      </c>
      <c r="D671" s="112">
        <f>LN('My Data'!B672/'My Data'!B671)</f>
        <v>1.3515751257515434E-2</v>
      </c>
    </row>
    <row r="672" spans="1:4" ht="15.75" customHeight="1">
      <c r="A672" s="24">
        <f>'My Data'!A673</f>
        <v>45502</v>
      </c>
      <c r="B672" s="103">
        <f>LN('My Data'!C673/'My Data'!C672)</f>
        <v>-2.3347363996991177E-2</v>
      </c>
      <c r="C672">
        <f>LN('My Data'!D673/'My Data'!D672)</f>
        <v>-3.978425219327282E-2</v>
      </c>
      <c r="D672" s="112">
        <f>LN('My Data'!B673/'My Data'!B672)</f>
        <v>-2.1804187492329739E-6</v>
      </c>
    </row>
    <row r="673" spans="1:4" ht="15.75" customHeight="1">
      <c r="A673" s="24">
        <f>'My Data'!A674</f>
        <v>45503</v>
      </c>
      <c r="B673" s="103">
        <f>LN('My Data'!C674/'My Data'!C673)</f>
        <v>-6.5063593347062007E-2</v>
      </c>
      <c r="C673">
        <f>LN('My Data'!D674/'My Data'!D673)</f>
        <v>1.7877571107405874E-2</v>
      </c>
      <c r="D673" s="112">
        <f>LN('My Data'!B674/'My Data'!B673)</f>
        <v>-6.6306780334399011E-4</v>
      </c>
    </row>
    <row r="674" spans="1:4" ht="15.75" customHeight="1">
      <c r="A674" s="24">
        <f>'My Data'!A675</f>
        <v>45504</v>
      </c>
      <c r="B674" s="103">
        <f>LN('My Data'!C675/'My Data'!C674)</f>
        <v>1.6667052485211643E-2</v>
      </c>
      <c r="C674">
        <f>LN('My Data'!D675/'My Data'!D674)</f>
        <v>1.1013327177983192E-2</v>
      </c>
      <c r="D674" s="112">
        <f>LN('My Data'!B675/'My Data'!B674)</f>
        <v>1.0757447193670463E-2</v>
      </c>
    </row>
    <row r="675" spans="1:4" ht="15.75" customHeight="1">
      <c r="A675" s="24">
        <f>'My Data'!A676</f>
        <v>45505</v>
      </c>
      <c r="B675" s="103">
        <f>LN('My Data'!C676/'My Data'!C675)</f>
        <v>7.1743904858841315E-2</v>
      </c>
      <c r="C675">
        <f>LN('My Data'!D676/'My Data'!D675)</f>
        <v>-1.0958905206372234E-3</v>
      </c>
      <c r="D675" s="112">
        <f>LN('My Data'!B676/'My Data'!B675)</f>
        <v>-9.6518518314050311E-3</v>
      </c>
    </row>
    <row r="676" spans="1:4" ht="15.75" customHeight="1">
      <c r="A676" s="24">
        <f>'My Data'!A677</f>
        <v>45506</v>
      </c>
      <c r="B676" s="103">
        <f>LN('My Data'!C677/'My Data'!C676)</f>
        <v>-8.0042707673536495E-2</v>
      </c>
      <c r="C676">
        <f>LN('My Data'!D677/'My Data'!D676)</f>
        <v>-4.9448275413981141E-2</v>
      </c>
      <c r="D676" s="112">
        <f>LN('My Data'!B677/'My Data'!B676)</f>
        <v>-1.5566337029915592E-2</v>
      </c>
    </row>
    <row r="677" spans="1:4" ht="15.75" customHeight="1">
      <c r="A677" s="24">
        <f>'My Data'!A678</f>
        <v>45509</v>
      </c>
      <c r="B677" s="103">
        <f>LN('My Data'!C678/'My Data'!C677)</f>
        <v>-3.3901551675681339E-2</v>
      </c>
      <c r="C677">
        <f>LN('My Data'!D678/'My Data'!D677)</f>
        <v>-3.4622077284707496E-3</v>
      </c>
      <c r="D677" s="112">
        <f>LN('My Data'!B678/'My Data'!B677)</f>
        <v>-2.1713058335632328E-2</v>
      </c>
    </row>
    <row r="678" spans="1:4" ht="15.75" customHeight="1">
      <c r="A678" s="24">
        <f>'My Data'!A679</f>
        <v>45510</v>
      </c>
      <c r="B678" s="103">
        <f>LN('My Data'!C679/'My Data'!C678)</f>
        <v>5.8594164266052809E-2</v>
      </c>
      <c r="C678">
        <f>LN('My Data'!D679/'My Data'!D678)</f>
        <v>1.0350868723656188E-2</v>
      </c>
      <c r="D678" s="112">
        <f>LN('My Data'!B679/'My Data'!B678)</f>
        <v>2.8802025885749393E-3</v>
      </c>
    </row>
    <row r="679" spans="1:4" ht="15.75" customHeight="1">
      <c r="A679" s="24">
        <f>'My Data'!A680</f>
        <v>45511</v>
      </c>
      <c r="B679" s="103">
        <f>LN('My Data'!C680/'My Data'!C679)</f>
        <v>8.0972102326193028E-3</v>
      </c>
      <c r="C679">
        <f>LN('My Data'!D680/'My Data'!D679)</f>
        <v>-1.0350868723656162E-2</v>
      </c>
      <c r="D679" s="112">
        <f>LN('My Data'!B680/'My Data'!B679)</f>
        <v>1.6321642074781165E-2</v>
      </c>
    </row>
    <row r="680" spans="1:4" ht="15.75" customHeight="1">
      <c r="A680" s="24">
        <f>'My Data'!A681</f>
        <v>45512</v>
      </c>
      <c r="B680" s="103">
        <f>LN('My Data'!C681/'My Data'!C680)</f>
        <v>-2.4491020008295755E-2</v>
      </c>
      <c r="C680">
        <f>LN('My Data'!D681/'My Data'!D680)</f>
        <v>1.1554016305558895E-3</v>
      </c>
      <c r="D680" s="112">
        <f>LN('My Data'!B681/'My Data'!B680)</f>
        <v>-2.7689706505091695E-3</v>
      </c>
    </row>
    <row r="681" spans="1:4" ht="15.75" customHeight="1">
      <c r="A681" s="24">
        <f>'My Data'!A682</f>
        <v>45513</v>
      </c>
      <c r="B681" s="103">
        <f>LN('My Data'!C682/'My Data'!C681)</f>
        <v>-8.2988028146950658E-3</v>
      </c>
      <c r="C681">
        <f>LN('My Data'!D682/'My Data'!D681)</f>
        <v>8.0506472771669901E-3</v>
      </c>
      <c r="D681" s="112">
        <f>LN('My Data'!B682/'My Data'!B681)</f>
        <v>3.2282424576294197E-3</v>
      </c>
    </row>
    <row r="682" spans="1:4" ht="15.75" customHeight="1">
      <c r="A682" s="24">
        <f>'My Data'!A683</f>
        <v>45516</v>
      </c>
      <c r="B682" s="103">
        <f>LN('My Data'!C683/'My Data'!C682)</f>
        <v>1.6529301951210506E-2</v>
      </c>
      <c r="C682">
        <f>LN('My Data'!D683/'My Data'!D682)</f>
        <v>2.2883305180122159E-3</v>
      </c>
      <c r="D682" s="112">
        <f>LN('My Data'!B683/'My Data'!B682)</f>
        <v>4.7820669912395988E-3</v>
      </c>
    </row>
    <row r="683" spans="1:4" ht="15.75" customHeight="1">
      <c r="A683" s="24">
        <f>'My Data'!A684</f>
        <v>45517</v>
      </c>
      <c r="B683" s="103">
        <f>LN('My Data'!C684/'My Data'!C683)</f>
        <v>8.1633106391608354E-3</v>
      </c>
      <c r="C683" s="380">
        <f>LN('My Data'!D684/'My Data'!D683)</f>
        <v>0</v>
      </c>
      <c r="D683" s="112">
        <f>LN('My Data'!B684/'My Data'!B683)</f>
        <v>3.0638832096498213E-3</v>
      </c>
    </row>
    <row r="684" spans="1:4" ht="15.75" customHeight="1">
      <c r="A684" s="24">
        <f>'My Data'!A685</f>
        <v>45518</v>
      </c>
      <c r="B684" s="103">
        <f>LN('My Data'!C685/'My Data'!C684)</f>
        <v>8.0972102326193028E-3</v>
      </c>
      <c r="C684">
        <f>LN('My Data'!D685/'My Data'!D684)</f>
        <v>-6.8807610922224285E-3</v>
      </c>
      <c r="D684" s="112">
        <f>LN('My Data'!B685/'My Data'!B684)</f>
        <v>6.165369385825856E-3</v>
      </c>
    </row>
    <row r="685" spans="1:4" ht="15.75" customHeight="1">
      <c r="A685" s="24">
        <f>'My Data'!A686</f>
        <v>45519</v>
      </c>
      <c r="B685" s="103">
        <f>LN('My Data'!C686/'My Data'!C685)</f>
        <v>1.600034134644112E-2</v>
      </c>
      <c r="C685">
        <f>LN('My Data'!D686/'My Data'!D685)</f>
        <v>1.9373825339688872E-2</v>
      </c>
      <c r="D685" s="112">
        <f>LN('My Data'!B686/'My Data'!B685)</f>
        <v>7.8044882805325087E-3</v>
      </c>
    </row>
    <row r="686" spans="1:4" ht="15.75" customHeight="1">
      <c r="A686" s="24">
        <f>'My Data'!A687</f>
        <v>45520</v>
      </c>
      <c r="B686" s="103">
        <f>LN('My Data'!C687/'My Data'!C686)</f>
        <v>7.9051795071132473E-3</v>
      </c>
      <c r="C686">
        <f>LN('My Data'!D687/'My Data'!D686)</f>
        <v>-1.9373825339688958E-2</v>
      </c>
      <c r="D686" s="112">
        <f>LN('My Data'!B687/'My Data'!B686)</f>
        <v>-4.0122923318393648E-3</v>
      </c>
    </row>
    <row r="687" spans="1:4" ht="15.75" customHeight="1">
      <c r="A687" s="24">
        <f>'My Data'!A688</f>
        <v>45523</v>
      </c>
      <c r="B687" s="103">
        <f>LN('My Data'!C688/'My Data'!C687)</f>
        <v>7.8431774610258787E-3</v>
      </c>
      <c r="C687">
        <f>LN('My Data'!D688/'My Data'!D687)</f>
        <v>5.7372503901435929E-3</v>
      </c>
      <c r="D687" s="112">
        <f>LN('My Data'!B688/'My Data'!B687)</f>
        <v>5.4176763977701057E-3</v>
      </c>
    </row>
    <row r="688" spans="1:4" ht="15.75" customHeight="1">
      <c r="A688" s="24">
        <f>'My Data'!A689</f>
        <v>45524</v>
      </c>
      <c r="B688" s="103">
        <f>LN('My Data'!C689/'My Data'!C688)</f>
        <v>-3.9845908547199674E-2</v>
      </c>
      <c r="C688">
        <f>LN('My Data'!D689/'My Data'!D688)</f>
        <v>-2.3149181866965751E-2</v>
      </c>
      <c r="D688" s="112">
        <f>LN('My Data'!B689/'My Data'!B688)</f>
        <v>-9.7874947462658242E-3</v>
      </c>
    </row>
    <row r="689" spans="1:4" ht="15.75" customHeight="1">
      <c r="A689" s="24">
        <f>'My Data'!A690</f>
        <v>45525</v>
      </c>
      <c r="B689" s="103">
        <f>LN('My Data'!C690/'My Data'!C689)</f>
        <v>-2.4692612590371522E-2</v>
      </c>
      <c r="C689">
        <f>LN('My Data'!D690/'My Data'!D689)</f>
        <v>2.8853703896607057E-2</v>
      </c>
      <c r="D689" s="112">
        <f>LN('My Data'!B690/'My Data'!B689)</f>
        <v>2.3870950870858378E-3</v>
      </c>
    </row>
    <row r="690" spans="1:4" ht="15.75" customHeight="1">
      <c r="A690" s="24">
        <f>'My Data'!A691</f>
        <v>45526</v>
      </c>
      <c r="B690" s="103">
        <f>LN('My Data'!C691/'My Data'!C690)</f>
        <v>8.2988028146950641E-3</v>
      </c>
      <c r="C690">
        <f>LN('My Data'!D691/'My Data'!D690)</f>
        <v>-2.4180798197214626E-2</v>
      </c>
      <c r="D690" s="112">
        <f>LN('My Data'!B691/'My Data'!B690)</f>
        <v>-7.2054053672371545E-5</v>
      </c>
    </row>
    <row r="691" spans="1:4" ht="15.75" customHeight="1">
      <c r="A691" s="24">
        <f>'My Data'!A692</f>
        <v>45527</v>
      </c>
      <c r="B691" s="103">
        <f>LN('My Data'!C692/'My Data'!C691)</f>
        <v>8.2304991365154435E-3</v>
      </c>
      <c r="C691">
        <f>LN('My Data'!D692/'My Data'!D691)</f>
        <v>1.0434877292579494E-2</v>
      </c>
      <c r="D691" s="112">
        <f>LN('My Data'!B692/'My Data'!B691)</f>
        <v>4.6814412991461503E-3</v>
      </c>
    </row>
    <row r="692" spans="1:4" ht="15.75" customHeight="1">
      <c r="A692" s="24">
        <f>'My Data'!A693</f>
        <v>45530</v>
      </c>
      <c r="B692" s="103">
        <f>LN('My Data'!C693/'My Data'!C692)</f>
        <v>0</v>
      </c>
      <c r="C692" s="380">
        <f>LN('My Data'!D693/'My Data'!D692)</f>
        <v>0</v>
      </c>
      <c r="D692" s="112">
        <f>LN('My Data'!B693/'My Data'!B692)</f>
        <v>0</v>
      </c>
    </row>
    <row r="693" spans="1:4" ht="15.75" customHeight="1">
      <c r="A693" s="24">
        <f>'My Data'!A694</f>
        <v>45531</v>
      </c>
      <c r="B693" s="103">
        <f>LN('My Data'!C694/'My Data'!C693)</f>
        <v>0</v>
      </c>
      <c r="C693">
        <f>LN('My Data'!D694/'My Data'!D693)</f>
        <v>-1.7452449951226166E-2</v>
      </c>
      <c r="D693" s="112">
        <f>LN('My Data'!B694/'My Data'!B693)</f>
        <v>1.6438639490497266E-3</v>
      </c>
    </row>
    <row r="694" spans="1:4" ht="15.75" customHeight="1">
      <c r="A694" s="24">
        <f>'My Data'!A695</f>
        <v>45532</v>
      </c>
      <c r="B694" s="103">
        <f>LN('My Data'!C695/'My Data'!C694)</f>
        <v>-2.4897551621727201E-2</v>
      </c>
      <c r="C694">
        <f>LN('My Data'!D695/'My Data'!D694)</f>
        <v>5.2583541472883875E-2</v>
      </c>
      <c r="D694" s="112">
        <f>LN('My Data'!B695/'My Data'!B694)</f>
        <v>-7.9010720481397629E-4</v>
      </c>
    </row>
    <row r="695" spans="1:4" ht="15.75" customHeight="1">
      <c r="A695" s="24">
        <f>'My Data'!A696</f>
        <v>45533</v>
      </c>
      <c r="B695" s="103">
        <f>LN('My Data'!C696/'My Data'!C695)</f>
        <v>0</v>
      </c>
      <c r="C695">
        <f>LN('My Data'!D696/'My Data'!D695)</f>
        <v>-2.4803977365808288E-2</v>
      </c>
      <c r="D695" s="112">
        <f>LN('My Data'!B696/'My Data'!B695)</f>
        <v>3.4553655356246338E-3</v>
      </c>
    </row>
    <row r="696" spans="1:4" ht="15.75" customHeight="1">
      <c r="A696" s="24">
        <f>'My Data'!A697</f>
        <v>45534</v>
      </c>
      <c r="B696" s="103">
        <f>LN('My Data'!C697/'My Data'!C696)</f>
        <v>-1.694955831377332E-2</v>
      </c>
      <c r="C696">
        <f>LN('My Data'!D697/'My Data'!D696)</f>
        <v>1.8100041643617937E-2</v>
      </c>
      <c r="D696" s="112">
        <f>LN('My Data'!B697/'My Data'!B696)</f>
        <v>5.1934450079879326E-5</v>
      </c>
    </row>
    <row r="697" spans="1:4" ht="15.75" customHeight="1">
      <c r="A697" s="24">
        <f>'My Data'!A698</f>
        <v>45537</v>
      </c>
      <c r="B697" s="103">
        <f>LN('My Data'!C698/'My Data'!C697)</f>
        <v>4.1847109935500504E-2</v>
      </c>
      <c r="C697">
        <f>LN('My Data'!D698/'My Data'!D697)</f>
        <v>7.8169018916108626E-3</v>
      </c>
      <c r="D697" s="112">
        <f>LN('My Data'!B698/'My Data'!B697)</f>
        <v>-2.0100988207245162E-3</v>
      </c>
    </row>
    <row r="698" spans="1:4" ht="15.75" customHeight="1">
      <c r="A698" s="24">
        <f>'My Data'!A699</f>
        <v>45538</v>
      </c>
      <c r="B698" s="103">
        <f>LN('My Data'!C699/'My Data'!C698)</f>
        <v>4.8009219186360662E-2</v>
      </c>
      <c r="C698">
        <f>LN('My Data'!D699/'My Data'!D698)</f>
        <v>6.6519092283059186E-3</v>
      </c>
      <c r="D698" s="112">
        <f>LN('My Data'!B699/'My Data'!B698)</f>
        <v>-7.9018239137198486E-3</v>
      </c>
    </row>
    <row r="699" spans="1:4" ht="15.75" customHeight="1">
      <c r="A699" s="24">
        <f>'My Data'!A700</f>
        <v>45539</v>
      </c>
      <c r="B699" s="103">
        <f>LN('My Data'!C700/'My Data'!C699)</f>
        <v>9.6729626458551113E-2</v>
      </c>
      <c r="C699">
        <f>LN('My Data'!D700/'My Data'!D699)</f>
        <v>-8.8790816411300471E-3</v>
      </c>
      <c r="D699" s="112">
        <f>LN('My Data'!B700/'My Data'!B699)</f>
        <v>-3.0029198142301956E-3</v>
      </c>
    </row>
    <row r="700" spans="1:4" ht="15.75" customHeight="1">
      <c r="A700" s="24">
        <f>'My Data'!A701</f>
        <v>45540</v>
      </c>
      <c r="B700" s="103">
        <f>LN('My Data'!C701/'My Data'!C700)</f>
        <v>0</v>
      </c>
      <c r="C700">
        <f>LN('My Data'!D701/'My Data'!D700)</f>
        <v>-2.7120306219193896E-2</v>
      </c>
      <c r="D700" s="112">
        <f>LN('My Data'!B701/'My Data'!B700)</f>
        <v>-3.2186560379727875E-3</v>
      </c>
    </row>
    <row r="701" spans="1:4" ht="15.75" customHeight="1">
      <c r="A701" s="24">
        <f>'My Data'!A702</f>
        <v>45541</v>
      </c>
      <c r="B701" s="103">
        <f>LN('My Data'!C702/'My Data'!C701)</f>
        <v>7.0671672230923528E-3</v>
      </c>
      <c r="C701">
        <f>LN('My Data'!D702/'My Data'!D701)</f>
        <v>-2.0834086902841914E-2</v>
      </c>
      <c r="D701" s="112">
        <f>LN('My Data'!B702/'My Data'!B701)</f>
        <v>-8.1166445083622335E-3</v>
      </c>
    </row>
    <row r="702" spans="1:4" ht="15.75" customHeight="1">
      <c r="A702" s="24">
        <f>'My Data'!A703</f>
        <v>45544</v>
      </c>
      <c r="B702" s="103">
        <f>LN('My Data'!C703/'My Data'!C702)</f>
        <v>1.398624197473987E-2</v>
      </c>
      <c r="C702">
        <f>LN('My Data'!D703/'My Data'!D702)</f>
        <v>5.7937837106219081E-2</v>
      </c>
      <c r="D702" s="112">
        <f>LN('My Data'!B703/'My Data'!B702)</f>
        <v>1.0418621753916007E-2</v>
      </c>
    </row>
    <row r="703" spans="1:4" ht="15.75" customHeight="1">
      <c r="A703" s="24">
        <f>'My Data'!A704</f>
        <v>45545</v>
      </c>
      <c r="B703" s="103">
        <f>LN('My Data'!C704/'My Data'!C703)</f>
        <v>-2.1053409197832381E-2</v>
      </c>
      <c r="C703">
        <f>LN('My Data'!D704/'My Data'!D703)</f>
        <v>2.0754431469445861E-2</v>
      </c>
      <c r="D703" s="112">
        <f>LN('My Data'!B704/'My Data'!B703)</f>
        <v>-6.7562097874420855E-3</v>
      </c>
    </row>
    <row r="704" spans="1:4" ht="15.75" customHeight="1">
      <c r="A704" s="24">
        <f>'My Data'!A705</f>
        <v>45546</v>
      </c>
      <c r="B704" s="103">
        <f>LN('My Data'!C705/'My Data'!C704)</f>
        <v>0</v>
      </c>
      <c r="C704">
        <f>LN('My Data'!D705/'My Data'!D704)</f>
        <v>4.2334363826560736E-2</v>
      </c>
      <c r="D704" s="112">
        <f>LN('My Data'!B705/'My Data'!B704)</f>
        <v>-2.0608078050740612E-3</v>
      </c>
    </row>
    <row r="705" spans="1:4" ht="15.75" customHeight="1">
      <c r="A705" s="24">
        <f>'My Data'!A706</f>
        <v>45547</v>
      </c>
      <c r="B705" s="103">
        <f>LN('My Data'!C706/'My Data'!C705)</f>
        <v>-1.4285957247476541E-2</v>
      </c>
      <c r="C705">
        <f>LN('My Data'!D706/'My Data'!D705)</f>
        <v>-5.1948168771040228E-3</v>
      </c>
      <c r="D705" s="112">
        <f>LN('My Data'!B706/'My Data'!B705)</f>
        <v>5.9937241106733869E-3</v>
      </c>
    </row>
    <row r="706" spans="1:4" ht="15.75" customHeight="1">
      <c r="A706" s="24">
        <f>'My Data'!A707</f>
        <v>45548</v>
      </c>
      <c r="B706" s="103">
        <f>LN('My Data'!C707/'My Data'!C706)</f>
        <v>4.9132688577644808E-2</v>
      </c>
      <c r="C706">
        <f>LN('My Data'!D707/'My Data'!D706)</f>
        <v>3.379737958329071E-2</v>
      </c>
      <c r="D706" s="112">
        <f>LN('My Data'!B707/'My Data'!B706)</f>
        <v>4.6799012462753614E-3</v>
      </c>
    </row>
    <row r="707" spans="1:4" ht="15.75" customHeight="1">
      <c r="A707" s="24">
        <f>'My Data'!A708</f>
        <v>45551</v>
      </c>
      <c r="B707" s="103">
        <f>LN('My Data'!C708/'My Data'!C707)</f>
        <v>1.3605652055778678E-2</v>
      </c>
      <c r="C707">
        <f>LN('My Data'!D708/'My Data'!D707)</f>
        <v>-1.5220994010355243E-2</v>
      </c>
      <c r="D707" s="112">
        <f>LN('My Data'!B708/'My Data'!B707)</f>
        <v>7.8150571882626429E-4</v>
      </c>
    </row>
    <row r="708" spans="1:4" ht="15.75" customHeight="1">
      <c r="A708" s="24">
        <f>'My Data'!A709</f>
        <v>45552</v>
      </c>
      <c r="B708" s="103">
        <f>LN('My Data'!C709/'My Data'!C708)</f>
        <v>9.0384061468269147E-2</v>
      </c>
      <c r="C708">
        <f>LN('My Data'!D709/'My Data'!D708)</f>
        <v>-2.90476854402308E-2</v>
      </c>
      <c r="D708" s="112">
        <f>LN('My Data'!B709/'My Data'!B708)</f>
        <v>3.3663997258395317E-3</v>
      </c>
    </row>
    <row r="709" spans="1:4" ht="15.75" customHeight="1">
      <c r="A709" s="24">
        <f>'My Data'!A710</f>
        <v>45553</v>
      </c>
      <c r="B709" s="103">
        <f>LN('My Data'!C710/'My Data'!C709)</f>
        <v>-2.500130220541727E-2</v>
      </c>
      <c r="C709">
        <f>LN('My Data'!D710/'My Data'!D709)</f>
        <v>-2.0202707317519355E-2</v>
      </c>
      <c r="D709" s="112">
        <f>LN('My Data'!B710/'My Data'!B709)</f>
        <v>-6.5707298437810259E-3</v>
      </c>
    </row>
    <row r="710" spans="1:4" ht="15.75" customHeight="1">
      <c r="A710" s="24">
        <f>'My Data'!A711</f>
        <v>45554</v>
      </c>
      <c r="B710" s="103">
        <f>LN('My Data'!C711/'My Data'!C710)</f>
        <v>3.72713947972316E-2</v>
      </c>
      <c r="C710">
        <f>LN('My Data'!D711/'My Data'!D710)</f>
        <v>2.4404394171219323E-2</v>
      </c>
      <c r="D710" s="112">
        <f>LN('My Data'!B711/'My Data'!B710)</f>
        <v>9.9540910431605394E-3</v>
      </c>
    </row>
    <row r="711" spans="1:4" ht="15.75" customHeight="1">
      <c r="A711" s="24">
        <f>'My Data'!A712</f>
        <v>45555</v>
      </c>
      <c r="B711" s="103">
        <f>LN('My Data'!C712/'My Data'!C711)</f>
        <v>-6.1162270174360944E-3</v>
      </c>
      <c r="C711">
        <f>LN('My Data'!D712/'My Data'!D711)</f>
        <v>-3.303443694543421E-2</v>
      </c>
      <c r="D711" s="112">
        <f>LN('My Data'!B712/'My Data'!B711)</f>
        <v>-1.245542214040391E-2</v>
      </c>
    </row>
    <row r="712" spans="1:4" ht="15.75" customHeight="1">
      <c r="A712" s="24">
        <f>'My Data'!A713</f>
        <v>45558</v>
      </c>
      <c r="B712" s="103">
        <f>LN('My Data'!C713/'My Data'!C712)</f>
        <v>-2.4845998586530662E-2</v>
      </c>
      <c r="C712">
        <f>LN('My Data'!D713/'My Data'!D712)</f>
        <v>9.70358018273898E-3</v>
      </c>
      <c r="D712" s="112">
        <f>LN('My Data'!B713/'My Data'!B712)</f>
        <v>3.1991800829599053E-3</v>
      </c>
    </row>
    <row r="713" spans="1:4" ht="15.75" customHeight="1">
      <c r="A713" s="24">
        <f>'My Data'!A714</f>
        <v>45559</v>
      </c>
      <c r="B713" s="103">
        <f>LN('My Data'!C714/'My Data'!C713)</f>
        <v>-3.1951599806602358E-2</v>
      </c>
      <c r="C713">
        <f>LN('My Data'!D714/'My Data'!D713)</f>
        <v>-7.5390771731659754E-3</v>
      </c>
      <c r="D713" s="112">
        <f>LN('My Data'!B714/'My Data'!B713)</f>
        <v>1.9154826778852369E-3</v>
      </c>
    </row>
    <row r="714" spans="1:4" ht="15.75" customHeight="1">
      <c r="A714" s="24">
        <f>'My Data'!A715</f>
        <v>45560</v>
      </c>
      <c r="B714" s="103">
        <f>LN('My Data'!C715/'My Data'!C714)</f>
        <v>1.9293202934678851E-2</v>
      </c>
      <c r="C714">
        <f>LN('My Data'!D715/'My Data'!D714)</f>
        <v>2.8771297278940046E-2</v>
      </c>
      <c r="D714" s="112">
        <f>LN('My Data'!B715/'My Data'!B714)</f>
        <v>-1.564547761743121E-3</v>
      </c>
    </row>
    <row r="715" spans="1:4" ht="15.75" customHeight="1">
      <c r="A715" s="24">
        <f>'My Data'!A716</f>
        <v>45561</v>
      </c>
      <c r="B715" s="103">
        <f>LN('My Data'!C716/'My Data'!C715)</f>
        <v>0</v>
      </c>
      <c r="C715">
        <f>LN('My Data'!D716/'My Data'!D715)</f>
        <v>3.9139908337270372E-2</v>
      </c>
      <c r="D715" s="112">
        <f>LN('My Data'!B716/'My Data'!B715)</f>
        <v>3.3605382210846234E-3</v>
      </c>
    </row>
    <row r="716" spans="1:4" ht="15.75" customHeight="1">
      <c r="A716" s="24">
        <f>'My Data'!A717</f>
        <v>45562</v>
      </c>
      <c r="B716" s="103">
        <f>LN('My Data'!C717/'My Data'!C716)</f>
        <v>4.3620622475890353E-2</v>
      </c>
      <c r="C716">
        <f>LN('My Data'!D717/'My Data'!D716)</f>
        <v>1.7522350692202274E-2</v>
      </c>
      <c r="D716" s="112">
        <f>LN('My Data'!B717/'My Data'!B716)</f>
        <v>5.2230367811840961E-3</v>
      </c>
    </row>
    <row r="717" spans="1:4" ht="15.75" customHeight="1">
      <c r="A717" s="24">
        <f>'My Data'!A718</f>
        <v>45565</v>
      </c>
      <c r="B717" s="103">
        <f>LN('My Data'!C718/'My Data'!C717)</f>
        <v>-3.096222560396681E-2</v>
      </c>
      <c r="C717">
        <f>LN('My Data'!D718/'My Data'!D717)</f>
        <v>-4.975134640113732E-3</v>
      </c>
      <c r="D717" s="112">
        <f>LN('My Data'!B718/'My Data'!B717)</f>
        <v>-9.9507222120423962E-3</v>
      </c>
    </row>
    <row r="718" spans="1:4" ht="15.75" customHeight="1">
      <c r="A718" s="24">
        <f>'My Data'!A719</f>
        <v>45566</v>
      </c>
      <c r="B718" s="103">
        <f>LN('My Data'!C719/'My Data'!C718)</f>
        <v>0</v>
      </c>
      <c r="C718">
        <f>LN('My Data'!D719/'My Data'!D718)</f>
        <v>2.4906613124518304E-3</v>
      </c>
      <c r="D718" s="112">
        <f>LN('My Data'!B719/'My Data'!B718)</f>
        <v>3.2622593749303259E-3</v>
      </c>
    </row>
    <row r="719" spans="1:4" ht="15.75" customHeight="1">
      <c r="A719" s="24">
        <f>'My Data'!A720</f>
        <v>45567</v>
      </c>
      <c r="B719" s="103">
        <f>LN('My Data'!C720/'My Data'!C719)</f>
        <v>-1.9048194970694474E-2</v>
      </c>
      <c r="C719">
        <f>LN('My Data'!D720/'My Data'!D719)</f>
        <v>1.2361096823573926E-2</v>
      </c>
      <c r="D719" s="112">
        <f>LN('My Data'!B720/'My Data'!B719)</f>
        <v>6.4111473007212778E-4</v>
      </c>
    </row>
    <row r="720" spans="1:4" ht="15.75" customHeight="1">
      <c r="A720" s="24">
        <f>'My Data'!A721</f>
        <v>45568</v>
      </c>
      <c r="B720" s="103">
        <f>LN('My Data'!C721/'My Data'!C720)</f>
        <v>-1.9418085857101627E-2</v>
      </c>
      <c r="C720">
        <f>LN('My Data'!D721/'My Data'!D720)</f>
        <v>1.2210163906931337E-2</v>
      </c>
      <c r="D720" s="112">
        <f>LN('My Data'!B721/'My Data'!B720)</f>
        <v>-1.1534266472746676E-3</v>
      </c>
    </row>
    <row r="721" spans="1:4" ht="15.75" customHeight="1">
      <c r="A721" s="24">
        <f>'My Data'!A722</f>
        <v>45569</v>
      </c>
      <c r="B721" s="103">
        <f>LN('My Data'!C722/'My Data'!C721)</f>
        <v>-6.5574005461590517E-3</v>
      </c>
      <c r="C721" s="380">
        <f>LN('My Data'!D722/'My Data'!D721)</f>
        <v>0</v>
      </c>
      <c r="D721" s="112">
        <f>LN('My Data'!B722/'My Data'!B721)</f>
        <v>8.3401471255445858E-4</v>
      </c>
    </row>
    <row r="722" spans="1:4" ht="15.75" customHeight="1">
      <c r="A722" s="24">
        <f>'My Data'!A723</f>
        <v>45572</v>
      </c>
      <c r="B722" s="103">
        <f>LN('My Data'!C723/'My Data'!C722)</f>
        <v>-1.324522675002068E-2</v>
      </c>
      <c r="C722">
        <f>LN('My Data'!D723/'My Data'!D722)</f>
        <v>7.2551708811717953E-3</v>
      </c>
      <c r="D722" s="112">
        <f>LN('My Data'!B723/'My Data'!B722)</f>
        <v>2.0983751855296546E-3</v>
      </c>
    </row>
    <row r="723" spans="1:4" ht="15.75" customHeight="1">
      <c r="A723" s="24">
        <f>'My Data'!A724</f>
        <v>45573</v>
      </c>
      <c r="B723" s="103">
        <f>LN('My Data'!C724/'My Data'!C723)</f>
        <v>1.980262729617973E-2</v>
      </c>
      <c r="C723">
        <f>LN('My Data'!D724/'My Data'!D723)</f>
        <v>-7.2551708811717979E-3</v>
      </c>
      <c r="D723" s="112">
        <f>LN('My Data'!B724/'My Data'!B723)</f>
        <v>-1.3300514897579137E-2</v>
      </c>
    </row>
    <row r="724" spans="1:4" ht="15.75" customHeight="1">
      <c r="A724" s="24">
        <f>'My Data'!A725</f>
        <v>45574</v>
      </c>
      <c r="B724" s="103">
        <f>LN('My Data'!C725/'My Data'!C724)</f>
        <v>-1.3158084577511199E-2</v>
      </c>
      <c r="C724">
        <f>LN('My Data'!D725/'My Data'!D724)</f>
        <v>4.5084740754221274E-2</v>
      </c>
      <c r="D724" s="112">
        <f>LN('My Data'!B725/'My Data'!B724)</f>
        <v>6.8361105604910748E-3</v>
      </c>
    </row>
    <row r="725" spans="1:4" ht="15.75" customHeight="1">
      <c r="A725" s="24">
        <f>'My Data'!A726</f>
        <v>45575</v>
      </c>
      <c r="B725" s="103">
        <f>LN('My Data'!C726/'My Data'!C725)</f>
        <v>-4.7466537238923724E-2</v>
      </c>
      <c r="C725">
        <f>LN('My Data'!D726/'My Data'!D725)</f>
        <v>-4.7514875607513239E-2</v>
      </c>
      <c r="D725" s="112">
        <f>LN('My Data'!B726/'My Data'!B725)</f>
        <v>-1.3678899904040274E-3</v>
      </c>
    </row>
    <row r="726" spans="1:4" ht="15.75" customHeight="1">
      <c r="A726" s="24">
        <f>'My Data'!A727</f>
        <v>45576</v>
      </c>
      <c r="B726" s="103">
        <f>LN('My Data'!C727/'My Data'!C726)</f>
        <v>1.3793322132335769E-2</v>
      </c>
      <c r="C726">
        <f>LN('My Data'!D727/'My Data'!D726)</f>
        <v>-2.4360547978811158E-3</v>
      </c>
      <c r="D726" s="112">
        <f>LN('My Data'!B727/'My Data'!B726)</f>
        <v>2.0379568134455159E-3</v>
      </c>
    </row>
    <row r="727" spans="1:4" ht="15.75" customHeight="1">
      <c r="A727" s="24">
        <f>'My Data'!A728</f>
        <v>45579</v>
      </c>
      <c r="B727" s="103">
        <f>LN('My Data'!C728/'My Data'!C727)</f>
        <v>-2.7779564107075706E-2</v>
      </c>
      <c r="C727">
        <f>LN('My Data'!D728/'My Data'!D727)</f>
        <v>-9.8040000966208556E-3</v>
      </c>
      <c r="D727" s="112">
        <f>LN('My Data'!B728/'My Data'!B727)</f>
        <v>4.4199620757917188E-3</v>
      </c>
    </row>
    <row r="728" spans="1:4" ht="15.75" customHeight="1">
      <c r="A728" s="24">
        <f>'My Data'!A729</f>
        <v>45580</v>
      </c>
      <c r="B728" s="103">
        <f>LN('My Data'!C729/'My Data'!C728)</f>
        <v>-2.1353124470568946E-2</v>
      </c>
      <c r="C728">
        <f>LN('My Data'!D729/'My Data'!D728)</f>
        <v>9.8040000966208348E-3</v>
      </c>
      <c r="D728" s="112">
        <f>LN('My Data'!B729/'My Data'!B728)</f>
        <v>-4.6901317242047484E-3</v>
      </c>
    </row>
    <row r="729" spans="1:4" ht="15.75" customHeight="1">
      <c r="A729" s="24">
        <f>'My Data'!A730</f>
        <v>45581</v>
      </c>
      <c r="B729" s="103">
        <f>LN('My Data'!C730/'My Data'!C729)</f>
        <v>2.8370697129215566E-2</v>
      </c>
      <c r="C729">
        <f>LN('My Data'!D730/'My Data'!D729)</f>
        <v>1.212136053234482E-2</v>
      </c>
      <c r="D729" s="112">
        <f>LN('My Data'!B730/'My Data'!B729)</f>
        <v>9.5237565748715856E-3</v>
      </c>
    </row>
    <row r="730" spans="1:4" ht="15.75" customHeight="1">
      <c r="A730" s="24">
        <f>'My Data'!A731</f>
        <v>45582</v>
      </c>
      <c r="B730" s="103">
        <f>LN('My Data'!C731/'My Data'!C730)</f>
        <v>6.9686693160934355E-3</v>
      </c>
      <c r="C730">
        <f>LN('My Data'!D731/'My Data'!D730)</f>
        <v>7.2029122940580163E-3</v>
      </c>
      <c r="D730" s="112">
        <f>LN('My Data'!B731/'My Data'!B730)</f>
        <v>6.5823741752311423E-3</v>
      </c>
    </row>
    <row r="731" spans="1:4" ht="15.75" customHeight="1">
      <c r="A731" s="24">
        <f>'My Data'!A732</f>
        <v>45583</v>
      </c>
      <c r="B731" s="103">
        <f>LN('My Data'!C732/'My Data'!C731)</f>
        <v>-6.9686693160933158E-3</v>
      </c>
      <c r="C731">
        <f>LN('My Data'!D732/'My Data'!D731)</f>
        <v>4.7732787526578117E-3</v>
      </c>
      <c r="D731" s="112">
        <f>LN('My Data'!B732/'My Data'!B731)</f>
        <v>-2.4695458827335773E-3</v>
      </c>
    </row>
    <row r="732" spans="1:4" ht="15.75" customHeight="1">
      <c r="A732" s="24">
        <f>'My Data'!A733</f>
        <v>45586</v>
      </c>
      <c r="B732" s="103">
        <f>LN('My Data'!C733/'My Data'!C732)</f>
        <v>6.9686693160934355E-3</v>
      </c>
      <c r="C732">
        <f>LN('My Data'!D733/'My Data'!D732)</f>
        <v>-1.6807118316381289E-2</v>
      </c>
      <c r="D732" s="112">
        <f>LN('My Data'!B733/'My Data'!B732)</f>
        <v>-5.7047327834151172E-3</v>
      </c>
    </row>
    <row r="733" spans="1:4" ht="15.75" customHeight="1">
      <c r="A733" s="24">
        <f>'My Data'!A734</f>
        <v>45587</v>
      </c>
      <c r="B733" s="103">
        <f>LN('My Data'!C734/'My Data'!C733)</f>
        <v>2.7398974188114562E-2</v>
      </c>
      <c r="C733">
        <f>LN('My Data'!D734/'My Data'!D733)</f>
        <v>-2.4511031014349805E-2</v>
      </c>
      <c r="D733" s="112">
        <f>LN('My Data'!B734/'My Data'!B733)</f>
        <v>-9.4414403355513714E-4</v>
      </c>
    </row>
    <row r="734" spans="1:4" ht="15.75" customHeight="1">
      <c r="A734" s="24">
        <f>'My Data'!A735</f>
        <v>45588</v>
      </c>
      <c r="B734" s="103">
        <f>LN('My Data'!C735/'My Data'!C734)</f>
        <v>-1.3605652055778598E-2</v>
      </c>
      <c r="C734">
        <f>LN('My Data'!D735/'My Data'!D734)</f>
        <v>9.8766234959120989E-3</v>
      </c>
      <c r="D734" s="112">
        <f>LN('My Data'!B735/'My Data'!B734)</f>
        <v>-5.7758102283895557E-3</v>
      </c>
    </row>
    <row r="735" spans="1:4" ht="15.75" customHeight="1">
      <c r="A735" s="24">
        <f>'My Data'!A736</f>
        <v>45589</v>
      </c>
      <c r="B735" s="103">
        <f>LN('My Data'!C736/'My Data'!C735)</f>
        <v>2.0339684237122783E-2</v>
      </c>
      <c r="C735">
        <f>LN('My Data'!D736/'My Data'!D735)</f>
        <v>-7.3983074814450364E-3</v>
      </c>
      <c r="D735" s="112">
        <f>LN('My Data'!B736/'My Data'!B735)</f>
        <v>8.7288555609291195E-4</v>
      </c>
    </row>
    <row r="736" spans="1:4" ht="15.75" customHeight="1">
      <c r="A736" s="24">
        <f>'My Data'!A737</f>
        <v>45590</v>
      </c>
      <c r="B736" s="103">
        <f>LN('My Data'!C737/'My Data'!C736)</f>
        <v>-3.4133006369458582E-2</v>
      </c>
      <c r="C736">
        <f>LN('My Data'!D737/'My Data'!D736)</f>
        <v>2.2032714999882706E-2</v>
      </c>
      <c r="D736" s="112">
        <f>LN('My Data'!B737/'My Data'!B736)</f>
        <v>-1.9661633245841815E-3</v>
      </c>
    </row>
    <row r="737" spans="1:4" ht="15.75" customHeight="1">
      <c r="A737" s="24">
        <f>'My Data'!A738</f>
        <v>45593</v>
      </c>
      <c r="B737" s="103">
        <f>LN('My Data'!C738/'My Data'!C737)</f>
        <v>-1.3986241974739952E-2</v>
      </c>
      <c r="C737">
        <f>LN('My Data'!D738/'My Data'!D737)</f>
        <v>1.6807118316381407E-2</v>
      </c>
      <c r="D737" s="112">
        <f>LN('My Data'!B738/'My Data'!B737)</f>
        <v>3.9503474490193797E-3</v>
      </c>
    </row>
    <row r="738" spans="1:4" ht="15.75" customHeight="1">
      <c r="A738" s="24">
        <f>'My Data'!A739</f>
        <v>45594</v>
      </c>
      <c r="B738" s="103">
        <f>LN('My Data'!C739/'My Data'!C738)</f>
        <v>-1.4184634991956413E-2</v>
      </c>
      <c r="C738">
        <f>LN('My Data'!D739/'My Data'!D738)</f>
        <v>7.1174677688639549E-3</v>
      </c>
      <c r="D738" s="112">
        <f>LN('My Data'!B739/'My Data'!B738)</f>
        <v>-8.2979458964105302E-3</v>
      </c>
    </row>
    <row r="739" spans="1:4" ht="15.75" customHeight="1">
      <c r="A739" s="24">
        <f>'My Data'!A740</f>
        <v>45595</v>
      </c>
      <c r="B739" s="103">
        <f>LN('My Data'!C740/'My Data'!C739)</f>
        <v>6.2303883336154837E-2</v>
      </c>
      <c r="C739">
        <f>LN('My Data'!D740/'My Data'!D739)</f>
        <v>-2.3668650102660568E-3</v>
      </c>
      <c r="D739" s="112">
        <f>LN('My Data'!B740/'My Data'!B739)</f>
        <v>-5.876656165186696E-3</v>
      </c>
    </row>
    <row r="740" spans="1:4" ht="15.75" customHeight="1">
      <c r="A740" s="24">
        <f>'My Data'!A741</f>
        <v>45596</v>
      </c>
      <c r="B740" s="103">
        <f>LN('My Data'!C741/'My Data'!C740)</f>
        <v>-9.8671527507029663E-2</v>
      </c>
      <c r="C740">
        <f>LN('My Data'!D741/'My Data'!D740)</f>
        <v>-9.5238815112555896E-3</v>
      </c>
      <c r="D740" s="112">
        <f>LN('My Data'!B741/'My Data'!B740)</f>
        <v>-7.2673006560172561E-3</v>
      </c>
    </row>
    <row r="741" spans="1:4" ht="15.75" customHeight="1">
      <c r="A741" s="24">
        <f>'My Data'!A742</f>
        <v>45597</v>
      </c>
      <c r="B741" s="103">
        <f>LN('My Data'!C742/'My Data'!C741)</f>
        <v>0</v>
      </c>
      <c r="C741">
        <f>LN('My Data'!D742/'My Data'!D741)</f>
        <v>4.7732787526578117E-3</v>
      </c>
      <c r="D741" s="112">
        <f>LN('My Data'!B742/'My Data'!B741)</f>
        <v>7.7265510653784742E-3</v>
      </c>
    </row>
    <row r="742" spans="1:4" ht="15.75" customHeight="1">
      <c r="A742" s="24">
        <f>'My Data'!A743</f>
        <v>45600</v>
      </c>
      <c r="B742" s="103">
        <f>LN('My Data'!C743/'My Data'!C742)</f>
        <v>2.1978906718775167E-2</v>
      </c>
      <c r="C742">
        <f>LN('My Data'!D743/'My Data'!D742)</f>
        <v>-1.6807118316381289E-2</v>
      </c>
      <c r="D742" s="112">
        <f>LN('My Data'!B743/'My Data'!B742)</f>
        <v>6.3195639165106795E-4</v>
      </c>
    </row>
    <row r="743" spans="1:4" ht="15.75" customHeight="1">
      <c r="A743" s="24">
        <f>'My Data'!A744</f>
        <v>45601</v>
      </c>
      <c r="B743" s="103">
        <f>LN('My Data'!C744/'My Data'!C743)</f>
        <v>2.1506205220963682E-2</v>
      </c>
      <c r="C743">
        <f>LN('My Data'!D744/'My Data'!D743)</f>
        <v>-4.2033381706552082E-2</v>
      </c>
      <c r="D743" s="112">
        <f>LN('My Data'!B744/'My Data'!B743)</f>
        <v>-1.8526515403784886E-3</v>
      </c>
    </row>
    <row r="744" spans="1:4" ht="15.75" customHeight="1">
      <c r="A744" s="24">
        <f>'My Data'!A745</f>
        <v>45602</v>
      </c>
      <c r="B744" s="103">
        <f>LN('My Data'!C745/'My Data'!C744)</f>
        <v>-7.3562567177016605E-2</v>
      </c>
      <c r="C744">
        <f>LN('My Data'!D745/'My Data'!D744)</f>
        <v>-1.1173300598125302E-2</v>
      </c>
      <c r="D744" s="112">
        <f>LN('My Data'!B745/'My Data'!B744)</f>
        <v>-1.0438309047840998E-4</v>
      </c>
    </row>
    <row r="745" spans="1:4" ht="15.75" customHeight="1">
      <c r="A745" s="24">
        <f>'My Data'!A746</f>
        <v>45603</v>
      </c>
      <c r="B745" s="103">
        <f>LN('My Data'!C746/'My Data'!C745)</f>
        <v>1.5151805020602246E-2</v>
      </c>
      <c r="C745">
        <f>LN('My Data'!D746/'My Data'!D745)</f>
        <v>-1.9598358068628415E-2</v>
      </c>
      <c r="D745" s="112">
        <f>LN('My Data'!B746/'My Data'!B745)</f>
        <v>-1.5225659394972435E-3</v>
      </c>
    </row>
    <row r="746" spans="1:4" ht="15.75" customHeight="1">
      <c r="A746" s="24">
        <f>'My Data'!A747</f>
        <v>45604</v>
      </c>
      <c r="B746" s="103">
        <f>LN('My Data'!C747/'My Data'!C746)</f>
        <v>7.4906717291576587E-3</v>
      </c>
      <c r="C746">
        <f>LN('My Data'!D747/'My Data'!D746)</f>
        <v>-3.1748698314580187E-2</v>
      </c>
      <c r="D746" s="112">
        <f>LN('My Data'!B747/'My Data'!B746)</f>
        <v>-8.0648029916527055E-3</v>
      </c>
    </row>
    <row r="747" spans="1:4" ht="15.75" customHeight="1">
      <c r="A747" s="24">
        <f>'My Data'!A748</f>
        <v>45607</v>
      </c>
      <c r="B747" s="103">
        <f>LN('My Data'!C748/'My Data'!C747)</f>
        <v>2.9413885206293192E-2</v>
      </c>
      <c r="C747" s="380">
        <f>LN('My Data'!D748/'My Data'!D747)</f>
        <v>0</v>
      </c>
      <c r="D747" s="112">
        <f>LN('My Data'!B748/'My Data'!B747)</f>
        <v>6.9876052039117573E-3</v>
      </c>
    </row>
    <row r="748" spans="1:4" ht="15.75" customHeight="1">
      <c r="A748" s="24">
        <f>'My Data'!A749</f>
        <v>45608</v>
      </c>
      <c r="B748" s="103">
        <f>LN('My Data'!C749/'My Data'!C748)</f>
        <v>0</v>
      </c>
      <c r="C748">
        <f>LN('My Data'!D749/'My Data'!D748)</f>
        <v>-2.7249642447375474E-2</v>
      </c>
      <c r="D748" s="112">
        <f>LN('My Data'!B749/'My Data'!B748)</f>
        <v>-1.2591410297416413E-2</v>
      </c>
    </row>
    <row r="749" spans="1:4" ht="15.75" customHeight="1">
      <c r="A749" s="24">
        <f>'My Data'!A750</f>
        <v>45609</v>
      </c>
      <c r="B749" s="103">
        <f>LN('My Data'!C750/'My Data'!C749)</f>
        <v>4.2559614418795903E-2</v>
      </c>
      <c r="C749">
        <f>LN('My Data'!D750/'My Data'!D749)</f>
        <v>-1.8963200707756055E-2</v>
      </c>
      <c r="D749" s="112">
        <f>LN('My Data'!B750/'My Data'!B749)</f>
        <v>3.833478216727299E-5</v>
      </c>
    </row>
    <row r="750" spans="1:4" ht="15.75" customHeight="1">
      <c r="A750" s="24">
        <f>'My Data'!A751</f>
        <v>45610</v>
      </c>
      <c r="B750" s="103">
        <f>LN('My Data'!C751/'My Data'!C750)</f>
        <v>-2.1053409197832381E-2</v>
      </c>
      <c r="C750">
        <f>LN('My Data'!D751/'My Data'!D750)</f>
        <v>1.342302033214055E-2</v>
      </c>
      <c r="D750" s="112">
        <f>LN('My Data'!B751/'My Data'!B750)</f>
        <v>5.4690412152406187E-3</v>
      </c>
    </row>
    <row r="751" spans="1:4" ht="15.75" customHeight="1">
      <c r="A751" s="24">
        <f>'My Data'!A752</f>
        <v>45611</v>
      </c>
      <c r="B751" s="103">
        <f>LN('My Data'!C752/'My Data'!C751)</f>
        <v>-7.3562567177016605E-2</v>
      </c>
      <c r="C751">
        <f>LN('My Data'!D752/'My Data'!D751)</f>
        <v>-4.5462374076757399E-2</v>
      </c>
      <c r="D751" s="112">
        <f>LN('My Data'!B752/'My Data'!B751)</f>
        <v>-1.1174614595254964E-3</v>
      </c>
    </row>
    <row r="752" spans="1:4" ht="15.75" customHeight="1">
      <c r="A752" s="24">
        <f>'My Data'!A753</f>
        <v>45614</v>
      </c>
      <c r="B752" s="103">
        <f>LN('My Data'!C753/'My Data'!C752)</f>
        <v>-3.8915416249673609E-2</v>
      </c>
      <c r="C752">
        <f>LN('My Data'!D753/'My Data'!D752)</f>
        <v>-1.996543124569793E-2</v>
      </c>
      <c r="D752" s="112">
        <f>LN('My Data'!B753/'My Data'!B752)</f>
        <v>4.3595505191506142E-3</v>
      </c>
    </row>
    <row r="753" spans="1:4" ht="15.75" customHeight="1">
      <c r="A753" s="24">
        <f>'My Data'!A754</f>
        <v>45615</v>
      </c>
      <c r="B753" s="103">
        <f>LN('My Data'!C754/'My Data'!C753)</f>
        <v>0</v>
      </c>
      <c r="C753">
        <f>LN('My Data'!D754/'My Data'!D753)</f>
        <v>4.7337366501991425E-3</v>
      </c>
      <c r="D753" s="112">
        <f>LN('My Data'!B754/'My Data'!B753)</f>
        <v>-8.9007969629042278E-4</v>
      </c>
    </row>
    <row r="754" spans="1:4" ht="15.75" customHeight="1">
      <c r="A754" s="24">
        <f>'My Data'!A755</f>
        <v>45616</v>
      </c>
      <c r="B754" s="103">
        <f>LN('My Data'!C755/'My Data'!C754)</f>
        <v>-3.2260862218221435E-2</v>
      </c>
      <c r="C754">
        <f>LN('My Data'!D755/'My Data'!D754)</f>
        <v>-4.73373665019908E-3</v>
      </c>
      <c r="D754" s="112">
        <f>LN('My Data'!B755/'My Data'!B754)</f>
        <v>-2.6951929665643736E-3</v>
      </c>
    </row>
    <row r="755" spans="1:4" ht="15.75" customHeight="1">
      <c r="A755" s="24">
        <f>'My Data'!A756</f>
        <v>45617</v>
      </c>
      <c r="B755" s="103">
        <f>LN('My Data'!C756/'My Data'!C755)</f>
        <v>8.1633106391608354E-3</v>
      </c>
      <c r="C755">
        <f>LN('My Data'!D756/'My Data'!D755)</f>
        <v>-2.5226562945675459E-2</v>
      </c>
      <c r="D755" s="112">
        <f>LN('My Data'!B756/'My Data'!B755)</f>
        <v>7.5452321029326821E-3</v>
      </c>
    </row>
    <row r="756" spans="1:4" ht="15.75" customHeight="1">
      <c r="A756" s="24">
        <f>'My Data'!A757</f>
        <v>45618</v>
      </c>
      <c r="B756" s="103">
        <f>LN('My Data'!C757/'My Data'!C756)</f>
        <v>4.7628048989254664E-2</v>
      </c>
      <c r="C756">
        <f>LN('My Data'!D757/'My Data'!D756)</f>
        <v>4.4028526928075455E-2</v>
      </c>
      <c r="D756" s="112">
        <f>LN('My Data'!B757/'My Data'!B756)</f>
        <v>1.3426849993607952E-2</v>
      </c>
    </row>
    <row r="757" spans="1:4" ht="15.75" customHeight="1">
      <c r="A757" s="24">
        <f>'My Data'!A758</f>
        <v>45621</v>
      </c>
      <c r="B757" s="103">
        <f>LN('My Data'!C758/'My Data'!C757)</f>
        <v>5.2842481374379982E-2</v>
      </c>
      <c r="C757">
        <f>LN('My Data'!D758/'My Data'!D757)</f>
        <v>-2.2367030146896033E-2</v>
      </c>
      <c r="D757" s="112">
        <f>LN('My Data'!B758/'My Data'!B757)</f>
        <v>4.1762776131121782E-3</v>
      </c>
    </row>
    <row r="758" spans="1:4" ht="15.75" customHeight="1">
      <c r="A758" s="24">
        <f>'My Data'!A759</f>
        <v>45622</v>
      </c>
      <c r="B758" s="103">
        <f>LN('My Data'!C759/'My Data'!C758)</f>
        <v>0</v>
      </c>
      <c r="C758">
        <f>LN('My Data'!D759/'My Data'!D758)</f>
        <v>1.7699577099400857E-2</v>
      </c>
      <c r="D758" s="112">
        <f>LN('My Data'!B759/'My Data'!B758)</f>
        <v>-4.6245366616075381E-3</v>
      </c>
    </row>
    <row r="759" spans="1:4" ht="15.75" customHeight="1">
      <c r="A759" s="24">
        <f>'My Data'!A760</f>
        <v>45623</v>
      </c>
      <c r="B759" s="103">
        <f>LN('My Data'!C760/'My Data'!C759)</f>
        <v>4.3172171865208574E-2</v>
      </c>
      <c r="C759">
        <f>LN('My Data'!D760/'My Data'!D759)</f>
        <v>-5.8651194523981339E-3</v>
      </c>
      <c r="D759" s="112">
        <f>LN('My Data'!B760/'My Data'!B759)</f>
        <v>1.9059084521962993E-3</v>
      </c>
    </row>
    <row r="760" spans="1:4" ht="15.75" customHeight="1">
      <c r="A760" s="24">
        <f>'My Data'!A761</f>
        <v>45624</v>
      </c>
      <c r="B760" s="103">
        <f>LN('My Data'!C761/'My Data'!C760)</f>
        <v>3.4605529177475523E-2</v>
      </c>
      <c r="C760">
        <f>LN('My Data'!D761/'My Data'!D760)</f>
        <v>1.1696039763191236E-2</v>
      </c>
      <c r="D760" s="112">
        <f>LN('My Data'!B761/'My Data'!B760)</f>
        <v>1.7117793639817359E-3</v>
      </c>
    </row>
    <row r="761" spans="1:4" ht="15.75" customHeight="1">
      <c r="A761" s="24">
        <f>'My Data'!A762</f>
        <v>45625</v>
      </c>
      <c r="B761" s="103">
        <f>LN('My Data'!C762/'My Data'!C761)</f>
        <v>7.8471615441495307E-2</v>
      </c>
      <c r="C761">
        <f>LN('My Data'!D762/'My Data'!D761)</f>
        <v>-2.3282897595910735E-3</v>
      </c>
      <c r="D761" s="112">
        <f>LN('My Data'!B762/'My Data'!B761)</f>
        <v>6.9177036859043213E-4</v>
      </c>
    </row>
    <row r="762" spans="1:4" ht="15.75" customHeight="1">
      <c r="A762" s="24">
        <f>'My Data'!A763</f>
        <v>45628</v>
      </c>
      <c r="B762" s="103">
        <f>LN('My Data'!C763/'My Data'!C762)</f>
        <v>-1.9048194970694474E-2</v>
      </c>
      <c r="C762">
        <f>LN('My Data'!D763/'My Data'!D762)</f>
        <v>-5.8445519962832433E-3</v>
      </c>
      <c r="D762" s="112">
        <f>LN('My Data'!B763/'My Data'!B762)</f>
        <v>2.6575474865265362E-3</v>
      </c>
    </row>
    <row r="763" spans="1:4" ht="15.75" customHeight="1">
      <c r="A763" s="24">
        <f>'My Data'!A764</f>
        <v>45629</v>
      </c>
      <c r="B763" s="103">
        <f>LN('My Data'!C764/'My Data'!C763)</f>
        <v>-6.4308903302904025E-3</v>
      </c>
      <c r="C763">
        <f>LN('My Data'!D764/'My Data'!D763)</f>
        <v>5.8445519962832251E-3</v>
      </c>
      <c r="D763" s="112">
        <f>LN('My Data'!B764/'My Data'!B763)</f>
        <v>5.6282876785747624E-3</v>
      </c>
    </row>
    <row r="764" spans="1:4" ht="15.75" customHeight="1">
      <c r="A764" s="24">
        <f>'My Data'!A765</f>
        <v>45630</v>
      </c>
      <c r="B764" s="103">
        <f>LN('My Data'!C765/'My Data'!C764)</f>
        <v>-6.4725145056174788E-3</v>
      </c>
      <c r="C764">
        <f>LN('My Data'!D765/'My Data'!D764)</f>
        <v>1.2739025777429712E-2</v>
      </c>
      <c r="D764" s="112">
        <f>LN('My Data'!B765/'My Data'!B764)</f>
        <v>-1.7356005482010689E-3</v>
      </c>
    </row>
    <row r="765" spans="1:4" ht="15.75" customHeight="1">
      <c r="A765" s="24">
        <f>'My Data'!A766</f>
        <v>45631</v>
      </c>
      <c r="B765" s="103">
        <f>LN('My Data'!C766/'My Data'!C765)</f>
        <v>6.4725145056175196E-3</v>
      </c>
      <c r="C765">
        <f>LN('My Data'!D766/'My Data'!D765)</f>
        <v>-4.4713330409943776E-2</v>
      </c>
      <c r="D765" s="112">
        <f>LN('My Data'!B766/'My Data'!B765)</f>
        <v>1.3839449413142616E-3</v>
      </c>
    </row>
    <row r="766" spans="1:4" ht="15.75" customHeight="1">
      <c r="A766" s="24">
        <f>'My Data'!A767</f>
        <v>45632</v>
      </c>
      <c r="B766" s="103">
        <f>LN('My Data'!C767/'My Data'!C766)</f>
        <v>-3.2789822822990956E-2</v>
      </c>
      <c r="C766">
        <f>LN('My Data'!D767/'My Data'!D766)</f>
        <v>-1.210668540301988E-2</v>
      </c>
      <c r="D766" s="112">
        <f>LN('My Data'!B767/'My Data'!B766)</f>
        <v>-3.8720363708004096E-3</v>
      </c>
    </row>
    <row r="767" spans="1:4" ht="15.75" customHeight="1">
      <c r="A767" s="24">
        <f>'My Data'!A768</f>
        <v>45635</v>
      </c>
      <c r="B767" s="103">
        <f>LN('My Data'!C768/'My Data'!C767)</f>
        <v>-4.779066383634855E-2</v>
      </c>
      <c r="C767">
        <f>LN('My Data'!D768/'My Data'!D767)</f>
        <v>2.287878238493099E-2</v>
      </c>
      <c r="D767" s="112">
        <f>LN('My Data'!B768/'My Data'!B767)</f>
        <v>4.4558905410524369E-3</v>
      </c>
    </row>
    <row r="768" spans="1:4" ht="15.75" customHeight="1">
      <c r="A768" s="24">
        <f>'My Data'!A769</f>
        <v>45636</v>
      </c>
      <c r="B768" s="103">
        <f>LN('My Data'!C769/'My Data'!C768)</f>
        <v>2.7587956518828963E-2</v>
      </c>
      <c r="C768">
        <f>LN('My Data'!D769/'My Data'!D768)</f>
        <v>-2.2878782384930997E-2</v>
      </c>
      <c r="D768" s="112">
        <f>LN('My Data'!B769/'My Data'!B768)</f>
        <v>-7.9492142104963994E-3</v>
      </c>
    </row>
    <row r="769" spans="1:4" ht="15.75" customHeight="1">
      <c r="A769" s="24">
        <f>'My Data'!A770</f>
        <v>45637</v>
      </c>
      <c r="B769" s="103">
        <f>LN('My Data'!C770/'My Data'!C769)</f>
        <v>4.6520015634892907E-2</v>
      </c>
      <c r="C769">
        <f>LN('My Data'!D770/'My Data'!D769)</f>
        <v>1.2172856037517249E-3</v>
      </c>
      <c r="D769" s="112">
        <f>LN('My Data'!B770/'My Data'!B769)</f>
        <v>2.2174919977389642E-3</v>
      </c>
    </row>
    <row r="770" spans="1:4" ht="15.75" customHeight="1">
      <c r="A770" s="24">
        <f>'My Data'!A771</f>
        <v>45638</v>
      </c>
      <c r="B770" s="103">
        <f>LN('My Data'!C771/'My Data'!C770)</f>
        <v>6.4725145056175196E-3</v>
      </c>
      <c r="C770">
        <f>LN('My Data'!D771/'My Data'!D770)</f>
        <v>1.2158056208899498E-3</v>
      </c>
      <c r="D770" s="112">
        <f>LN('My Data'!B771/'My Data'!B770)</f>
        <v>9.0306459122291793E-4</v>
      </c>
    </row>
    <row r="771" spans="1:4" ht="15.75" customHeight="1">
      <c r="A771" s="24">
        <f>'My Data'!A772</f>
        <v>45639</v>
      </c>
      <c r="B771" s="103">
        <f>LN('My Data'!C772/'My Data'!C771)</f>
        <v>0</v>
      </c>
      <c r="C771">
        <f>LN('My Data'!D772/'My Data'!D771)</f>
        <v>-7.3171058170669332E-3</v>
      </c>
      <c r="D771" s="112">
        <f>LN('My Data'!B772/'My Data'!B771)</f>
        <v>-1.5754391903165395E-3</v>
      </c>
    </row>
    <row r="772" spans="1:4" ht="15.75" customHeight="1">
      <c r="A772" s="24">
        <f>'My Data'!A773</f>
        <v>45642</v>
      </c>
      <c r="B772" s="103">
        <f>LN('My Data'!C773/'My Data'!C772)</f>
        <v>1.2820688429061469E-2</v>
      </c>
      <c r="C772">
        <f>LN('My Data'!D773/'My Data'!D772)</f>
        <v>-2.4509816191400739E-3</v>
      </c>
      <c r="D772" s="112">
        <f>LN('My Data'!B773/'My Data'!B772)</f>
        <v>-4.4911631242907594E-3</v>
      </c>
    </row>
    <row r="773" spans="1:4" ht="15.75" customHeight="1">
      <c r="A773" s="24">
        <f>'My Data'!A774</f>
        <v>45643</v>
      </c>
      <c r="B773" s="103">
        <f>LN('My Data'!C774/'My Data'!C773)</f>
        <v>-2.580788395587259E-2</v>
      </c>
      <c r="C773">
        <f>LN('My Data'!D774/'My Data'!D773)</f>
        <v>-5.8097143735218744E-2</v>
      </c>
      <c r="D773" s="112">
        <f>LN('My Data'!B774/'My Data'!B773)</f>
        <v>-8.7843456738933689E-3</v>
      </c>
    </row>
    <row r="774" spans="1:4" ht="15.75" customHeight="1">
      <c r="A774" s="24">
        <f>'My Data'!A775</f>
        <v>45644</v>
      </c>
      <c r="B774" s="103">
        <f>LN('My Data'!C775/'My Data'!C774)</f>
        <v>-6.7593291132528294E-2</v>
      </c>
      <c r="C774">
        <f>LN('My Data'!D775/'My Data'!D774)</f>
        <v>1.0349380862003292E-2</v>
      </c>
      <c r="D774" s="112">
        <f>LN('My Data'!B775/'My Data'!B774)</f>
        <v>7.9634570034164216E-4</v>
      </c>
    </row>
    <row r="775" spans="1:4" ht="15.75" customHeight="1">
      <c r="A775" s="24">
        <f>'My Data'!A776</f>
        <v>45645</v>
      </c>
      <c r="B775" s="103">
        <f>LN('My Data'!C776/'My Data'!C775)</f>
        <v>-3.559094510270263E-2</v>
      </c>
      <c r="C775">
        <f>LN('My Data'!D776/'My Data'!D775)</f>
        <v>-2.4756964725275773E-2</v>
      </c>
      <c r="D775" s="112">
        <f>LN('My Data'!B776/'My Data'!B775)</f>
        <v>-1.1287469158873862E-2</v>
      </c>
    </row>
    <row r="776" spans="1:4" ht="15.75" customHeight="1">
      <c r="A776" s="24">
        <f>'My Data'!A777</f>
        <v>45646</v>
      </c>
      <c r="B776" s="103">
        <f>LN('My Data'!C777/'My Data'!C776)</f>
        <v>3.5590945102702533E-2</v>
      </c>
      <c r="C776">
        <f>LN('My Data'!D777/'My Data'!D776)</f>
        <v>-1.320132204922844E-3</v>
      </c>
      <c r="D776" s="112">
        <f>LN('My Data'!B777/'My Data'!B776)</f>
        <v>-1.8802509853944758E-3</v>
      </c>
    </row>
    <row r="777" spans="1:4" ht="15.75" customHeight="1">
      <c r="A777" s="24">
        <f>'My Data'!A778</f>
        <v>45649</v>
      </c>
      <c r="B777" s="103">
        <f>LN('My Data'!C778/'My Data'!C777)</f>
        <v>-0.10303222589823506</v>
      </c>
      <c r="C777">
        <f>LN('My Data'!D778/'My Data'!D777)</f>
        <v>3.9551798429277932E-3</v>
      </c>
      <c r="D777" s="112">
        <f>LN('My Data'!B778/'My Data'!B777)</f>
        <v>1.7393547284173493E-3</v>
      </c>
    </row>
    <row r="778" spans="1:4" ht="15.75" customHeight="1">
      <c r="A778" s="24">
        <f>'My Data'!A779</f>
        <v>45650</v>
      </c>
      <c r="B778" s="103">
        <f>LN('My Data'!C779/'My Data'!C778)</f>
        <v>4.5462374076757413E-2</v>
      </c>
      <c r="C778">
        <f>LN('My Data'!D779/'My Data'!D778)</f>
        <v>2.62812240626963E-3</v>
      </c>
      <c r="D778" s="112">
        <f>LN('My Data'!B779/'My Data'!B778)</f>
        <v>4.6435791406431066E-3</v>
      </c>
    </row>
    <row r="779" spans="1:4" ht="15.75" customHeight="1">
      <c r="A779" s="24">
        <f>'My Data'!A780</f>
        <v>45651</v>
      </c>
      <c r="B779" s="103">
        <f>LN('My Data'!C780/'My Data'!C779)</f>
        <v>0</v>
      </c>
      <c r="C779" s="381">
        <f>LN('My Data'!D780/'My Data'!D779)</f>
        <v>0</v>
      </c>
      <c r="D779" s="112">
        <f>LN('My Data'!B780/'My Data'!B779)</f>
        <v>0</v>
      </c>
    </row>
    <row r="780" spans="1:4" ht="15.75" customHeight="1">
      <c r="A780" s="24">
        <f>'My Data'!A781</f>
        <v>45652</v>
      </c>
      <c r="B780" s="103">
        <f>LN('My Data'!C781/'My Data'!C780)</f>
        <v>0</v>
      </c>
      <c r="C780" s="381">
        <f>LN('My Data'!D781/'My Data'!D780)</f>
        <v>0</v>
      </c>
      <c r="D780" s="112">
        <f>LN('My Data'!B781/'My Data'!B780)</f>
        <v>0</v>
      </c>
    </row>
    <row r="781" spans="1:4" ht="15.75" customHeight="1">
      <c r="A781" s="24">
        <f>'My Data'!A782</f>
        <v>45653</v>
      </c>
      <c r="B781" s="103">
        <f>LN('My Data'!C782/'My Data'!C781)</f>
        <v>-6.1087691979838266E-2</v>
      </c>
      <c r="C781">
        <f>LN('My Data'!D782/'My Data'!D781)</f>
        <v>-2.6281224062695806E-3</v>
      </c>
      <c r="D781" s="112">
        <f>LN('My Data'!B782/'My Data'!B781)</f>
        <v>8.3449332741814171E-4</v>
      </c>
    </row>
    <row r="782" spans="1:4" ht="15.75" customHeight="1">
      <c r="A782" s="24">
        <f>'My Data'!A783</f>
        <v>45656</v>
      </c>
      <c r="B782" s="103">
        <f>LN('My Data'!C783/'My Data'!C782)</f>
        <v>-1.5873349156290122E-2</v>
      </c>
      <c r="C782">
        <f>LN('My Data'!D783/'My Data'!D782)</f>
        <v>7.8637364602146716E-3</v>
      </c>
      <c r="D782" s="112">
        <f>LN('My Data'!B783/'My Data'!B782)</f>
        <v>-3.6100156865003321E-3</v>
      </c>
    </row>
    <row r="783" spans="1:4" ht="15.75" customHeight="1">
      <c r="A783" s="24">
        <f>'My Data'!A784</f>
        <v>45657</v>
      </c>
      <c r="B783" s="103">
        <f>LN('My Data'!C784/'My Data'!C783)</f>
        <v>3.1498667059371016E-2</v>
      </c>
      <c r="C783">
        <f>LN('My Data'!D784/'My Data'!D783)</f>
        <v>1.1680859612755589E-2</v>
      </c>
      <c r="D783" s="112">
        <f>LN('My Data'!B784/'My Data'!B783)</f>
        <v>6.9388255974136281E-3</v>
      </c>
    </row>
    <row r="784" spans="1:4" ht="15.75" customHeight="1">
      <c r="A784" s="29"/>
      <c r="B784" s="107"/>
      <c r="D784" s="108"/>
    </row>
    <row r="785" spans="1:4" ht="15.75" customHeight="1">
      <c r="A785" s="29"/>
      <c r="B785" s="107"/>
      <c r="D785" s="108"/>
    </row>
    <row r="786" spans="1:4" ht="15.75" customHeight="1">
      <c r="A786" s="29"/>
      <c r="B786" s="107"/>
      <c r="D786" s="108"/>
    </row>
    <row r="787" spans="1:4" ht="15.75" customHeight="1">
      <c r="A787" s="29"/>
      <c r="B787" s="107"/>
      <c r="D787" s="108"/>
    </row>
    <row r="788" spans="1:4" ht="15.75" customHeight="1">
      <c r="A788" s="29"/>
      <c r="B788" s="107"/>
      <c r="D788" s="108"/>
    </row>
    <row r="789" spans="1:4" ht="15.75" customHeight="1">
      <c r="A789" s="29"/>
      <c r="B789" s="107"/>
      <c r="D789" s="108"/>
    </row>
    <row r="790" spans="1:4" ht="15.75" customHeight="1">
      <c r="A790" s="29"/>
      <c r="B790" s="107"/>
      <c r="D790" s="108"/>
    </row>
    <row r="791" spans="1:4" ht="15.75" customHeight="1">
      <c r="A791" s="29"/>
      <c r="B791" s="107"/>
      <c r="D791" s="108"/>
    </row>
    <row r="792" spans="1:4" ht="15.75" customHeight="1">
      <c r="A792" s="29"/>
      <c r="B792" s="107"/>
      <c r="D792" s="108"/>
    </row>
    <row r="793" spans="1:4" ht="15.75" customHeight="1">
      <c r="A793" s="29"/>
      <c r="B793" s="107"/>
      <c r="D793" s="108"/>
    </row>
    <row r="794" spans="1:4" ht="15.75" customHeight="1">
      <c r="A794" s="29"/>
      <c r="B794" s="107"/>
      <c r="D794" s="108"/>
    </row>
    <row r="795" spans="1:4" ht="15.75" customHeight="1">
      <c r="A795" s="29"/>
      <c r="B795" s="107"/>
      <c r="D795" s="108"/>
    </row>
    <row r="796" spans="1:4" ht="15.75" customHeight="1">
      <c r="A796" s="29"/>
      <c r="B796" s="107"/>
      <c r="D796" s="108"/>
    </row>
    <row r="797" spans="1:4" ht="15.75" customHeight="1">
      <c r="A797" s="29"/>
      <c r="B797" s="107"/>
      <c r="D797" s="108"/>
    </row>
    <row r="798" spans="1:4" ht="15.75" customHeight="1">
      <c r="A798" s="29"/>
      <c r="B798" s="107"/>
      <c r="D798" s="108"/>
    </row>
    <row r="799" spans="1:4" ht="15.75" customHeight="1">
      <c r="A799" s="29"/>
      <c r="B799" s="107"/>
      <c r="D799" s="108"/>
    </row>
    <row r="800" spans="1:4" ht="15.75" customHeight="1">
      <c r="A800" s="29"/>
      <c r="B800" s="107"/>
      <c r="D800" s="108"/>
    </row>
    <row r="801" spans="1:4" ht="15.75" customHeight="1">
      <c r="A801" s="29"/>
      <c r="B801" s="107"/>
      <c r="D801" s="108"/>
    </row>
    <row r="802" spans="1:4" ht="15.75" customHeight="1">
      <c r="A802" s="29"/>
      <c r="B802" s="107"/>
      <c r="D802" s="108"/>
    </row>
    <row r="803" spans="1:4" ht="15.75" customHeight="1">
      <c r="A803" s="29"/>
      <c r="B803" s="107"/>
      <c r="D803" s="108"/>
    </row>
    <row r="804" spans="1:4" ht="15.75" customHeight="1">
      <c r="A804" s="29"/>
      <c r="B804" s="107"/>
      <c r="D804" s="108"/>
    </row>
    <row r="805" spans="1:4" ht="15.75" customHeight="1">
      <c r="A805" s="29"/>
      <c r="B805" s="107"/>
      <c r="D805" s="108"/>
    </row>
    <row r="806" spans="1:4" ht="15.75" customHeight="1">
      <c r="A806" s="29"/>
      <c r="B806" s="107"/>
      <c r="D806" s="108"/>
    </row>
    <row r="807" spans="1:4" ht="15.75" customHeight="1">
      <c r="A807" s="29"/>
      <c r="B807" s="107"/>
      <c r="D807" s="108"/>
    </row>
    <row r="808" spans="1:4" ht="15.75" customHeight="1">
      <c r="A808" s="29"/>
      <c r="B808" s="107"/>
      <c r="D808" s="108"/>
    </row>
    <row r="809" spans="1:4" ht="15.75" customHeight="1">
      <c r="A809" s="29"/>
      <c r="B809" s="107"/>
      <c r="D809" s="108"/>
    </row>
    <row r="810" spans="1:4" ht="15.75" customHeight="1">
      <c r="A810" s="29"/>
      <c r="B810" s="107"/>
      <c r="D810" s="108"/>
    </row>
    <row r="811" spans="1:4" ht="15.75" customHeight="1">
      <c r="A811" s="29"/>
      <c r="B811" s="107"/>
      <c r="D811" s="108"/>
    </row>
    <row r="812" spans="1:4" ht="15.75" customHeight="1">
      <c r="A812" s="29"/>
      <c r="B812" s="107"/>
      <c r="D812" s="108"/>
    </row>
    <row r="813" spans="1:4" ht="15.75" customHeight="1">
      <c r="A813" s="29"/>
      <c r="B813" s="107"/>
      <c r="D813" s="108"/>
    </row>
    <row r="814" spans="1:4" ht="15.75" customHeight="1">
      <c r="A814" s="29"/>
      <c r="B814" s="107"/>
      <c r="D814" s="108"/>
    </row>
    <row r="815" spans="1:4" ht="15.75" customHeight="1">
      <c r="A815" s="29"/>
      <c r="B815" s="107"/>
      <c r="D815" s="108"/>
    </row>
    <row r="816" spans="1:4" ht="15.75" customHeight="1">
      <c r="A816" s="29"/>
      <c r="B816" s="107"/>
      <c r="D816" s="108"/>
    </row>
    <row r="817" spans="1:4" ht="15.75" customHeight="1">
      <c r="A817" s="29"/>
      <c r="B817" s="107"/>
      <c r="D817" s="108"/>
    </row>
    <row r="818" spans="1:4" ht="15.75" customHeight="1">
      <c r="A818" s="29"/>
      <c r="B818" s="107"/>
      <c r="D818" s="108"/>
    </row>
    <row r="819" spans="1:4" ht="15.75" customHeight="1">
      <c r="A819" s="29"/>
      <c r="B819" s="107"/>
      <c r="D819" s="108"/>
    </row>
    <row r="820" spans="1:4" ht="15.75" customHeight="1">
      <c r="A820" s="29"/>
      <c r="B820" s="107"/>
      <c r="D820" s="108"/>
    </row>
    <row r="821" spans="1:4" ht="15.75" customHeight="1">
      <c r="A821" s="29"/>
      <c r="B821" s="107"/>
      <c r="D821" s="108"/>
    </row>
    <row r="822" spans="1:4" ht="15.75" customHeight="1">
      <c r="A822" s="29"/>
      <c r="B822" s="107"/>
      <c r="D822" s="108"/>
    </row>
    <row r="823" spans="1:4" ht="15.75" customHeight="1">
      <c r="A823" s="29"/>
      <c r="B823" s="107"/>
      <c r="D823" s="108"/>
    </row>
    <row r="824" spans="1:4" ht="15.75" customHeight="1">
      <c r="A824" s="29"/>
      <c r="B824" s="107"/>
      <c r="D824" s="108"/>
    </row>
    <row r="825" spans="1:4" ht="15.75" customHeight="1">
      <c r="A825" s="29"/>
      <c r="B825" s="107"/>
      <c r="D825" s="108"/>
    </row>
    <row r="826" spans="1:4" ht="15.75" customHeight="1">
      <c r="A826" s="29"/>
      <c r="B826" s="107"/>
      <c r="D826" s="108"/>
    </row>
    <row r="827" spans="1:4" ht="15.75" customHeight="1">
      <c r="A827" s="29"/>
      <c r="B827" s="107"/>
      <c r="D827" s="108"/>
    </row>
    <row r="828" spans="1:4" ht="15.75" customHeight="1">
      <c r="A828" s="29"/>
      <c r="B828" s="107"/>
      <c r="D828" s="108"/>
    </row>
    <row r="829" spans="1:4" ht="15.75" customHeight="1">
      <c r="A829" s="29"/>
      <c r="B829" s="107"/>
      <c r="D829" s="108"/>
    </row>
    <row r="830" spans="1:4" ht="15.75" customHeight="1">
      <c r="A830" s="29"/>
      <c r="B830" s="107"/>
      <c r="D830" s="108"/>
    </row>
    <row r="831" spans="1:4" ht="15.75" customHeight="1">
      <c r="A831" s="29"/>
      <c r="B831" s="107"/>
      <c r="D831" s="108"/>
    </row>
    <row r="832" spans="1:4" ht="15.75" customHeight="1">
      <c r="A832" s="29"/>
      <c r="B832" s="107"/>
      <c r="D832" s="108"/>
    </row>
    <row r="833" spans="1:4" ht="15.75" customHeight="1">
      <c r="A833" s="29"/>
      <c r="B833" s="107"/>
      <c r="D833" s="108"/>
    </row>
    <row r="834" spans="1:4" ht="15.75" customHeight="1">
      <c r="A834" s="29"/>
      <c r="B834" s="107"/>
      <c r="D834" s="108"/>
    </row>
    <row r="835" spans="1:4" ht="15.75" customHeight="1">
      <c r="A835" s="29"/>
      <c r="B835" s="107"/>
      <c r="D835" s="108"/>
    </row>
    <row r="836" spans="1:4" ht="15.75" customHeight="1">
      <c r="A836" s="29"/>
      <c r="B836" s="107"/>
      <c r="D836" s="108"/>
    </row>
    <row r="837" spans="1:4" ht="15.75" customHeight="1">
      <c r="A837" s="29"/>
      <c r="B837" s="107"/>
      <c r="D837" s="108"/>
    </row>
    <row r="838" spans="1:4" ht="15.75" customHeight="1">
      <c r="A838" s="29"/>
      <c r="B838" s="107"/>
      <c r="D838" s="108"/>
    </row>
    <row r="839" spans="1:4" ht="15.75" customHeight="1">
      <c r="A839" s="29"/>
      <c r="B839" s="107"/>
      <c r="D839" s="108"/>
    </row>
    <row r="840" spans="1:4" ht="15.75" customHeight="1">
      <c r="A840" s="29"/>
      <c r="B840" s="107"/>
      <c r="D840" s="108"/>
    </row>
    <row r="841" spans="1:4" ht="15.75" customHeight="1">
      <c r="A841" s="29"/>
      <c r="B841" s="107"/>
      <c r="D841" s="108"/>
    </row>
    <row r="842" spans="1:4" ht="15.75" customHeight="1">
      <c r="A842" s="29"/>
      <c r="B842" s="107"/>
      <c r="D842" s="108"/>
    </row>
    <row r="843" spans="1:4" ht="15.75" customHeight="1">
      <c r="A843" s="29"/>
      <c r="B843" s="107"/>
      <c r="D843" s="108"/>
    </row>
    <row r="844" spans="1:4" ht="15.75" customHeight="1">
      <c r="A844" s="29"/>
      <c r="B844" s="107"/>
      <c r="D844" s="108"/>
    </row>
    <row r="845" spans="1:4" ht="15.75" customHeight="1">
      <c r="A845" s="29"/>
      <c r="B845" s="107"/>
      <c r="D845" s="108"/>
    </row>
    <row r="846" spans="1:4" ht="15.75" customHeight="1">
      <c r="A846" s="29"/>
      <c r="B846" s="107"/>
      <c r="D846" s="108"/>
    </row>
    <row r="847" spans="1:4" ht="15.75" customHeight="1">
      <c r="A847" s="29"/>
      <c r="B847" s="107"/>
      <c r="D847" s="108"/>
    </row>
    <row r="848" spans="1:4" ht="15.75" customHeight="1">
      <c r="A848" s="29"/>
      <c r="B848" s="107"/>
      <c r="D848" s="108"/>
    </row>
    <row r="849" spans="1:4" ht="15.75" customHeight="1">
      <c r="A849" s="29"/>
      <c r="B849" s="107"/>
      <c r="D849" s="108"/>
    </row>
    <row r="850" spans="1:4" ht="15.75" customHeight="1">
      <c r="A850" s="29"/>
      <c r="B850" s="107"/>
      <c r="D850" s="108"/>
    </row>
    <row r="851" spans="1:4" ht="15.75" customHeight="1">
      <c r="A851" s="29"/>
      <c r="B851" s="107"/>
      <c r="D851" s="108"/>
    </row>
    <row r="852" spans="1:4" ht="15.75" customHeight="1">
      <c r="A852" s="29"/>
      <c r="B852" s="107"/>
      <c r="D852" s="108"/>
    </row>
    <row r="853" spans="1:4" ht="15.75" customHeight="1">
      <c r="A853" s="29"/>
      <c r="B853" s="107"/>
      <c r="D853" s="108"/>
    </row>
    <row r="854" spans="1:4" ht="15.75" customHeight="1">
      <c r="A854" s="29"/>
      <c r="B854" s="107"/>
      <c r="D854" s="108"/>
    </row>
    <row r="855" spans="1:4" ht="15.75" customHeight="1">
      <c r="A855" s="29"/>
      <c r="B855" s="107"/>
      <c r="D855" s="108"/>
    </row>
    <row r="856" spans="1:4" ht="15.75" customHeight="1">
      <c r="A856" s="29"/>
      <c r="B856" s="107"/>
      <c r="D856" s="108"/>
    </row>
    <row r="857" spans="1:4" ht="15.75" customHeight="1">
      <c r="A857" s="29"/>
      <c r="B857" s="107"/>
      <c r="D857" s="108"/>
    </row>
    <row r="858" spans="1:4" ht="15.75" customHeight="1">
      <c r="A858" s="29"/>
      <c r="B858" s="107"/>
      <c r="D858" s="108"/>
    </row>
    <row r="859" spans="1:4" ht="15.75" customHeight="1">
      <c r="A859" s="29"/>
      <c r="B859" s="107"/>
      <c r="D859" s="108"/>
    </row>
    <row r="860" spans="1:4" ht="15.75" customHeight="1">
      <c r="A860" s="29"/>
      <c r="B860" s="107"/>
      <c r="D860" s="108"/>
    </row>
    <row r="861" spans="1:4" ht="15.75" customHeight="1">
      <c r="A861" s="29"/>
      <c r="B861" s="107"/>
      <c r="D861" s="108"/>
    </row>
    <row r="862" spans="1:4" ht="15.75" customHeight="1">
      <c r="A862" s="29"/>
      <c r="B862" s="107"/>
      <c r="D862" s="108"/>
    </row>
    <row r="863" spans="1:4" ht="15.75" customHeight="1">
      <c r="A863" s="29"/>
      <c r="B863" s="107"/>
      <c r="D863" s="108"/>
    </row>
    <row r="864" spans="1:4" ht="15.75" customHeight="1">
      <c r="A864" s="29"/>
      <c r="B864" s="107"/>
      <c r="D864" s="108"/>
    </row>
    <row r="865" spans="1:4" ht="15.75" customHeight="1">
      <c r="A865" s="29"/>
      <c r="B865" s="107"/>
      <c r="D865" s="108"/>
    </row>
    <row r="866" spans="1:4" ht="15.75" customHeight="1">
      <c r="A866" s="29"/>
      <c r="B866" s="107"/>
      <c r="D866" s="108"/>
    </row>
    <row r="867" spans="1:4" ht="15.75" customHeight="1">
      <c r="A867" s="29"/>
      <c r="B867" s="107"/>
      <c r="D867" s="108"/>
    </row>
    <row r="868" spans="1:4" ht="15.75" customHeight="1">
      <c r="A868" s="29"/>
      <c r="B868" s="107"/>
      <c r="D868" s="108"/>
    </row>
    <row r="869" spans="1:4" ht="15.75" customHeight="1">
      <c r="A869" s="29"/>
      <c r="B869" s="107"/>
      <c r="D869" s="108"/>
    </row>
    <row r="870" spans="1:4" ht="15.75" customHeight="1">
      <c r="A870" s="29"/>
      <c r="B870" s="107"/>
      <c r="D870" s="108"/>
    </row>
    <row r="871" spans="1:4" ht="15.75" customHeight="1">
      <c r="A871" s="29"/>
      <c r="B871" s="107"/>
      <c r="D871" s="108"/>
    </row>
    <row r="872" spans="1:4" ht="15.75" customHeight="1">
      <c r="A872" s="29"/>
      <c r="B872" s="107"/>
      <c r="D872" s="108"/>
    </row>
    <row r="873" spans="1:4" ht="15.75" customHeight="1">
      <c r="A873" s="29"/>
      <c r="B873" s="107"/>
      <c r="D873" s="108"/>
    </row>
    <row r="874" spans="1:4" ht="15.75" customHeight="1">
      <c r="A874" s="29"/>
      <c r="B874" s="107"/>
      <c r="D874" s="108"/>
    </row>
    <row r="875" spans="1:4" ht="15.75" customHeight="1">
      <c r="A875" s="29"/>
      <c r="B875" s="107"/>
      <c r="D875" s="108"/>
    </row>
    <row r="876" spans="1:4" ht="15.75" customHeight="1">
      <c r="A876" s="29"/>
      <c r="B876" s="107"/>
      <c r="D876" s="108"/>
    </row>
    <row r="877" spans="1:4" ht="15.75" customHeight="1">
      <c r="A877" s="29"/>
      <c r="B877" s="107"/>
      <c r="D877" s="108"/>
    </row>
    <row r="878" spans="1:4" ht="15.75" customHeight="1">
      <c r="A878" s="29"/>
      <c r="B878" s="107"/>
      <c r="D878" s="108"/>
    </row>
    <row r="879" spans="1:4" ht="15.75" customHeight="1">
      <c r="A879" s="29"/>
      <c r="B879" s="107"/>
      <c r="D879" s="108"/>
    </row>
    <row r="880" spans="1:4" ht="15.75" customHeight="1">
      <c r="A880" s="29"/>
      <c r="B880" s="107"/>
      <c r="D880" s="108"/>
    </row>
    <row r="881" spans="1:4" ht="15.75" customHeight="1">
      <c r="A881" s="29"/>
      <c r="B881" s="107"/>
      <c r="D881" s="108"/>
    </row>
    <row r="882" spans="1:4" ht="15.75" customHeight="1">
      <c r="A882" s="29"/>
      <c r="B882" s="107"/>
      <c r="D882" s="108"/>
    </row>
    <row r="883" spans="1:4" ht="15.75" customHeight="1">
      <c r="A883" s="29"/>
      <c r="B883" s="107"/>
      <c r="D883" s="108"/>
    </row>
    <row r="884" spans="1:4" ht="15.75" customHeight="1">
      <c r="A884" s="29"/>
      <c r="B884" s="107"/>
      <c r="D884" s="108"/>
    </row>
    <row r="885" spans="1:4" ht="15.75" customHeight="1">
      <c r="A885" s="29"/>
      <c r="B885" s="107"/>
      <c r="D885" s="108"/>
    </row>
    <row r="886" spans="1:4" ht="15.75" customHeight="1">
      <c r="A886" s="29"/>
      <c r="B886" s="107"/>
      <c r="D886" s="108"/>
    </row>
    <row r="887" spans="1:4" ht="15.75" customHeight="1">
      <c r="A887" s="29"/>
      <c r="B887" s="107"/>
      <c r="D887" s="108"/>
    </row>
    <row r="888" spans="1:4" ht="15.75" customHeight="1">
      <c r="A888" s="29"/>
      <c r="B888" s="107"/>
      <c r="D888" s="108"/>
    </row>
    <row r="889" spans="1:4" ht="15.75" customHeight="1">
      <c r="A889" s="29"/>
      <c r="B889" s="107"/>
      <c r="D889" s="108"/>
    </row>
    <row r="890" spans="1:4" ht="15.75" customHeight="1">
      <c r="A890" s="29"/>
      <c r="B890" s="107"/>
      <c r="D890" s="108"/>
    </row>
    <row r="891" spans="1:4" ht="15.75" customHeight="1">
      <c r="A891" s="29"/>
      <c r="B891" s="107"/>
      <c r="D891" s="108"/>
    </row>
    <row r="892" spans="1:4" ht="15.75" customHeight="1">
      <c r="A892" s="29"/>
      <c r="B892" s="107"/>
      <c r="D892" s="108"/>
    </row>
    <row r="893" spans="1:4" ht="15.75" customHeight="1">
      <c r="A893" s="29"/>
      <c r="B893" s="107"/>
      <c r="D893" s="108"/>
    </row>
    <row r="894" spans="1:4" ht="15.75" customHeight="1">
      <c r="A894" s="29"/>
      <c r="B894" s="107"/>
      <c r="D894" s="108"/>
    </row>
    <row r="895" spans="1:4" ht="15.75" customHeight="1">
      <c r="A895" s="29"/>
      <c r="B895" s="107"/>
      <c r="D895" s="108"/>
    </row>
    <row r="896" spans="1:4" ht="15.75" customHeight="1">
      <c r="A896" s="29"/>
      <c r="B896" s="107"/>
      <c r="D896" s="108"/>
    </row>
    <row r="897" spans="1:4" ht="15.75" customHeight="1">
      <c r="A897" s="29"/>
      <c r="B897" s="107"/>
      <c r="D897" s="108"/>
    </row>
    <row r="898" spans="1:4" ht="15.75" customHeight="1">
      <c r="A898" s="29"/>
      <c r="B898" s="107"/>
      <c r="D898" s="108"/>
    </row>
    <row r="899" spans="1:4" ht="15.75" customHeight="1">
      <c r="A899" s="29"/>
      <c r="B899" s="107"/>
      <c r="D899" s="108"/>
    </row>
    <row r="900" spans="1:4" ht="15.75" customHeight="1">
      <c r="A900" s="29"/>
      <c r="B900" s="107"/>
      <c r="D900" s="108"/>
    </row>
    <row r="901" spans="1:4" ht="15.75" customHeight="1">
      <c r="A901" s="29"/>
      <c r="B901" s="107"/>
      <c r="D901" s="108"/>
    </row>
    <row r="902" spans="1:4" ht="15.75" customHeight="1">
      <c r="A902" s="29"/>
      <c r="B902" s="107"/>
      <c r="D902" s="108"/>
    </row>
    <row r="903" spans="1:4" ht="15.75" customHeight="1">
      <c r="A903" s="29"/>
      <c r="B903" s="107"/>
      <c r="D903" s="108"/>
    </row>
    <row r="904" spans="1:4" ht="15.75" customHeight="1">
      <c r="A904" s="29"/>
      <c r="B904" s="107"/>
      <c r="D904" s="108"/>
    </row>
    <row r="905" spans="1:4" ht="15.75" customHeight="1">
      <c r="A905" s="29"/>
      <c r="B905" s="107"/>
      <c r="D905" s="108"/>
    </row>
    <row r="906" spans="1:4" ht="15.75" customHeight="1">
      <c r="A906" s="29"/>
      <c r="B906" s="107"/>
      <c r="D906" s="108"/>
    </row>
    <row r="907" spans="1:4" ht="15.75" customHeight="1">
      <c r="A907" s="29"/>
      <c r="B907" s="107"/>
      <c r="D907" s="108"/>
    </row>
    <row r="908" spans="1:4" ht="15.75" customHeight="1">
      <c r="A908" s="29"/>
      <c r="B908" s="107"/>
      <c r="D908" s="108"/>
    </row>
    <row r="909" spans="1:4" ht="15.75" customHeight="1">
      <c r="A909" s="29"/>
      <c r="B909" s="107"/>
      <c r="D909" s="108"/>
    </row>
    <row r="910" spans="1:4" ht="15.75" customHeight="1">
      <c r="A910" s="29"/>
      <c r="B910" s="107"/>
      <c r="D910" s="108"/>
    </row>
    <row r="911" spans="1:4" ht="15.75" customHeight="1">
      <c r="A911" s="29"/>
      <c r="B911" s="107"/>
      <c r="D911" s="108"/>
    </row>
    <row r="912" spans="1:4" ht="15.75" customHeight="1">
      <c r="A912" s="29"/>
      <c r="B912" s="107"/>
      <c r="D912" s="108"/>
    </row>
    <row r="913" spans="1:4" ht="15.75" customHeight="1">
      <c r="A913" s="29"/>
      <c r="B913" s="107"/>
      <c r="D913" s="108"/>
    </row>
    <row r="914" spans="1:4" ht="15.75" customHeight="1">
      <c r="A914" s="29"/>
      <c r="B914" s="107"/>
      <c r="D914" s="108"/>
    </row>
    <row r="915" spans="1:4" ht="15.75" customHeight="1">
      <c r="A915" s="29"/>
      <c r="B915" s="107"/>
      <c r="D915" s="108"/>
    </row>
    <row r="916" spans="1:4" ht="15.75" customHeight="1">
      <c r="A916" s="29"/>
      <c r="B916" s="107"/>
      <c r="D916" s="108"/>
    </row>
    <row r="917" spans="1:4" ht="15.75" customHeight="1">
      <c r="A917" s="29"/>
      <c r="B917" s="107"/>
      <c r="D917" s="108"/>
    </row>
    <row r="918" spans="1:4" ht="15.75" customHeight="1">
      <c r="A918" s="29"/>
      <c r="B918" s="107"/>
      <c r="D918" s="108"/>
    </row>
    <row r="919" spans="1:4" ht="15.75" customHeight="1">
      <c r="A919" s="29"/>
      <c r="B919" s="107"/>
      <c r="D919" s="108"/>
    </row>
    <row r="920" spans="1:4" ht="15.75" customHeight="1">
      <c r="A920" s="29"/>
      <c r="B920" s="107"/>
      <c r="D920" s="108"/>
    </row>
    <row r="921" spans="1:4" ht="15.75" customHeight="1">
      <c r="A921" s="29"/>
      <c r="B921" s="107"/>
      <c r="D921" s="108"/>
    </row>
    <row r="922" spans="1:4" ht="15.75" customHeight="1">
      <c r="A922" s="29"/>
      <c r="B922" s="107"/>
      <c r="D922" s="108"/>
    </row>
    <row r="923" spans="1:4" ht="15.75" customHeight="1">
      <c r="A923" s="29"/>
      <c r="B923" s="107"/>
      <c r="D923" s="108"/>
    </row>
    <row r="924" spans="1:4" ht="15.75" customHeight="1">
      <c r="A924" s="29"/>
      <c r="B924" s="107"/>
      <c r="D924" s="108"/>
    </row>
    <row r="925" spans="1:4" ht="15.75" customHeight="1">
      <c r="A925" s="29"/>
      <c r="B925" s="107"/>
      <c r="D925" s="108"/>
    </row>
    <row r="926" spans="1:4" ht="15.75" customHeight="1">
      <c r="A926" s="29"/>
      <c r="B926" s="107"/>
      <c r="D926" s="108"/>
    </row>
    <row r="927" spans="1:4" ht="15.75" customHeight="1">
      <c r="A927" s="29"/>
      <c r="B927" s="107"/>
      <c r="D927" s="108"/>
    </row>
    <row r="928" spans="1:4" ht="15.75" customHeight="1">
      <c r="A928" s="29"/>
      <c r="B928" s="107"/>
      <c r="D928" s="108"/>
    </row>
    <row r="929" spans="1:4" ht="15.75" customHeight="1">
      <c r="A929" s="29"/>
      <c r="B929" s="107"/>
      <c r="D929" s="108"/>
    </row>
    <row r="930" spans="1:4" ht="15.75" customHeight="1">
      <c r="A930" s="29"/>
      <c r="B930" s="107"/>
      <c r="D930" s="108"/>
    </row>
    <row r="931" spans="1:4" ht="15.75" customHeight="1">
      <c r="A931" s="29"/>
      <c r="B931" s="107"/>
      <c r="D931" s="108"/>
    </row>
    <row r="932" spans="1:4" ht="15.75" customHeight="1">
      <c r="A932" s="29"/>
      <c r="B932" s="107"/>
      <c r="D932" s="108"/>
    </row>
    <row r="933" spans="1:4" ht="15.75" customHeight="1">
      <c r="A933" s="29"/>
      <c r="B933" s="107"/>
      <c r="D933" s="108"/>
    </row>
    <row r="934" spans="1:4" ht="15.75" customHeight="1">
      <c r="A934" s="29"/>
      <c r="B934" s="107"/>
      <c r="D934" s="108"/>
    </row>
    <row r="935" spans="1:4" ht="15.75" customHeight="1">
      <c r="A935" s="29"/>
      <c r="B935" s="107"/>
      <c r="D935" s="108"/>
    </row>
    <row r="936" spans="1:4" ht="15.75" customHeight="1">
      <c r="A936" s="29"/>
      <c r="B936" s="107"/>
      <c r="D936" s="108"/>
    </row>
    <row r="937" spans="1:4" ht="15.75" customHeight="1">
      <c r="A937" s="29"/>
      <c r="B937" s="107"/>
      <c r="D937" s="108"/>
    </row>
    <row r="938" spans="1:4" ht="15.75" customHeight="1">
      <c r="A938" s="29"/>
      <c r="B938" s="107"/>
      <c r="D938" s="108"/>
    </row>
    <row r="939" spans="1:4" ht="15.75" customHeight="1">
      <c r="A939" s="29"/>
      <c r="B939" s="107"/>
      <c r="D939" s="108"/>
    </row>
    <row r="940" spans="1:4" ht="15.75" customHeight="1">
      <c r="A940" s="29"/>
      <c r="B940" s="107"/>
      <c r="D940" s="108"/>
    </row>
    <row r="941" spans="1:4" ht="15.75" customHeight="1">
      <c r="A941" s="29"/>
      <c r="B941" s="107"/>
      <c r="D941" s="108"/>
    </row>
    <row r="942" spans="1:4" ht="15.75" customHeight="1">
      <c r="A942" s="29"/>
      <c r="B942" s="107"/>
      <c r="D942" s="108"/>
    </row>
    <row r="943" spans="1:4" ht="15.75" customHeight="1">
      <c r="A943" s="29"/>
      <c r="B943" s="107"/>
      <c r="D943" s="108"/>
    </row>
    <row r="944" spans="1:4" ht="15.75" customHeight="1">
      <c r="A944" s="29"/>
      <c r="B944" s="107"/>
      <c r="D944" s="108"/>
    </row>
    <row r="945" spans="1:4" ht="15.75" customHeight="1">
      <c r="A945" s="29"/>
      <c r="B945" s="107"/>
      <c r="D945" s="108"/>
    </row>
    <row r="946" spans="1:4" ht="15.75" customHeight="1">
      <c r="A946" s="29"/>
      <c r="B946" s="107"/>
      <c r="D946" s="108"/>
    </row>
    <row r="947" spans="1:4" ht="15.75" customHeight="1">
      <c r="A947" s="29"/>
      <c r="B947" s="107"/>
      <c r="D947" s="108"/>
    </row>
    <row r="948" spans="1:4" ht="15.75" customHeight="1">
      <c r="A948" s="29"/>
      <c r="B948" s="107"/>
      <c r="D948" s="108"/>
    </row>
    <row r="949" spans="1:4" ht="15.75" customHeight="1">
      <c r="A949" s="29"/>
      <c r="B949" s="107"/>
      <c r="D949" s="108"/>
    </row>
    <row r="950" spans="1:4" ht="15.75" customHeight="1">
      <c r="A950" s="29"/>
      <c r="B950" s="107"/>
      <c r="D950" s="108"/>
    </row>
    <row r="951" spans="1:4" ht="15.75" customHeight="1">
      <c r="A951" s="29"/>
      <c r="B951" s="107"/>
      <c r="D951" s="108"/>
    </row>
    <row r="952" spans="1:4" ht="15.75" customHeight="1">
      <c r="A952" s="29"/>
      <c r="B952" s="107"/>
      <c r="D952" s="108"/>
    </row>
    <row r="953" spans="1:4" ht="15.75" customHeight="1">
      <c r="A953" s="29"/>
      <c r="B953" s="107"/>
      <c r="D953" s="108"/>
    </row>
    <row r="954" spans="1:4" ht="15.75" customHeight="1">
      <c r="A954" s="29"/>
      <c r="B954" s="107"/>
      <c r="D954" s="108"/>
    </row>
    <row r="955" spans="1:4" ht="15.75" customHeight="1">
      <c r="A955" s="29"/>
      <c r="B955" s="107"/>
      <c r="D955" s="108"/>
    </row>
    <row r="956" spans="1:4" ht="15.75" customHeight="1">
      <c r="A956" s="29"/>
      <c r="B956" s="107"/>
      <c r="D956" s="108"/>
    </row>
    <row r="957" spans="1:4" ht="15.75" customHeight="1">
      <c r="A957" s="29"/>
      <c r="B957" s="107"/>
      <c r="D957" s="108"/>
    </row>
    <row r="958" spans="1:4" ht="15.75" customHeight="1">
      <c r="A958" s="29"/>
      <c r="B958" s="107"/>
      <c r="D958" s="108"/>
    </row>
    <row r="959" spans="1:4" ht="15.75" customHeight="1">
      <c r="A959" s="29"/>
      <c r="B959" s="107"/>
      <c r="D959" s="108"/>
    </row>
    <row r="960" spans="1:4" ht="15.75" customHeight="1">
      <c r="A960" s="29"/>
      <c r="B960" s="107"/>
      <c r="D960" s="108"/>
    </row>
    <row r="961" spans="1:4" ht="15.75" customHeight="1">
      <c r="A961" s="29"/>
      <c r="B961" s="107"/>
      <c r="D961" s="108"/>
    </row>
    <row r="962" spans="1:4" ht="15.75" customHeight="1">
      <c r="A962" s="29"/>
      <c r="B962" s="107"/>
      <c r="D962" s="108"/>
    </row>
    <row r="963" spans="1:4" ht="15.75" customHeight="1">
      <c r="A963" s="29"/>
      <c r="B963" s="107"/>
      <c r="D963" s="108"/>
    </row>
    <row r="964" spans="1:4" ht="15.75" customHeight="1">
      <c r="A964" s="29"/>
      <c r="B964" s="107"/>
      <c r="D964" s="108"/>
    </row>
    <row r="965" spans="1:4" ht="15.75" customHeight="1">
      <c r="A965" s="29"/>
      <c r="B965" s="107"/>
      <c r="D965" s="108"/>
    </row>
    <row r="966" spans="1:4" ht="15.75" customHeight="1">
      <c r="A966" s="29"/>
      <c r="B966" s="107"/>
      <c r="D966" s="108"/>
    </row>
    <row r="967" spans="1:4" ht="15.75" customHeight="1">
      <c r="A967" s="29"/>
      <c r="B967" s="107"/>
      <c r="D967" s="108"/>
    </row>
    <row r="968" spans="1:4" ht="15.75" customHeight="1">
      <c r="A968" s="29"/>
      <c r="B968" s="107"/>
      <c r="D968" s="108"/>
    </row>
    <row r="969" spans="1:4" ht="15.75" customHeight="1">
      <c r="A969" s="29"/>
      <c r="B969" s="107"/>
      <c r="D969" s="108"/>
    </row>
    <row r="970" spans="1:4" ht="15.75" customHeight="1">
      <c r="A970" s="29"/>
      <c r="B970" s="107"/>
      <c r="D970" s="108"/>
    </row>
    <row r="971" spans="1:4" ht="15.75" customHeight="1">
      <c r="A971" s="29"/>
      <c r="B971" s="107"/>
      <c r="D971" s="108"/>
    </row>
    <row r="972" spans="1:4" ht="15.75" customHeight="1">
      <c r="A972" s="29"/>
      <c r="B972" s="107"/>
      <c r="D972" s="108"/>
    </row>
    <row r="973" spans="1:4" ht="15.75" customHeight="1">
      <c r="A973" s="29"/>
      <c r="B973" s="107"/>
      <c r="D973" s="108"/>
    </row>
    <row r="974" spans="1:4" ht="15.75" customHeight="1">
      <c r="A974" s="29"/>
      <c r="B974" s="107"/>
      <c r="D974" s="108"/>
    </row>
    <row r="975" spans="1:4" ht="15.75" customHeight="1">
      <c r="A975" s="29"/>
      <c r="B975" s="107"/>
      <c r="D975" s="108"/>
    </row>
    <row r="976" spans="1:4" ht="15.75" customHeight="1">
      <c r="A976" s="29"/>
      <c r="B976" s="107"/>
      <c r="D976" s="108"/>
    </row>
    <row r="977" spans="1:4" ht="15.75" customHeight="1">
      <c r="A977" s="29"/>
      <c r="B977" s="107"/>
      <c r="D977" s="108"/>
    </row>
    <row r="978" spans="1:4" ht="15.75" customHeight="1">
      <c r="A978" s="29"/>
      <c r="B978" s="107"/>
      <c r="D978" s="108"/>
    </row>
    <row r="979" spans="1:4" ht="15.75" customHeight="1">
      <c r="A979" s="29"/>
      <c r="B979" s="107"/>
      <c r="D979" s="108"/>
    </row>
    <row r="980" spans="1:4" ht="15.75" customHeight="1">
      <c r="A980" s="29"/>
      <c r="B980" s="107"/>
      <c r="D980" s="108"/>
    </row>
    <row r="981" spans="1:4" ht="15.75" customHeight="1">
      <c r="A981" s="29"/>
      <c r="B981" s="107"/>
      <c r="D981" s="108"/>
    </row>
    <row r="982" spans="1:4" ht="15.75" customHeight="1">
      <c r="A982" s="29"/>
      <c r="B982" s="107"/>
      <c r="D982" s="108"/>
    </row>
    <row r="983" spans="1:4" ht="15.75" customHeight="1">
      <c r="A983" s="29"/>
      <c r="B983" s="107"/>
      <c r="D983" s="108"/>
    </row>
    <row r="984" spans="1:4" ht="15.75" customHeight="1">
      <c r="A984" s="29"/>
      <c r="B984" s="107"/>
      <c r="D984" s="108"/>
    </row>
    <row r="985" spans="1:4" ht="15.75" customHeight="1">
      <c r="A985" s="29"/>
      <c r="B985" s="107"/>
      <c r="D985" s="108"/>
    </row>
    <row r="986" spans="1:4" ht="15.75" customHeight="1">
      <c r="A986" s="29"/>
      <c r="B986" s="107"/>
      <c r="D986" s="108"/>
    </row>
    <row r="987" spans="1:4" ht="15.75" customHeight="1">
      <c r="A987" s="29"/>
      <c r="B987" s="107"/>
      <c r="D987" s="108"/>
    </row>
    <row r="988" spans="1:4" ht="15.75" customHeight="1">
      <c r="A988" s="29"/>
      <c r="B988" s="107"/>
      <c r="D988" s="108"/>
    </row>
    <row r="989" spans="1:4" ht="15.75" customHeight="1">
      <c r="A989" s="29"/>
      <c r="B989" s="107"/>
      <c r="D989" s="108"/>
    </row>
    <row r="990" spans="1:4" ht="15.75" customHeight="1">
      <c r="A990" s="29"/>
      <c r="B990" s="107"/>
      <c r="D990" s="108"/>
    </row>
    <row r="991" spans="1:4" ht="15.75" customHeight="1">
      <c r="A991" s="29"/>
      <c r="B991" s="107"/>
      <c r="D991" s="108"/>
    </row>
    <row r="992" spans="1:4" ht="15.75" customHeight="1">
      <c r="A992" s="29"/>
      <c r="B992" s="107"/>
      <c r="D992" s="108"/>
    </row>
    <row r="993" spans="1:4" ht="15.75" customHeight="1">
      <c r="A993" s="29"/>
      <c r="B993" s="107"/>
      <c r="D993" s="108"/>
    </row>
    <row r="994" spans="1:4" ht="15.75" customHeight="1">
      <c r="A994" s="29"/>
      <c r="B994" s="107"/>
      <c r="D994" s="108"/>
    </row>
    <row r="995" spans="1:4" ht="15.75" customHeight="1">
      <c r="A995" s="29"/>
      <c r="B995" s="107"/>
      <c r="D995" s="108"/>
    </row>
    <row r="996" spans="1:4" ht="15.75" customHeight="1">
      <c r="A996" s="29"/>
      <c r="B996" s="107"/>
      <c r="D996" s="108"/>
    </row>
    <row r="997" spans="1:4" ht="15.75" customHeight="1">
      <c r="A997" s="29"/>
      <c r="B997" s="107"/>
      <c r="D997" s="108"/>
    </row>
    <row r="998" spans="1:4" ht="15.75" customHeight="1">
      <c r="A998" s="29"/>
      <c r="B998" s="107"/>
      <c r="D998" s="108"/>
    </row>
    <row r="999" spans="1:4" ht="15.75" customHeight="1">
      <c r="A999" s="29"/>
      <c r="B999" s="107"/>
      <c r="D999" s="108"/>
    </row>
    <row r="1000" spans="1:4" ht="15.75" customHeight="1">
      <c r="A1000" s="29"/>
      <c r="B1000" s="107"/>
      <c r="D1000" s="108"/>
    </row>
    <row r="1001" spans="1:4" ht="15.75" customHeight="1">
      <c r="A1001" s="29"/>
      <c r="B1001" s="107"/>
      <c r="D1001" s="108"/>
    </row>
    <row r="1002" spans="1:4" ht="15.75" customHeight="1">
      <c r="A1002" s="29"/>
      <c r="B1002" s="107"/>
      <c r="D1002" s="108"/>
    </row>
    <row r="1003" spans="1:4" ht="15.75" customHeight="1">
      <c r="A1003" s="29"/>
      <c r="B1003" s="107"/>
      <c r="D1003" s="108"/>
    </row>
    <row r="1004" spans="1:4" ht="15.75" customHeight="1">
      <c r="A1004" s="29"/>
      <c r="B1004" s="107"/>
      <c r="D1004" s="108"/>
    </row>
    <row r="1005" spans="1:4" ht="15.75" customHeight="1">
      <c r="A1005" s="29"/>
      <c r="B1005" s="107"/>
      <c r="D1005" s="108"/>
    </row>
    <row r="1006" spans="1:4" ht="15.75" customHeight="1">
      <c r="A1006" s="29"/>
      <c r="B1006" s="107"/>
      <c r="D1006" s="108"/>
    </row>
    <row r="1007" spans="1:4" ht="15.75" customHeight="1">
      <c r="A1007" s="29"/>
      <c r="B1007" s="107"/>
      <c r="D1007" s="108"/>
    </row>
    <row r="1008" spans="1:4" ht="15.75" customHeight="1">
      <c r="A1008" s="29"/>
      <c r="B1008" s="107"/>
      <c r="D1008" s="108"/>
    </row>
    <row r="1009" spans="1:4" ht="15.75" customHeight="1">
      <c r="A1009" s="29"/>
      <c r="B1009" s="107"/>
      <c r="D1009" s="108"/>
    </row>
    <row r="1010" spans="1:4" ht="15.75" customHeight="1">
      <c r="A1010" s="29"/>
      <c r="B1010" s="107"/>
      <c r="D1010" s="108"/>
    </row>
    <row r="1011" spans="1:4" ht="15.75" customHeight="1">
      <c r="A1011" s="29"/>
      <c r="B1011" s="107"/>
      <c r="D1011" s="108"/>
    </row>
    <row r="1012" spans="1:4" ht="15.75" customHeight="1">
      <c r="A1012" s="29"/>
      <c r="B1012" s="107"/>
      <c r="D1012" s="108"/>
    </row>
    <row r="1013" spans="1:4" ht="15.75" customHeight="1">
      <c r="A1013" s="29"/>
      <c r="B1013" s="107"/>
      <c r="D1013" s="108"/>
    </row>
    <row r="1014" spans="1:4" ht="15.75" customHeight="1">
      <c r="A1014" s="29"/>
      <c r="B1014" s="107"/>
      <c r="D1014" s="108"/>
    </row>
    <row r="1015" spans="1:4" ht="15.75" customHeight="1">
      <c r="A1015" s="29"/>
      <c r="B1015" s="107"/>
      <c r="D1015" s="108"/>
    </row>
    <row r="1016" spans="1:4" ht="15.75" customHeight="1">
      <c r="A1016" s="29"/>
      <c r="B1016" s="107"/>
      <c r="D1016" s="108"/>
    </row>
    <row r="1017" spans="1:4" ht="15.75" customHeight="1">
      <c r="A1017" s="29"/>
      <c r="B1017" s="107"/>
      <c r="D1017" s="108"/>
    </row>
    <row r="1018" spans="1:4" ht="15.75" customHeight="1">
      <c r="A1018" s="29"/>
      <c r="B1018" s="107"/>
      <c r="D1018" s="108"/>
    </row>
    <row r="1019" spans="1:4" ht="15.75" customHeight="1">
      <c r="A1019" s="29"/>
      <c r="B1019" s="107"/>
      <c r="D1019" s="108"/>
    </row>
    <row r="1020" spans="1:4" ht="15.75" customHeight="1">
      <c r="A1020" s="29"/>
      <c r="B1020" s="107"/>
      <c r="D1020" s="108"/>
    </row>
    <row r="1021" spans="1:4" ht="15.75" customHeight="1">
      <c r="A1021" s="29"/>
      <c r="B1021" s="107"/>
      <c r="D1021" s="108"/>
    </row>
    <row r="1022" spans="1:4" ht="15.75" customHeight="1">
      <c r="A1022" s="29"/>
      <c r="B1022" s="107"/>
      <c r="D1022" s="108"/>
    </row>
    <row r="1023" spans="1:4" ht="15.75" customHeight="1">
      <c r="A1023" s="29"/>
      <c r="B1023" s="107"/>
      <c r="D1023" s="108"/>
    </row>
    <row r="1024" spans="1:4" ht="15.75" customHeight="1">
      <c r="A1024" s="29"/>
      <c r="B1024" s="107"/>
      <c r="D1024" s="108"/>
    </row>
    <row r="1025" spans="1:4" ht="15.75" customHeight="1">
      <c r="A1025" s="29"/>
      <c r="B1025" s="107"/>
      <c r="D1025" s="108"/>
    </row>
    <row r="1026" spans="1:4" ht="15.75" customHeight="1">
      <c r="A1026" s="29"/>
      <c r="B1026" s="107"/>
      <c r="D1026" s="108"/>
    </row>
    <row r="1027" spans="1:4" ht="15.75" customHeight="1">
      <c r="A1027" s="29"/>
      <c r="B1027" s="107"/>
      <c r="D1027" s="108"/>
    </row>
    <row r="1028" spans="1:4" ht="15.75" customHeight="1">
      <c r="A1028" s="29"/>
      <c r="B1028" s="107"/>
      <c r="D1028" s="108"/>
    </row>
    <row r="1029" spans="1:4" ht="15.75" customHeight="1">
      <c r="A1029" s="29"/>
      <c r="B1029" s="107"/>
      <c r="D1029" s="108"/>
    </row>
    <row r="1030" spans="1:4" ht="15.75" customHeight="1">
      <c r="A1030" s="29"/>
      <c r="B1030" s="107"/>
      <c r="D1030" s="108"/>
    </row>
    <row r="1031" spans="1:4" ht="15.75" customHeight="1">
      <c r="A1031" s="29"/>
      <c r="B1031" s="107"/>
      <c r="D1031" s="108"/>
    </row>
    <row r="1032" spans="1:4" ht="15.75" customHeight="1">
      <c r="A1032" s="29"/>
      <c r="B1032" s="107"/>
      <c r="D1032" s="108"/>
    </row>
    <row r="1033" spans="1:4" ht="15.75" customHeight="1">
      <c r="A1033" s="29"/>
      <c r="B1033" s="107"/>
      <c r="D1033" s="108"/>
    </row>
    <row r="1034" spans="1:4" ht="15.75" customHeight="1">
      <c r="A1034" s="29"/>
      <c r="B1034" s="107"/>
      <c r="D1034" s="108"/>
    </row>
    <row r="1035" spans="1:4" ht="15.75" customHeight="1">
      <c r="A1035" s="29"/>
      <c r="B1035" s="107"/>
      <c r="D1035" s="108"/>
    </row>
    <row r="1036" spans="1:4" ht="15.75" customHeight="1">
      <c r="A1036" s="29"/>
      <c r="B1036" s="107"/>
      <c r="D1036" s="108"/>
    </row>
    <row r="1037" spans="1:4" ht="15.75" customHeight="1">
      <c r="A1037" s="29"/>
      <c r="B1037" s="107"/>
      <c r="D1037" s="108"/>
    </row>
    <row r="1038" spans="1:4" ht="15.75" customHeight="1">
      <c r="A1038" s="29"/>
      <c r="B1038" s="107"/>
      <c r="D1038" s="108"/>
    </row>
    <row r="1039" spans="1:4" ht="15.75" customHeight="1">
      <c r="A1039" s="29"/>
      <c r="B1039" s="107"/>
      <c r="D1039" s="108"/>
    </row>
    <row r="1040" spans="1:4" ht="15.75" customHeight="1">
      <c r="A1040" s="29"/>
      <c r="B1040" s="107"/>
      <c r="D1040" s="108"/>
    </row>
    <row r="1041" spans="1:4" ht="15.75" customHeight="1">
      <c r="A1041" s="29"/>
      <c r="B1041" s="107"/>
      <c r="D1041" s="108"/>
    </row>
    <row r="1042" spans="1:4" ht="15.75" customHeight="1">
      <c r="A1042" s="29"/>
      <c r="B1042" s="107"/>
      <c r="D1042" s="108"/>
    </row>
    <row r="1043" spans="1:4" ht="15.75" customHeight="1">
      <c r="A1043" s="29"/>
      <c r="B1043" s="107"/>
      <c r="D1043" s="108"/>
    </row>
    <row r="1044" spans="1:4" ht="15.75" customHeight="1">
      <c r="A1044" s="29"/>
      <c r="B1044" s="107"/>
      <c r="D1044" s="108"/>
    </row>
    <row r="1045" spans="1:4" ht="15.75" customHeight="1">
      <c r="A1045" s="29"/>
      <c r="B1045" s="107"/>
      <c r="D1045" s="108"/>
    </row>
    <row r="1046" spans="1:4" ht="15.75" customHeight="1">
      <c r="A1046" s="29"/>
      <c r="B1046" s="107"/>
      <c r="D1046" s="108"/>
    </row>
    <row r="1047" spans="1:4" ht="15.75" customHeight="1">
      <c r="A1047" s="29"/>
      <c r="B1047" s="107"/>
      <c r="D1047" s="108"/>
    </row>
    <row r="1048" spans="1:4" ht="15.75" customHeight="1">
      <c r="A1048" s="29"/>
      <c r="B1048" s="107"/>
      <c r="D1048" s="108"/>
    </row>
    <row r="1049" spans="1:4" ht="15.75" customHeight="1">
      <c r="A1049" s="29"/>
      <c r="B1049" s="107"/>
      <c r="D1049" s="108"/>
    </row>
    <row r="1050" spans="1:4" ht="15.75" customHeight="1">
      <c r="A1050" s="29"/>
      <c r="B1050" s="107"/>
      <c r="D1050" s="108"/>
    </row>
    <row r="1051" spans="1:4" ht="15.75" customHeight="1">
      <c r="A1051" s="29"/>
      <c r="B1051" s="107"/>
      <c r="D1051" s="108"/>
    </row>
    <row r="1052" spans="1:4" ht="15.75" customHeight="1">
      <c r="A1052" s="29"/>
      <c r="B1052" s="107"/>
      <c r="D1052" s="108"/>
    </row>
    <row r="1053" spans="1:4" ht="15.75" customHeight="1">
      <c r="A1053" s="29"/>
      <c r="B1053" s="107"/>
      <c r="D1053" s="108"/>
    </row>
    <row r="1054" spans="1:4" ht="15.75" customHeight="1">
      <c r="A1054" s="29"/>
      <c r="B1054" s="107"/>
      <c r="D1054" s="108"/>
    </row>
    <row r="1055" spans="1:4" ht="15.75" customHeight="1">
      <c r="A1055" s="29"/>
      <c r="B1055" s="107"/>
      <c r="D1055" s="108"/>
    </row>
    <row r="1056" spans="1:4" ht="15.75" customHeight="1">
      <c r="A1056" s="29"/>
      <c r="B1056" s="107"/>
      <c r="D1056" s="108"/>
    </row>
    <row r="1057" spans="1:4" ht="15.75" customHeight="1">
      <c r="A1057" s="29"/>
      <c r="B1057" s="107"/>
      <c r="D1057" s="108"/>
    </row>
    <row r="1058" spans="1:4" ht="15.75" customHeight="1">
      <c r="A1058" s="29"/>
      <c r="B1058" s="107"/>
      <c r="D1058" s="108"/>
    </row>
    <row r="1059" spans="1:4" ht="15.75" customHeight="1">
      <c r="A1059" s="29"/>
      <c r="B1059" s="107"/>
      <c r="D1059" s="108"/>
    </row>
    <row r="1060" spans="1:4" ht="15.75" customHeight="1">
      <c r="A1060" s="29"/>
      <c r="B1060" s="107"/>
      <c r="D1060" s="108"/>
    </row>
    <row r="1061" spans="1:4" ht="15.75" customHeight="1">
      <c r="A1061" s="29"/>
      <c r="B1061" s="107"/>
      <c r="D1061" s="108"/>
    </row>
    <row r="1062" spans="1:4" ht="15.75" customHeight="1">
      <c r="A1062" s="29"/>
      <c r="B1062" s="107"/>
      <c r="D1062" s="108"/>
    </row>
    <row r="1063" spans="1:4" ht="15.75" customHeight="1">
      <c r="A1063" s="29"/>
      <c r="B1063" s="107"/>
      <c r="D1063" s="108"/>
    </row>
    <row r="1064" spans="1:4" ht="15.75" customHeight="1">
      <c r="A1064" s="29"/>
      <c r="B1064" s="107"/>
      <c r="D1064" s="108"/>
    </row>
    <row r="1065" spans="1:4" ht="15.75" customHeight="1">
      <c r="A1065" s="29"/>
      <c r="B1065" s="107"/>
      <c r="D1065" s="108"/>
    </row>
    <row r="1066" spans="1:4" ht="15.75" customHeight="1">
      <c r="A1066" s="29"/>
      <c r="B1066" s="107"/>
      <c r="D1066" s="108"/>
    </row>
    <row r="1067" spans="1:4" ht="15.75" customHeight="1">
      <c r="A1067" s="29"/>
      <c r="B1067" s="107"/>
      <c r="D1067" s="108"/>
    </row>
    <row r="1068" spans="1:4" ht="15.75" customHeight="1">
      <c r="A1068" s="29"/>
      <c r="B1068" s="107"/>
      <c r="D1068" s="108"/>
    </row>
    <row r="1069" spans="1:4" ht="15.75" customHeight="1">
      <c r="A1069" s="29"/>
      <c r="B1069" s="107"/>
      <c r="D1069" s="108"/>
    </row>
    <row r="1070" spans="1:4" ht="15.75" customHeight="1">
      <c r="A1070" s="29"/>
      <c r="B1070" s="107"/>
      <c r="D1070" s="108"/>
    </row>
    <row r="1071" spans="1:4" ht="15.75" customHeight="1">
      <c r="A1071" s="29"/>
      <c r="B1071" s="107"/>
      <c r="D1071" s="108"/>
    </row>
    <row r="1072" spans="1:4" ht="15.75" customHeight="1">
      <c r="A1072" s="29"/>
      <c r="B1072" s="107"/>
      <c r="D1072" s="108"/>
    </row>
    <row r="1073" spans="1:4" ht="15.75" customHeight="1">
      <c r="A1073" s="29"/>
      <c r="B1073" s="107"/>
      <c r="D1073" s="108"/>
    </row>
    <row r="1074" spans="1:4" ht="15.75" customHeight="1">
      <c r="A1074" s="29"/>
      <c r="B1074" s="107"/>
      <c r="D1074" s="108"/>
    </row>
    <row r="1075" spans="1:4" ht="15.75" customHeight="1">
      <c r="A1075" s="29"/>
      <c r="B1075" s="107"/>
      <c r="D1075" s="108"/>
    </row>
    <row r="1076" spans="1:4" ht="15.75" customHeight="1">
      <c r="A1076" s="29"/>
      <c r="B1076" s="107"/>
      <c r="D1076" s="108"/>
    </row>
    <row r="1077" spans="1:4" ht="15.75" customHeight="1">
      <c r="A1077" s="29"/>
      <c r="B1077" s="107"/>
      <c r="D1077" s="108"/>
    </row>
    <row r="1078" spans="1:4" ht="15.75" customHeight="1">
      <c r="A1078" s="29"/>
      <c r="B1078" s="107"/>
      <c r="D1078" s="108"/>
    </row>
    <row r="1079" spans="1:4" ht="15.75" customHeight="1">
      <c r="A1079" s="29"/>
      <c r="B1079" s="107"/>
      <c r="D1079" s="108"/>
    </row>
    <row r="1080" spans="1:4" ht="15.75" customHeight="1">
      <c r="A1080" s="29"/>
      <c r="B1080" s="107"/>
      <c r="D1080" s="108"/>
    </row>
    <row r="1081" spans="1:4" ht="15.75" customHeight="1">
      <c r="A1081" s="29"/>
      <c r="B1081" s="107"/>
      <c r="D1081" s="108"/>
    </row>
    <row r="1082" spans="1:4" ht="15.75" customHeight="1">
      <c r="A1082" s="29"/>
      <c r="B1082" s="107"/>
      <c r="D1082" s="108"/>
    </row>
    <row r="1083" spans="1:4" ht="15.75" customHeight="1">
      <c r="A1083" s="29"/>
      <c r="B1083" s="107"/>
      <c r="D1083" s="108"/>
    </row>
    <row r="1084" spans="1:4" ht="15.75" customHeight="1">
      <c r="A1084" s="29"/>
      <c r="B1084" s="107"/>
      <c r="D1084" s="108"/>
    </row>
    <row r="1085" spans="1:4" ht="15.75" customHeight="1">
      <c r="A1085" s="29"/>
      <c r="B1085" s="107"/>
      <c r="D1085" s="108"/>
    </row>
    <row r="1086" spans="1:4" ht="15.75" customHeight="1">
      <c r="A1086" s="29"/>
      <c r="B1086" s="107"/>
      <c r="D1086" s="108"/>
    </row>
    <row r="1087" spans="1:4" ht="15.75" customHeight="1">
      <c r="A1087" s="29"/>
      <c r="B1087" s="107"/>
      <c r="D1087" s="108"/>
    </row>
    <row r="1088" spans="1:4" ht="15.75" customHeight="1">
      <c r="A1088" s="29"/>
      <c r="B1088" s="107"/>
      <c r="D1088" s="108"/>
    </row>
    <row r="1089" spans="1:4" ht="15.75" customHeight="1">
      <c r="A1089" s="29"/>
      <c r="B1089" s="107"/>
      <c r="D1089" s="108"/>
    </row>
    <row r="1090" spans="1:4" ht="15.75" customHeight="1">
      <c r="A1090" s="29"/>
      <c r="B1090" s="107"/>
      <c r="D1090" s="108"/>
    </row>
    <row r="1091" spans="1:4" ht="15.75" customHeight="1">
      <c r="A1091" s="29"/>
      <c r="B1091" s="107"/>
      <c r="D1091" s="108"/>
    </row>
    <row r="1092" spans="1:4" ht="15.75" customHeight="1">
      <c r="A1092" s="29"/>
      <c r="B1092" s="107"/>
      <c r="D1092" s="108"/>
    </row>
    <row r="1093" spans="1:4" ht="15.75" customHeight="1">
      <c r="A1093" s="29"/>
      <c r="B1093" s="107"/>
      <c r="D1093" s="108"/>
    </row>
    <row r="1094" spans="1:4" ht="15.75" customHeight="1">
      <c r="A1094" s="29"/>
      <c r="B1094" s="107"/>
      <c r="D1094" s="108"/>
    </row>
    <row r="1095" spans="1:4" ht="15.75" customHeight="1">
      <c r="A1095" s="29"/>
      <c r="B1095" s="107"/>
      <c r="D1095" s="108"/>
    </row>
    <row r="1096" spans="1:4" ht="15.75" customHeight="1">
      <c r="A1096" s="29"/>
      <c r="B1096" s="107"/>
      <c r="D1096" s="108"/>
    </row>
    <row r="1097" spans="1:4" ht="15.75" customHeight="1">
      <c r="A1097" s="29"/>
      <c r="B1097" s="107"/>
      <c r="D1097" s="108"/>
    </row>
    <row r="1098" spans="1:4" ht="15.75" customHeight="1">
      <c r="A1098" s="29"/>
      <c r="B1098" s="107"/>
      <c r="D1098" s="108"/>
    </row>
    <row r="1099" spans="1:4" ht="15.75" customHeight="1">
      <c r="A1099" s="29"/>
      <c r="B1099" s="107"/>
      <c r="D1099" s="108"/>
    </row>
    <row r="1100" spans="1:4" ht="15.75" customHeight="1">
      <c r="A1100" s="29"/>
      <c r="B1100" s="107"/>
      <c r="D1100" s="108"/>
    </row>
    <row r="1101" spans="1:4" ht="15.75" customHeight="1">
      <c r="A1101" s="29"/>
      <c r="B1101" s="107"/>
      <c r="D1101" s="108"/>
    </row>
    <row r="1102" spans="1:4" ht="15.75" customHeight="1">
      <c r="A1102" s="29"/>
      <c r="B1102" s="107"/>
      <c r="D1102" s="108"/>
    </row>
    <row r="1103" spans="1:4" ht="15.75" customHeight="1">
      <c r="A1103" s="29"/>
      <c r="B1103" s="107"/>
      <c r="D1103" s="108"/>
    </row>
    <row r="1104" spans="1:4" ht="15.75" customHeight="1">
      <c r="A1104" s="29"/>
      <c r="B1104" s="107"/>
      <c r="D1104" s="108"/>
    </row>
    <row r="1105" spans="1:4" ht="15.75" customHeight="1">
      <c r="A1105" s="29"/>
      <c r="B1105" s="107"/>
      <c r="D1105" s="108"/>
    </row>
    <row r="1106" spans="1:4" ht="15.75" customHeight="1">
      <c r="A1106" s="29"/>
      <c r="B1106" s="107"/>
      <c r="D1106" s="108"/>
    </row>
    <row r="1107" spans="1:4" ht="15.75" customHeight="1">
      <c r="A1107" s="29"/>
      <c r="B1107" s="107"/>
      <c r="D1107" s="108"/>
    </row>
    <row r="1108" spans="1:4" ht="15.75" customHeight="1">
      <c r="A1108" s="29"/>
      <c r="B1108" s="107"/>
      <c r="D1108" s="108"/>
    </row>
    <row r="1109" spans="1:4" ht="15.75" customHeight="1">
      <c r="A1109" s="29"/>
      <c r="B1109" s="107"/>
      <c r="D1109" s="108"/>
    </row>
    <row r="1110" spans="1:4" ht="15.75" customHeight="1">
      <c r="A1110" s="29"/>
      <c r="B1110" s="107"/>
      <c r="D1110" s="108"/>
    </row>
    <row r="1111" spans="1:4" ht="15.75" customHeight="1">
      <c r="A1111" s="29"/>
      <c r="B1111" s="107"/>
      <c r="D1111" s="108"/>
    </row>
    <row r="1112" spans="1:4" ht="15.75" customHeight="1">
      <c r="A1112" s="29"/>
      <c r="B1112" s="107"/>
      <c r="D1112" s="108"/>
    </row>
    <row r="1113" spans="1:4" ht="15.75" customHeight="1">
      <c r="A1113" s="29"/>
      <c r="B1113" s="107"/>
      <c r="D1113" s="108"/>
    </row>
    <row r="1114" spans="1:4" ht="15.75" customHeight="1">
      <c r="A1114" s="29"/>
      <c r="B1114" s="107"/>
      <c r="D1114" s="108"/>
    </row>
    <row r="1115" spans="1:4" ht="15.75" customHeight="1">
      <c r="A1115" s="29"/>
      <c r="B1115" s="107"/>
      <c r="D1115" s="108"/>
    </row>
    <row r="1116" spans="1:4" ht="15.75" customHeight="1">
      <c r="A1116" s="29"/>
      <c r="B1116" s="107"/>
      <c r="D1116" s="108"/>
    </row>
    <row r="1117" spans="1:4" ht="15.75" customHeight="1">
      <c r="A1117" s="29"/>
      <c r="B1117" s="107"/>
      <c r="D1117" s="108"/>
    </row>
    <row r="1118" spans="1:4" ht="15.75" customHeight="1">
      <c r="A1118" s="29"/>
      <c r="B1118" s="107"/>
      <c r="D1118" s="108"/>
    </row>
    <row r="1119" spans="1:4" ht="15.75" customHeight="1">
      <c r="A1119" s="29"/>
      <c r="B1119" s="107"/>
      <c r="D1119" s="108"/>
    </row>
    <row r="1120" spans="1:4" ht="15.75" customHeight="1">
      <c r="A1120" s="29"/>
      <c r="B1120" s="107"/>
      <c r="D1120" s="108"/>
    </row>
    <row r="1121" spans="1:4" ht="15.75" customHeight="1">
      <c r="A1121" s="29"/>
      <c r="B1121" s="107"/>
      <c r="D1121" s="108"/>
    </row>
    <row r="1122" spans="1:4" ht="15.75" customHeight="1">
      <c r="A1122" s="29"/>
      <c r="B1122" s="107"/>
      <c r="D1122" s="108"/>
    </row>
    <row r="1123" spans="1:4" ht="15.75" customHeight="1">
      <c r="A1123" s="29"/>
      <c r="B1123" s="107"/>
      <c r="D1123" s="108"/>
    </row>
    <row r="1124" spans="1:4" ht="15.75" customHeight="1">
      <c r="A1124" s="29"/>
      <c r="B1124" s="107"/>
      <c r="D1124" s="108"/>
    </row>
    <row r="1125" spans="1:4" ht="15.75" customHeight="1">
      <c r="A1125" s="29"/>
      <c r="B1125" s="107"/>
      <c r="D1125" s="108"/>
    </row>
    <row r="1126" spans="1:4" ht="15.75" customHeight="1">
      <c r="A1126" s="29"/>
      <c r="B1126" s="107"/>
      <c r="D1126" s="108"/>
    </row>
    <row r="1127" spans="1:4" ht="15.75" customHeight="1">
      <c r="A1127" s="29"/>
      <c r="B1127" s="107"/>
      <c r="D1127" s="108"/>
    </row>
    <row r="1128" spans="1:4" ht="15.75" customHeight="1">
      <c r="A1128" s="29"/>
      <c r="B1128" s="107"/>
      <c r="D1128" s="108"/>
    </row>
    <row r="1129" spans="1:4" ht="15.75" customHeight="1">
      <c r="A1129" s="29"/>
      <c r="B1129" s="107"/>
      <c r="D1129" s="108"/>
    </row>
    <row r="1130" spans="1:4" ht="15.75" customHeight="1">
      <c r="A1130" s="29"/>
      <c r="B1130" s="107"/>
      <c r="D1130" s="108"/>
    </row>
    <row r="1131" spans="1:4" ht="15.75" customHeight="1">
      <c r="A1131" s="29"/>
      <c r="B1131" s="107"/>
      <c r="D1131" s="108"/>
    </row>
    <row r="1132" spans="1:4" ht="15.75" customHeight="1">
      <c r="A1132" s="29"/>
      <c r="B1132" s="107"/>
      <c r="D1132" s="108"/>
    </row>
    <row r="1133" spans="1:4" ht="15.75" customHeight="1">
      <c r="A1133" s="29"/>
      <c r="B1133" s="107"/>
      <c r="D1133" s="108"/>
    </row>
    <row r="1134" spans="1:4" ht="15.75" customHeight="1">
      <c r="A1134" s="29"/>
      <c r="B1134" s="107"/>
      <c r="D1134" s="108"/>
    </row>
    <row r="1135" spans="1:4" ht="15.75" customHeight="1">
      <c r="A1135" s="29"/>
      <c r="B1135" s="107"/>
      <c r="D1135" s="108"/>
    </row>
    <row r="1136" spans="1:4" ht="15.75" customHeight="1">
      <c r="A1136" s="29"/>
      <c r="B1136" s="107"/>
      <c r="D1136" s="108"/>
    </row>
    <row r="1137" spans="1:4" ht="15.75" customHeight="1">
      <c r="A1137" s="29"/>
      <c r="B1137" s="107"/>
      <c r="D1137" s="108"/>
    </row>
    <row r="1138" spans="1:4" ht="15.75" customHeight="1">
      <c r="A1138" s="29"/>
      <c r="B1138" s="107"/>
      <c r="D1138" s="108"/>
    </row>
    <row r="1139" spans="1:4" ht="15.75" customHeight="1">
      <c r="A1139" s="29"/>
      <c r="B1139" s="107"/>
      <c r="D1139" s="108"/>
    </row>
    <row r="1140" spans="1:4" ht="15.75" customHeight="1">
      <c r="A1140" s="29"/>
      <c r="B1140" s="107"/>
      <c r="D1140" s="108"/>
    </row>
    <row r="1141" spans="1:4" ht="15.75" customHeight="1">
      <c r="A1141" s="29"/>
      <c r="B1141" s="107"/>
      <c r="D1141" s="108"/>
    </row>
    <row r="1142" spans="1:4" ht="15.75" customHeight="1">
      <c r="A1142" s="29"/>
      <c r="B1142" s="107"/>
      <c r="D1142" s="108"/>
    </row>
    <row r="1143" spans="1:4" ht="15.75" customHeight="1">
      <c r="A1143" s="29"/>
      <c r="B1143" s="107"/>
      <c r="D1143" s="108"/>
    </row>
    <row r="1144" spans="1:4" ht="15.75" customHeight="1">
      <c r="A1144" s="29"/>
      <c r="B1144" s="107"/>
      <c r="D1144" s="108"/>
    </row>
    <row r="1145" spans="1:4" ht="15.75" customHeight="1">
      <c r="A1145" s="29"/>
      <c r="B1145" s="107"/>
      <c r="D1145" s="108"/>
    </row>
    <row r="1146" spans="1:4" ht="15.75" customHeight="1">
      <c r="A1146" s="29"/>
      <c r="B1146" s="107"/>
      <c r="D1146" s="108"/>
    </row>
    <row r="1147" spans="1:4" ht="15.75" customHeight="1">
      <c r="A1147" s="29"/>
      <c r="B1147" s="107"/>
      <c r="D1147" s="108"/>
    </row>
    <row r="1148" spans="1:4" ht="15.75" customHeight="1">
      <c r="A1148" s="29"/>
      <c r="B1148" s="107"/>
      <c r="D1148" s="108"/>
    </row>
    <row r="1149" spans="1:4" ht="15.75" customHeight="1">
      <c r="A1149" s="29"/>
      <c r="B1149" s="107"/>
      <c r="D1149" s="108"/>
    </row>
    <row r="1150" spans="1:4" ht="15.75" customHeight="1">
      <c r="A1150" s="29"/>
      <c r="B1150" s="107"/>
      <c r="D1150" s="108"/>
    </row>
    <row r="1151" spans="1:4" ht="15.75" customHeight="1">
      <c r="A1151" s="29"/>
      <c r="B1151" s="107"/>
      <c r="D1151" s="108"/>
    </row>
    <row r="1152" spans="1:4" ht="15.75" customHeight="1">
      <c r="A1152" s="29"/>
      <c r="B1152" s="107"/>
      <c r="D1152" s="108"/>
    </row>
    <row r="1153" spans="1:4" ht="15.75" customHeight="1">
      <c r="A1153" s="29"/>
      <c r="B1153" s="107"/>
      <c r="D1153" s="108"/>
    </row>
    <row r="1154" spans="1:4" ht="15.75" customHeight="1">
      <c r="A1154" s="29"/>
      <c r="B1154" s="107"/>
      <c r="D1154" s="108"/>
    </row>
    <row r="1155" spans="1:4" ht="15.75" customHeight="1">
      <c r="A1155" s="29"/>
      <c r="B1155" s="107"/>
      <c r="D1155" s="108"/>
    </row>
    <row r="1156" spans="1:4" ht="15.75" customHeight="1">
      <c r="A1156" s="29"/>
      <c r="B1156" s="107"/>
      <c r="D1156" s="108"/>
    </row>
    <row r="1157" spans="1:4" ht="15.75" customHeight="1">
      <c r="A1157" s="29"/>
      <c r="B1157" s="107"/>
      <c r="D1157" s="108"/>
    </row>
    <row r="1158" spans="1:4" ht="15.75" customHeight="1">
      <c r="A1158" s="29"/>
      <c r="B1158" s="107"/>
      <c r="D1158" s="108"/>
    </row>
    <row r="1159" spans="1:4" ht="15.75" customHeight="1">
      <c r="A1159" s="29"/>
      <c r="B1159" s="107"/>
      <c r="D1159" s="108"/>
    </row>
    <row r="1160" spans="1:4" ht="15.75" customHeight="1">
      <c r="A1160" s="29"/>
      <c r="B1160" s="107"/>
      <c r="D1160" s="108"/>
    </row>
    <row r="1161" spans="1:4" ht="15.75" customHeight="1">
      <c r="A1161" s="29"/>
      <c r="B1161" s="107"/>
      <c r="D1161" s="108"/>
    </row>
    <row r="1162" spans="1:4" ht="15.75" customHeight="1">
      <c r="A1162" s="29"/>
      <c r="B1162" s="107"/>
      <c r="D1162" s="108"/>
    </row>
    <row r="1163" spans="1:4" ht="15.75" customHeight="1">
      <c r="A1163" s="29"/>
      <c r="B1163" s="107"/>
      <c r="D1163" s="108"/>
    </row>
    <row r="1164" spans="1:4" ht="15.75" customHeight="1">
      <c r="A1164" s="29"/>
      <c r="B1164" s="107"/>
      <c r="D1164" s="108"/>
    </row>
    <row r="1165" spans="1:4" ht="15.75" customHeight="1">
      <c r="A1165" s="29"/>
      <c r="B1165" s="107"/>
      <c r="D1165" s="108"/>
    </row>
    <row r="1166" spans="1:4" ht="15.75" customHeight="1">
      <c r="A1166" s="29"/>
      <c r="B1166" s="107"/>
      <c r="D1166" s="108"/>
    </row>
    <row r="1167" spans="1:4" ht="15.75" customHeight="1">
      <c r="A1167" s="29"/>
      <c r="B1167" s="107"/>
      <c r="D1167" s="108"/>
    </row>
    <row r="1168" spans="1:4" ht="15.75" customHeight="1">
      <c r="A1168" s="29"/>
      <c r="B1168" s="107"/>
      <c r="D1168" s="108"/>
    </row>
    <row r="1169" spans="1:4" ht="15.75" customHeight="1">
      <c r="A1169" s="29"/>
      <c r="B1169" s="107"/>
      <c r="D1169" s="108"/>
    </row>
    <row r="1170" spans="1:4" ht="15.75" customHeight="1">
      <c r="A1170" s="29"/>
      <c r="B1170" s="107"/>
      <c r="D1170" s="108"/>
    </row>
    <row r="1171" spans="1:4" ht="15.75" customHeight="1">
      <c r="A1171" s="29"/>
      <c r="B1171" s="107"/>
      <c r="D1171" s="108"/>
    </row>
    <row r="1172" spans="1:4" ht="15.75" customHeight="1">
      <c r="A1172" s="29"/>
      <c r="B1172" s="107"/>
      <c r="D1172" s="108"/>
    </row>
    <row r="1173" spans="1:4" ht="15.75" customHeight="1">
      <c r="A1173" s="29"/>
      <c r="B1173" s="107"/>
      <c r="D1173" s="108"/>
    </row>
    <row r="1174" spans="1:4" ht="15.75" customHeight="1">
      <c r="A1174" s="29"/>
      <c r="B1174" s="107"/>
      <c r="D1174" s="108"/>
    </row>
    <row r="1175" spans="1:4" ht="15.75" customHeight="1">
      <c r="A1175" s="29"/>
      <c r="B1175" s="107"/>
      <c r="D1175" s="108"/>
    </row>
    <row r="1176" spans="1:4" ht="15.75" customHeight="1">
      <c r="A1176" s="29"/>
      <c r="B1176" s="107"/>
      <c r="D1176" s="108"/>
    </row>
    <row r="1177" spans="1:4" ht="15.75" customHeight="1">
      <c r="A1177" s="29"/>
      <c r="B1177" s="107"/>
      <c r="D1177" s="108"/>
    </row>
    <row r="1178" spans="1:4" ht="15.75" customHeight="1">
      <c r="A1178" s="29"/>
      <c r="B1178" s="107"/>
      <c r="D1178" s="108"/>
    </row>
    <row r="1179" spans="1:4" ht="15.75" customHeight="1">
      <c r="A1179" s="29"/>
      <c r="B1179" s="107"/>
      <c r="D1179" s="108"/>
    </row>
    <row r="1180" spans="1:4" ht="15.75" customHeight="1">
      <c r="A1180" s="29"/>
      <c r="B1180" s="107"/>
      <c r="D1180" s="108"/>
    </row>
    <row r="1181" spans="1:4" ht="15.75" customHeight="1">
      <c r="A1181" s="29"/>
      <c r="B1181" s="107"/>
      <c r="D1181" s="108"/>
    </row>
    <row r="1182" spans="1:4" ht="15.75" customHeight="1">
      <c r="A1182" s="29"/>
      <c r="B1182" s="107"/>
      <c r="D1182" s="108"/>
    </row>
    <row r="1183" spans="1:4" ht="15.75" customHeight="1">
      <c r="A1183" s="29"/>
      <c r="B1183" s="107"/>
      <c r="D1183" s="108"/>
    </row>
    <row r="1184" spans="1:4" ht="15.75" customHeight="1">
      <c r="A1184" s="29"/>
      <c r="B1184" s="107"/>
      <c r="D1184" s="108"/>
    </row>
    <row r="1185" spans="1:4" ht="15.75" customHeight="1">
      <c r="A1185" s="29"/>
      <c r="B1185" s="107"/>
      <c r="D1185" s="108"/>
    </row>
    <row r="1186" spans="1:4" ht="15.75" customHeight="1">
      <c r="A1186" s="29"/>
      <c r="B1186" s="107"/>
      <c r="D1186" s="108"/>
    </row>
    <row r="1187" spans="1:4" ht="15.75" customHeight="1">
      <c r="A1187" s="29"/>
      <c r="B1187" s="107"/>
      <c r="D1187" s="108"/>
    </row>
    <row r="1188" spans="1:4" ht="15.75" customHeight="1">
      <c r="A1188" s="29"/>
      <c r="B1188" s="107"/>
      <c r="D1188" s="108"/>
    </row>
    <row r="1189" spans="1:4" ht="15.75" customHeight="1">
      <c r="A1189" s="29"/>
      <c r="B1189" s="107"/>
      <c r="D1189" s="108"/>
    </row>
    <row r="1190" spans="1:4" ht="15.75" customHeight="1">
      <c r="A1190" s="29"/>
      <c r="B1190" s="107"/>
      <c r="D1190" s="108"/>
    </row>
    <row r="1191" spans="1:4" ht="15.75" customHeight="1">
      <c r="A1191" s="29"/>
      <c r="B1191" s="107"/>
      <c r="D1191" s="108"/>
    </row>
    <row r="1192" spans="1:4" ht="15.75" customHeight="1">
      <c r="A1192" s="29"/>
      <c r="B1192" s="107"/>
      <c r="D1192" s="108"/>
    </row>
    <row r="1193" spans="1:4" ht="15.75" customHeight="1">
      <c r="A1193" s="29"/>
      <c r="B1193" s="107"/>
      <c r="D1193" s="108"/>
    </row>
    <row r="1194" spans="1:4" ht="15.75" customHeight="1">
      <c r="A1194" s="29"/>
      <c r="B1194" s="107"/>
      <c r="D1194" s="108"/>
    </row>
    <row r="1195" spans="1:4" ht="15.75" customHeight="1">
      <c r="A1195" s="29"/>
      <c r="B1195" s="107"/>
      <c r="D1195" s="108"/>
    </row>
    <row r="1196" spans="1:4" ht="15.75" customHeight="1">
      <c r="A1196" s="29"/>
      <c r="B1196" s="107"/>
      <c r="D1196" s="108"/>
    </row>
    <row r="1197" spans="1:4" ht="15.75" customHeight="1">
      <c r="A1197" s="29"/>
      <c r="B1197" s="107"/>
      <c r="D1197" s="108"/>
    </row>
    <row r="1198" spans="1:4" ht="15.75" customHeight="1">
      <c r="A1198" s="29"/>
      <c r="B1198" s="107"/>
      <c r="D1198" s="108"/>
    </row>
    <row r="1199" spans="1:4" ht="15.75" customHeight="1">
      <c r="A1199" s="29"/>
      <c r="B1199" s="107"/>
      <c r="D1199" s="108"/>
    </row>
    <row r="1200" spans="1:4" ht="15.75" customHeight="1">
      <c r="A1200" s="29"/>
      <c r="B1200" s="107"/>
      <c r="D1200" s="108"/>
    </row>
    <row r="1201" spans="1:4" ht="15.75" customHeight="1">
      <c r="A1201" s="29"/>
      <c r="B1201" s="107"/>
      <c r="D1201" s="108"/>
    </row>
    <row r="1202" spans="1:4" ht="15.75" customHeight="1">
      <c r="A1202" s="29"/>
      <c r="B1202" s="107"/>
      <c r="D1202" s="108"/>
    </row>
    <row r="1203" spans="1:4" ht="15.75" customHeight="1">
      <c r="A1203" s="29"/>
      <c r="B1203" s="107"/>
      <c r="D1203" s="108"/>
    </row>
    <row r="1204" spans="1:4" ht="15.75" customHeight="1">
      <c r="A1204" s="29"/>
      <c r="B1204" s="107"/>
      <c r="D1204" s="108"/>
    </row>
    <row r="1205" spans="1:4" ht="15.75" customHeight="1">
      <c r="A1205" s="29"/>
      <c r="B1205" s="107"/>
      <c r="D1205" s="108"/>
    </row>
    <row r="1206" spans="1:4" ht="15.75" customHeight="1">
      <c r="A1206" s="29"/>
      <c r="B1206" s="107"/>
      <c r="D1206" s="108"/>
    </row>
    <row r="1207" spans="1:4" ht="15.75" customHeight="1">
      <c r="A1207" s="29"/>
      <c r="B1207" s="107"/>
      <c r="D1207" s="108"/>
    </row>
    <row r="1208" spans="1:4" ht="15.75" customHeight="1">
      <c r="A1208" s="29"/>
      <c r="B1208" s="107"/>
      <c r="D1208" s="108"/>
    </row>
    <row r="1209" spans="1:4" ht="15.75" customHeight="1">
      <c r="A1209" s="29"/>
      <c r="B1209" s="107"/>
      <c r="D1209" s="108"/>
    </row>
    <row r="1210" spans="1:4" ht="15.75" customHeight="1">
      <c r="A1210" s="29"/>
      <c r="B1210" s="107"/>
      <c r="D1210" s="108"/>
    </row>
    <row r="1211" spans="1:4" ht="15.75" customHeight="1">
      <c r="A1211" s="29"/>
      <c r="B1211" s="107"/>
      <c r="D1211" s="108"/>
    </row>
    <row r="1212" spans="1:4" ht="15.75" customHeight="1">
      <c r="A1212" s="29"/>
      <c r="B1212" s="107"/>
      <c r="D1212" s="108"/>
    </row>
    <row r="1213" spans="1:4" ht="15.75" customHeight="1">
      <c r="A1213" s="29"/>
      <c r="B1213" s="107"/>
      <c r="D1213" s="108"/>
    </row>
    <row r="1214" spans="1:4" ht="15.75" customHeight="1">
      <c r="A1214" s="29"/>
      <c r="B1214" s="107"/>
      <c r="D1214" s="108"/>
    </row>
    <row r="1215" spans="1:4" ht="15.75" customHeight="1">
      <c r="A1215" s="29"/>
      <c r="B1215" s="107"/>
      <c r="D1215" s="108"/>
    </row>
    <row r="1216" spans="1:4" ht="15.75" customHeight="1">
      <c r="A1216" s="29"/>
      <c r="B1216" s="107"/>
      <c r="D1216" s="108"/>
    </row>
    <row r="1217" spans="1:4" ht="15.75" customHeight="1">
      <c r="A1217" s="29"/>
      <c r="B1217" s="107"/>
      <c r="D1217" s="108"/>
    </row>
    <row r="1218" spans="1:4" ht="15.75" customHeight="1">
      <c r="A1218" s="29"/>
      <c r="B1218" s="107"/>
      <c r="D1218" s="108"/>
    </row>
    <row r="1219" spans="1:4" ht="15.75" customHeight="1">
      <c r="A1219" s="29"/>
      <c r="B1219" s="107"/>
      <c r="D1219" s="108"/>
    </row>
    <row r="1220" spans="1:4" ht="15.75" customHeight="1">
      <c r="A1220" s="29"/>
      <c r="B1220" s="107"/>
      <c r="D1220" s="108"/>
    </row>
    <row r="1221" spans="1:4" ht="15.75" customHeight="1">
      <c r="A1221" s="29"/>
      <c r="B1221" s="107"/>
      <c r="D1221" s="108"/>
    </row>
    <row r="1222" spans="1:4" ht="15.75" customHeight="1">
      <c r="A1222" s="29"/>
      <c r="B1222" s="107"/>
      <c r="D1222" s="108"/>
    </row>
    <row r="1223" spans="1:4" ht="15.75" customHeight="1">
      <c r="A1223" s="29"/>
      <c r="B1223" s="107"/>
      <c r="D1223" s="108"/>
    </row>
    <row r="1224" spans="1:4" ht="15.75" customHeight="1">
      <c r="A1224" s="29"/>
      <c r="B1224" s="107"/>
      <c r="D1224" s="108"/>
    </row>
    <row r="1225" spans="1:4" ht="15.75" customHeight="1">
      <c r="A1225" s="29"/>
      <c r="B1225" s="107"/>
      <c r="D1225" s="108"/>
    </row>
    <row r="1226" spans="1:4" ht="15.75" customHeight="1">
      <c r="A1226" s="29"/>
      <c r="B1226" s="107"/>
      <c r="D1226" s="108"/>
    </row>
    <row r="1227" spans="1:4" ht="15.75" customHeight="1">
      <c r="A1227" s="29"/>
      <c r="B1227" s="107"/>
      <c r="D1227" s="108"/>
    </row>
    <row r="1228" spans="1:4" ht="15.75" customHeight="1">
      <c r="A1228" s="29"/>
      <c r="B1228" s="107"/>
      <c r="D1228" s="108"/>
    </row>
    <row r="1229" spans="1:4" ht="15.75" customHeight="1">
      <c r="A1229" s="29"/>
      <c r="B1229" s="107"/>
      <c r="D1229" s="108"/>
    </row>
    <row r="1230" spans="1:4" ht="15.75" customHeight="1">
      <c r="A1230" s="29"/>
      <c r="B1230" s="107"/>
      <c r="D1230" s="108"/>
    </row>
    <row r="1231" spans="1:4" ht="15.75" customHeight="1">
      <c r="A1231" s="29"/>
      <c r="B1231" s="107"/>
      <c r="D1231" s="108"/>
    </row>
    <row r="1232" spans="1:4" ht="15.75" customHeight="1">
      <c r="A1232" s="29"/>
      <c r="B1232" s="107"/>
      <c r="D1232" s="108"/>
    </row>
    <row r="1233" spans="1:4" ht="15.75" customHeight="1">
      <c r="A1233" s="29"/>
      <c r="B1233" s="107"/>
      <c r="D1233" s="108"/>
    </row>
    <row r="1234" spans="1:4" ht="15.75" customHeight="1">
      <c r="A1234" s="29"/>
      <c r="B1234" s="107"/>
      <c r="D1234" s="108"/>
    </row>
    <row r="1235" spans="1:4" ht="15.75" customHeight="1">
      <c r="A1235" s="29"/>
      <c r="B1235" s="107"/>
      <c r="D1235" s="108"/>
    </row>
    <row r="1236" spans="1:4" ht="15.75" customHeight="1">
      <c r="A1236" s="29"/>
      <c r="B1236" s="107"/>
      <c r="D1236" s="108"/>
    </row>
    <row r="1237" spans="1:4" ht="15.75" customHeight="1">
      <c r="A1237" s="29"/>
      <c r="B1237" s="107"/>
      <c r="D1237" s="108"/>
    </row>
    <row r="1238" spans="1:4" ht="15.75" customHeight="1">
      <c r="A1238" s="29"/>
      <c r="B1238" s="107"/>
      <c r="D1238" s="108"/>
    </row>
    <row r="1239" spans="1:4" ht="15.75" customHeight="1">
      <c r="A1239" s="29"/>
      <c r="B1239" s="107"/>
      <c r="D1239" s="108"/>
    </row>
    <row r="1240" spans="1:4" ht="15.75" customHeight="1">
      <c r="A1240" s="29"/>
      <c r="B1240" s="107"/>
      <c r="D1240" s="108"/>
    </row>
    <row r="1241" spans="1:4" ht="15.75" customHeight="1">
      <c r="A1241" s="29"/>
      <c r="B1241" s="107"/>
      <c r="D1241" s="108"/>
    </row>
    <row r="1242" spans="1:4" ht="15.75" customHeight="1">
      <c r="A1242" s="29"/>
      <c r="B1242" s="107"/>
      <c r="D1242" s="108"/>
    </row>
    <row r="1243" spans="1:4" ht="15.75" customHeight="1">
      <c r="A1243" s="29"/>
      <c r="B1243" s="107"/>
      <c r="D1243" s="108"/>
    </row>
    <row r="1244" spans="1:4" ht="15.75" customHeight="1">
      <c r="A1244" s="29"/>
      <c r="B1244" s="107"/>
      <c r="D1244" s="108"/>
    </row>
    <row r="1245" spans="1:4" ht="15.75" customHeight="1">
      <c r="A1245" s="29"/>
      <c r="B1245" s="107"/>
      <c r="D1245" s="108"/>
    </row>
    <row r="1246" spans="1:4" ht="15.75" customHeight="1">
      <c r="A1246" s="29"/>
      <c r="B1246" s="107"/>
      <c r="D1246" s="108"/>
    </row>
    <row r="1247" spans="1:4" ht="15.75" customHeight="1">
      <c r="A1247" s="29"/>
      <c r="B1247" s="107"/>
      <c r="D1247" s="108"/>
    </row>
    <row r="1248" spans="1:4" ht="15.75" customHeight="1">
      <c r="A1248" s="29"/>
      <c r="B1248" s="107"/>
      <c r="D1248" s="108"/>
    </row>
    <row r="1249" spans="1:4" ht="15.75" customHeight="1">
      <c r="A1249" s="29"/>
      <c r="B1249" s="107"/>
      <c r="D1249" s="108"/>
    </row>
    <row r="1250" spans="1:4" ht="15.75" customHeight="1">
      <c r="A1250" s="29"/>
      <c r="B1250" s="107"/>
      <c r="D1250" s="108"/>
    </row>
    <row r="1251" spans="1:4" ht="15.75" customHeight="1">
      <c r="A1251" s="29"/>
      <c r="B1251" s="107"/>
      <c r="D1251" s="108"/>
    </row>
    <row r="1252" spans="1:4" ht="15.75" customHeight="1">
      <c r="A1252" s="29"/>
      <c r="B1252" s="107"/>
      <c r="D1252" s="108"/>
    </row>
    <row r="1253" spans="1:4" ht="15.75" customHeight="1">
      <c r="A1253" s="29"/>
      <c r="B1253" s="107"/>
      <c r="D1253" s="108"/>
    </row>
    <row r="1254" spans="1:4" ht="15.75" customHeight="1">
      <c r="A1254" s="29"/>
      <c r="B1254" s="107"/>
      <c r="D1254" s="108"/>
    </row>
    <row r="1255" spans="1:4" ht="15.75" customHeight="1">
      <c r="A1255" s="29"/>
      <c r="B1255" s="107"/>
      <c r="D1255" s="108"/>
    </row>
    <row r="1256" spans="1:4" ht="15.75" customHeight="1">
      <c r="A1256" s="29"/>
      <c r="B1256" s="107"/>
      <c r="D1256" s="108"/>
    </row>
    <row r="1257" spans="1:4" ht="15.75" customHeight="1">
      <c r="A1257" s="29"/>
      <c r="B1257" s="107"/>
      <c r="D1257" s="108"/>
    </row>
    <row r="1258" spans="1:4" ht="15.75" customHeight="1">
      <c r="A1258" s="29"/>
      <c r="B1258" s="107"/>
      <c r="D1258" s="108"/>
    </row>
    <row r="1259" spans="1:4" ht="15.75" customHeight="1">
      <c r="A1259" s="29"/>
      <c r="B1259" s="107"/>
      <c r="D1259" s="108"/>
    </row>
    <row r="1260" spans="1:4" ht="15.75" customHeight="1">
      <c r="A1260" s="29"/>
      <c r="B1260" s="107"/>
      <c r="D1260" s="108"/>
    </row>
    <row r="1261" spans="1:4" ht="15.75" customHeight="1">
      <c r="A1261" s="29"/>
      <c r="B1261" s="107"/>
      <c r="D1261" s="108"/>
    </row>
    <row r="1262" spans="1:4" ht="15.75" customHeight="1">
      <c r="A1262" s="29"/>
      <c r="B1262" s="107"/>
      <c r="D1262" s="108"/>
    </row>
    <row r="1263" spans="1:4" ht="15.75" customHeight="1">
      <c r="A1263" s="29"/>
      <c r="B1263" s="107"/>
      <c r="D1263" s="108"/>
    </row>
    <row r="1264" spans="1:4" ht="15.75" customHeight="1">
      <c r="A1264" s="24"/>
      <c r="B1264" s="107"/>
      <c r="D1264" s="108"/>
    </row>
    <row r="1265" spans="1:4" ht="15.75" customHeight="1">
      <c r="A1265" s="24"/>
      <c r="B1265" s="107"/>
      <c r="D1265" s="108"/>
    </row>
    <row r="1266" spans="1:4" ht="15.75" customHeight="1">
      <c r="A1266" s="24"/>
      <c r="B1266" s="107"/>
      <c r="D1266" s="108"/>
    </row>
    <row r="1267" spans="1:4" ht="15.75" customHeight="1">
      <c r="A1267" s="24"/>
      <c r="B1267" s="107"/>
      <c r="D1267" s="108"/>
    </row>
    <row r="1268" spans="1:4" ht="15.75" customHeight="1">
      <c r="A1268" s="24"/>
      <c r="B1268" s="107"/>
      <c r="D1268" s="108"/>
    </row>
    <row r="1269" spans="1:4" ht="15.75" customHeight="1">
      <c r="A1269" s="24"/>
      <c r="B1269" s="107"/>
      <c r="D1269" s="108"/>
    </row>
    <row r="1270" spans="1:4" ht="15.75" customHeight="1">
      <c r="A1270" s="24"/>
      <c r="B1270" s="107"/>
      <c r="D1270" s="108"/>
    </row>
    <row r="1271" spans="1:4" ht="15.75" customHeight="1">
      <c r="A1271" s="24"/>
      <c r="B1271" s="107"/>
      <c r="D1271" s="108"/>
    </row>
    <row r="1272" spans="1:4" ht="15.75" customHeight="1">
      <c r="A1272" s="24"/>
      <c r="B1272" s="107"/>
      <c r="D1272" s="108"/>
    </row>
    <row r="1273" spans="1:4" ht="15.75" customHeight="1">
      <c r="A1273" s="24"/>
      <c r="B1273" s="107"/>
      <c r="D1273" s="108"/>
    </row>
    <row r="1274" spans="1:4" ht="15.75" customHeight="1">
      <c r="A1274" s="24"/>
      <c r="B1274" s="107"/>
      <c r="D1274" s="108"/>
    </row>
    <row r="1275" spans="1:4" ht="15.75" customHeight="1">
      <c r="A1275" s="24"/>
      <c r="B1275" s="107"/>
      <c r="D1275" s="108"/>
    </row>
    <row r="1276" spans="1:4" ht="15.75" customHeight="1">
      <c r="A1276" s="24"/>
      <c r="B1276" s="107"/>
      <c r="D1276" s="108"/>
    </row>
    <row r="1277" spans="1:4" ht="15.75" customHeight="1">
      <c r="A1277" s="24"/>
      <c r="B1277" s="107"/>
      <c r="D1277" s="108"/>
    </row>
    <row r="1278" spans="1:4" ht="15.75" customHeight="1">
      <c r="A1278" s="24"/>
      <c r="B1278" s="107"/>
      <c r="D1278" s="108"/>
    </row>
    <row r="1279" spans="1:4" ht="15.75" customHeight="1">
      <c r="A1279" s="24"/>
      <c r="B1279" s="107"/>
      <c r="D1279" s="108"/>
    </row>
    <row r="1280" spans="1:4" ht="15.75" customHeight="1">
      <c r="A1280" s="24"/>
      <c r="B1280" s="107"/>
      <c r="D1280" s="108"/>
    </row>
    <row r="1281" spans="1:4" ht="15.75" customHeight="1">
      <c r="A1281" s="24"/>
      <c r="B1281" s="107"/>
      <c r="D1281" s="108"/>
    </row>
    <row r="1282" spans="1:4" ht="15.75" customHeight="1">
      <c r="A1282" s="24"/>
      <c r="B1282" s="107"/>
      <c r="D1282" s="108"/>
    </row>
    <row r="1283" spans="1:4" ht="15.75" customHeight="1">
      <c r="A1283" s="24"/>
      <c r="B1283" s="107"/>
      <c r="D1283" s="108"/>
    </row>
    <row r="1284" spans="1:4" ht="15.75" customHeight="1">
      <c r="A1284" s="24"/>
      <c r="B1284" s="107"/>
      <c r="D1284" s="108"/>
    </row>
    <row r="1285" spans="1:4" ht="15.75" customHeight="1">
      <c r="A1285" s="24"/>
      <c r="B1285" s="107"/>
      <c r="D1285" s="108"/>
    </row>
    <row r="1286" spans="1:4" ht="15.75" customHeight="1">
      <c r="A1286" s="24"/>
      <c r="B1286" s="107"/>
      <c r="D1286" s="108"/>
    </row>
    <row r="1287" spans="1:4" ht="15.75" customHeight="1">
      <c r="A1287" s="24"/>
      <c r="B1287" s="107"/>
      <c r="D1287" s="108"/>
    </row>
    <row r="1288" spans="1:4" ht="15.75" customHeight="1">
      <c r="A1288" s="24"/>
      <c r="B1288" s="107"/>
      <c r="D1288" s="108"/>
    </row>
    <row r="1289" spans="1:4" ht="15.75" customHeight="1">
      <c r="A1289" s="24"/>
      <c r="B1289" s="107"/>
      <c r="D1289" s="108"/>
    </row>
    <row r="1290" spans="1:4" ht="15.75" customHeight="1">
      <c r="A1290" s="24"/>
      <c r="B1290" s="107"/>
      <c r="D1290" s="108"/>
    </row>
    <row r="1291" spans="1:4" ht="15.75" customHeight="1">
      <c r="A1291" s="24"/>
      <c r="B1291" s="107"/>
      <c r="D1291" s="108"/>
    </row>
    <row r="1292" spans="1:4" ht="15.75" customHeight="1">
      <c r="A1292" s="24"/>
      <c r="B1292" s="107"/>
      <c r="D1292" s="108"/>
    </row>
    <row r="1293" spans="1:4" ht="15.75" customHeight="1">
      <c r="A1293" s="24"/>
      <c r="B1293" s="107"/>
      <c r="D1293" s="108"/>
    </row>
    <row r="1294" spans="1:4" ht="15.75" customHeight="1">
      <c r="A1294" s="24"/>
      <c r="B1294" s="107"/>
      <c r="D1294" s="108"/>
    </row>
    <row r="1295" spans="1:4" ht="15.75" customHeight="1">
      <c r="A1295" s="24"/>
      <c r="B1295" s="107"/>
      <c r="D1295" s="108"/>
    </row>
    <row r="1296" spans="1:4" ht="15.75" customHeight="1">
      <c r="A1296" s="24"/>
      <c r="B1296" s="107"/>
      <c r="D1296" s="108"/>
    </row>
    <row r="1297" spans="1:4" ht="15.75" customHeight="1">
      <c r="A1297" s="24"/>
      <c r="B1297" s="107"/>
      <c r="D1297" s="108"/>
    </row>
    <row r="1298" spans="1:4" ht="15.75" customHeight="1">
      <c r="A1298" s="24"/>
      <c r="B1298" s="107"/>
      <c r="D1298" s="108"/>
    </row>
    <row r="1299" spans="1:4" ht="15.75" customHeight="1">
      <c r="A1299" s="24"/>
      <c r="B1299" s="107"/>
      <c r="D1299" s="108"/>
    </row>
    <row r="1300" spans="1:4" ht="15.75" customHeight="1">
      <c r="A1300" s="24"/>
      <c r="B1300" s="107"/>
      <c r="D1300" s="108"/>
    </row>
    <row r="1301" spans="1:4" ht="15.75" customHeight="1">
      <c r="A1301" s="24"/>
      <c r="B1301" s="107"/>
      <c r="D1301" s="108"/>
    </row>
    <row r="1302" spans="1:4" ht="15.75" customHeight="1">
      <c r="A1302" s="24"/>
      <c r="B1302" s="107"/>
      <c r="D1302" s="108"/>
    </row>
    <row r="1303" spans="1:4" ht="15.75" customHeight="1">
      <c r="A1303" s="24"/>
      <c r="B1303" s="107"/>
      <c r="D1303" s="108"/>
    </row>
    <row r="1304" spans="1:4" ht="15.75" customHeight="1">
      <c r="A1304" s="24"/>
      <c r="B1304" s="107"/>
      <c r="D1304" s="108"/>
    </row>
    <row r="1305" spans="1:4" ht="15.75" customHeight="1">
      <c r="A1305" s="24"/>
      <c r="B1305" s="107"/>
      <c r="D1305" s="108"/>
    </row>
    <row r="1306" spans="1:4" ht="15.75" customHeight="1">
      <c r="A1306" s="24"/>
      <c r="B1306" s="107"/>
      <c r="D1306" s="108"/>
    </row>
    <row r="1307" spans="1:4" ht="15.75" customHeight="1">
      <c r="A1307" s="24"/>
      <c r="B1307" s="107"/>
      <c r="D1307" s="108"/>
    </row>
    <row r="1308" spans="1:4" ht="15.75" customHeight="1">
      <c r="A1308" s="24"/>
      <c r="B1308" s="107"/>
      <c r="D1308" s="108"/>
    </row>
    <row r="1309" spans="1:4" ht="15.75" customHeight="1">
      <c r="A1309" s="24"/>
      <c r="B1309" s="107"/>
      <c r="D1309" s="108"/>
    </row>
    <row r="1310" spans="1:4" ht="15.75" customHeight="1">
      <c r="A1310" s="24"/>
      <c r="B1310" s="107"/>
      <c r="D1310" s="108"/>
    </row>
    <row r="1311" spans="1:4" ht="15.75" customHeight="1">
      <c r="A1311" s="24"/>
      <c r="B1311" s="107"/>
      <c r="D1311" s="108"/>
    </row>
    <row r="1312" spans="1:4" ht="15.75" customHeight="1">
      <c r="A1312" s="24"/>
      <c r="B1312" s="107"/>
      <c r="D1312" s="108"/>
    </row>
    <row r="1313" spans="1:4" ht="15.75" customHeight="1">
      <c r="A1313" s="24"/>
      <c r="B1313" s="107"/>
      <c r="D1313" s="108"/>
    </row>
    <row r="1314" spans="1:4" ht="15.75" customHeight="1">
      <c r="A1314" s="24"/>
      <c r="B1314" s="107"/>
      <c r="D1314" s="108"/>
    </row>
    <row r="1315" spans="1:4" ht="15.75" customHeight="1">
      <c r="A1315" s="24"/>
      <c r="B1315" s="107"/>
      <c r="D1315" s="108"/>
    </row>
    <row r="1316" spans="1:4" ht="15.75" customHeight="1">
      <c r="A1316" s="24"/>
      <c r="B1316" s="107"/>
      <c r="D1316" s="108"/>
    </row>
    <row r="1317" spans="1:4" ht="15.75" customHeight="1">
      <c r="A1317" s="24"/>
      <c r="B1317" s="107"/>
      <c r="D1317" s="108"/>
    </row>
    <row r="1318" spans="1:4" ht="15.75" customHeight="1">
      <c r="A1318" s="24"/>
      <c r="B1318" s="107"/>
      <c r="D1318" s="108"/>
    </row>
    <row r="1319" spans="1:4" ht="15.75" customHeight="1">
      <c r="A1319" s="24"/>
      <c r="B1319" s="107"/>
      <c r="D1319" s="108"/>
    </row>
    <row r="1320" spans="1:4" ht="15.75" customHeight="1">
      <c r="A1320" s="24"/>
      <c r="B1320" s="107"/>
      <c r="D1320" s="108"/>
    </row>
    <row r="1321" spans="1:4" ht="15.75" customHeight="1">
      <c r="A1321" s="24"/>
      <c r="B1321" s="107"/>
      <c r="D1321" s="108"/>
    </row>
    <row r="1322" spans="1:4" ht="15.75" customHeight="1">
      <c r="A1322" s="24"/>
      <c r="B1322" s="107"/>
      <c r="D1322" s="108"/>
    </row>
    <row r="1323" spans="1:4" ht="15.75" customHeight="1">
      <c r="A1323" s="24"/>
      <c r="B1323" s="107"/>
      <c r="D1323" s="108"/>
    </row>
    <row r="1324" spans="1:4" ht="15.75" customHeight="1">
      <c r="A1324" s="24"/>
      <c r="B1324" s="107"/>
      <c r="D1324" s="108"/>
    </row>
    <row r="1325" spans="1:4" ht="15.75" customHeight="1">
      <c r="A1325" s="24"/>
      <c r="B1325" s="107"/>
      <c r="D1325" s="108"/>
    </row>
    <row r="1326" spans="1:4" ht="15.75" customHeight="1">
      <c r="A1326" s="24"/>
      <c r="B1326" s="107"/>
      <c r="D1326" s="108"/>
    </row>
    <row r="1327" spans="1:4" ht="15.75" customHeight="1">
      <c r="A1327" s="24"/>
      <c r="B1327" s="107"/>
      <c r="D1327" s="108"/>
    </row>
    <row r="1328" spans="1:4" ht="15.75" customHeight="1">
      <c r="A1328" s="24"/>
      <c r="B1328" s="107"/>
      <c r="D1328" s="108"/>
    </row>
    <row r="1329" spans="1:4" ht="15.75" customHeight="1">
      <c r="A1329" s="24"/>
      <c r="B1329" s="107"/>
      <c r="D1329" s="108"/>
    </row>
    <row r="1330" spans="1:4" ht="15.75" customHeight="1">
      <c r="A1330" s="24"/>
      <c r="B1330" s="107"/>
      <c r="D1330" s="108"/>
    </row>
    <row r="1331" spans="1:4" ht="15.75" customHeight="1">
      <c r="A1331" s="24"/>
      <c r="B1331" s="107"/>
      <c r="D1331" s="108"/>
    </row>
    <row r="1332" spans="1:4" ht="15.75" customHeight="1">
      <c r="A1332" s="24"/>
      <c r="B1332" s="107"/>
      <c r="D1332" s="108"/>
    </row>
    <row r="1333" spans="1:4" ht="15.75" customHeight="1">
      <c r="A1333" s="24"/>
      <c r="B1333" s="107"/>
      <c r="D1333" s="108"/>
    </row>
    <row r="1334" spans="1:4" ht="15.75" customHeight="1">
      <c r="A1334" s="24"/>
      <c r="B1334" s="107"/>
      <c r="D1334" s="108"/>
    </row>
    <row r="1335" spans="1:4" ht="15.75" customHeight="1">
      <c r="A1335" s="24"/>
      <c r="B1335" s="107"/>
      <c r="D1335" s="108"/>
    </row>
    <row r="1336" spans="1:4" ht="15.75" customHeight="1">
      <c r="A1336" s="24"/>
      <c r="B1336" s="107"/>
      <c r="D1336" s="108"/>
    </row>
    <row r="1337" spans="1:4" ht="15.75" customHeight="1">
      <c r="A1337" s="24"/>
      <c r="B1337" s="107"/>
      <c r="D1337" s="108"/>
    </row>
    <row r="1338" spans="1:4" ht="15.75" customHeight="1">
      <c r="A1338" s="24"/>
      <c r="B1338" s="107"/>
      <c r="D1338" s="108"/>
    </row>
    <row r="1339" spans="1:4" ht="15.75" customHeight="1">
      <c r="A1339" s="24"/>
      <c r="B1339" s="107"/>
      <c r="D1339" s="108"/>
    </row>
    <row r="1340" spans="1:4" ht="15.75" customHeight="1">
      <c r="A1340" s="24"/>
      <c r="B1340" s="107"/>
      <c r="D1340" s="108"/>
    </row>
    <row r="1341" spans="1:4" ht="15.75" customHeight="1">
      <c r="A1341" s="24"/>
      <c r="B1341" s="107"/>
      <c r="D1341" s="108"/>
    </row>
    <row r="1342" spans="1:4" ht="15.75" customHeight="1">
      <c r="A1342" s="24"/>
      <c r="B1342" s="107"/>
      <c r="D1342" s="108"/>
    </row>
    <row r="1343" spans="1:4" ht="15.75" customHeight="1">
      <c r="A1343" s="24"/>
      <c r="B1343" s="107"/>
      <c r="D1343" s="108"/>
    </row>
    <row r="1344" spans="1:4" ht="15.75" customHeight="1">
      <c r="A1344" s="24"/>
      <c r="B1344" s="107"/>
      <c r="D1344" s="108"/>
    </row>
    <row r="1345" spans="1:4" ht="15.75" customHeight="1">
      <c r="A1345" s="24"/>
      <c r="B1345" s="107"/>
      <c r="D1345" s="108"/>
    </row>
    <row r="1346" spans="1:4" ht="15.75" customHeight="1">
      <c r="A1346" s="24"/>
      <c r="B1346" s="107"/>
      <c r="D1346" s="108"/>
    </row>
    <row r="1347" spans="1:4" ht="15.75" customHeight="1">
      <c r="A1347" s="24"/>
      <c r="B1347" s="107"/>
      <c r="D1347" s="108"/>
    </row>
    <row r="1348" spans="1:4" ht="15.75" customHeight="1">
      <c r="A1348" s="24"/>
      <c r="B1348" s="107"/>
      <c r="D1348" s="108"/>
    </row>
    <row r="1349" spans="1:4" ht="15.75" customHeight="1">
      <c r="A1349" s="24"/>
      <c r="B1349" s="107"/>
      <c r="D1349" s="108"/>
    </row>
    <row r="1350" spans="1:4" ht="15.75" customHeight="1">
      <c r="A1350" s="24"/>
      <c r="B1350" s="107"/>
      <c r="D1350" s="108"/>
    </row>
    <row r="1351" spans="1:4" ht="15.75" customHeight="1">
      <c r="A1351" s="24"/>
      <c r="B1351" s="107"/>
      <c r="D1351" s="108"/>
    </row>
    <row r="1352" spans="1:4" ht="15.75" customHeight="1">
      <c r="A1352" s="24"/>
      <c r="B1352" s="107"/>
      <c r="D1352" s="108"/>
    </row>
    <row r="1353" spans="1:4" ht="15.75" customHeight="1">
      <c r="A1353" s="24"/>
      <c r="B1353" s="107"/>
      <c r="D1353" s="108"/>
    </row>
    <row r="1354" spans="1:4" ht="15.75" customHeight="1">
      <c r="A1354" s="24"/>
      <c r="B1354" s="107"/>
      <c r="D1354" s="108"/>
    </row>
    <row r="1355" spans="1:4" ht="15.75" customHeight="1">
      <c r="A1355" s="24"/>
      <c r="B1355" s="107"/>
      <c r="D1355" s="108"/>
    </row>
    <row r="1356" spans="1:4" ht="15.75" customHeight="1">
      <c r="A1356" s="24"/>
      <c r="B1356" s="107"/>
      <c r="D1356" s="108"/>
    </row>
    <row r="1357" spans="1:4" ht="15.75" customHeight="1">
      <c r="A1357" s="24"/>
      <c r="B1357" s="107"/>
      <c r="D1357" s="108"/>
    </row>
    <row r="1358" spans="1:4" ht="15.75" customHeight="1">
      <c r="A1358" s="24"/>
      <c r="B1358" s="107"/>
      <c r="D1358" s="108"/>
    </row>
    <row r="1359" spans="1:4" ht="15.75" customHeight="1">
      <c r="A1359" s="24"/>
      <c r="B1359" s="107"/>
      <c r="D1359" s="108"/>
    </row>
    <row r="1360" spans="1:4" ht="15.75" customHeight="1">
      <c r="A1360" s="24"/>
      <c r="B1360" s="107"/>
      <c r="D1360" s="108"/>
    </row>
    <row r="1361" spans="1:4" ht="15.75" customHeight="1">
      <c r="A1361" s="24"/>
      <c r="B1361" s="107"/>
      <c r="D1361" s="108"/>
    </row>
    <row r="1362" spans="1:4" ht="15.75" customHeight="1">
      <c r="A1362" s="24"/>
      <c r="B1362" s="107"/>
      <c r="D1362" s="108"/>
    </row>
    <row r="1363" spans="1:4" ht="15.75" customHeight="1">
      <c r="A1363" s="24"/>
      <c r="B1363" s="107"/>
      <c r="D1363" s="108"/>
    </row>
    <row r="1364" spans="1:4" ht="15.75" customHeight="1">
      <c r="A1364" s="24"/>
      <c r="B1364" s="107"/>
      <c r="D1364" s="108"/>
    </row>
    <row r="1365" spans="1:4" ht="15.75" customHeight="1">
      <c r="A1365" s="24"/>
      <c r="B1365" s="107"/>
      <c r="D1365" s="108"/>
    </row>
    <row r="1366" spans="1:4" ht="15.75" customHeight="1">
      <c r="A1366" s="24"/>
      <c r="B1366" s="107"/>
      <c r="D1366" s="108"/>
    </row>
    <row r="1367" spans="1:4" ht="15.75" customHeight="1">
      <c r="A1367" s="24"/>
      <c r="B1367" s="107"/>
      <c r="D1367" s="108"/>
    </row>
    <row r="1368" spans="1:4" ht="15.75" customHeight="1">
      <c r="A1368" s="24"/>
      <c r="B1368" s="107"/>
      <c r="D1368" s="108"/>
    </row>
    <row r="1369" spans="1:4" ht="15.75" customHeight="1">
      <c r="A1369" s="24"/>
      <c r="B1369" s="107"/>
      <c r="D1369" s="108"/>
    </row>
    <row r="1370" spans="1:4" ht="15.75" customHeight="1">
      <c r="A1370" s="24"/>
      <c r="B1370" s="107"/>
      <c r="D1370" s="108"/>
    </row>
    <row r="1371" spans="1:4" ht="15.75" customHeight="1">
      <c r="A1371" s="24"/>
      <c r="B1371" s="107"/>
      <c r="D1371" s="108"/>
    </row>
    <row r="1372" spans="1:4" ht="15.75" customHeight="1">
      <c r="A1372" s="24"/>
      <c r="B1372" s="107"/>
      <c r="D1372" s="108"/>
    </row>
    <row r="1373" spans="1:4" ht="15.75" customHeight="1">
      <c r="A1373" s="24"/>
      <c r="B1373" s="107"/>
      <c r="D1373" s="108"/>
    </row>
    <row r="1374" spans="1:4" ht="15.75" customHeight="1">
      <c r="A1374" s="24"/>
      <c r="B1374" s="107"/>
      <c r="D1374" s="108"/>
    </row>
    <row r="1375" spans="1:4" ht="15.75" customHeight="1">
      <c r="A1375" s="24"/>
      <c r="B1375" s="107"/>
      <c r="D1375" s="108"/>
    </row>
    <row r="1376" spans="1:4" ht="15.75" customHeight="1">
      <c r="A1376" s="24"/>
      <c r="B1376" s="107"/>
      <c r="D1376" s="108"/>
    </row>
    <row r="1377" spans="1:4" ht="15.75" customHeight="1">
      <c r="A1377" s="24"/>
      <c r="B1377" s="107"/>
      <c r="D1377" s="108"/>
    </row>
    <row r="1378" spans="1:4" ht="15.75" customHeight="1">
      <c r="A1378" s="24"/>
      <c r="B1378" s="107"/>
      <c r="D1378" s="108"/>
    </row>
    <row r="1379" spans="1:4" ht="15.75" customHeight="1">
      <c r="A1379" s="24"/>
      <c r="B1379" s="107"/>
      <c r="D1379" s="108"/>
    </row>
    <row r="1380" spans="1:4" ht="15.75" customHeight="1">
      <c r="A1380" s="24"/>
      <c r="B1380" s="107"/>
      <c r="D1380" s="108"/>
    </row>
    <row r="1381" spans="1:4" ht="15.75" customHeight="1">
      <c r="A1381" s="24"/>
      <c r="B1381" s="107"/>
      <c r="D1381" s="108"/>
    </row>
    <row r="1382" spans="1:4" ht="15.75" customHeight="1">
      <c r="A1382" s="24"/>
      <c r="B1382" s="107"/>
      <c r="D1382" s="108"/>
    </row>
    <row r="1383" spans="1:4" ht="15.75" customHeight="1">
      <c r="A1383" s="24"/>
      <c r="B1383" s="107"/>
      <c r="D1383" s="108"/>
    </row>
    <row r="1384" spans="1:4" ht="15.75" customHeight="1">
      <c r="A1384" s="24"/>
      <c r="B1384" s="107"/>
      <c r="D1384" s="108"/>
    </row>
    <row r="1385" spans="1:4" ht="15.75" customHeight="1">
      <c r="A1385" s="24"/>
      <c r="B1385" s="107"/>
      <c r="D1385" s="108"/>
    </row>
    <row r="1386" spans="1:4" ht="15.75" customHeight="1">
      <c r="A1386" s="24"/>
      <c r="B1386" s="107"/>
      <c r="D1386" s="108"/>
    </row>
    <row r="1387" spans="1:4" ht="15.75" customHeight="1">
      <c r="A1387" s="24"/>
      <c r="B1387" s="107"/>
      <c r="D1387" s="108"/>
    </row>
    <row r="1388" spans="1:4" ht="15.75" customHeight="1">
      <c r="A1388" s="24"/>
      <c r="B1388" s="107"/>
      <c r="D1388" s="108"/>
    </row>
    <row r="1389" spans="1:4" ht="15.75" customHeight="1">
      <c r="A1389" s="24"/>
      <c r="B1389" s="107"/>
      <c r="D1389" s="108"/>
    </row>
    <row r="1390" spans="1:4" ht="15.75" customHeight="1">
      <c r="A1390" s="24"/>
      <c r="B1390" s="107"/>
      <c r="D1390" s="108"/>
    </row>
    <row r="1391" spans="1:4" ht="15.75" customHeight="1">
      <c r="A1391" s="24"/>
      <c r="B1391" s="107"/>
      <c r="D1391" s="108"/>
    </row>
    <row r="1392" spans="1:4" ht="15.75" customHeight="1">
      <c r="A1392" s="24"/>
      <c r="B1392" s="107"/>
      <c r="D1392" s="108"/>
    </row>
    <row r="1393" spans="1:4" ht="15.75" customHeight="1">
      <c r="A1393" s="24"/>
      <c r="B1393" s="107"/>
      <c r="D1393" s="108"/>
    </row>
    <row r="1394" spans="1:4" ht="15.75" customHeight="1">
      <c r="A1394" s="24"/>
      <c r="B1394" s="107"/>
      <c r="D1394" s="108"/>
    </row>
    <row r="1395" spans="1:4" ht="15.75" customHeight="1">
      <c r="A1395" s="24"/>
      <c r="B1395" s="107"/>
      <c r="D1395" s="108"/>
    </row>
    <row r="1396" spans="1:4" ht="15.75" customHeight="1">
      <c r="A1396" s="24"/>
      <c r="B1396" s="107"/>
      <c r="D1396" s="108"/>
    </row>
    <row r="1397" spans="1:4" ht="15.75" customHeight="1">
      <c r="A1397" s="24"/>
      <c r="B1397" s="107"/>
      <c r="D1397" s="108"/>
    </row>
    <row r="1398" spans="1:4" ht="15.75" customHeight="1">
      <c r="A1398" s="24"/>
      <c r="B1398" s="107"/>
      <c r="D1398" s="108"/>
    </row>
    <row r="1399" spans="1:4" ht="15.75" customHeight="1">
      <c r="A1399" s="24"/>
      <c r="B1399" s="107"/>
      <c r="D1399" s="108"/>
    </row>
    <row r="1400" spans="1:4" ht="15.75" customHeight="1">
      <c r="A1400" s="24"/>
      <c r="B1400" s="107"/>
      <c r="D1400" s="108"/>
    </row>
    <row r="1401" spans="1:4" ht="15.75" customHeight="1">
      <c r="A1401" s="24"/>
      <c r="B1401" s="107"/>
      <c r="D1401" s="108"/>
    </row>
    <row r="1402" spans="1:4" ht="15.75" customHeight="1">
      <c r="A1402" s="24"/>
      <c r="B1402" s="107"/>
      <c r="D1402" s="108"/>
    </row>
    <row r="1403" spans="1:4" ht="15.75" customHeight="1">
      <c r="A1403" s="24"/>
      <c r="B1403" s="107"/>
      <c r="D1403" s="108"/>
    </row>
    <row r="1404" spans="1:4" ht="15.75" customHeight="1">
      <c r="A1404" s="24"/>
      <c r="B1404" s="107"/>
      <c r="D1404" s="108"/>
    </row>
    <row r="1405" spans="1:4" ht="15.75" customHeight="1">
      <c r="A1405" s="24"/>
      <c r="B1405" s="107"/>
      <c r="D1405" s="108"/>
    </row>
    <row r="1406" spans="1:4" ht="15.75" customHeight="1">
      <c r="A1406" s="24"/>
      <c r="B1406" s="107"/>
      <c r="D1406" s="108"/>
    </row>
    <row r="1407" spans="1:4" ht="15.75" customHeight="1">
      <c r="A1407" s="24"/>
      <c r="B1407" s="107"/>
      <c r="D1407" s="108"/>
    </row>
    <row r="1408" spans="1:4" ht="15.75" customHeight="1">
      <c r="A1408" s="24"/>
      <c r="B1408" s="107"/>
      <c r="D1408" s="108"/>
    </row>
    <row r="1409" spans="1:4" ht="15.75" customHeight="1">
      <c r="A1409" s="24"/>
      <c r="B1409" s="107"/>
      <c r="D1409" s="108"/>
    </row>
    <row r="1410" spans="1:4" ht="15.75" customHeight="1">
      <c r="A1410" s="24"/>
      <c r="B1410" s="107"/>
      <c r="D1410" s="108"/>
    </row>
    <row r="1411" spans="1:4" ht="15.75" customHeight="1">
      <c r="A1411" s="24"/>
      <c r="B1411" s="107"/>
      <c r="D1411" s="108"/>
    </row>
    <row r="1412" spans="1:4" ht="15.75" customHeight="1">
      <c r="A1412" s="24"/>
      <c r="B1412" s="107"/>
      <c r="D1412" s="108"/>
    </row>
    <row r="1413" spans="1:4" ht="15.75" customHeight="1">
      <c r="A1413" s="24"/>
      <c r="B1413" s="107"/>
      <c r="D1413" s="108"/>
    </row>
    <row r="1414" spans="1:4" ht="15.75" customHeight="1">
      <c r="A1414" s="24"/>
      <c r="B1414" s="107"/>
      <c r="D1414" s="108"/>
    </row>
    <row r="1415" spans="1:4" ht="15.75" customHeight="1">
      <c r="A1415" s="24"/>
      <c r="B1415" s="107"/>
      <c r="D1415" s="108"/>
    </row>
    <row r="1416" spans="1:4" ht="15.75" customHeight="1">
      <c r="A1416" s="24"/>
      <c r="B1416" s="107"/>
      <c r="D1416" s="108"/>
    </row>
    <row r="1417" spans="1:4" ht="15.75" customHeight="1">
      <c r="A1417" s="24"/>
      <c r="B1417" s="107"/>
      <c r="D1417" s="108"/>
    </row>
    <row r="1418" spans="1:4" ht="15.75" customHeight="1">
      <c r="A1418" s="24"/>
      <c r="B1418" s="107"/>
      <c r="D1418" s="108"/>
    </row>
    <row r="1419" spans="1:4" ht="15.75" customHeight="1">
      <c r="A1419" s="24"/>
      <c r="B1419" s="107"/>
      <c r="D1419" s="108"/>
    </row>
    <row r="1420" spans="1:4" ht="15.75" customHeight="1">
      <c r="A1420" s="24"/>
      <c r="B1420" s="107"/>
      <c r="D1420" s="108"/>
    </row>
    <row r="1421" spans="1:4" ht="15.75" customHeight="1">
      <c r="A1421" s="24"/>
      <c r="B1421" s="107"/>
      <c r="D1421" s="108"/>
    </row>
    <row r="1422" spans="1:4" ht="15.75" customHeight="1">
      <c r="A1422" s="24"/>
      <c r="B1422" s="107"/>
      <c r="D1422" s="108"/>
    </row>
    <row r="1423" spans="1:4" ht="15.75" customHeight="1">
      <c r="A1423" s="24"/>
      <c r="B1423" s="107"/>
      <c r="D1423" s="108"/>
    </row>
    <row r="1424" spans="1:4" ht="15.75" customHeight="1">
      <c r="A1424" s="24"/>
      <c r="B1424" s="107"/>
      <c r="D1424" s="108"/>
    </row>
    <row r="1425" spans="1:4" ht="15.75" customHeight="1">
      <c r="A1425" s="24"/>
      <c r="B1425" s="107"/>
      <c r="D1425" s="108"/>
    </row>
    <row r="1426" spans="1:4" ht="15.75" customHeight="1">
      <c r="A1426" s="24"/>
      <c r="B1426" s="107"/>
      <c r="D1426" s="108"/>
    </row>
    <row r="1427" spans="1:4" ht="15.75" customHeight="1">
      <c r="A1427" s="24"/>
      <c r="B1427" s="107"/>
      <c r="D1427" s="108"/>
    </row>
    <row r="1428" spans="1:4" ht="15.75" customHeight="1">
      <c r="A1428" s="24"/>
      <c r="B1428" s="107"/>
      <c r="D1428" s="108"/>
    </row>
    <row r="1429" spans="1:4" ht="15.75" customHeight="1">
      <c r="A1429" s="24"/>
      <c r="B1429" s="107"/>
      <c r="D1429" s="108"/>
    </row>
    <row r="1430" spans="1:4" ht="15.75" customHeight="1">
      <c r="A1430" s="24"/>
      <c r="B1430" s="107"/>
      <c r="D1430" s="108"/>
    </row>
    <row r="1431" spans="1:4" ht="15.75" customHeight="1">
      <c r="A1431" s="24"/>
      <c r="B1431" s="107"/>
      <c r="D1431" s="108"/>
    </row>
    <row r="1432" spans="1:4" ht="15.75" customHeight="1">
      <c r="A1432" s="24"/>
      <c r="B1432" s="107"/>
      <c r="D1432" s="108"/>
    </row>
    <row r="1433" spans="1:4" ht="15.75" customHeight="1">
      <c r="A1433" s="24"/>
      <c r="B1433" s="107"/>
      <c r="D1433" s="108"/>
    </row>
    <row r="1434" spans="1:4" ht="15.75" customHeight="1">
      <c r="A1434" s="24"/>
      <c r="B1434" s="107"/>
      <c r="D1434" s="108"/>
    </row>
    <row r="1435" spans="1:4" ht="15.75" customHeight="1">
      <c r="A1435" s="24"/>
      <c r="B1435" s="107"/>
      <c r="D1435" s="108"/>
    </row>
    <row r="1436" spans="1:4" ht="15.75" customHeight="1">
      <c r="A1436" s="24"/>
      <c r="B1436" s="107"/>
      <c r="D1436" s="108"/>
    </row>
    <row r="1437" spans="1:4" ht="15.75" customHeight="1">
      <c r="A1437" s="24"/>
      <c r="B1437" s="107"/>
      <c r="D1437" s="108"/>
    </row>
    <row r="1438" spans="1:4" ht="15.75" customHeight="1">
      <c r="A1438" s="24"/>
      <c r="B1438" s="107"/>
      <c r="D1438" s="108"/>
    </row>
    <row r="1439" spans="1:4" ht="15.75" customHeight="1">
      <c r="A1439" s="24"/>
      <c r="B1439" s="107"/>
      <c r="D1439" s="108"/>
    </row>
    <row r="1440" spans="1:4" ht="15.75" customHeight="1">
      <c r="A1440" s="24"/>
      <c r="B1440" s="107"/>
      <c r="D1440" s="108"/>
    </row>
    <row r="1441" spans="1:4" ht="15.75" customHeight="1">
      <c r="A1441" s="24"/>
      <c r="B1441" s="107"/>
      <c r="D1441" s="108"/>
    </row>
    <row r="1442" spans="1:4" ht="15.75" customHeight="1">
      <c r="A1442" s="24"/>
      <c r="B1442" s="107"/>
      <c r="D1442" s="108"/>
    </row>
    <row r="1443" spans="1:4" ht="15.75" customHeight="1">
      <c r="A1443" s="24"/>
      <c r="B1443" s="107"/>
      <c r="D1443" s="108"/>
    </row>
    <row r="1444" spans="1:4" ht="15.75" customHeight="1">
      <c r="A1444" s="24"/>
      <c r="B1444" s="107"/>
      <c r="D1444" s="108"/>
    </row>
    <row r="1445" spans="1:4" ht="15.75" customHeight="1">
      <c r="A1445" s="24"/>
      <c r="B1445" s="107"/>
      <c r="D1445" s="108"/>
    </row>
    <row r="1446" spans="1:4" ht="15.75" customHeight="1">
      <c r="A1446" s="24"/>
      <c r="B1446" s="107"/>
      <c r="D1446" s="108"/>
    </row>
    <row r="1447" spans="1:4" ht="15.75" customHeight="1">
      <c r="A1447" s="24"/>
      <c r="B1447" s="107"/>
      <c r="D1447" s="108"/>
    </row>
    <row r="1448" spans="1:4" ht="15.75" customHeight="1">
      <c r="A1448" s="24"/>
      <c r="B1448" s="107"/>
      <c r="D1448" s="108"/>
    </row>
    <row r="1449" spans="1:4" ht="15.75" customHeight="1">
      <c r="A1449" s="24"/>
      <c r="B1449" s="107"/>
      <c r="D1449" s="108"/>
    </row>
    <row r="1450" spans="1:4" ht="15.75" customHeight="1">
      <c r="A1450" s="24"/>
      <c r="B1450" s="107"/>
      <c r="D1450" s="108"/>
    </row>
    <row r="1451" spans="1:4" ht="15.75" customHeight="1">
      <c r="A1451" s="24"/>
      <c r="B1451" s="107"/>
      <c r="D1451" s="108"/>
    </row>
    <row r="1452" spans="1:4" ht="15.75" customHeight="1">
      <c r="A1452" s="24"/>
      <c r="B1452" s="107"/>
      <c r="D1452" s="108"/>
    </row>
    <row r="1453" spans="1:4" ht="15.75" customHeight="1">
      <c r="A1453" s="24"/>
      <c r="B1453" s="107"/>
      <c r="D1453" s="108"/>
    </row>
    <row r="1454" spans="1:4" ht="15.75" customHeight="1">
      <c r="A1454" s="24"/>
      <c r="B1454" s="107"/>
      <c r="D1454" s="108"/>
    </row>
    <row r="1455" spans="1:4" ht="15.75" customHeight="1">
      <c r="A1455" s="24"/>
      <c r="B1455" s="107"/>
      <c r="D1455" s="108"/>
    </row>
    <row r="1456" spans="1:4" ht="15.75" customHeight="1">
      <c r="A1456" s="24"/>
      <c r="B1456" s="107"/>
      <c r="D1456" s="108"/>
    </row>
    <row r="1457" spans="1:4" ht="15.75" customHeight="1">
      <c r="A1457" s="24"/>
      <c r="B1457" s="107"/>
      <c r="D1457" s="108"/>
    </row>
    <row r="1458" spans="1:4" ht="15.75" customHeight="1">
      <c r="A1458" s="24"/>
      <c r="B1458" s="107"/>
      <c r="D1458" s="108"/>
    </row>
    <row r="1459" spans="1:4" ht="15.75" customHeight="1">
      <c r="A1459" s="24"/>
      <c r="B1459" s="107"/>
      <c r="D1459" s="108"/>
    </row>
    <row r="1460" spans="1:4" ht="15.75" customHeight="1">
      <c r="A1460" s="24"/>
      <c r="B1460" s="107"/>
      <c r="D1460" s="108"/>
    </row>
    <row r="1461" spans="1:4" ht="15.75" customHeight="1">
      <c r="A1461" s="24"/>
      <c r="B1461" s="107"/>
      <c r="D1461" s="108"/>
    </row>
    <row r="1462" spans="1:4" ht="15.75" customHeight="1">
      <c r="A1462" s="24"/>
      <c r="B1462" s="107"/>
      <c r="D1462" s="108"/>
    </row>
    <row r="1463" spans="1:4" ht="15.75" customHeight="1">
      <c r="A1463" s="24"/>
      <c r="B1463" s="107"/>
      <c r="D1463" s="108"/>
    </row>
  </sheetData>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264"/>
  <sheetViews>
    <sheetView workbookViewId="0"/>
  </sheetViews>
  <sheetFormatPr defaultColWidth="12.5703125" defaultRowHeight="15" customHeight="1"/>
  <cols>
    <col min="1" max="1" width="10.5703125" customWidth="1"/>
    <col min="2" max="26" width="8.5703125" customWidth="1"/>
  </cols>
  <sheetData>
    <row r="1" spans="1:7">
      <c r="A1" s="26" t="s">
        <v>235</v>
      </c>
      <c r="B1" s="26" t="s">
        <v>398</v>
      </c>
    </row>
    <row r="2" spans="1:7">
      <c r="A2" s="101">
        <v>43832</v>
      </c>
      <c r="B2" s="27">
        <v>4285.97</v>
      </c>
      <c r="C2" s="27"/>
      <c r="D2" s="27"/>
      <c r="E2" s="27"/>
      <c r="G2" s="100"/>
    </row>
    <row r="3" spans="1:7">
      <c r="A3" s="101">
        <v>43833</v>
      </c>
      <c r="B3" s="27">
        <v>4290.29</v>
      </c>
      <c r="C3" s="27"/>
      <c r="D3" s="27"/>
      <c r="E3" s="27"/>
      <c r="G3" s="100"/>
    </row>
    <row r="4" spans="1:7">
      <c r="A4" s="101">
        <v>43836</v>
      </c>
      <c r="B4" s="27">
        <v>4260.71</v>
      </c>
      <c r="C4" s="27"/>
      <c r="D4" s="27"/>
      <c r="E4" s="27"/>
      <c r="G4" s="100"/>
    </row>
    <row r="5" spans="1:7">
      <c r="A5" s="101">
        <v>43837</v>
      </c>
      <c r="B5" s="27">
        <v>4262.43</v>
      </c>
      <c r="C5" s="27"/>
      <c r="D5" s="27"/>
      <c r="E5" s="27"/>
      <c r="G5" s="100"/>
    </row>
    <row r="6" spans="1:7">
      <c r="A6" s="101">
        <v>43838</v>
      </c>
      <c r="B6" s="27">
        <v>4256.79</v>
      </c>
      <c r="C6" s="27"/>
      <c r="D6" s="27"/>
      <c r="E6" s="27"/>
      <c r="G6" s="100"/>
    </row>
    <row r="7" spans="1:7">
      <c r="A7" s="101">
        <v>43839</v>
      </c>
      <c r="B7" s="27">
        <v>4267.2700000000004</v>
      </c>
      <c r="C7" s="27"/>
      <c r="D7" s="27"/>
      <c r="E7" s="27"/>
      <c r="G7" s="100"/>
    </row>
    <row r="8" spans="1:7">
      <c r="A8" s="101">
        <v>43840</v>
      </c>
      <c r="B8" s="27">
        <v>4259.91</v>
      </c>
      <c r="C8" s="27"/>
      <c r="D8" s="27"/>
      <c r="E8" s="27"/>
      <c r="G8" s="100"/>
    </row>
    <row r="9" spans="1:7">
      <c r="A9" s="101">
        <v>43843</v>
      </c>
      <c r="B9" s="27">
        <v>4278.83</v>
      </c>
      <c r="C9" s="27"/>
      <c r="D9" s="27"/>
      <c r="E9" s="27"/>
      <c r="G9" s="100"/>
    </row>
    <row r="10" spans="1:7">
      <c r="A10" s="101">
        <v>43844</v>
      </c>
      <c r="B10" s="27">
        <v>4282.37</v>
      </c>
      <c r="C10" s="27"/>
      <c r="D10" s="27"/>
      <c r="E10" s="27"/>
      <c r="G10" s="100"/>
    </row>
    <row r="11" spans="1:7">
      <c r="A11" s="101">
        <v>43845</v>
      </c>
      <c r="B11" s="27">
        <v>4290.42</v>
      </c>
      <c r="C11" s="27"/>
      <c r="D11" s="27"/>
      <c r="E11" s="27"/>
      <c r="G11" s="100"/>
    </row>
    <row r="12" spans="1:7">
      <c r="A12" s="101">
        <v>43846</v>
      </c>
      <c r="B12" s="27">
        <v>4275.3599999999997</v>
      </c>
      <c r="C12" s="27"/>
      <c r="D12" s="27"/>
      <c r="E12" s="27"/>
      <c r="G12" s="100"/>
    </row>
    <row r="13" spans="1:7">
      <c r="A13" s="101">
        <v>43847</v>
      </c>
      <c r="B13" s="27">
        <v>4311.0600000000004</v>
      </c>
      <c r="C13" s="27"/>
      <c r="D13" s="27"/>
      <c r="E13" s="27"/>
      <c r="G13" s="100"/>
    </row>
    <row r="14" spans="1:7">
      <c r="A14" s="101">
        <v>43850</v>
      </c>
      <c r="B14" s="27">
        <v>4298.9799999999996</v>
      </c>
      <c r="C14" s="27"/>
      <c r="D14" s="27"/>
      <c r="E14" s="27"/>
      <c r="G14" s="100"/>
    </row>
    <row r="15" spans="1:7">
      <c r="A15" s="101">
        <v>43851</v>
      </c>
      <c r="B15" s="27">
        <v>4276.59</v>
      </c>
      <c r="C15" s="27"/>
      <c r="D15" s="27"/>
      <c r="E15" s="27"/>
      <c r="G15" s="100"/>
    </row>
    <row r="16" spans="1:7">
      <c r="A16" s="101">
        <v>43852</v>
      </c>
      <c r="B16" s="27">
        <v>4259.13</v>
      </c>
      <c r="C16" s="27"/>
      <c r="D16" s="27"/>
      <c r="E16" s="27"/>
      <c r="G16" s="100"/>
    </row>
    <row r="17" spans="1:7">
      <c r="A17" s="101">
        <v>43853</v>
      </c>
      <c r="B17" s="27">
        <v>4221.72</v>
      </c>
      <c r="C17" s="27"/>
      <c r="D17" s="27"/>
      <c r="E17" s="27"/>
      <c r="G17" s="100"/>
    </row>
    <row r="18" spans="1:7">
      <c r="A18" s="101">
        <v>43854</v>
      </c>
      <c r="B18" s="27">
        <v>4265.71</v>
      </c>
      <c r="C18" s="27"/>
      <c r="D18" s="27"/>
      <c r="E18" s="27"/>
      <c r="G18" s="100"/>
    </row>
    <row r="19" spans="1:7">
      <c r="A19" s="101">
        <v>43857</v>
      </c>
      <c r="B19" s="27">
        <v>4169.21</v>
      </c>
      <c r="C19" s="27"/>
      <c r="D19" s="27"/>
      <c r="E19" s="27"/>
      <c r="G19" s="100"/>
    </row>
    <row r="20" spans="1:7">
      <c r="A20" s="101">
        <v>43858</v>
      </c>
      <c r="B20" s="27">
        <v>4205.53</v>
      </c>
      <c r="C20" s="27"/>
      <c r="D20" s="27"/>
      <c r="E20" s="27"/>
      <c r="G20" s="100"/>
    </row>
    <row r="21" spans="1:7" ht="15.75" customHeight="1">
      <c r="A21" s="101">
        <v>43859</v>
      </c>
      <c r="B21" s="27">
        <v>4208.09</v>
      </c>
      <c r="C21" s="27"/>
      <c r="D21" s="27"/>
      <c r="E21" s="27"/>
      <c r="G21" s="100"/>
    </row>
    <row r="22" spans="1:7" ht="15.75" customHeight="1">
      <c r="A22" s="101">
        <v>43860</v>
      </c>
      <c r="B22" s="27">
        <v>4154.8100000000004</v>
      </c>
      <c r="C22" s="27"/>
      <c r="D22" s="27"/>
      <c r="E22" s="27"/>
      <c r="G22" s="100"/>
    </row>
    <row r="23" spans="1:7" ht="15.75" customHeight="1">
      <c r="A23" s="101">
        <v>43861</v>
      </c>
      <c r="B23" s="27">
        <v>4105.1400000000003</v>
      </c>
      <c r="C23" s="27"/>
      <c r="D23" s="27"/>
      <c r="E23" s="27"/>
      <c r="G23" s="100"/>
    </row>
    <row r="24" spans="1:7" ht="15.75" customHeight="1">
      <c r="A24" s="101">
        <v>43864</v>
      </c>
      <c r="B24" s="27">
        <v>4124.4799999999996</v>
      </c>
      <c r="C24" s="27"/>
      <c r="D24" s="27"/>
      <c r="E24" s="27"/>
      <c r="G24" s="100"/>
    </row>
    <row r="25" spans="1:7" ht="15.75" customHeight="1">
      <c r="A25" s="101">
        <v>43865</v>
      </c>
      <c r="B25" s="27">
        <v>4186.74</v>
      </c>
      <c r="C25" s="27"/>
      <c r="D25" s="27"/>
      <c r="E25" s="27"/>
      <c r="G25" s="100"/>
    </row>
    <row r="26" spans="1:7" ht="15.75" customHeight="1">
      <c r="A26" s="101">
        <v>43866</v>
      </c>
      <c r="B26" s="27">
        <v>4209.3</v>
      </c>
      <c r="C26" s="27"/>
      <c r="D26" s="27"/>
      <c r="E26" s="27"/>
      <c r="G26" s="100"/>
    </row>
    <row r="27" spans="1:7" ht="15.75" customHeight="1">
      <c r="A27" s="101">
        <v>43867</v>
      </c>
      <c r="B27" s="27">
        <v>4221.47</v>
      </c>
      <c r="C27" s="27"/>
      <c r="D27" s="27"/>
      <c r="E27" s="27"/>
      <c r="G27" s="100"/>
    </row>
    <row r="28" spans="1:7" ht="15.75" customHeight="1">
      <c r="A28" s="101">
        <v>43868</v>
      </c>
      <c r="B28" s="27">
        <v>4201.25</v>
      </c>
      <c r="C28" s="27"/>
      <c r="D28" s="27"/>
      <c r="E28" s="27"/>
      <c r="G28" s="100"/>
    </row>
    <row r="29" spans="1:7" ht="15.75" customHeight="1">
      <c r="A29" s="101">
        <v>43871</v>
      </c>
      <c r="B29" s="27">
        <v>4191.83</v>
      </c>
      <c r="C29" s="27"/>
      <c r="D29" s="27"/>
      <c r="E29" s="27"/>
      <c r="G29" s="100"/>
    </row>
    <row r="30" spans="1:7" ht="15.75" customHeight="1">
      <c r="A30" s="101">
        <v>43872</v>
      </c>
      <c r="B30" s="27">
        <v>4221.45</v>
      </c>
      <c r="C30" s="27"/>
      <c r="D30" s="27"/>
      <c r="E30" s="27"/>
      <c r="G30" s="100"/>
    </row>
    <row r="31" spans="1:7" ht="15.75" customHeight="1">
      <c r="A31" s="101">
        <v>43873</v>
      </c>
      <c r="B31" s="27">
        <v>4242.6899999999996</v>
      </c>
      <c r="C31" s="27"/>
      <c r="D31" s="27"/>
      <c r="E31" s="27"/>
      <c r="G31" s="100"/>
    </row>
    <row r="32" spans="1:7" ht="15.75" customHeight="1">
      <c r="A32" s="101">
        <v>43874</v>
      </c>
      <c r="B32" s="27">
        <v>4200.32</v>
      </c>
      <c r="C32" s="27"/>
      <c r="D32" s="27"/>
      <c r="E32" s="27"/>
      <c r="G32" s="100"/>
    </row>
    <row r="33" spans="1:7" ht="15.75" customHeight="1">
      <c r="A33" s="101">
        <v>43875</v>
      </c>
      <c r="B33" s="27">
        <v>4184.2700000000004</v>
      </c>
      <c r="C33" s="27"/>
      <c r="D33" s="27"/>
      <c r="E33" s="27"/>
      <c r="G33" s="100"/>
    </row>
    <row r="34" spans="1:7" ht="15.75" customHeight="1">
      <c r="A34" s="101">
        <v>43878</v>
      </c>
      <c r="B34" s="27">
        <v>4196.72</v>
      </c>
      <c r="C34" s="27"/>
      <c r="D34" s="27"/>
      <c r="E34" s="27"/>
      <c r="G34" s="100"/>
    </row>
    <row r="35" spans="1:7" ht="15.75" customHeight="1">
      <c r="A35" s="101">
        <v>43879</v>
      </c>
      <c r="B35" s="27">
        <v>4167.88</v>
      </c>
      <c r="C35" s="27"/>
      <c r="D35" s="27"/>
      <c r="E35" s="27"/>
      <c r="G35" s="100"/>
    </row>
    <row r="36" spans="1:7" ht="15.75" customHeight="1">
      <c r="A36" s="101">
        <v>43880</v>
      </c>
      <c r="B36" s="27">
        <v>4208.6099999999997</v>
      </c>
      <c r="C36" s="27"/>
      <c r="D36" s="27"/>
      <c r="E36" s="27"/>
      <c r="G36" s="100"/>
    </row>
    <row r="37" spans="1:7" ht="15.75" customHeight="1">
      <c r="A37" s="101">
        <v>43881</v>
      </c>
      <c r="B37" s="27">
        <v>4199.66</v>
      </c>
      <c r="C37" s="27"/>
      <c r="D37" s="27"/>
      <c r="E37" s="27"/>
      <c r="G37" s="100"/>
    </row>
    <row r="38" spans="1:7" ht="15.75" customHeight="1">
      <c r="A38" s="101">
        <v>43882</v>
      </c>
      <c r="B38" s="27">
        <v>4181.51</v>
      </c>
      <c r="C38" s="27"/>
      <c r="D38" s="27"/>
      <c r="E38" s="27"/>
      <c r="G38" s="100"/>
    </row>
    <row r="39" spans="1:7" ht="15.75" customHeight="1">
      <c r="A39" s="101">
        <v>43885</v>
      </c>
      <c r="B39" s="27">
        <v>4044.14</v>
      </c>
      <c r="C39" s="27"/>
      <c r="D39" s="27"/>
      <c r="E39" s="27"/>
      <c r="G39" s="100"/>
    </row>
    <row r="40" spans="1:7" ht="15.75" customHeight="1">
      <c r="A40" s="101">
        <v>43886</v>
      </c>
      <c r="B40" s="27">
        <v>3965.9</v>
      </c>
      <c r="C40" s="27"/>
      <c r="D40" s="27"/>
      <c r="E40" s="27"/>
      <c r="G40" s="100"/>
    </row>
    <row r="41" spans="1:7" ht="15.75" customHeight="1">
      <c r="A41" s="101">
        <v>43887</v>
      </c>
      <c r="B41" s="27">
        <v>3974.21</v>
      </c>
      <c r="C41" s="27"/>
      <c r="D41" s="27"/>
      <c r="E41" s="27"/>
      <c r="G41" s="100"/>
    </row>
    <row r="42" spans="1:7" ht="15.75" customHeight="1">
      <c r="A42" s="101">
        <v>43888</v>
      </c>
      <c r="B42" s="27">
        <v>3831.35</v>
      </c>
      <c r="C42" s="27"/>
      <c r="D42" s="27"/>
      <c r="E42" s="27"/>
      <c r="G42" s="100"/>
    </row>
    <row r="43" spans="1:7" ht="15.75" customHeight="1">
      <c r="A43" s="101">
        <v>43889</v>
      </c>
      <c r="B43" s="27">
        <v>3715.6</v>
      </c>
      <c r="C43" s="27"/>
      <c r="D43" s="27"/>
      <c r="E43" s="27"/>
      <c r="G43" s="100"/>
    </row>
    <row r="44" spans="1:7" ht="15.75" customHeight="1">
      <c r="A44" s="101">
        <v>43892</v>
      </c>
      <c r="B44" s="27">
        <v>3749.23</v>
      </c>
      <c r="C44" s="27"/>
      <c r="D44" s="27"/>
      <c r="E44" s="27"/>
      <c r="G44" s="100"/>
    </row>
    <row r="45" spans="1:7" ht="15.75" customHeight="1">
      <c r="A45" s="101">
        <v>43893</v>
      </c>
      <c r="B45" s="27">
        <v>3791.53</v>
      </c>
      <c r="C45" s="27"/>
      <c r="D45" s="27"/>
      <c r="E45" s="27"/>
      <c r="G45" s="100"/>
    </row>
    <row r="46" spans="1:7" ht="15.75" customHeight="1">
      <c r="A46" s="101">
        <v>43894</v>
      </c>
      <c r="B46" s="27">
        <v>3838.93</v>
      </c>
      <c r="C46" s="27"/>
      <c r="D46" s="27"/>
      <c r="E46" s="27"/>
      <c r="G46" s="100"/>
    </row>
    <row r="47" spans="1:7" ht="15.75" customHeight="1">
      <c r="A47" s="101">
        <v>43895</v>
      </c>
      <c r="B47" s="27">
        <v>3773.5</v>
      </c>
      <c r="C47" s="27"/>
      <c r="D47" s="27"/>
      <c r="E47" s="27"/>
      <c r="G47" s="100"/>
    </row>
    <row r="48" spans="1:7" ht="15.75" customHeight="1">
      <c r="A48" s="101">
        <v>43896</v>
      </c>
      <c r="B48" s="27">
        <v>3640.96</v>
      </c>
      <c r="C48" s="27"/>
      <c r="D48" s="27"/>
      <c r="E48" s="27"/>
      <c r="G48" s="100"/>
    </row>
    <row r="49" spans="1:7" ht="15.75" customHeight="1">
      <c r="A49" s="101">
        <v>43899</v>
      </c>
      <c r="B49" s="27">
        <v>3369.2</v>
      </c>
      <c r="C49" s="27"/>
      <c r="D49" s="27"/>
      <c r="E49" s="27"/>
      <c r="G49" s="100"/>
    </row>
    <row r="50" spans="1:7" ht="15.75" customHeight="1">
      <c r="A50" s="101">
        <v>43900</v>
      </c>
      <c r="B50" s="27">
        <v>3366.61</v>
      </c>
      <c r="C50" s="27"/>
      <c r="D50" s="27"/>
      <c r="E50" s="27"/>
      <c r="G50" s="100"/>
    </row>
    <row r="51" spans="1:7" ht="15.75" customHeight="1">
      <c r="A51" s="101">
        <v>43901</v>
      </c>
      <c r="B51" s="27">
        <v>3320.63</v>
      </c>
      <c r="C51" s="27"/>
      <c r="D51" s="27"/>
      <c r="E51" s="27"/>
      <c r="G51" s="100"/>
    </row>
    <row r="52" spans="1:7" ht="15.75" customHeight="1">
      <c r="A52" s="101">
        <v>43902</v>
      </c>
      <c r="B52" s="27">
        <v>2968.38</v>
      </c>
      <c r="C52" s="27"/>
      <c r="D52" s="27"/>
      <c r="E52" s="27"/>
      <c r="G52" s="100"/>
    </row>
    <row r="53" spans="1:7" ht="15.75" customHeight="1">
      <c r="A53" s="101">
        <v>43903</v>
      </c>
      <c r="B53" s="27">
        <v>3023.1</v>
      </c>
      <c r="C53" s="27"/>
      <c r="D53" s="27"/>
      <c r="E53" s="27"/>
      <c r="G53" s="100"/>
    </row>
    <row r="54" spans="1:7" ht="15.75" customHeight="1">
      <c r="A54" s="101">
        <v>43906</v>
      </c>
      <c r="B54" s="27">
        <v>2882.19</v>
      </c>
      <c r="C54" s="27"/>
      <c r="D54" s="27"/>
      <c r="E54" s="27"/>
      <c r="G54" s="100"/>
    </row>
    <row r="55" spans="1:7" ht="15.75" customHeight="1">
      <c r="A55" s="101">
        <v>43907</v>
      </c>
      <c r="B55" s="27">
        <v>2934.94</v>
      </c>
      <c r="C55" s="27"/>
      <c r="D55" s="27"/>
      <c r="E55" s="27"/>
      <c r="G55" s="100"/>
    </row>
    <row r="56" spans="1:7" ht="15.75" customHeight="1">
      <c r="A56" s="101">
        <v>43908</v>
      </c>
      <c r="B56" s="27">
        <v>2804.29</v>
      </c>
      <c r="C56" s="27"/>
      <c r="D56" s="27"/>
      <c r="E56" s="27"/>
      <c r="G56" s="100"/>
    </row>
    <row r="57" spans="1:7" ht="15.75" customHeight="1">
      <c r="A57" s="101">
        <v>43909</v>
      </c>
      <c r="B57" s="27">
        <v>2831.4</v>
      </c>
      <c r="C57" s="27"/>
      <c r="D57" s="27"/>
      <c r="E57" s="27"/>
      <c r="G57" s="100"/>
    </row>
    <row r="58" spans="1:7" ht="15.75" customHeight="1">
      <c r="A58" s="101">
        <v>43910</v>
      </c>
      <c r="B58" s="27">
        <v>2875.26</v>
      </c>
      <c r="C58" s="27"/>
      <c r="D58" s="27"/>
      <c r="E58" s="27"/>
      <c r="G58" s="100"/>
    </row>
    <row r="59" spans="1:7" ht="15.75" customHeight="1">
      <c r="A59" s="101">
        <v>43913</v>
      </c>
      <c r="B59" s="27">
        <v>2766.23</v>
      </c>
      <c r="C59" s="27"/>
      <c r="D59" s="27"/>
      <c r="E59" s="27"/>
      <c r="G59" s="100"/>
    </row>
    <row r="60" spans="1:7" ht="15.75" customHeight="1">
      <c r="A60" s="101">
        <v>43914</v>
      </c>
      <c r="B60" s="27">
        <v>3013.67</v>
      </c>
      <c r="C60" s="27"/>
      <c r="D60" s="27"/>
      <c r="E60" s="27"/>
      <c r="G60" s="100"/>
    </row>
    <row r="61" spans="1:7" ht="15.75" customHeight="1">
      <c r="A61" s="101">
        <v>43915</v>
      </c>
      <c r="B61" s="27">
        <v>3148.26</v>
      </c>
      <c r="C61" s="27"/>
      <c r="D61" s="27"/>
      <c r="E61" s="27"/>
      <c r="G61" s="100"/>
    </row>
    <row r="62" spans="1:7" ht="15.75" customHeight="1">
      <c r="A62" s="101">
        <v>43916</v>
      </c>
      <c r="B62" s="27">
        <v>3226.52</v>
      </c>
      <c r="C62" s="27"/>
      <c r="D62" s="27"/>
      <c r="E62" s="27"/>
      <c r="G62" s="100"/>
    </row>
    <row r="63" spans="1:7" ht="15.75" customHeight="1">
      <c r="A63" s="101">
        <v>43917</v>
      </c>
      <c r="B63" s="27">
        <v>3063.7</v>
      </c>
      <c r="C63" s="27"/>
      <c r="D63" s="27"/>
      <c r="E63" s="27"/>
      <c r="G63" s="100"/>
    </row>
    <row r="64" spans="1:7" ht="15.75" customHeight="1">
      <c r="A64" s="101">
        <v>43920</v>
      </c>
      <c r="B64" s="27">
        <v>3083.7</v>
      </c>
      <c r="C64" s="27"/>
      <c r="D64" s="27"/>
      <c r="E64" s="27"/>
      <c r="G64" s="100"/>
    </row>
    <row r="65" spans="1:7" ht="15.75" customHeight="1">
      <c r="A65" s="101">
        <v>43921</v>
      </c>
      <c r="B65" s="27">
        <v>3150.14</v>
      </c>
      <c r="C65" s="27"/>
      <c r="D65" s="27"/>
      <c r="E65" s="27"/>
      <c r="G65" s="100"/>
    </row>
    <row r="66" spans="1:7" ht="15.75" customHeight="1">
      <c r="A66" s="101">
        <v>43922</v>
      </c>
      <c r="B66" s="27">
        <v>3030.24</v>
      </c>
      <c r="C66" s="27"/>
      <c r="D66" s="27"/>
      <c r="E66" s="27"/>
      <c r="G66" s="100"/>
    </row>
    <row r="67" spans="1:7" ht="15.75" customHeight="1">
      <c r="A67" s="101">
        <v>43923</v>
      </c>
      <c r="B67" s="27">
        <v>3038.48</v>
      </c>
      <c r="C67" s="27"/>
      <c r="D67" s="27"/>
      <c r="E67" s="27"/>
      <c r="G67" s="100"/>
    </row>
    <row r="68" spans="1:7" ht="15.75" customHeight="1">
      <c r="A68" s="101">
        <v>43924</v>
      </c>
      <c r="B68" s="27">
        <v>2996.97</v>
      </c>
      <c r="C68" s="27"/>
      <c r="D68" s="27"/>
      <c r="E68" s="27"/>
      <c r="G68" s="100"/>
    </row>
    <row r="69" spans="1:7" ht="15.75" customHeight="1">
      <c r="A69" s="101">
        <v>43927</v>
      </c>
      <c r="B69" s="27">
        <v>3098.7</v>
      </c>
      <c r="C69" s="27"/>
      <c r="D69" s="27"/>
      <c r="E69" s="27"/>
      <c r="G69" s="100"/>
    </row>
    <row r="70" spans="1:7" ht="15.75" customHeight="1">
      <c r="A70" s="101">
        <v>43928</v>
      </c>
      <c r="B70" s="27">
        <v>3181.01</v>
      </c>
      <c r="C70" s="27"/>
      <c r="D70" s="27"/>
      <c r="E70" s="27"/>
      <c r="G70" s="100"/>
    </row>
    <row r="71" spans="1:7" ht="15.75" customHeight="1">
      <c r="A71" s="101">
        <v>43929</v>
      </c>
      <c r="B71" s="27">
        <v>3178.44</v>
      </c>
      <c r="C71" s="27"/>
      <c r="D71" s="27"/>
      <c r="E71" s="27"/>
      <c r="G71" s="100"/>
    </row>
    <row r="72" spans="1:7" ht="15.75" customHeight="1">
      <c r="A72" s="101">
        <v>43930</v>
      </c>
      <c r="B72" s="27">
        <v>3273.6</v>
      </c>
      <c r="C72" s="27"/>
      <c r="D72" s="27"/>
      <c r="E72" s="27"/>
      <c r="G72" s="100"/>
    </row>
    <row r="73" spans="1:7" ht="15.75" customHeight="1">
      <c r="A73" s="101">
        <v>43935</v>
      </c>
      <c r="B73" s="27">
        <v>3238.74</v>
      </c>
      <c r="C73" s="27"/>
      <c r="D73" s="27"/>
      <c r="E73" s="27"/>
      <c r="G73" s="100"/>
    </row>
    <row r="74" spans="1:7" ht="15.75" customHeight="1">
      <c r="A74" s="101">
        <v>43936</v>
      </c>
      <c r="B74" s="27">
        <v>3123.81</v>
      </c>
      <c r="C74" s="27"/>
      <c r="D74" s="27"/>
      <c r="E74" s="27"/>
      <c r="G74" s="100"/>
    </row>
    <row r="75" spans="1:7" ht="15.75" customHeight="1">
      <c r="A75" s="101">
        <v>43937</v>
      </c>
      <c r="B75" s="27">
        <v>3139.19</v>
      </c>
      <c r="C75" s="27"/>
      <c r="D75" s="27"/>
      <c r="E75" s="27"/>
      <c r="G75" s="100"/>
    </row>
    <row r="76" spans="1:7" ht="15.75" customHeight="1">
      <c r="A76" s="101">
        <v>43938</v>
      </c>
      <c r="B76" s="27">
        <v>3229.21</v>
      </c>
      <c r="C76" s="27"/>
      <c r="D76" s="27"/>
      <c r="E76" s="27"/>
      <c r="G76" s="100"/>
    </row>
    <row r="77" spans="1:7" ht="15.75" customHeight="1">
      <c r="A77" s="101">
        <v>43941</v>
      </c>
      <c r="B77" s="27">
        <v>3240.03</v>
      </c>
      <c r="C77" s="27"/>
      <c r="D77" s="27"/>
      <c r="E77" s="27"/>
      <c r="G77" s="100"/>
    </row>
    <row r="78" spans="1:7" ht="15.75" customHeight="1">
      <c r="A78" s="101">
        <v>43942</v>
      </c>
      <c r="B78" s="27">
        <v>3145.76</v>
      </c>
      <c r="C78" s="27"/>
      <c r="D78" s="27"/>
      <c r="E78" s="27"/>
      <c r="G78" s="100"/>
    </row>
    <row r="79" spans="1:7" ht="15.75" customHeight="1">
      <c r="A79" s="101">
        <v>43943</v>
      </c>
      <c r="B79" s="27">
        <v>3212.42</v>
      </c>
      <c r="C79" s="27"/>
      <c r="D79" s="27"/>
      <c r="E79" s="27"/>
      <c r="G79" s="100"/>
    </row>
    <row r="80" spans="1:7" ht="15.75" customHeight="1">
      <c r="A80" s="101">
        <v>43944</v>
      </c>
      <c r="B80" s="27">
        <v>3245.49</v>
      </c>
      <c r="C80" s="27"/>
      <c r="D80" s="27"/>
      <c r="E80" s="27"/>
      <c r="G80" s="100"/>
    </row>
    <row r="81" spans="1:7" ht="15.75" customHeight="1">
      <c r="A81" s="101">
        <v>43945</v>
      </c>
      <c r="B81" s="27">
        <v>3207.25</v>
      </c>
      <c r="C81" s="27"/>
      <c r="D81" s="27"/>
      <c r="E81" s="27"/>
      <c r="G81" s="100"/>
    </row>
    <row r="82" spans="1:7" ht="15.75" customHeight="1">
      <c r="A82" s="101">
        <v>43948</v>
      </c>
      <c r="B82" s="27">
        <v>3260.22</v>
      </c>
      <c r="C82" s="27"/>
      <c r="D82" s="27"/>
      <c r="E82" s="27"/>
      <c r="G82" s="100"/>
    </row>
    <row r="83" spans="1:7" ht="15.75" customHeight="1">
      <c r="A83" s="101">
        <v>43949</v>
      </c>
      <c r="B83" s="27">
        <v>3323.66</v>
      </c>
      <c r="C83" s="27"/>
      <c r="D83" s="27"/>
      <c r="E83" s="27"/>
      <c r="G83" s="100"/>
    </row>
    <row r="84" spans="1:7" ht="15.75" customHeight="1">
      <c r="A84" s="101">
        <v>43950</v>
      </c>
      <c r="B84" s="27">
        <v>3414.97</v>
      </c>
      <c r="C84" s="27"/>
      <c r="D84" s="27"/>
      <c r="E84" s="27"/>
      <c r="G84" s="100"/>
    </row>
    <row r="85" spans="1:7" ht="15.75" customHeight="1">
      <c r="A85" s="101">
        <v>43951</v>
      </c>
      <c r="B85" s="27">
        <v>3302.47</v>
      </c>
      <c r="C85" s="27"/>
      <c r="D85" s="27"/>
      <c r="E85" s="27"/>
      <c r="G85" s="100"/>
    </row>
    <row r="86" spans="1:7" ht="15.75" customHeight="1">
      <c r="A86" s="101">
        <v>43952</v>
      </c>
      <c r="B86" s="27">
        <v>3227.82</v>
      </c>
      <c r="C86" s="27"/>
      <c r="D86" s="27"/>
      <c r="E86" s="27"/>
      <c r="G86" s="100"/>
    </row>
    <row r="87" spans="1:7" ht="15.75" customHeight="1">
      <c r="A87" s="101">
        <v>43955</v>
      </c>
      <c r="B87" s="27">
        <v>3216.87</v>
      </c>
      <c r="C87" s="27"/>
      <c r="D87" s="27"/>
      <c r="E87" s="27"/>
      <c r="G87" s="100"/>
    </row>
    <row r="88" spans="1:7" ht="15.75" customHeight="1">
      <c r="A88" s="101">
        <v>43956</v>
      </c>
      <c r="B88" s="27">
        <v>3266.18</v>
      </c>
      <c r="C88" s="27"/>
      <c r="D88" s="27"/>
      <c r="E88" s="27"/>
      <c r="G88" s="100"/>
    </row>
    <row r="89" spans="1:7" ht="15.75" customHeight="1">
      <c r="A89" s="101">
        <v>43957</v>
      </c>
      <c r="B89" s="27">
        <v>3264.49</v>
      </c>
      <c r="C89" s="27"/>
      <c r="D89" s="27"/>
      <c r="E89" s="27"/>
      <c r="G89" s="100"/>
    </row>
    <row r="90" spans="1:7" ht="15.75" customHeight="1">
      <c r="A90" s="101">
        <v>43958</v>
      </c>
      <c r="B90" s="27">
        <v>3311.71</v>
      </c>
      <c r="C90" s="27"/>
      <c r="D90" s="27"/>
      <c r="E90" s="27"/>
      <c r="G90" s="100"/>
    </row>
    <row r="91" spans="1:7" ht="15.75" customHeight="1">
      <c r="A91" s="101">
        <v>43962</v>
      </c>
      <c r="B91" s="27">
        <v>3314.26</v>
      </c>
      <c r="C91" s="27"/>
      <c r="D91" s="27"/>
      <c r="E91" s="27"/>
      <c r="G91" s="100"/>
    </row>
    <row r="92" spans="1:7" ht="15.75" customHeight="1">
      <c r="A92" s="101">
        <v>43963</v>
      </c>
      <c r="B92" s="27">
        <v>3336.58</v>
      </c>
      <c r="C92" s="27"/>
      <c r="D92" s="27"/>
      <c r="E92" s="27"/>
      <c r="G92" s="100"/>
    </row>
    <row r="93" spans="1:7" ht="15.75" customHeight="1">
      <c r="A93" s="101">
        <v>43964</v>
      </c>
      <c r="B93" s="27">
        <v>3284.39</v>
      </c>
      <c r="C93" s="27"/>
      <c r="D93" s="27"/>
      <c r="E93" s="27"/>
      <c r="G93" s="100"/>
    </row>
    <row r="94" spans="1:7" ht="15.75" customHeight="1">
      <c r="A94" s="101">
        <v>43965</v>
      </c>
      <c r="B94" s="27">
        <v>3192.76</v>
      </c>
      <c r="C94" s="27"/>
      <c r="D94" s="27"/>
      <c r="E94" s="27"/>
      <c r="G94" s="100"/>
    </row>
    <row r="95" spans="1:7" ht="15.75" customHeight="1">
      <c r="A95" s="101">
        <v>43966</v>
      </c>
      <c r="B95" s="27">
        <v>3228.51</v>
      </c>
      <c r="C95" s="27"/>
      <c r="D95" s="27"/>
      <c r="E95" s="27"/>
      <c r="G95" s="100"/>
    </row>
    <row r="96" spans="1:7" ht="15.75" customHeight="1">
      <c r="A96" s="101">
        <v>43969</v>
      </c>
      <c r="B96" s="27">
        <v>3363.56</v>
      </c>
      <c r="C96" s="27"/>
      <c r="D96" s="27"/>
      <c r="E96" s="27"/>
      <c r="G96" s="100"/>
    </row>
    <row r="97" spans="1:7" ht="15.75" customHeight="1">
      <c r="A97" s="101">
        <v>43970</v>
      </c>
      <c r="B97" s="27">
        <v>3345</v>
      </c>
      <c r="C97" s="27"/>
      <c r="D97" s="27"/>
      <c r="E97" s="27"/>
      <c r="G97" s="100"/>
    </row>
    <row r="98" spans="1:7" ht="15.75" customHeight="1">
      <c r="A98" s="101">
        <v>43971</v>
      </c>
      <c r="B98" s="27">
        <v>3376.84</v>
      </c>
      <c r="C98" s="27"/>
      <c r="D98" s="27"/>
      <c r="E98" s="27"/>
      <c r="G98" s="100"/>
    </row>
    <row r="99" spans="1:7" ht="15.75" customHeight="1">
      <c r="A99" s="101">
        <v>43972</v>
      </c>
      <c r="B99" s="27">
        <v>3353.28</v>
      </c>
      <c r="C99" s="27"/>
      <c r="D99" s="27"/>
      <c r="E99" s="27"/>
      <c r="G99" s="100"/>
    </row>
    <row r="100" spans="1:7" ht="15.75" customHeight="1">
      <c r="A100" s="101">
        <v>43973</v>
      </c>
      <c r="B100" s="27">
        <v>3343.49</v>
      </c>
      <c r="C100" s="27"/>
      <c r="D100" s="27"/>
      <c r="E100" s="27"/>
      <c r="G100" s="100"/>
    </row>
    <row r="101" spans="1:7" ht="15.75" customHeight="1">
      <c r="A101" s="101">
        <v>43977</v>
      </c>
      <c r="B101" s="27">
        <v>3396.18</v>
      </c>
      <c r="C101" s="27"/>
      <c r="D101" s="27"/>
      <c r="E101" s="27"/>
      <c r="G101" s="100"/>
    </row>
    <row r="102" spans="1:7" ht="15.75" customHeight="1">
      <c r="A102" s="101">
        <v>43978</v>
      </c>
      <c r="B102" s="27">
        <v>3438.88</v>
      </c>
      <c r="C102" s="27"/>
      <c r="D102" s="27"/>
      <c r="E102" s="27"/>
      <c r="G102" s="100"/>
    </row>
    <row r="103" spans="1:7" ht="15.75" customHeight="1">
      <c r="A103" s="101">
        <v>43979</v>
      </c>
      <c r="B103" s="27">
        <v>3480.16</v>
      </c>
      <c r="C103" s="27"/>
      <c r="D103" s="27"/>
      <c r="E103" s="27"/>
      <c r="G103" s="100"/>
    </row>
    <row r="104" spans="1:7" ht="15.75" customHeight="1">
      <c r="A104" s="101">
        <v>43980</v>
      </c>
      <c r="B104" s="27">
        <v>3403.98</v>
      </c>
      <c r="C104" s="27"/>
      <c r="D104" s="27"/>
      <c r="E104" s="27"/>
      <c r="G104" s="100"/>
    </row>
    <row r="105" spans="1:7" ht="15.75" customHeight="1">
      <c r="A105" s="101">
        <v>43983</v>
      </c>
      <c r="B105" s="27">
        <v>3453.71</v>
      </c>
      <c r="C105" s="27"/>
      <c r="D105" s="27"/>
      <c r="E105" s="27"/>
      <c r="G105" s="100"/>
    </row>
    <row r="106" spans="1:7" ht="15.75" customHeight="1">
      <c r="A106" s="101">
        <v>43984</v>
      </c>
      <c r="B106" s="27">
        <v>3484.08</v>
      </c>
      <c r="C106" s="27"/>
      <c r="D106" s="27"/>
      <c r="E106" s="27"/>
      <c r="G106" s="100"/>
    </row>
    <row r="107" spans="1:7" ht="15.75" customHeight="1">
      <c r="A107" s="101">
        <v>43985</v>
      </c>
      <c r="B107" s="27">
        <v>3575.17</v>
      </c>
      <c r="C107" s="27"/>
      <c r="D107" s="27"/>
      <c r="E107" s="27"/>
      <c r="G107" s="100"/>
    </row>
    <row r="108" spans="1:7" ht="15.75" customHeight="1">
      <c r="A108" s="101">
        <v>43986</v>
      </c>
      <c r="B108" s="27">
        <v>3553.69</v>
      </c>
      <c r="C108" s="27"/>
      <c r="D108" s="27"/>
      <c r="E108" s="27"/>
      <c r="G108" s="100"/>
    </row>
    <row r="109" spans="1:7" ht="15.75" customHeight="1">
      <c r="A109" s="101">
        <v>43987</v>
      </c>
      <c r="B109" s="27">
        <v>3633.81</v>
      </c>
      <c r="C109" s="27"/>
      <c r="D109" s="27"/>
      <c r="E109" s="27"/>
      <c r="G109" s="100"/>
    </row>
    <row r="110" spans="1:7" ht="15.75" customHeight="1">
      <c r="A110" s="101">
        <v>43990</v>
      </c>
      <c r="B110" s="27">
        <v>3628.75</v>
      </c>
      <c r="C110" s="27"/>
      <c r="D110" s="27"/>
      <c r="E110" s="27"/>
      <c r="G110" s="100"/>
    </row>
    <row r="111" spans="1:7" ht="15.75" customHeight="1">
      <c r="A111" s="101">
        <v>43991</v>
      </c>
      <c r="B111" s="27">
        <v>3548.65</v>
      </c>
      <c r="C111" s="27"/>
      <c r="D111" s="27"/>
      <c r="E111" s="27"/>
      <c r="G111" s="100"/>
    </row>
    <row r="112" spans="1:7" ht="15.75" customHeight="1">
      <c r="A112" s="101">
        <v>43992</v>
      </c>
      <c r="B112" s="27">
        <v>3540.54</v>
      </c>
      <c r="C112" s="27"/>
      <c r="D112" s="27"/>
      <c r="E112" s="27"/>
      <c r="G112" s="100"/>
    </row>
    <row r="113" spans="1:7" ht="15.75" customHeight="1">
      <c r="A113" s="101">
        <v>43993</v>
      </c>
      <c r="B113" s="27">
        <v>3401.69</v>
      </c>
      <c r="C113" s="27"/>
      <c r="D113" s="27"/>
      <c r="E113" s="27"/>
      <c r="G113" s="100"/>
    </row>
    <row r="114" spans="1:7" ht="15.75" customHeight="1">
      <c r="A114" s="101">
        <v>43994</v>
      </c>
      <c r="B114" s="27">
        <v>3418.45</v>
      </c>
      <c r="C114" s="27"/>
      <c r="D114" s="27"/>
      <c r="E114" s="27"/>
      <c r="G114" s="100"/>
    </row>
    <row r="115" spans="1:7" ht="15.75" customHeight="1">
      <c r="A115" s="101">
        <v>43997</v>
      </c>
      <c r="B115" s="27">
        <v>3400</v>
      </c>
      <c r="C115" s="27"/>
      <c r="D115" s="27"/>
      <c r="E115" s="27"/>
      <c r="G115" s="100"/>
    </row>
    <row r="116" spans="1:7" ht="15.75" customHeight="1">
      <c r="A116" s="101">
        <v>43998</v>
      </c>
      <c r="B116" s="27">
        <v>3495.58</v>
      </c>
      <c r="C116" s="27"/>
      <c r="D116" s="27"/>
      <c r="E116" s="27"/>
      <c r="G116" s="100"/>
    </row>
    <row r="117" spans="1:7" ht="15.75" customHeight="1">
      <c r="A117" s="101">
        <v>43999</v>
      </c>
      <c r="B117" s="27">
        <v>3504.42</v>
      </c>
      <c r="C117" s="27"/>
      <c r="D117" s="27"/>
      <c r="E117" s="27"/>
      <c r="G117" s="100"/>
    </row>
    <row r="118" spans="1:7" ht="15.75" customHeight="1">
      <c r="A118" s="101">
        <v>44000</v>
      </c>
      <c r="B118" s="27">
        <v>3488.67</v>
      </c>
      <c r="C118" s="27"/>
      <c r="D118" s="27"/>
      <c r="E118" s="27"/>
      <c r="G118" s="100"/>
    </row>
    <row r="119" spans="1:7" ht="15.75" customHeight="1">
      <c r="A119" s="101">
        <v>44001</v>
      </c>
      <c r="B119" s="27">
        <v>3526.28</v>
      </c>
      <c r="C119" s="27"/>
      <c r="D119" s="27"/>
      <c r="E119" s="27"/>
      <c r="G119" s="100"/>
    </row>
    <row r="120" spans="1:7" ht="15.75" customHeight="1">
      <c r="A120" s="101">
        <v>44004</v>
      </c>
      <c r="B120" s="27">
        <v>3500.09</v>
      </c>
      <c r="C120" s="27"/>
      <c r="D120" s="27"/>
      <c r="E120" s="27"/>
      <c r="G120" s="100"/>
    </row>
    <row r="121" spans="1:7" ht="15.75" customHeight="1">
      <c r="A121" s="101">
        <v>44005</v>
      </c>
      <c r="B121" s="27">
        <v>3537.97</v>
      </c>
      <c r="C121" s="27"/>
      <c r="D121" s="27"/>
      <c r="E121" s="27"/>
      <c r="G121" s="100"/>
    </row>
    <row r="122" spans="1:7" ht="15.75" customHeight="1">
      <c r="A122" s="101">
        <v>44006</v>
      </c>
      <c r="B122" s="27">
        <v>3429.57</v>
      </c>
      <c r="C122" s="27"/>
      <c r="D122" s="27"/>
      <c r="E122" s="27"/>
      <c r="G122" s="100"/>
    </row>
    <row r="123" spans="1:7" ht="15.75" customHeight="1">
      <c r="A123" s="101">
        <v>44007</v>
      </c>
      <c r="B123" s="27">
        <v>3439.22</v>
      </c>
      <c r="C123" s="27"/>
      <c r="D123" s="27"/>
      <c r="E123" s="27"/>
      <c r="G123" s="100"/>
    </row>
    <row r="124" spans="1:7" ht="15.75" customHeight="1">
      <c r="A124" s="101">
        <v>44008</v>
      </c>
      <c r="B124" s="27">
        <v>3444.93</v>
      </c>
      <c r="C124" s="27"/>
      <c r="D124" s="27"/>
      <c r="E124" s="27"/>
      <c r="G124" s="100"/>
    </row>
    <row r="125" spans="1:7" ht="15.75" customHeight="1">
      <c r="A125" s="101">
        <v>44011</v>
      </c>
      <c r="B125" s="27">
        <v>3478.79</v>
      </c>
      <c r="C125" s="27"/>
      <c r="D125" s="27"/>
      <c r="E125" s="27"/>
      <c r="G125" s="100"/>
    </row>
    <row r="126" spans="1:7" ht="15.75" customHeight="1">
      <c r="A126" s="101">
        <v>44012</v>
      </c>
      <c r="B126" s="27">
        <v>3450</v>
      </c>
      <c r="C126" s="27"/>
      <c r="D126" s="27"/>
      <c r="E126" s="27"/>
      <c r="G126" s="100"/>
    </row>
    <row r="127" spans="1:7" ht="15.75" customHeight="1">
      <c r="A127" s="101">
        <v>44013</v>
      </c>
      <c r="B127" s="27">
        <v>3446.85</v>
      </c>
      <c r="C127" s="27"/>
      <c r="D127" s="27"/>
      <c r="E127" s="27"/>
      <c r="G127" s="100"/>
    </row>
    <row r="128" spans="1:7" ht="15.75" customHeight="1">
      <c r="A128" s="101">
        <v>44014</v>
      </c>
      <c r="B128" s="27">
        <v>3491.25</v>
      </c>
      <c r="C128" s="27"/>
      <c r="D128" s="27"/>
      <c r="E128" s="27"/>
      <c r="G128" s="100"/>
    </row>
    <row r="129" spans="1:7" ht="15.75" customHeight="1">
      <c r="A129" s="101">
        <v>44015</v>
      </c>
      <c r="B129" s="27">
        <v>3450.3</v>
      </c>
      <c r="C129" s="27"/>
      <c r="D129" s="27"/>
      <c r="E129" s="27"/>
      <c r="G129" s="100"/>
    </row>
    <row r="130" spans="1:7" ht="15.75" customHeight="1">
      <c r="A130" s="101">
        <v>44018</v>
      </c>
      <c r="B130" s="27">
        <v>3518.59</v>
      </c>
      <c r="C130" s="27"/>
      <c r="D130" s="27"/>
      <c r="E130" s="27"/>
      <c r="G130" s="100"/>
    </row>
    <row r="131" spans="1:7" ht="15.75" customHeight="1">
      <c r="A131" s="101">
        <v>44019</v>
      </c>
      <c r="B131" s="27">
        <v>3467.11</v>
      </c>
      <c r="C131" s="27"/>
      <c r="D131" s="27"/>
      <c r="E131" s="27"/>
      <c r="G131" s="100"/>
    </row>
    <row r="132" spans="1:7" ht="15.75" customHeight="1">
      <c r="A132" s="101">
        <v>44020</v>
      </c>
      <c r="B132" s="27">
        <v>3445.87</v>
      </c>
      <c r="C132" s="27"/>
      <c r="D132" s="27"/>
      <c r="E132" s="27"/>
      <c r="G132" s="100"/>
    </row>
    <row r="133" spans="1:7" ht="15.75" customHeight="1">
      <c r="A133" s="101">
        <v>44021</v>
      </c>
      <c r="B133" s="27">
        <v>3389.48</v>
      </c>
      <c r="C133" s="27"/>
      <c r="D133" s="27"/>
      <c r="E133" s="27"/>
      <c r="G133" s="100"/>
    </row>
    <row r="134" spans="1:7" ht="15.75" customHeight="1">
      <c r="A134" s="101">
        <v>44022</v>
      </c>
      <c r="B134" s="27">
        <v>3417.34</v>
      </c>
      <c r="C134" s="27"/>
      <c r="D134" s="27"/>
      <c r="E134" s="27"/>
      <c r="G134" s="100"/>
    </row>
    <row r="135" spans="1:7" ht="15.75" customHeight="1">
      <c r="A135" s="101">
        <v>44025</v>
      </c>
      <c r="B135" s="27">
        <v>3461.88</v>
      </c>
      <c r="C135" s="27"/>
      <c r="D135" s="27"/>
      <c r="E135" s="27"/>
      <c r="G135" s="100"/>
    </row>
    <row r="136" spans="1:7" ht="15.75" customHeight="1">
      <c r="A136" s="101">
        <v>44026</v>
      </c>
      <c r="B136" s="27">
        <v>3456.52</v>
      </c>
      <c r="C136" s="27"/>
      <c r="D136" s="27"/>
      <c r="E136" s="27"/>
      <c r="G136" s="100"/>
    </row>
    <row r="137" spans="1:7" ht="15.75" customHeight="1">
      <c r="A137" s="101">
        <v>44027</v>
      </c>
      <c r="B137" s="27">
        <v>3517.4</v>
      </c>
      <c r="C137" s="27"/>
      <c r="D137" s="27"/>
      <c r="E137" s="27"/>
      <c r="G137" s="100"/>
    </row>
    <row r="138" spans="1:7" ht="15.75" customHeight="1">
      <c r="A138" s="101">
        <v>44028</v>
      </c>
      <c r="B138" s="27">
        <v>3494.51</v>
      </c>
      <c r="C138" s="27"/>
      <c r="D138" s="27"/>
      <c r="E138" s="27"/>
      <c r="G138" s="100"/>
    </row>
    <row r="139" spans="1:7" ht="15.75" customHeight="1">
      <c r="A139" s="101">
        <v>44029</v>
      </c>
      <c r="B139" s="27">
        <v>3513.88</v>
      </c>
      <c r="C139" s="27"/>
      <c r="D139" s="27"/>
      <c r="E139" s="27"/>
      <c r="G139" s="100"/>
    </row>
    <row r="140" spans="1:7" ht="15.75" customHeight="1">
      <c r="A140" s="101">
        <v>44032</v>
      </c>
      <c r="B140" s="27">
        <v>3501.72</v>
      </c>
      <c r="C140" s="27"/>
      <c r="D140" s="27"/>
      <c r="E140" s="27"/>
      <c r="G140" s="100"/>
    </row>
    <row r="141" spans="1:7" ht="15.75" customHeight="1">
      <c r="A141" s="101">
        <v>44033</v>
      </c>
      <c r="B141" s="27">
        <v>3509.42</v>
      </c>
      <c r="C141" s="27"/>
      <c r="D141" s="27"/>
      <c r="E141" s="27"/>
      <c r="G141" s="100"/>
    </row>
    <row r="142" spans="1:7" ht="15.75" customHeight="1">
      <c r="A142" s="101">
        <v>44034</v>
      </c>
      <c r="B142" s="27">
        <v>3479</v>
      </c>
      <c r="C142" s="27"/>
      <c r="D142" s="27"/>
      <c r="E142" s="27"/>
      <c r="G142" s="100"/>
    </row>
    <row r="143" spans="1:7" ht="15.75" customHeight="1">
      <c r="A143" s="101">
        <v>44035</v>
      </c>
      <c r="B143" s="27">
        <v>3481.81</v>
      </c>
      <c r="C143" s="27"/>
      <c r="D143" s="27"/>
      <c r="E143" s="27"/>
      <c r="G143" s="100"/>
    </row>
    <row r="144" spans="1:7" ht="15.75" customHeight="1">
      <c r="A144" s="101">
        <v>44036</v>
      </c>
      <c r="B144" s="27">
        <v>3433.44</v>
      </c>
      <c r="C144" s="27"/>
      <c r="D144" s="27"/>
      <c r="E144" s="27"/>
      <c r="G144" s="100"/>
    </row>
    <row r="145" spans="1:7" ht="15.75" customHeight="1">
      <c r="A145" s="101">
        <v>44039</v>
      </c>
      <c r="B145" s="27">
        <v>3421.03</v>
      </c>
      <c r="C145" s="27"/>
      <c r="D145" s="27"/>
      <c r="E145" s="27"/>
      <c r="G145" s="100"/>
    </row>
    <row r="146" spans="1:7" ht="15.75" customHeight="1">
      <c r="A146" s="101">
        <v>44040</v>
      </c>
      <c r="B146" s="27">
        <v>3436.42</v>
      </c>
      <c r="C146" s="27"/>
      <c r="D146" s="27"/>
      <c r="E146" s="27"/>
      <c r="G146" s="100"/>
    </row>
    <row r="147" spans="1:7" ht="15.75" customHeight="1">
      <c r="A147" s="101">
        <v>44041</v>
      </c>
      <c r="B147" s="27">
        <v>3436.43</v>
      </c>
      <c r="C147" s="27"/>
      <c r="D147" s="27"/>
      <c r="E147" s="27"/>
      <c r="G147" s="100"/>
    </row>
    <row r="148" spans="1:7" ht="15.75" customHeight="1">
      <c r="A148" s="101">
        <v>44042</v>
      </c>
      <c r="B148" s="27">
        <v>3362.73</v>
      </c>
      <c r="C148" s="27"/>
      <c r="D148" s="27"/>
      <c r="E148" s="27"/>
      <c r="G148" s="100"/>
    </row>
    <row r="149" spans="1:7" ht="15.75" customHeight="1">
      <c r="A149" s="101">
        <v>44043</v>
      </c>
      <c r="B149" s="27">
        <v>3316.88</v>
      </c>
      <c r="C149" s="27"/>
      <c r="D149" s="27"/>
      <c r="E149" s="27"/>
      <c r="G149" s="100"/>
    </row>
    <row r="150" spans="1:7" ht="15.75" customHeight="1">
      <c r="A150" s="101">
        <v>44046</v>
      </c>
      <c r="B150" s="27">
        <v>3387.43</v>
      </c>
      <c r="C150" s="27"/>
      <c r="D150" s="27"/>
      <c r="E150" s="27"/>
      <c r="G150" s="100"/>
    </row>
    <row r="151" spans="1:7" ht="15.75" customHeight="1">
      <c r="A151" s="101">
        <v>44047</v>
      </c>
      <c r="B151" s="27">
        <v>3393.9</v>
      </c>
      <c r="C151" s="27"/>
      <c r="D151" s="27"/>
      <c r="E151" s="27"/>
      <c r="G151" s="100"/>
    </row>
    <row r="152" spans="1:7" ht="15.75" customHeight="1">
      <c r="A152" s="101">
        <v>44048</v>
      </c>
      <c r="B152" s="27">
        <v>3437</v>
      </c>
      <c r="C152" s="27"/>
      <c r="D152" s="27"/>
      <c r="E152" s="27"/>
      <c r="G152" s="100"/>
    </row>
    <row r="153" spans="1:7" ht="15.75" customHeight="1">
      <c r="A153" s="101">
        <v>44049</v>
      </c>
      <c r="B153" s="27">
        <v>3395.41</v>
      </c>
      <c r="C153" s="27"/>
      <c r="D153" s="27"/>
      <c r="E153" s="27"/>
      <c r="G153" s="100"/>
    </row>
    <row r="154" spans="1:7" ht="15.75" customHeight="1">
      <c r="A154" s="101">
        <v>44050</v>
      </c>
      <c r="B154" s="27">
        <v>3402.65</v>
      </c>
      <c r="C154" s="27"/>
      <c r="D154" s="27"/>
      <c r="E154" s="27"/>
      <c r="G154" s="100"/>
    </row>
    <row r="155" spans="1:7" ht="15.75" customHeight="1">
      <c r="A155" s="101">
        <v>44053</v>
      </c>
      <c r="B155" s="27">
        <v>3414.64</v>
      </c>
      <c r="C155" s="27"/>
      <c r="D155" s="27"/>
      <c r="E155" s="27"/>
      <c r="G155" s="100"/>
    </row>
    <row r="156" spans="1:7" ht="15.75" customHeight="1">
      <c r="A156" s="101">
        <v>44054</v>
      </c>
      <c r="B156" s="27">
        <v>3472.13</v>
      </c>
      <c r="C156" s="27"/>
      <c r="D156" s="27"/>
      <c r="E156" s="27"/>
      <c r="G156" s="100"/>
    </row>
    <row r="157" spans="1:7" ht="15.75" customHeight="1">
      <c r="A157" s="101">
        <v>44055</v>
      </c>
      <c r="B157" s="27">
        <v>3533.9</v>
      </c>
      <c r="C157" s="27"/>
      <c r="D157" s="27"/>
      <c r="E157" s="27"/>
      <c r="G157" s="100"/>
    </row>
    <row r="158" spans="1:7" ht="15.75" customHeight="1">
      <c r="A158" s="101">
        <v>44056</v>
      </c>
      <c r="B158" s="27">
        <v>3484.3</v>
      </c>
      <c r="C158" s="27"/>
      <c r="D158" s="27"/>
      <c r="E158" s="27"/>
      <c r="G158" s="100"/>
    </row>
    <row r="159" spans="1:7" ht="15.75" customHeight="1">
      <c r="A159" s="101">
        <v>44057</v>
      </c>
      <c r="B159" s="27">
        <v>3433.4</v>
      </c>
      <c r="C159" s="27"/>
      <c r="D159" s="27"/>
      <c r="E159" s="27"/>
      <c r="G159" s="100"/>
    </row>
    <row r="160" spans="1:7" ht="15.75" customHeight="1">
      <c r="A160" s="101">
        <v>44060</v>
      </c>
      <c r="B160" s="27">
        <v>3452.06</v>
      </c>
      <c r="C160" s="27"/>
      <c r="D160" s="27"/>
      <c r="E160" s="27"/>
      <c r="G160" s="100"/>
    </row>
    <row r="161" spans="1:7" ht="15.75" customHeight="1">
      <c r="A161" s="101">
        <v>44061</v>
      </c>
      <c r="B161" s="27">
        <v>3423.38</v>
      </c>
      <c r="C161" s="27"/>
      <c r="D161" s="27"/>
      <c r="E161" s="27"/>
      <c r="G161" s="100"/>
    </row>
    <row r="162" spans="1:7" ht="15.75" customHeight="1">
      <c r="A162" s="101">
        <v>44062</v>
      </c>
      <c r="B162" s="27">
        <v>3438.55</v>
      </c>
      <c r="C162" s="27"/>
      <c r="D162" s="27"/>
      <c r="E162" s="27"/>
      <c r="G162" s="100"/>
    </row>
    <row r="163" spans="1:7" ht="15.75" customHeight="1">
      <c r="A163" s="101">
        <v>44063</v>
      </c>
      <c r="B163" s="27">
        <v>3389.63</v>
      </c>
      <c r="C163" s="27"/>
      <c r="D163" s="27"/>
      <c r="E163" s="27"/>
      <c r="G163" s="100"/>
    </row>
    <row r="164" spans="1:7" ht="15.75" customHeight="1">
      <c r="A164" s="101">
        <v>44064</v>
      </c>
      <c r="B164" s="27">
        <v>3387</v>
      </c>
      <c r="C164" s="27"/>
      <c r="D164" s="27"/>
      <c r="E164" s="27"/>
      <c r="G164" s="100"/>
    </row>
    <row r="165" spans="1:7" ht="15.75" customHeight="1">
      <c r="A165" s="101">
        <v>44067</v>
      </c>
      <c r="B165" s="27">
        <v>3438.57</v>
      </c>
      <c r="C165" s="27"/>
      <c r="D165" s="27"/>
      <c r="E165" s="27"/>
      <c r="G165" s="100"/>
    </row>
    <row r="166" spans="1:7" ht="15.75" customHeight="1">
      <c r="A166" s="101">
        <v>44068</v>
      </c>
      <c r="B166" s="27">
        <v>3403.39</v>
      </c>
      <c r="C166" s="27"/>
      <c r="D166" s="27"/>
      <c r="E166" s="27"/>
      <c r="G166" s="100"/>
    </row>
    <row r="167" spans="1:7" ht="15.75" customHeight="1">
      <c r="A167" s="101">
        <v>44069</v>
      </c>
      <c r="B167" s="27">
        <v>3413.27</v>
      </c>
      <c r="C167" s="27"/>
      <c r="D167" s="27"/>
      <c r="E167" s="27"/>
      <c r="G167" s="100"/>
    </row>
    <row r="168" spans="1:7" ht="15.75" customHeight="1">
      <c r="A168" s="101">
        <v>44070</v>
      </c>
      <c r="B168" s="27">
        <v>3392.28</v>
      </c>
      <c r="C168" s="27"/>
      <c r="D168" s="27"/>
      <c r="E168" s="27"/>
      <c r="G168" s="100"/>
    </row>
    <row r="169" spans="1:7" ht="15.75" customHeight="1">
      <c r="A169" s="101">
        <v>44071</v>
      </c>
      <c r="B169" s="27">
        <v>3376.16</v>
      </c>
      <c r="C169" s="27"/>
      <c r="D169" s="27"/>
      <c r="E169" s="27"/>
      <c r="G169" s="100"/>
    </row>
    <row r="170" spans="1:7" ht="15.75" customHeight="1">
      <c r="A170" s="101">
        <v>44075</v>
      </c>
      <c r="B170" s="27">
        <v>3322.67</v>
      </c>
      <c r="C170" s="27"/>
      <c r="D170" s="27"/>
      <c r="E170" s="27"/>
      <c r="G170" s="100"/>
    </row>
    <row r="171" spans="1:7" ht="15.75" customHeight="1">
      <c r="A171" s="101">
        <v>44076</v>
      </c>
      <c r="B171" s="27">
        <v>3362.81</v>
      </c>
      <c r="C171" s="27"/>
      <c r="D171" s="27"/>
      <c r="E171" s="27"/>
      <c r="G171" s="100"/>
    </row>
    <row r="172" spans="1:7" ht="15.75" customHeight="1">
      <c r="A172" s="101">
        <v>44077</v>
      </c>
      <c r="B172" s="27">
        <v>3312.61</v>
      </c>
      <c r="C172" s="27"/>
      <c r="D172" s="27"/>
      <c r="E172" s="27"/>
      <c r="G172" s="100"/>
    </row>
    <row r="173" spans="1:7" ht="15.75" customHeight="1">
      <c r="A173" s="101">
        <v>44078</v>
      </c>
      <c r="B173" s="27">
        <v>3284.93</v>
      </c>
      <c r="C173" s="27"/>
      <c r="D173" s="27"/>
      <c r="E173" s="27"/>
      <c r="G173" s="100"/>
    </row>
    <row r="174" spans="1:7" ht="15.75" customHeight="1">
      <c r="A174" s="101">
        <v>44081</v>
      </c>
      <c r="B174" s="27">
        <v>3359.07</v>
      </c>
      <c r="C174" s="27"/>
      <c r="D174" s="27"/>
      <c r="E174" s="27"/>
      <c r="G174" s="100"/>
    </row>
    <row r="175" spans="1:7" ht="15.75" customHeight="1">
      <c r="A175" s="101">
        <v>44082</v>
      </c>
      <c r="B175" s="27">
        <v>3355.19</v>
      </c>
      <c r="C175" s="27"/>
      <c r="D175" s="27"/>
      <c r="E175" s="27"/>
      <c r="G175" s="100"/>
    </row>
    <row r="176" spans="1:7" ht="15.75" customHeight="1">
      <c r="A176" s="101">
        <v>44083</v>
      </c>
      <c r="B176" s="27">
        <v>3392.69</v>
      </c>
      <c r="C176" s="27"/>
      <c r="D176" s="27"/>
      <c r="E176" s="27"/>
      <c r="G176" s="100"/>
    </row>
    <row r="177" spans="1:7" ht="15.75" customHeight="1">
      <c r="A177" s="101">
        <v>44084</v>
      </c>
      <c r="B177" s="27">
        <v>3387.73</v>
      </c>
      <c r="C177" s="27"/>
      <c r="D177" s="27"/>
      <c r="E177" s="27"/>
      <c r="G177" s="100"/>
    </row>
    <row r="178" spans="1:7" ht="15.75" customHeight="1">
      <c r="A178" s="101">
        <v>44085</v>
      </c>
      <c r="B178" s="27">
        <v>3400.36</v>
      </c>
      <c r="C178" s="27"/>
      <c r="D178" s="27"/>
      <c r="E178" s="27"/>
      <c r="G178" s="100"/>
    </row>
    <row r="179" spans="1:7" ht="15.75" customHeight="1">
      <c r="A179" s="101">
        <v>44088</v>
      </c>
      <c r="B179" s="27">
        <v>3401.69</v>
      </c>
      <c r="C179" s="27"/>
      <c r="D179" s="27"/>
      <c r="E179" s="27"/>
      <c r="G179" s="100"/>
    </row>
    <row r="180" spans="1:7" ht="15.75" customHeight="1">
      <c r="A180" s="101">
        <v>44089</v>
      </c>
      <c r="B180" s="27">
        <v>3443.29</v>
      </c>
      <c r="C180" s="27"/>
      <c r="D180" s="27"/>
      <c r="E180" s="27"/>
      <c r="G180" s="100"/>
    </row>
    <row r="181" spans="1:7" ht="15.75" customHeight="1">
      <c r="A181" s="101">
        <v>44090</v>
      </c>
      <c r="B181" s="27">
        <v>3430</v>
      </c>
      <c r="C181" s="27"/>
      <c r="D181" s="27"/>
      <c r="E181" s="27"/>
      <c r="G181" s="100"/>
    </row>
    <row r="182" spans="1:7" ht="15.75" customHeight="1">
      <c r="A182" s="101">
        <v>44091</v>
      </c>
      <c r="B182" s="27">
        <v>3414.75</v>
      </c>
      <c r="C182" s="27"/>
      <c r="D182" s="27"/>
      <c r="E182" s="27"/>
      <c r="G182" s="100"/>
    </row>
    <row r="183" spans="1:7" ht="15.75" customHeight="1">
      <c r="A183" s="101">
        <v>44092</v>
      </c>
      <c r="B183" s="27">
        <v>3389.14</v>
      </c>
      <c r="C183" s="27"/>
      <c r="D183" s="27"/>
      <c r="E183" s="27"/>
      <c r="G183" s="100"/>
    </row>
    <row r="184" spans="1:7" ht="15.75" customHeight="1">
      <c r="A184" s="101">
        <v>44095</v>
      </c>
      <c r="B184" s="27">
        <v>3271.19</v>
      </c>
      <c r="C184" s="27"/>
      <c r="D184" s="27"/>
      <c r="E184" s="27"/>
      <c r="G184" s="100"/>
    </row>
    <row r="185" spans="1:7" ht="15.75" customHeight="1">
      <c r="A185" s="101">
        <v>44096</v>
      </c>
      <c r="B185" s="27">
        <v>3281.27</v>
      </c>
      <c r="C185" s="27"/>
      <c r="D185" s="27"/>
      <c r="E185" s="27"/>
      <c r="G185" s="100"/>
    </row>
    <row r="186" spans="1:7" ht="15.75" customHeight="1">
      <c r="A186" s="101">
        <v>44097</v>
      </c>
      <c r="B186" s="27">
        <v>3319.55</v>
      </c>
      <c r="C186" s="27"/>
      <c r="D186" s="27"/>
      <c r="E186" s="27"/>
      <c r="G186" s="100"/>
    </row>
    <row r="187" spans="1:7" ht="15.75" customHeight="1">
      <c r="A187" s="101">
        <v>44098</v>
      </c>
      <c r="B187" s="27">
        <v>3277.52</v>
      </c>
      <c r="C187" s="27"/>
      <c r="D187" s="27"/>
      <c r="E187" s="27"/>
      <c r="G187" s="100"/>
    </row>
    <row r="188" spans="1:7" ht="15.75" customHeight="1">
      <c r="A188" s="101">
        <v>44099</v>
      </c>
      <c r="B188" s="27">
        <v>3294.89</v>
      </c>
      <c r="C188" s="27"/>
      <c r="D188" s="27"/>
      <c r="E188" s="27"/>
      <c r="G188" s="100"/>
    </row>
    <row r="189" spans="1:7" ht="15.75" customHeight="1">
      <c r="A189" s="101">
        <v>44102</v>
      </c>
      <c r="B189" s="27">
        <v>3345.58</v>
      </c>
      <c r="C189" s="27"/>
      <c r="D189" s="27"/>
      <c r="E189" s="27"/>
      <c r="G189" s="100"/>
    </row>
    <row r="190" spans="1:7" ht="15.75" customHeight="1">
      <c r="A190" s="101">
        <v>44103</v>
      </c>
      <c r="B190" s="27">
        <v>3324.8</v>
      </c>
      <c r="C190" s="27"/>
      <c r="D190" s="27"/>
      <c r="E190" s="27"/>
      <c r="G190" s="100"/>
    </row>
    <row r="191" spans="1:7" ht="15.75" customHeight="1">
      <c r="A191" s="101">
        <v>44104</v>
      </c>
      <c r="B191" s="27">
        <v>3314.92</v>
      </c>
      <c r="C191" s="27"/>
      <c r="D191" s="27"/>
      <c r="E191" s="27"/>
      <c r="G191" s="100"/>
    </row>
    <row r="192" spans="1:7" ht="15.75" customHeight="1">
      <c r="A192" s="101">
        <v>44105</v>
      </c>
      <c r="B192" s="27">
        <v>3323.43</v>
      </c>
      <c r="C192" s="27"/>
      <c r="D192" s="27"/>
      <c r="E192" s="27"/>
      <c r="G192" s="100"/>
    </row>
    <row r="193" spans="1:7" ht="15.75" customHeight="1">
      <c r="A193" s="101">
        <v>44106</v>
      </c>
      <c r="B193" s="27">
        <v>3334.4</v>
      </c>
      <c r="C193" s="27"/>
      <c r="D193" s="27"/>
      <c r="E193" s="27"/>
      <c r="G193" s="100"/>
    </row>
    <row r="194" spans="1:7" ht="15.75" customHeight="1">
      <c r="A194" s="101">
        <v>44109</v>
      </c>
      <c r="B194" s="27">
        <v>3359.71</v>
      </c>
      <c r="C194" s="27"/>
      <c r="D194" s="27"/>
      <c r="E194" s="27"/>
      <c r="G194" s="100"/>
    </row>
    <row r="195" spans="1:7" ht="15.75" customHeight="1">
      <c r="A195" s="101">
        <v>44110</v>
      </c>
      <c r="B195" s="27">
        <v>3370.18</v>
      </c>
      <c r="C195" s="27"/>
      <c r="D195" s="27"/>
      <c r="E195" s="27"/>
      <c r="G195" s="100"/>
    </row>
    <row r="196" spans="1:7" ht="15.75" customHeight="1">
      <c r="A196" s="101">
        <v>44111</v>
      </c>
      <c r="B196" s="27">
        <v>3368.6</v>
      </c>
      <c r="C196" s="27"/>
      <c r="D196" s="27"/>
      <c r="E196" s="27"/>
      <c r="G196" s="100"/>
    </row>
    <row r="197" spans="1:7" ht="15.75" customHeight="1">
      <c r="A197" s="101">
        <v>44112</v>
      </c>
      <c r="B197" s="27">
        <v>3388.26</v>
      </c>
      <c r="C197" s="27"/>
      <c r="D197" s="27"/>
      <c r="E197" s="27"/>
      <c r="G197" s="100"/>
    </row>
    <row r="198" spans="1:7" ht="15.75" customHeight="1">
      <c r="A198" s="101">
        <v>44113</v>
      </c>
      <c r="B198" s="27">
        <v>3410.57</v>
      </c>
      <c r="C198" s="27"/>
      <c r="D198" s="27"/>
      <c r="E198" s="27"/>
      <c r="G198" s="100"/>
    </row>
    <row r="199" spans="1:7" ht="15.75" customHeight="1">
      <c r="A199" s="101">
        <v>44116</v>
      </c>
      <c r="B199" s="27">
        <v>3406.59</v>
      </c>
      <c r="C199" s="27"/>
      <c r="D199" s="27"/>
      <c r="E199" s="27"/>
      <c r="G199" s="100"/>
    </row>
    <row r="200" spans="1:7" ht="15.75" customHeight="1">
      <c r="A200" s="101">
        <v>44117</v>
      </c>
      <c r="B200" s="27">
        <v>3382.53</v>
      </c>
      <c r="C200" s="27"/>
      <c r="D200" s="27"/>
      <c r="E200" s="27"/>
      <c r="G200" s="100"/>
    </row>
    <row r="201" spans="1:7" ht="15.75" customHeight="1">
      <c r="A201" s="101">
        <v>44118</v>
      </c>
      <c r="B201" s="27">
        <v>3368.39</v>
      </c>
      <c r="C201" s="27"/>
      <c r="D201" s="27"/>
      <c r="E201" s="27"/>
      <c r="G201" s="100"/>
    </row>
    <row r="202" spans="1:7" ht="15.75" customHeight="1">
      <c r="A202" s="101">
        <v>44119</v>
      </c>
      <c r="B202" s="27">
        <v>3316.85</v>
      </c>
      <c r="C202" s="27"/>
      <c r="D202" s="27"/>
      <c r="E202" s="27"/>
      <c r="G202" s="100"/>
    </row>
    <row r="203" spans="1:7" ht="15.75" customHeight="1">
      <c r="A203" s="101">
        <v>44120</v>
      </c>
      <c r="B203" s="27">
        <v>3356.89</v>
      </c>
      <c r="C203" s="27"/>
      <c r="D203" s="27"/>
      <c r="E203" s="27"/>
      <c r="G203" s="100"/>
    </row>
    <row r="204" spans="1:7" ht="15.75" customHeight="1">
      <c r="A204" s="101">
        <v>44123</v>
      </c>
      <c r="B204" s="27">
        <v>3342.06</v>
      </c>
      <c r="C204" s="27"/>
      <c r="D204" s="27"/>
      <c r="E204" s="27"/>
      <c r="G204" s="100"/>
    </row>
    <row r="205" spans="1:7" ht="15.75" customHeight="1">
      <c r="A205" s="101">
        <v>44124</v>
      </c>
      <c r="B205" s="27">
        <v>3346.31</v>
      </c>
      <c r="C205" s="27"/>
      <c r="D205" s="27"/>
      <c r="E205" s="27"/>
      <c r="G205" s="100"/>
    </row>
    <row r="206" spans="1:7" ht="15.75" customHeight="1">
      <c r="A206" s="101">
        <v>44125</v>
      </c>
      <c r="B206" s="27">
        <v>3289.04</v>
      </c>
      <c r="C206" s="27"/>
      <c r="D206" s="27"/>
      <c r="E206" s="27"/>
      <c r="G206" s="100"/>
    </row>
    <row r="207" spans="1:7" ht="15.75" customHeight="1">
      <c r="A207" s="101">
        <v>44126</v>
      </c>
      <c r="B207" s="27">
        <v>3296.89</v>
      </c>
      <c r="C207" s="27"/>
      <c r="D207" s="27"/>
      <c r="E207" s="27"/>
      <c r="G207" s="100"/>
    </row>
    <row r="208" spans="1:7" ht="15.75" customHeight="1">
      <c r="A208" s="101">
        <v>44127</v>
      </c>
      <c r="B208" s="27">
        <v>3338.89</v>
      </c>
      <c r="C208" s="27"/>
      <c r="D208" s="27"/>
      <c r="E208" s="27"/>
      <c r="G208" s="100"/>
    </row>
    <row r="209" spans="1:7" ht="15.75" customHeight="1">
      <c r="A209" s="101">
        <v>44130</v>
      </c>
      <c r="B209" s="27">
        <v>3298.47</v>
      </c>
      <c r="C209" s="27"/>
      <c r="D209" s="27"/>
      <c r="E209" s="27"/>
      <c r="G209" s="100"/>
    </row>
    <row r="210" spans="1:7" ht="15.75" customHeight="1">
      <c r="A210" s="101">
        <v>44131</v>
      </c>
      <c r="B210" s="27">
        <v>3260.18</v>
      </c>
      <c r="C210" s="27"/>
      <c r="D210" s="27"/>
      <c r="E210" s="27"/>
      <c r="G210" s="100"/>
    </row>
    <row r="211" spans="1:7" ht="15.75" customHeight="1">
      <c r="A211" s="101">
        <v>44132</v>
      </c>
      <c r="B211" s="27">
        <v>3180.69</v>
      </c>
      <c r="C211" s="27"/>
      <c r="D211" s="27"/>
      <c r="E211" s="27"/>
      <c r="G211" s="100"/>
    </row>
    <row r="212" spans="1:7" ht="15.75" customHeight="1">
      <c r="A212" s="101">
        <v>44133</v>
      </c>
      <c r="B212" s="27">
        <v>3177.8</v>
      </c>
      <c r="C212" s="27"/>
      <c r="D212" s="27"/>
      <c r="E212" s="27"/>
      <c r="G212" s="100"/>
    </row>
    <row r="213" spans="1:7" ht="15.75" customHeight="1">
      <c r="A213" s="101">
        <v>44134</v>
      </c>
      <c r="B213" s="27">
        <v>3176.95</v>
      </c>
      <c r="C213" s="27"/>
      <c r="D213" s="27"/>
      <c r="E213" s="27"/>
      <c r="G213" s="100"/>
    </row>
    <row r="214" spans="1:7" ht="15.75" customHeight="1">
      <c r="A214" s="101">
        <v>44137</v>
      </c>
      <c r="B214" s="27">
        <v>3212.02</v>
      </c>
      <c r="C214" s="27"/>
      <c r="D214" s="27"/>
      <c r="E214" s="27"/>
      <c r="G214" s="100"/>
    </row>
    <row r="215" spans="1:7" ht="15.75" customHeight="1">
      <c r="A215" s="101">
        <v>44138</v>
      </c>
      <c r="B215" s="27">
        <v>3283.89</v>
      </c>
      <c r="C215" s="27"/>
      <c r="D215" s="27"/>
      <c r="E215" s="27"/>
      <c r="G215" s="100"/>
    </row>
    <row r="216" spans="1:7" ht="15.75" customHeight="1">
      <c r="A216" s="101">
        <v>44139</v>
      </c>
      <c r="B216" s="27">
        <v>3339.07</v>
      </c>
      <c r="C216" s="27"/>
      <c r="D216" s="27"/>
      <c r="E216" s="27"/>
      <c r="G216" s="100"/>
    </row>
    <row r="217" spans="1:7" ht="15.75" customHeight="1">
      <c r="A217" s="101">
        <v>44140</v>
      </c>
      <c r="B217" s="27">
        <v>3354.2</v>
      </c>
      <c r="C217" s="27"/>
      <c r="D217" s="27"/>
      <c r="E217" s="27"/>
      <c r="G217" s="100"/>
    </row>
    <row r="218" spans="1:7" ht="15.75" customHeight="1">
      <c r="A218" s="101">
        <v>44141</v>
      </c>
      <c r="B218" s="27">
        <v>3355.63</v>
      </c>
      <c r="C218" s="27"/>
      <c r="D218" s="27"/>
      <c r="E218" s="27"/>
      <c r="G218" s="100"/>
    </row>
    <row r="219" spans="1:7" ht="15.75" customHeight="1">
      <c r="A219" s="101">
        <v>44144</v>
      </c>
      <c r="B219" s="27">
        <v>3515.68</v>
      </c>
      <c r="C219" s="27"/>
      <c r="D219" s="27"/>
      <c r="E219" s="27"/>
      <c r="G219" s="100"/>
    </row>
    <row r="220" spans="1:7" ht="15.75" customHeight="1">
      <c r="A220" s="101">
        <v>44145</v>
      </c>
      <c r="B220" s="27">
        <v>3573.17</v>
      </c>
      <c r="C220" s="27"/>
      <c r="D220" s="27"/>
      <c r="E220" s="27"/>
      <c r="G220" s="100"/>
    </row>
    <row r="221" spans="1:7" ht="15.75" customHeight="1">
      <c r="A221" s="101">
        <v>44146</v>
      </c>
      <c r="B221" s="27">
        <v>3623.37</v>
      </c>
      <c r="C221" s="27"/>
      <c r="D221" s="27"/>
      <c r="E221" s="27"/>
      <c r="G221" s="100"/>
    </row>
    <row r="222" spans="1:7" ht="15.75" customHeight="1">
      <c r="A222" s="101">
        <v>44147</v>
      </c>
      <c r="B222" s="27">
        <v>3601.98</v>
      </c>
      <c r="C222" s="27"/>
      <c r="D222" s="27"/>
      <c r="E222" s="27"/>
      <c r="G222" s="100"/>
    </row>
    <row r="223" spans="1:7" ht="15.75" customHeight="1">
      <c r="A223" s="101">
        <v>44148</v>
      </c>
      <c r="B223" s="27">
        <v>3590.4</v>
      </c>
      <c r="C223" s="27"/>
      <c r="D223" s="27"/>
      <c r="E223" s="27"/>
      <c r="G223" s="100"/>
    </row>
    <row r="224" spans="1:7" ht="15.75" customHeight="1">
      <c r="A224" s="101">
        <v>44151</v>
      </c>
      <c r="B224" s="27">
        <v>3650.63</v>
      </c>
      <c r="C224" s="27"/>
      <c r="D224" s="27"/>
      <c r="E224" s="27"/>
      <c r="G224" s="100"/>
    </row>
    <row r="225" spans="1:7" ht="15.75" customHeight="1">
      <c r="A225" s="101">
        <v>44152</v>
      </c>
      <c r="B225" s="27">
        <v>3621.46</v>
      </c>
      <c r="C225" s="27"/>
      <c r="D225" s="27"/>
      <c r="E225" s="27"/>
      <c r="G225" s="100"/>
    </row>
    <row r="226" spans="1:7" ht="15.75" customHeight="1">
      <c r="A226" s="101">
        <v>44153</v>
      </c>
      <c r="B226" s="27">
        <v>3636.91</v>
      </c>
      <c r="C226" s="27"/>
      <c r="D226" s="27"/>
      <c r="E226" s="27"/>
      <c r="G226" s="100"/>
    </row>
    <row r="227" spans="1:7" ht="15.75" customHeight="1">
      <c r="A227" s="101">
        <v>44154</v>
      </c>
      <c r="B227" s="27">
        <v>3606.7</v>
      </c>
      <c r="C227" s="27"/>
      <c r="D227" s="27"/>
      <c r="E227" s="27"/>
      <c r="G227" s="100"/>
    </row>
    <row r="228" spans="1:7" ht="15.75" customHeight="1">
      <c r="A228" s="101">
        <v>44155</v>
      </c>
      <c r="B228" s="27">
        <v>3614.69</v>
      </c>
      <c r="C228" s="27"/>
      <c r="D228" s="27"/>
      <c r="E228" s="27"/>
      <c r="G228" s="100"/>
    </row>
    <row r="229" spans="1:7" ht="15.75" customHeight="1">
      <c r="A229" s="101">
        <v>44158</v>
      </c>
      <c r="B229" s="27">
        <v>3609.01</v>
      </c>
      <c r="C229" s="27"/>
      <c r="D229" s="27"/>
      <c r="E229" s="27"/>
      <c r="G229" s="100"/>
    </row>
    <row r="230" spans="1:7" ht="15.75" customHeight="1">
      <c r="A230" s="101">
        <v>44159</v>
      </c>
      <c r="B230" s="27">
        <v>3661.79</v>
      </c>
      <c r="C230" s="27"/>
      <c r="D230" s="27"/>
      <c r="E230" s="27"/>
      <c r="G230" s="100"/>
    </row>
    <row r="231" spans="1:7" ht="15.75" customHeight="1">
      <c r="A231" s="101">
        <v>44160</v>
      </c>
      <c r="B231" s="27">
        <v>3635.25</v>
      </c>
      <c r="C231" s="27"/>
      <c r="D231" s="27"/>
      <c r="E231" s="27"/>
      <c r="G231" s="100"/>
    </row>
    <row r="232" spans="1:7" ht="15.75" customHeight="1">
      <c r="A232" s="101">
        <v>44161</v>
      </c>
      <c r="B232" s="27">
        <v>3616.32</v>
      </c>
      <c r="C232" s="27"/>
      <c r="D232" s="27"/>
      <c r="E232" s="27"/>
      <c r="G232" s="100"/>
    </row>
    <row r="233" spans="1:7" ht="15.75" customHeight="1">
      <c r="A233" s="101">
        <v>44162</v>
      </c>
      <c r="B233" s="27">
        <v>3620.72</v>
      </c>
      <c r="C233" s="27"/>
      <c r="D233" s="27"/>
      <c r="E233" s="27"/>
      <c r="G233" s="100"/>
    </row>
    <row r="234" spans="1:7" ht="15.75" customHeight="1">
      <c r="A234" s="101">
        <v>44165</v>
      </c>
      <c r="B234" s="27">
        <v>3569.02</v>
      </c>
      <c r="C234" s="27"/>
      <c r="D234" s="27"/>
      <c r="E234" s="27"/>
      <c r="G234" s="100"/>
    </row>
    <row r="235" spans="1:7" ht="15.75" customHeight="1">
      <c r="A235" s="101">
        <v>44166</v>
      </c>
      <c r="B235" s="27">
        <v>3641.18</v>
      </c>
      <c r="C235" s="27"/>
      <c r="D235" s="27"/>
      <c r="E235" s="27"/>
      <c r="G235" s="100"/>
    </row>
    <row r="236" spans="1:7" ht="15.75" customHeight="1">
      <c r="A236" s="101">
        <v>44167</v>
      </c>
      <c r="B236" s="27">
        <v>3679.17</v>
      </c>
      <c r="C236" s="27"/>
      <c r="D236" s="27"/>
      <c r="E236" s="27"/>
      <c r="G236" s="100"/>
    </row>
    <row r="237" spans="1:7" ht="15.75" customHeight="1">
      <c r="A237" s="101">
        <v>44168</v>
      </c>
      <c r="B237" s="27">
        <v>3700.05</v>
      </c>
      <c r="C237" s="27"/>
      <c r="D237" s="27"/>
      <c r="E237" s="27"/>
      <c r="G237" s="100"/>
    </row>
    <row r="238" spans="1:7" ht="15.75" customHeight="1">
      <c r="A238" s="101">
        <v>44169</v>
      </c>
      <c r="B238" s="27">
        <v>3729.83</v>
      </c>
      <c r="C238" s="27"/>
      <c r="D238" s="27"/>
      <c r="E238" s="27"/>
      <c r="G238" s="100"/>
    </row>
    <row r="239" spans="1:7" ht="15.75" customHeight="1">
      <c r="A239" s="101">
        <v>44172</v>
      </c>
      <c r="B239" s="27">
        <v>3724.04</v>
      </c>
      <c r="C239" s="27"/>
      <c r="D239" s="27"/>
      <c r="E239" s="27"/>
      <c r="G239" s="100"/>
    </row>
    <row r="240" spans="1:7" ht="15.75" customHeight="1">
      <c r="A240" s="101">
        <v>44173</v>
      </c>
      <c r="B240" s="27">
        <v>3723.72</v>
      </c>
      <c r="C240" s="27"/>
      <c r="D240" s="27"/>
      <c r="E240" s="27"/>
      <c r="G240" s="100"/>
    </row>
    <row r="241" spans="1:7" ht="15.75" customHeight="1">
      <c r="A241" s="101">
        <v>44174</v>
      </c>
      <c r="B241" s="27">
        <v>3726.72</v>
      </c>
      <c r="C241" s="27"/>
      <c r="D241" s="27"/>
      <c r="E241" s="27"/>
      <c r="G241" s="100"/>
    </row>
    <row r="242" spans="1:7" ht="15.75" customHeight="1">
      <c r="A242" s="101">
        <v>44175</v>
      </c>
      <c r="B242" s="27">
        <v>3739.22</v>
      </c>
      <c r="C242" s="27"/>
      <c r="D242" s="27"/>
      <c r="E242" s="27"/>
      <c r="G242" s="100"/>
    </row>
    <row r="243" spans="1:7" ht="15.75" customHeight="1">
      <c r="A243" s="101">
        <v>44176</v>
      </c>
      <c r="B243" s="27">
        <v>3710</v>
      </c>
      <c r="C243" s="27"/>
      <c r="D243" s="27"/>
      <c r="E243" s="27"/>
      <c r="G243" s="100"/>
    </row>
    <row r="244" spans="1:7" ht="15.75" customHeight="1">
      <c r="A244" s="101">
        <v>44179</v>
      </c>
      <c r="B244" s="27">
        <v>3707.6</v>
      </c>
      <c r="C244" s="27"/>
      <c r="D244" s="27"/>
      <c r="E244" s="27"/>
      <c r="G244" s="100"/>
    </row>
    <row r="245" spans="1:7" ht="15.75" customHeight="1">
      <c r="A245" s="101">
        <v>44180</v>
      </c>
      <c r="B245" s="27">
        <v>3701.78</v>
      </c>
      <c r="C245" s="27"/>
      <c r="D245" s="27"/>
      <c r="E245" s="27"/>
      <c r="G245" s="100"/>
    </row>
    <row r="246" spans="1:7" ht="15.75" customHeight="1">
      <c r="A246" s="101">
        <v>44181</v>
      </c>
      <c r="B246" s="27">
        <v>3736.74</v>
      </c>
      <c r="C246" s="27"/>
      <c r="D246" s="27"/>
      <c r="E246" s="27"/>
      <c r="G246" s="100"/>
    </row>
    <row r="247" spans="1:7" ht="15.75" customHeight="1">
      <c r="A247" s="101">
        <v>44182</v>
      </c>
      <c r="B247" s="27">
        <v>3733.89</v>
      </c>
      <c r="C247" s="27"/>
      <c r="D247" s="27"/>
      <c r="E247" s="27"/>
      <c r="G247" s="100"/>
    </row>
    <row r="248" spans="1:7" ht="15.75" customHeight="1">
      <c r="A248" s="101">
        <v>44183</v>
      </c>
      <c r="B248" s="27">
        <v>3717.78</v>
      </c>
      <c r="C248" s="27"/>
      <c r="D248" s="27"/>
      <c r="E248" s="27"/>
      <c r="G248" s="100"/>
    </row>
    <row r="249" spans="1:7" ht="15.75" customHeight="1">
      <c r="A249" s="101">
        <v>44186</v>
      </c>
      <c r="B249" s="27">
        <v>3651.03</v>
      </c>
      <c r="C249" s="27"/>
      <c r="D249" s="27"/>
      <c r="E249" s="27"/>
      <c r="G249" s="100"/>
    </row>
    <row r="250" spans="1:7" ht="15.75" customHeight="1">
      <c r="A250" s="101">
        <v>44187</v>
      </c>
      <c r="B250" s="27">
        <v>3676.74</v>
      </c>
      <c r="C250" s="27"/>
      <c r="D250" s="27"/>
      <c r="E250" s="27"/>
      <c r="G250" s="100"/>
    </row>
    <row r="251" spans="1:7" ht="15.75" customHeight="1">
      <c r="A251" s="101">
        <v>44188</v>
      </c>
      <c r="B251" s="27">
        <v>3708.02</v>
      </c>
      <c r="C251" s="27"/>
      <c r="D251" s="27"/>
      <c r="E251" s="27"/>
      <c r="G251" s="100"/>
    </row>
    <row r="252" spans="1:7" ht="15.75" customHeight="1">
      <c r="A252" s="101">
        <v>44189</v>
      </c>
      <c r="B252" s="27">
        <v>3719.11</v>
      </c>
      <c r="C252" s="27"/>
      <c r="D252" s="27"/>
      <c r="E252" s="27"/>
      <c r="G252" s="100"/>
    </row>
    <row r="253" spans="1:7" ht="15.75" customHeight="1">
      <c r="A253" s="101">
        <v>44194</v>
      </c>
      <c r="B253" s="27">
        <v>3777.7</v>
      </c>
      <c r="C253" s="27"/>
      <c r="D253" s="27"/>
      <c r="E253" s="27"/>
      <c r="G253" s="100"/>
    </row>
    <row r="254" spans="1:7" ht="15.75" customHeight="1">
      <c r="A254" s="101">
        <v>44195</v>
      </c>
      <c r="B254" s="27">
        <v>3749.79</v>
      </c>
      <c r="C254" s="27"/>
      <c r="D254" s="27"/>
      <c r="E254" s="27"/>
      <c r="G254" s="100"/>
    </row>
    <row r="255" spans="1:7" ht="15.75" customHeight="1">
      <c r="A255" s="101">
        <v>44196</v>
      </c>
      <c r="B255" s="27">
        <v>3697.7</v>
      </c>
      <c r="C255" s="27"/>
      <c r="D255" s="27"/>
      <c r="E255" s="27"/>
      <c r="G255" s="100"/>
    </row>
    <row r="256" spans="1:7" ht="15.75" customHeight="1">
      <c r="A256" s="101">
        <v>44200</v>
      </c>
      <c r="B256" s="27">
        <v>3751.55</v>
      </c>
      <c r="C256" s="27"/>
      <c r="D256" s="27"/>
      <c r="E256" s="27"/>
      <c r="G256" s="100"/>
    </row>
    <row r="257" spans="1:7" ht="15.75" customHeight="1">
      <c r="A257" s="101">
        <v>44201</v>
      </c>
      <c r="B257" s="27">
        <v>3776.33</v>
      </c>
      <c r="C257" s="27"/>
      <c r="D257" s="27"/>
      <c r="E257" s="27"/>
      <c r="G257" s="100"/>
    </row>
    <row r="258" spans="1:7" ht="15.75" customHeight="1">
      <c r="A258" s="101">
        <v>44202</v>
      </c>
      <c r="B258" s="27">
        <v>3892.36</v>
      </c>
      <c r="C258" s="27"/>
      <c r="D258" s="27"/>
      <c r="E258" s="27"/>
      <c r="G258" s="100"/>
    </row>
    <row r="259" spans="1:7" ht="15.75" customHeight="1">
      <c r="A259" s="101">
        <v>44203</v>
      </c>
      <c r="B259" s="27">
        <v>3900.64</v>
      </c>
      <c r="C259" s="27"/>
      <c r="D259" s="27"/>
      <c r="E259" s="27"/>
      <c r="G259" s="100"/>
    </row>
    <row r="260" spans="1:7" ht="15.75" customHeight="1">
      <c r="A260" s="101">
        <v>44204</v>
      </c>
      <c r="B260" s="27">
        <v>3910.06</v>
      </c>
      <c r="C260" s="27"/>
      <c r="D260" s="27"/>
      <c r="E260" s="27"/>
      <c r="G260" s="100"/>
    </row>
    <row r="261" spans="1:7" ht="15.75" customHeight="1">
      <c r="A261" s="101">
        <v>44207</v>
      </c>
      <c r="B261" s="27">
        <v>3865.6</v>
      </c>
      <c r="C261" s="27"/>
      <c r="D261" s="27"/>
      <c r="E261" s="27"/>
      <c r="G261" s="100"/>
    </row>
    <row r="262" spans="1:7" ht="15.75" customHeight="1">
      <c r="A262" s="101">
        <v>44208</v>
      </c>
      <c r="B262" s="27">
        <v>3842.73</v>
      </c>
      <c r="C262" s="27"/>
      <c r="D262" s="27"/>
      <c r="E262" s="27"/>
      <c r="G262" s="100"/>
    </row>
    <row r="263" spans="1:7" ht="15.75" customHeight="1">
      <c r="A263" s="101">
        <v>44209</v>
      </c>
      <c r="B263" s="27">
        <v>3835.55</v>
      </c>
      <c r="C263" s="27"/>
      <c r="D263" s="27"/>
      <c r="E263" s="27"/>
      <c r="G263" s="100"/>
    </row>
    <row r="264" spans="1:7" ht="15.75" customHeight="1">
      <c r="A264" s="101">
        <v>44210</v>
      </c>
      <c r="B264" s="27">
        <v>3867.22</v>
      </c>
      <c r="C264" s="27"/>
      <c r="D264" s="27"/>
      <c r="E264" s="27"/>
      <c r="G264" s="100"/>
    </row>
    <row r="265" spans="1:7" ht="15.75" customHeight="1">
      <c r="A265" s="101">
        <v>44211</v>
      </c>
      <c r="B265" s="27">
        <v>3830.92</v>
      </c>
      <c r="C265" s="27"/>
      <c r="D265" s="27"/>
      <c r="E265" s="27"/>
      <c r="G265" s="100"/>
    </row>
    <row r="266" spans="1:7" ht="15.75" customHeight="1">
      <c r="A266" s="101">
        <v>44214</v>
      </c>
      <c r="B266" s="27">
        <v>3824.63</v>
      </c>
      <c r="C266" s="27"/>
      <c r="D266" s="27"/>
      <c r="E266" s="27"/>
      <c r="G266" s="100"/>
    </row>
    <row r="267" spans="1:7" ht="15.75" customHeight="1">
      <c r="A267" s="101">
        <v>44215</v>
      </c>
      <c r="B267" s="27">
        <v>3819.83</v>
      </c>
      <c r="C267" s="27"/>
      <c r="D267" s="27"/>
      <c r="E267" s="27"/>
      <c r="G267" s="100"/>
    </row>
    <row r="268" spans="1:7" ht="15.75" customHeight="1">
      <c r="A268" s="101">
        <v>44216</v>
      </c>
      <c r="B268" s="27">
        <v>3841.79</v>
      </c>
      <c r="C268" s="27"/>
      <c r="D268" s="27"/>
      <c r="E268" s="27"/>
      <c r="G268" s="100"/>
    </row>
    <row r="269" spans="1:7" ht="15.75" customHeight="1">
      <c r="A269" s="101">
        <v>44217</v>
      </c>
      <c r="B269" s="27">
        <v>3827.22</v>
      </c>
      <c r="C269" s="27"/>
      <c r="D269" s="27"/>
      <c r="E269" s="27"/>
      <c r="G269" s="100"/>
    </row>
    <row r="270" spans="1:7" ht="15.75" customHeight="1">
      <c r="A270" s="101">
        <v>44218</v>
      </c>
      <c r="B270" s="27">
        <v>3811.25</v>
      </c>
      <c r="C270" s="27"/>
      <c r="D270" s="27"/>
      <c r="E270" s="27"/>
      <c r="G270" s="100"/>
    </row>
    <row r="271" spans="1:7" ht="15.75" customHeight="1">
      <c r="A271" s="101">
        <v>44221</v>
      </c>
      <c r="B271" s="27">
        <v>3776.85</v>
      </c>
      <c r="C271" s="27"/>
      <c r="D271" s="27"/>
      <c r="E271" s="27"/>
      <c r="G271" s="100"/>
    </row>
    <row r="272" spans="1:7" ht="15.75" customHeight="1">
      <c r="A272" s="101">
        <v>44222</v>
      </c>
      <c r="B272" s="27">
        <v>3787.15</v>
      </c>
      <c r="C272" s="27"/>
      <c r="D272" s="27"/>
      <c r="E272" s="27"/>
      <c r="G272" s="100"/>
    </row>
    <row r="273" spans="1:7" ht="15.75" customHeight="1">
      <c r="A273" s="101">
        <v>44223</v>
      </c>
      <c r="B273" s="27">
        <v>3740.98</v>
      </c>
      <c r="C273" s="27"/>
      <c r="D273" s="27"/>
      <c r="E273" s="27"/>
      <c r="G273" s="100"/>
    </row>
    <row r="274" spans="1:7" ht="15.75" customHeight="1">
      <c r="A274" s="101">
        <v>44224</v>
      </c>
      <c r="B274" s="27">
        <v>3724.58</v>
      </c>
      <c r="C274" s="27"/>
      <c r="D274" s="27"/>
      <c r="E274" s="27"/>
      <c r="G274" s="100"/>
    </row>
    <row r="275" spans="1:7" ht="15.75" customHeight="1">
      <c r="A275" s="101">
        <v>44225</v>
      </c>
      <c r="B275" s="27">
        <v>3664.37</v>
      </c>
      <c r="C275" s="27"/>
      <c r="D275" s="27"/>
      <c r="E275" s="27"/>
      <c r="G275" s="100"/>
    </row>
    <row r="276" spans="1:7" ht="15.75" customHeight="1">
      <c r="A276" s="101">
        <v>44228</v>
      </c>
      <c r="B276" s="27">
        <v>3697.37</v>
      </c>
      <c r="C276" s="27"/>
      <c r="D276" s="27"/>
      <c r="E276" s="27"/>
      <c r="G276" s="100"/>
    </row>
    <row r="277" spans="1:7" ht="15.75" customHeight="1">
      <c r="A277" s="101">
        <v>44229</v>
      </c>
      <c r="B277" s="27">
        <v>3730.63</v>
      </c>
      <c r="C277" s="27"/>
      <c r="D277" s="27"/>
      <c r="E277" s="27"/>
      <c r="G277" s="100"/>
    </row>
    <row r="278" spans="1:7" ht="15.75" customHeight="1">
      <c r="A278" s="101">
        <v>44230</v>
      </c>
      <c r="B278" s="27">
        <v>3728.52</v>
      </c>
      <c r="C278" s="27"/>
      <c r="D278" s="27"/>
      <c r="E278" s="27"/>
      <c r="G278" s="100"/>
    </row>
    <row r="279" spans="1:7" ht="15.75" customHeight="1">
      <c r="A279" s="101">
        <v>44231</v>
      </c>
      <c r="B279" s="27">
        <v>3728.45</v>
      </c>
      <c r="C279" s="27"/>
      <c r="D279" s="27"/>
      <c r="E279" s="27"/>
      <c r="G279" s="100"/>
    </row>
    <row r="280" spans="1:7" ht="15.75" customHeight="1">
      <c r="A280" s="101">
        <v>44232</v>
      </c>
      <c r="B280" s="27">
        <v>3730.11</v>
      </c>
      <c r="C280" s="27"/>
      <c r="D280" s="27"/>
      <c r="E280" s="27"/>
      <c r="G280" s="100"/>
    </row>
    <row r="281" spans="1:7" ht="15.75" customHeight="1">
      <c r="A281" s="101">
        <v>44235</v>
      </c>
      <c r="B281" s="27">
        <v>3746.79</v>
      </c>
      <c r="C281" s="27"/>
      <c r="D281" s="27"/>
      <c r="E281" s="27"/>
      <c r="G281" s="100"/>
    </row>
    <row r="282" spans="1:7" ht="15.75" customHeight="1">
      <c r="A282" s="101">
        <v>44236</v>
      </c>
      <c r="B282" s="27">
        <v>3751.41</v>
      </c>
      <c r="C282" s="27"/>
      <c r="D282" s="27"/>
      <c r="E282" s="27"/>
      <c r="G282" s="100"/>
    </row>
    <row r="283" spans="1:7" ht="15.75" customHeight="1">
      <c r="A283" s="101">
        <v>44237</v>
      </c>
      <c r="B283" s="27">
        <v>3744.24</v>
      </c>
      <c r="C283" s="27"/>
      <c r="D283" s="27"/>
      <c r="E283" s="27"/>
      <c r="G283" s="100"/>
    </row>
    <row r="284" spans="1:7" ht="15.75" customHeight="1">
      <c r="A284" s="101">
        <v>44238</v>
      </c>
      <c r="B284" s="27">
        <v>3746.98</v>
      </c>
      <c r="C284" s="27"/>
      <c r="D284" s="27"/>
      <c r="E284" s="27"/>
      <c r="G284" s="100"/>
    </row>
    <row r="285" spans="1:7" ht="15.75" customHeight="1">
      <c r="A285" s="101">
        <v>44239</v>
      </c>
      <c r="B285" s="27">
        <v>3776.26</v>
      </c>
      <c r="C285" s="27"/>
      <c r="D285" s="27"/>
      <c r="E285" s="27"/>
      <c r="G285" s="100"/>
    </row>
    <row r="286" spans="1:7" ht="15.75" customHeight="1">
      <c r="A286" s="101">
        <v>44242</v>
      </c>
      <c r="B286" s="27">
        <v>3866.68</v>
      </c>
      <c r="C286" s="27"/>
      <c r="D286" s="27"/>
      <c r="E286" s="27"/>
      <c r="G286" s="100"/>
    </row>
    <row r="287" spans="1:7" ht="15.75" customHeight="1">
      <c r="A287" s="101">
        <v>44243</v>
      </c>
      <c r="B287" s="27">
        <v>3863.19</v>
      </c>
      <c r="C287" s="27"/>
      <c r="D287" s="27"/>
      <c r="E287" s="27"/>
      <c r="G287" s="100"/>
    </row>
    <row r="288" spans="1:7" ht="15.75" customHeight="1">
      <c r="A288" s="101">
        <v>44244</v>
      </c>
      <c r="B288" s="27">
        <v>3836.68</v>
      </c>
      <c r="C288" s="27"/>
      <c r="D288" s="27"/>
      <c r="E288" s="27"/>
      <c r="G288" s="100"/>
    </row>
    <row r="289" spans="1:7" ht="15.75" customHeight="1">
      <c r="A289" s="101">
        <v>44245</v>
      </c>
      <c r="B289" s="27">
        <v>3785.69</v>
      </c>
      <c r="C289" s="27"/>
      <c r="D289" s="27"/>
      <c r="E289" s="27"/>
      <c r="G289" s="100"/>
    </row>
    <row r="290" spans="1:7" ht="15.75" customHeight="1">
      <c r="A290" s="101">
        <v>44246</v>
      </c>
      <c r="B290" s="27">
        <v>3792.25</v>
      </c>
      <c r="C290" s="27"/>
      <c r="D290" s="27"/>
      <c r="E290" s="27"/>
      <c r="G290" s="100"/>
    </row>
    <row r="291" spans="1:7" ht="15.75" customHeight="1">
      <c r="A291" s="101">
        <v>44249</v>
      </c>
      <c r="B291" s="27">
        <v>3784.94</v>
      </c>
      <c r="C291" s="27"/>
      <c r="D291" s="27"/>
      <c r="E291" s="27"/>
      <c r="G291" s="100"/>
    </row>
    <row r="292" spans="1:7" ht="15.75" customHeight="1">
      <c r="A292" s="101">
        <v>44250</v>
      </c>
      <c r="B292" s="27">
        <v>3793.86</v>
      </c>
      <c r="C292" s="27"/>
      <c r="D292" s="27"/>
      <c r="E292" s="27"/>
      <c r="G292" s="100"/>
    </row>
    <row r="293" spans="1:7" ht="15.75" customHeight="1">
      <c r="A293" s="101">
        <v>44251</v>
      </c>
      <c r="B293" s="27">
        <v>3817.69</v>
      </c>
      <c r="C293" s="27"/>
      <c r="D293" s="27"/>
      <c r="E293" s="27"/>
      <c r="G293" s="100"/>
    </row>
    <row r="294" spans="1:7" ht="15.75" customHeight="1">
      <c r="A294" s="101">
        <v>44252</v>
      </c>
      <c r="B294" s="27">
        <v>3810.65</v>
      </c>
      <c r="C294" s="27"/>
      <c r="D294" s="27"/>
      <c r="E294" s="27"/>
      <c r="G294" s="100"/>
    </row>
    <row r="295" spans="1:7" ht="15.75" customHeight="1">
      <c r="A295" s="101">
        <v>44253</v>
      </c>
      <c r="B295" s="27">
        <v>3722.27</v>
      </c>
      <c r="C295" s="27"/>
      <c r="D295" s="27"/>
      <c r="E295" s="27"/>
      <c r="G295" s="100"/>
    </row>
    <row r="296" spans="1:7" ht="15.75" customHeight="1">
      <c r="A296" s="101">
        <v>44256</v>
      </c>
      <c r="B296" s="27">
        <v>3781.7</v>
      </c>
      <c r="C296" s="27"/>
      <c r="D296" s="27"/>
      <c r="E296" s="27"/>
      <c r="G296" s="100"/>
    </row>
    <row r="297" spans="1:7" ht="15.75" customHeight="1">
      <c r="A297" s="101">
        <v>44257</v>
      </c>
      <c r="B297" s="27">
        <v>3792.09</v>
      </c>
      <c r="C297" s="27"/>
      <c r="D297" s="27"/>
      <c r="E297" s="27"/>
      <c r="G297" s="100"/>
    </row>
    <row r="298" spans="1:7" ht="15.75" customHeight="1">
      <c r="A298" s="101">
        <v>44258</v>
      </c>
      <c r="B298" s="27">
        <v>3829.47</v>
      </c>
      <c r="C298" s="27"/>
      <c r="D298" s="27"/>
      <c r="E298" s="27"/>
      <c r="G298" s="100"/>
    </row>
    <row r="299" spans="1:7" ht="15.75" customHeight="1">
      <c r="A299" s="101">
        <v>44259</v>
      </c>
      <c r="B299" s="27">
        <v>3813.36</v>
      </c>
      <c r="C299" s="27"/>
      <c r="D299" s="27"/>
      <c r="E299" s="27"/>
      <c r="G299" s="100"/>
    </row>
    <row r="300" spans="1:7" ht="15.75" customHeight="1">
      <c r="A300" s="101">
        <v>44260</v>
      </c>
      <c r="B300" s="27">
        <v>3792.84</v>
      </c>
      <c r="C300" s="27"/>
      <c r="D300" s="27"/>
      <c r="E300" s="27"/>
      <c r="G300" s="100"/>
    </row>
    <row r="301" spans="1:7" ht="15.75" customHeight="1">
      <c r="A301" s="101">
        <v>44263</v>
      </c>
      <c r="B301" s="27">
        <v>3842.51</v>
      </c>
      <c r="C301" s="27"/>
      <c r="D301" s="27"/>
      <c r="E301" s="27"/>
      <c r="G301" s="100"/>
    </row>
    <row r="302" spans="1:7" ht="15.75" customHeight="1">
      <c r="A302" s="101">
        <v>44264</v>
      </c>
      <c r="B302" s="27">
        <v>3853.41</v>
      </c>
      <c r="C302" s="27"/>
      <c r="D302" s="27"/>
      <c r="E302" s="27"/>
      <c r="G302" s="100"/>
    </row>
    <row r="303" spans="1:7" ht="15.75" customHeight="1">
      <c r="A303" s="101">
        <v>44265</v>
      </c>
      <c r="B303" s="27">
        <v>3851.98</v>
      </c>
      <c r="C303" s="27"/>
      <c r="D303" s="27"/>
      <c r="E303" s="27"/>
      <c r="G303" s="100"/>
    </row>
    <row r="304" spans="1:7" ht="15.75" customHeight="1">
      <c r="A304" s="101">
        <v>44266</v>
      </c>
      <c r="B304" s="27">
        <v>3861.44</v>
      </c>
      <c r="C304" s="27"/>
      <c r="D304" s="27"/>
      <c r="E304" s="27"/>
      <c r="G304" s="100"/>
    </row>
    <row r="305" spans="1:7" ht="15.75" customHeight="1">
      <c r="A305" s="101">
        <v>44267</v>
      </c>
      <c r="B305" s="27">
        <v>3872.05</v>
      </c>
      <c r="C305" s="27"/>
      <c r="D305" s="27"/>
      <c r="E305" s="27"/>
      <c r="G305" s="100"/>
    </row>
    <row r="306" spans="1:7" ht="15.75" customHeight="1">
      <c r="A306" s="101">
        <v>44270</v>
      </c>
      <c r="B306" s="27">
        <v>3867.06</v>
      </c>
      <c r="C306" s="27"/>
      <c r="D306" s="27"/>
      <c r="E306" s="27"/>
      <c r="G306" s="100"/>
    </row>
    <row r="307" spans="1:7" ht="15.75" customHeight="1">
      <c r="A307" s="101">
        <v>44271</v>
      </c>
      <c r="B307" s="27">
        <v>3900.25</v>
      </c>
      <c r="C307" s="27"/>
      <c r="D307" s="27"/>
      <c r="E307" s="27"/>
      <c r="G307" s="100"/>
    </row>
    <row r="308" spans="1:7" ht="15.75" customHeight="1">
      <c r="A308" s="101">
        <v>44272</v>
      </c>
      <c r="B308" s="27">
        <v>3874.32</v>
      </c>
      <c r="C308" s="27"/>
      <c r="D308" s="27"/>
      <c r="E308" s="27"/>
      <c r="G308" s="100"/>
    </row>
    <row r="309" spans="1:7" ht="15.75" customHeight="1">
      <c r="A309" s="101">
        <v>44273</v>
      </c>
      <c r="B309" s="27">
        <v>3882.61</v>
      </c>
      <c r="C309" s="27"/>
      <c r="D309" s="27"/>
      <c r="E309" s="27"/>
      <c r="G309" s="100"/>
    </row>
    <row r="310" spans="1:7" ht="15.75" customHeight="1">
      <c r="A310" s="101">
        <v>44274</v>
      </c>
      <c r="B310" s="27">
        <v>3844.51</v>
      </c>
      <c r="C310" s="27"/>
      <c r="D310" s="27"/>
      <c r="E310" s="27"/>
      <c r="G310" s="100"/>
    </row>
    <row r="311" spans="1:7" ht="15.75" customHeight="1">
      <c r="A311" s="101">
        <v>44277</v>
      </c>
      <c r="B311" s="27">
        <v>3853.82</v>
      </c>
      <c r="C311" s="27"/>
      <c r="D311" s="27"/>
      <c r="E311" s="27"/>
      <c r="G311" s="100"/>
    </row>
    <row r="312" spans="1:7" ht="15.75" customHeight="1">
      <c r="A312" s="101">
        <v>44278</v>
      </c>
      <c r="B312" s="27">
        <v>3837.13</v>
      </c>
      <c r="C312" s="27"/>
      <c r="D312" s="27"/>
      <c r="E312" s="27"/>
      <c r="G312" s="100"/>
    </row>
    <row r="313" spans="1:7" ht="15.75" customHeight="1">
      <c r="A313" s="101">
        <v>44279</v>
      </c>
      <c r="B313" s="27">
        <v>3845.88</v>
      </c>
      <c r="C313" s="27"/>
      <c r="D313" s="27"/>
      <c r="E313" s="27"/>
      <c r="G313" s="100"/>
    </row>
    <row r="314" spans="1:7" ht="15.75" customHeight="1">
      <c r="A314" s="101">
        <v>44280</v>
      </c>
      <c r="B314" s="27">
        <v>3823.96</v>
      </c>
      <c r="C314" s="27"/>
      <c r="D314" s="27"/>
      <c r="E314" s="27"/>
      <c r="G314" s="100"/>
    </row>
    <row r="315" spans="1:7" ht="15.75" customHeight="1">
      <c r="A315" s="101">
        <v>44281</v>
      </c>
      <c r="B315" s="27">
        <v>3861.61</v>
      </c>
      <c r="C315" s="27"/>
      <c r="D315" s="27"/>
      <c r="E315" s="27"/>
      <c r="G315" s="100"/>
    </row>
    <row r="316" spans="1:7" ht="15.75" customHeight="1">
      <c r="A316" s="101">
        <v>44284</v>
      </c>
      <c r="B316" s="27">
        <v>3857.85</v>
      </c>
      <c r="C316" s="27"/>
      <c r="D316" s="27"/>
      <c r="E316" s="27"/>
      <c r="G316" s="100"/>
    </row>
    <row r="317" spans="1:7" ht="15.75" customHeight="1">
      <c r="A317" s="101">
        <v>44285</v>
      </c>
      <c r="B317" s="27">
        <v>3879.25</v>
      </c>
      <c r="C317" s="27"/>
      <c r="D317" s="27"/>
      <c r="E317" s="27"/>
      <c r="G317" s="100"/>
    </row>
    <row r="318" spans="1:7" ht="15.75" customHeight="1">
      <c r="A318" s="101">
        <v>44286</v>
      </c>
      <c r="B318" s="27">
        <v>3850.07</v>
      </c>
      <c r="C318" s="27"/>
      <c r="D318" s="27"/>
      <c r="E318" s="27"/>
      <c r="G318" s="100"/>
    </row>
    <row r="319" spans="1:7" ht="15.75" customHeight="1">
      <c r="A319" s="101">
        <v>44287</v>
      </c>
      <c r="B319" s="27">
        <v>3868.2</v>
      </c>
      <c r="C319" s="27"/>
      <c r="D319" s="27"/>
      <c r="E319" s="27"/>
      <c r="G319" s="100"/>
    </row>
    <row r="320" spans="1:7" ht="15.75" customHeight="1">
      <c r="A320" s="101">
        <v>44292</v>
      </c>
      <c r="B320" s="27">
        <v>3917.18</v>
      </c>
      <c r="C320" s="27"/>
      <c r="D320" s="27"/>
      <c r="E320" s="27"/>
      <c r="G320" s="100"/>
    </row>
    <row r="321" spans="1:7" ht="15.75" customHeight="1">
      <c r="A321" s="101">
        <v>44293</v>
      </c>
      <c r="B321" s="27">
        <v>3951.55</v>
      </c>
      <c r="C321" s="27"/>
      <c r="D321" s="27"/>
      <c r="E321" s="27"/>
      <c r="G321" s="100"/>
    </row>
    <row r="322" spans="1:7" ht="15.75" customHeight="1">
      <c r="A322" s="101">
        <v>44294</v>
      </c>
      <c r="B322" s="27">
        <v>3981.03</v>
      </c>
      <c r="C322" s="27"/>
      <c r="D322" s="27"/>
      <c r="E322" s="27"/>
      <c r="G322" s="100"/>
    </row>
    <row r="323" spans="1:7" ht="15.75" customHeight="1">
      <c r="A323" s="101">
        <v>44295</v>
      </c>
      <c r="B323" s="27">
        <v>3968.75</v>
      </c>
      <c r="C323" s="27"/>
      <c r="D323" s="27"/>
      <c r="E323" s="27"/>
      <c r="G323" s="100"/>
    </row>
    <row r="324" spans="1:7" ht="15.75" customHeight="1">
      <c r="A324" s="101">
        <v>44298</v>
      </c>
      <c r="B324" s="27">
        <v>3953.08</v>
      </c>
      <c r="C324" s="27"/>
      <c r="D324" s="27"/>
      <c r="E324" s="27"/>
      <c r="G324" s="100"/>
    </row>
    <row r="325" spans="1:7" ht="15.75" customHeight="1">
      <c r="A325" s="101">
        <v>44299</v>
      </c>
      <c r="B325" s="27">
        <v>3957.49</v>
      </c>
      <c r="C325" s="27"/>
      <c r="D325" s="27"/>
      <c r="E325" s="27"/>
      <c r="G325" s="100"/>
    </row>
    <row r="326" spans="1:7" ht="15.75" customHeight="1">
      <c r="A326" s="101">
        <v>44300</v>
      </c>
      <c r="B326" s="27">
        <v>3983.34</v>
      </c>
      <c r="C326" s="27"/>
      <c r="D326" s="27"/>
      <c r="E326" s="27"/>
      <c r="G326" s="100"/>
    </row>
    <row r="327" spans="1:7" ht="15.75" customHeight="1">
      <c r="A327" s="101">
        <v>44301</v>
      </c>
      <c r="B327" s="27">
        <v>4007.73</v>
      </c>
      <c r="C327" s="27"/>
      <c r="D327" s="27"/>
      <c r="E327" s="27"/>
      <c r="G327" s="100"/>
    </row>
    <row r="328" spans="1:7" ht="15.75" customHeight="1">
      <c r="A328" s="101">
        <v>44302</v>
      </c>
      <c r="B328" s="27">
        <v>4026.26</v>
      </c>
      <c r="C328" s="27"/>
      <c r="D328" s="27"/>
      <c r="E328" s="27"/>
      <c r="G328" s="100"/>
    </row>
    <row r="329" spans="1:7" ht="15.75" customHeight="1">
      <c r="A329" s="101">
        <v>44305</v>
      </c>
      <c r="B329" s="27">
        <v>4016.12</v>
      </c>
      <c r="C329" s="27"/>
      <c r="D329" s="27"/>
      <c r="E329" s="27"/>
      <c r="G329" s="100"/>
    </row>
    <row r="330" spans="1:7" ht="15.75" customHeight="1">
      <c r="A330" s="101">
        <v>44306</v>
      </c>
      <c r="B330" s="27">
        <v>3937.91</v>
      </c>
      <c r="C330" s="27"/>
      <c r="D330" s="27"/>
      <c r="E330" s="27"/>
      <c r="G330" s="100"/>
    </row>
    <row r="331" spans="1:7" ht="15.75" customHeight="1">
      <c r="A331" s="101">
        <v>44307</v>
      </c>
      <c r="B331" s="27">
        <v>3953.76</v>
      </c>
      <c r="C331" s="27"/>
      <c r="D331" s="27"/>
      <c r="E331" s="27"/>
      <c r="G331" s="100"/>
    </row>
    <row r="332" spans="1:7" ht="15.75" customHeight="1">
      <c r="A332" s="101">
        <v>44308</v>
      </c>
      <c r="B332" s="27">
        <v>3983.02</v>
      </c>
      <c r="C332" s="27"/>
      <c r="D332" s="27"/>
      <c r="E332" s="27"/>
      <c r="G332" s="100"/>
    </row>
    <row r="333" spans="1:7" ht="15.75" customHeight="1">
      <c r="A333" s="101">
        <v>44309</v>
      </c>
      <c r="B333" s="27">
        <v>3983.41</v>
      </c>
      <c r="C333" s="27"/>
      <c r="D333" s="27"/>
      <c r="E333" s="27"/>
      <c r="G333" s="100"/>
    </row>
    <row r="334" spans="1:7" ht="15.75" customHeight="1">
      <c r="A334" s="101">
        <v>44312</v>
      </c>
      <c r="B334" s="27">
        <v>4001.63</v>
      </c>
      <c r="C334" s="27"/>
      <c r="D334" s="27"/>
      <c r="E334" s="27"/>
      <c r="G334" s="100"/>
    </row>
    <row r="335" spans="1:7" ht="15.75" customHeight="1">
      <c r="A335" s="101">
        <v>44313</v>
      </c>
      <c r="B335" s="27">
        <v>3988.41</v>
      </c>
      <c r="C335" s="27"/>
      <c r="D335" s="27"/>
      <c r="E335" s="27"/>
      <c r="G335" s="100"/>
    </row>
    <row r="336" spans="1:7" ht="15.75" customHeight="1">
      <c r="A336" s="101">
        <v>44314</v>
      </c>
      <c r="B336" s="27">
        <v>3997.39</v>
      </c>
      <c r="C336" s="27"/>
      <c r="D336" s="27"/>
      <c r="E336" s="27"/>
      <c r="G336" s="100"/>
    </row>
    <row r="337" spans="1:7" ht="15.75" customHeight="1">
      <c r="A337" s="101">
        <v>44315</v>
      </c>
      <c r="B337" s="27">
        <v>3994.83</v>
      </c>
      <c r="C337" s="27"/>
      <c r="D337" s="27"/>
      <c r="E337" s="27"/>
      <c r="G337" s="100"/>
    </row>
    <row r="338" spans="1:7" ht="15.75" customHeight="1">
      <c r="A338" s="101">
        <v>44316</v>
      </c>
      <c r="B338" s="27">
        <v>4002.15</v>
      </c>
      <c r="C338" s="27"/>
      <c r="D338" s="27"/>
      <c r="E338" s="27"/>
      <c r="G338" s="100"/>
    </row>
    <row r="339" spans="1:7" ht="15.75" customHeight="1">
      <c r="A339" s="101">
        <v>44320</v>
      </c>
      <c r="B339" s="27">
        <v>3974.82</v>
      </c>
      <c r="C339" s="27"/>
      <c r="D339" s="27"/>
      <c r="E339" s="27"/>
      <c r="G339" s="100"/>
    </row>
    <row r="340" spans="1:7" ht="15.75" customHeight="1">
      <c r="A340" s="101">
        <v>44321</v>
      </c>
      <c r="B340" s="27">
        <v>4031.07</v>
      </c>
      <c r="C340" s="27"/>
      <c r="D340" s="27"/>
      <c r="E340" s="27"/>
      <c r="G340" s="100"/>
    </row>
    <row r="341" spans="1:7" ht="15.75" customHeight="1">
      <c r="A341" s="101">
        <v>44322</v>
      </c>
      <c r="B341" s="27">
        <v>4051.79</v>
      </c>
      <c r="C341" s="27"/>
      <c r="D341" s="27"/>
      <c r="E341" s="27"/>
      <c r="G341" s="100"/>
    </row>
    <row r="342" spans="1:7" ht="15.75" customHeight="1">
      <c r="A342" s="101">
        <v>44323</v>
      </c>
      <c r="B342" s="27">
        <v>4086.17</v>
      </c>
      <c r="C342" s="27"/>
      <c r="D342" s="27"/>
      <c r="E342" s="27"/>
      <c r="G342" s="100"/>
    </row>
    <row r="343" spans="1:7" ht="15.75" customHeight="1">
      <c r="A343" s="101">
        <v>44326</v>
      </c>
      <c r="B343" s="27">
        <v>4080.79</v>
      </c>
      <c r="C343" s="27"/>
      <c r="D343" s="27"/>
      <c r="E343" s="27"/>
      <c r="G343" s="100"/>
    </row>
    <row r="344" spans="1:7" ht="15.75" customHeight="1">
      <c r="A344" s="101">
        <v>44327</v>
      </c>
      <c r="B344" s="27">
        <v>3981.12</v>
      </c>
      <c r="C344" s="27"/>
      <c r="D344" s="27"/>
      <c r="E344" s="27"/>
      <c r="G344" s="100"/>
    </row>
    <row r="345" spans="1:7" ht="15.75" customHeight="1">
      <c r="A345" s="101">
        <v>44328</v>
      </c>
      <c r="B345" s="27">
        <v>4005.72</v>
      </c>
      <c r="C345" s="27"/>
      <c r="D345" s="27"/>
      <c r="E345" s="27"/>
      <c r="G345" s="100"/>
    </row>
    <row r="346" spans="1:7" ht="15.75" customHeight="1">
      <c r="A346" s="101">
        <v>44329</v>
      </c>
      <c r="B346" s="27">
        <v>3985.1</v>
      </c>
      <c r="C346" s="27"/>
      <c r="D346" s="27"/>
      <c r="E346" s="27"/>
      <c r="G346" s="100"/>
    </row>
    <row r="347" spans="1:7" ht="15.75" customHeight="1">
      <c r="A347" s="101">
        <v>44330</v>
      </c>
      <c r="B347" s="27">
        <v>4031.45</v>
      </c>
      <c r="C347" s="27"/>
      <c r="D347" s="27"/>
      <c r="E347" s="27"/>
      <c r="G347" s="100"/>
    </row>
    <row r="348" spans="1:7" ht="15.75" customHeight="1">
      <c r="A348" s="101">
        <v>44333</v>
      </c>
      <c r="B348" s="27">
        <v>4022.42</v>
      </c>
      <c r="C348" s="27"/>
      <c r="D348" s="27"/>
      <c r="E348" s="27"/>
      <c r="G348" s="100"/>
    </row>
    <row r="349" spans="1:7" ht="15.75" customHeight="1">
      <c r="A349" s="101">
        <v>44334</v>
      </c>
      <c r="B349" s="27">
        <v>4026.95</v>
      </c>
      <c r="C349" s="27"/>
      <c r="D349" s="27"/>
      <c r="E349" s="27"/>
      <c r="G349" s="100"/>
    </row>
    <row r="350" spans="1:7" ht="15.75" customHeight="1">
      <c r="A350" s="101">
        <v>44335</v>
      </c>
      <c r="B350" s="27">
        <v>3984.36</v>
      </c>
      <c r="C350" s="27"/>
      <c r="D350" s="27"/>
      <c r="E350" s="27"/>
      <c r="G350" s="100"/>
    </row>
    <row r="351" spans="1:7" ht="15.75" customHeight="1">
      <c r="A351" s="101">
        <v>44336</v>
      </c>
      <c r="B351" s="27">
        <v>4022.12</v>
      </c>
      <c r="C351" s="27"/>
      <c r="D351" s="27"/>
      <c r="E351" s="27"/>
      <c r="G351" s="100"/>
    </row>
    <row r="352" spans="1:7" ht="15.75" customHeight="1">
      <c r="A352" s="101">
        <v>44337</v>
      </c>
      <c r="B352" s="27">
        <v>4021.55</v>
      </c>
      <c r="C352" s="27"/>
      <c r="D352" s="27"/>
      <c r="E352" s="27"/>
      <c r="G352" s="100"/>
    </row>
    <row r="353" spans="1:7" ht="15.75" customHeight="1">
      <c r="A353" s="101">
        <v>44340</v>
      </c>
      <c r="B353" s="27">
        <v>4040.02</v>
      </c>
      <c r="C353" s="27"/>
      <c r="D353" s="27"/>
      <c r="E353" s="27"/>
      <c r="G353" s="100"/>
    </row>
    <row r="354" spans="1:7" ht="15.75" customHeight="1">
      <c r="A354" s="101">
        <v>44341</v>
      </c>
      <c r="B354" s="27">
        <v>4028.34</v>
      </c>
      <c r="C354" s="27"/>
      <c r="D354" s="27"/>
      <c r="E354" s="27"/>
      <c r="G354" s="100"/>
    </row>
    <row r="355" spans="1:7" ht="15.75" customHeight="1">
      <c r="A355" s="101">
        <v>44342</v>
      </c>
      <c r="B355" s="27">
        <v>4033.58</v>
      </c>
      <c r="C355" s="27"/>
      <c r="D355" s="27"/>
      <c r="E355" s="27"/>
      <c r="G355" s="100"/>
    </row>
    <row r="356" spans="1:7" ht="15.75" customHeight="1">
      <c r="A356" s="101">
        <v>44343</v>
      </c>
      <c r="B356" s="27">
        <v>4030.8</v>
      </c>
      <c r="C356" s="27"/>
      <c r="D356" s="27"/>
      <c r="E356" s="27"/>
      <c r="G356" s="100"/>
    </row>
    <row r="357" spans="1:7" ht="15.75" customHeight="1">
      <c r="A357" s="101">
        <v>44344</v>
      </c>
      <c r="B357" s="27">
        <v>4032.98</v>
      </c>
      <c r="C357" s="27"/>
      <c r="D357" s="27"/>
      <c r="E357" s="27"/>
      <c r="G357" s="100"/>
    </row>
    <row r="358" spans="1:7" ht="15.75" customHeight="1">
      <c r="A358" s="101">
        <v>44348</v>
      </c>
      <c r="B358" s="27">
        <v>4066.34</v>
      </c>
      <c r="C358" s="27"/>
      <c r="D358" s="27"/>
      <c r="E358" s="27"/>
      <c r="G358" s="100"/>
    </row>
    <row r="359" spans="1:7" ht="15.75" customHeight="1">
      <c r="A359" s="101">
        <v>44349</v>
      </c>
      <c r="B359" s="27">
        <v>4081.16</v>
      </c>
      <c r="C359" s="27"/>
      <c r="D359" s="27"/>
      <c r="E359" s="27"/>
      <c r="G359" s="100"/>
    </row>
    <row r="360" spans="1:7" ht="15.75" customHeight="1">
      <c r="A360" s="101">
        <v>44350</v>
      </c>
      <c r="B360" s="27">
        <v>4056.42</v>
      </c>
      <c r="C360" s="27"/>
      <c r="D360" s="27"/>
      <c r="E360" s="27"/>
      <c r="G360" s="100"/>
    </row>
    <row r="361" spans="1:7" ht="15.75" customHeight="1">
      <c r="A361" s="101">
        <v>44351</v>
      </c>
      <c r="B361" s="27">
        <v>4059.61</v>
      </c>
      <c r="C361" s="27"/>
      <c r="D361" s="27"/>
      <c r="E361" s="27"/>
      <c r="G361" s="100"/>
    </row>
    <row r="362" spans="1:7" ht="15.75" customHeight="1">
      <c r="A362" s="101">
        <v>44354</v>
      </c>
      <c r="B362" s="27">
        <v>4065.88</v>
      </c>
      <c r="C362" s="27"/>
      <c r="D362" s="27"/>
      <c r="E362" s="27"/>
      <c r="G362" s="100"/>
    </row>
    <row r="363" spans="1:7" ht="15.75" customHeight="1">
      <c r="A363" s="101">
        <v>44355</v>
      </c>
      <c r="B363" s="27">
        <v>4073.88</v>
      </c>
      <c r="C363" s="27"/>
      <c r="D363" s="27"/>
      <c r="E363" s="27"/>
      <c r="G363" s="100"/>
    </row>
    <row r="364" spans="1:7" ht="15.75" customHeight="1">
      <c r="A364" s="101">
        <v>44356</v>
      </c>
      <c r="B364" s="27">
        <v>4062.85</v>
      </c>
      <c r="C364" s="27"/>
      <c r="D364" s="27"/>
      <c r="E364" s="27"/>
      <c r="G364" s="100"/>
    </row>
    <row r="365" spans="1:7" ht="15.75" customHeight="1">
      <c r="A365" s="101">
        <v>44357</v>
      </c>
      <c r="B365" s="27">
        <v>4061.37</v>
      </c>
      <c r="C365" s="27"/>
      <c r="D365" s="27"/>
      <c r="E365" s="27"/>
      <c r="G365" s="100"/>
    </row>
    <row r="366" spans="1:7" ht="15.75" customHeight="1">
      <c r="A366" s="101">
        <v>44358</v>
      </c>
      <c r="B366" s="27">
        <v>4086.98</v>
      </c>
      <c r="C366" s="27"/>
      <c r="D366" s="27"/>
      <c r="E366" s="27"/>
      <c r="G366" s="100"/>
    </row>
    <row r="367" spans="1:7" ht="15.75" customHeight="1">
      <c r="A367" s="101">
        <v>44361</v>
      </c>
      <c r="B367" s="27">
        <v>4093.25</v>
      </c>
      <c r="C367" s="27"/>
      <c r="D367" s="27"/>
      <c r="E367" s="27"/>
      <c r="G367" s="100"/>
    </row>
    <row r="368" spans="1:7" ht="15.75" customHeight="1">
      <c r="A368" s="101">
        <v>44362</v>
      </c>
      <c r="B368" s="27">
        <v>4101.74</v>
      </c>
      <c r="C368" s="27"/>
      <c r="D368" s="27"/>
      <c r="E368" s="27"/>
      <c r="G368" s="100"/>
    </row>
    <row r="369" spans="1:7" ht="15.75" customHeight="1">
      <c r="A369" s="101">
        <v>44363</v>
      </c>
      <c r="B369" s="27">
        <v>4107.1499999999996</v>
      </c>
      <c r="C369" s="27"/>
      <c r="D369" s="27"/>
      <c r="E369" s="27"/>
      <c r="G369" s="100"/>
    </row>
    <row r="370" spans="1:7" ht="15.75" customHeight="1">
      <c r="A370" s="101">
        <v>44364</v>
      </c>
      <c r="B370" s="27">
        <v>4089.67</v>
      </c>
      <c r="C370" s="27"/>
      <c r="D370" s="27"/>
      <c r="E370" s="27"/>
      <c r="G370" s="100"/>
    </row>
    <row r="371" spans="1:7" ht="15.75" customHeight="1">
      <c r="A371" s="101">
        <v>44365</v>
      </c>
      <c r="B371" s="27">
        <v>4018.95</v>
      </c>
      <c r="C371" s="27"/>
      <c r="D371" s="27"/>
      <c r="E371" s="27"/>
      <c r="G371" s="100"/>
    </row>
    <row r="372" spans="1:7" ht="15.75" customHeight="1">
      <c r="A372" s="101">
        <v>44368</v>
      </c>
      <c r="B372" s="27">
        <v>4044.31</v>
      </c>
      <c r="C372" s="27"/>
      <c r="D372" s="27"/>
      <c r="E372" s="27"/>
      <c r="G372" s="100"/>
    </row>
    <row r="373" spans="1:7" ht="15.75" customHeight="1">
      <c r="A373" s="101">
        <v>44369</v>
      </c>
      <c r="B373" s="27">
        <v>4064.49</v>
      </c>
      <c r="C373" s="27"/>
      <c r="D373" s="27"/>
      <c r="E373" s="27"/>
      <c r="G373" s="100"/>
    </row>
    <row r="374" spans="1:7" ht="15.75" customHeight="1">
      <c r="A374" s="101">
        <v>44370</v>
      </c>
      <c r="B374" s="27">
        <v>4056.33</v>
      </c>
      <c r="C374" s="27"/>
      <c r="D374" s="27"/>
      <c r="E374" s="27"/>
      <c r="G374" s="100"/>
    </row>
    <row r="375" spans="1:7" ht="15.75" customHeight="1">
      <c r="A375" s="101">
        <v>44371</v>
      </c>
      <c r="B375" s="27">
        <v>4068.46</v>
      </c>
      <c r="C375" s="27"/>
      <c r="D375" s="27"/>
      <c r="E375" s="27"/>
      <c r="G375" s="100"/>
    </row>
    <row r="376" spans="1:7" ht="15.75" customHeight="1">
      <c r="A376" s="101">
        <v>44372</v>
      </c>
      <c r="B376" s="27">
        <v>4085.09</v>
      </c>
      <c r="C376" s="27"/>
      <c r="D376" s="27"/>
      <c r="E376" s="27"/>
      <c r="G376" s="100"/>
    </row>
    <row r="377" spans="1:7" ht="15.75" customHeight="1">
      <c r="A377" s="101">
        <v>44375</v>
      </c>
      <c r="B377" s="27">
        <v>4051.78</v>
      </c>
      <c r="C377" s="27"/>
      <c r="D377" s="27"/>
      <c r="E377" s="27"/>
      <c r="G377" s="100"/>
    </row>
    <row r="378" spans="1:7" ht="15.75" customHeight="1">
      <c r="A378" s="101">
        <v>44376</v>
      </c>
      <c r="B378" s="27">
        <v>4058.92</v>
      </c>
      <c r="C378" s="27"/>
      <c r="D378" s="27"/>
      <c r="E378" s="27"/>
      <c r="G378" s="100"/>
    </row>
    <row r="379" spans="1:7" ht="15.75" customHeight="1">
      <c r="A379" s="101">
        <v>44377</v>
      </c>
      <c r="B379" s="27">
        <v>4030.03</v>
      </c>
      <c r="C379" s="27"/>
      <c r="D379" s="27"/>
      <c r="E379" s="27"/>
      <c r="G379" s="100"/>
    </row>
    <row r="380" spans="1:7" ht="15.75" customHeight="1">
      <c r="A380" s="101">
        <v>44378</v>
      </c>
      <c r="B380" s="27">
        <v>4079.21</v>
      </c>
      <c r="C380" s="27"/>
      <c r="D380" s="27"/>
      <c r="E380" s="27"/>
      <c r="G380" s="100"/>
    </row>
    <row r="381" spans="1:7" ht="15.75" customHeight="1">
      <c r="A381" s="101">
        <v>44379</v>
      </c>
      <c r="B381" s="27">
        <v>4082.3</v>
      </c>
      <c r="C381" s="27"/>
      <c r="D381" s="27"/>
      <c r="E381" s="27"/>
      <c r="G381" s="100"/>
    </row>
    <row r="382" spans="1:7" ht="15.75" customHeight="1">
      <c r="A382" s="101">
        <v>44382</v>
      </c>
      <c r="B382" s="27">
        <v>4110.72</v>
      </c>
      <c r="C382" s="27"/>
      <c r="D382" s="27"/>
      <c r="E382" s="27"/>
      <c r="G382" s="100"/>
    </row>
    <row r="383" spans="1:7" ht="15.75" customHeight="1">
      <c r="A383" s="101">
        <v>44383</v>
      </c>
      <c r="B383" s="27">
        <v>4076.49</v>
      </c>
      <c r="C383" s="27"/>
      <c r="D383" s="27"/>
      <c r="E383" s="27"/>
      <c r="G383" s="100"/>
    </row>
    <row r="384" spans="1:7" ht="15.75" customHeight="1">
      <c r="A384" s="101">
        <v>44384</v>
      </c>
      <c r="B384" s="27">
        <v>4102.51</v>
      </c>
      <c r="C384" s="27"/>
      <c r="D384" s="27"/>
      <c r="E384" s="27"/>
      <c r="G384" s="100"/>
    </row>
    <row r="385" spans="1:7" ht="15.75" customHeight="1">
      <c r="A385" s="101">
        <v>44385</v>
      </c>
      <c r="B385" s="27">
        <v>4035.66</v>
      </c>
      <c r="C385" s="27"/>
      <c r="D385" s="27"/>
      <c r="E385" s="27"/>
      <c r="G385" s="100"/>
    </row>
    <row r="386" spans="1:7" ht="15.75" customHeight="1">
      <c r="A386" s="101">
        <v>44386</v>
      </c>
      <c r="B386" s="27">
        <v>4086.83</v>
      </c>
      <c r="C386" s="27"/>
      <c r="D386" s="27"/>
      <c r="E386" s="27"/>
      <c r="G386" s="100"/>
    </row>
    <row r="387" spans="1:7" ht="15.75" customHeight="1">
      <c r="A387" s="101">
        <v>44389</v>
      </c>
      <c r="B387" s="27">
        <v>4088.07</v>
      </c>
      <c r="C387" s="27"/>
      <c r="D387" s="27"/>
      <c r="E387" s="27"/>
      <c r="G387" s="100"/>
    </row>
    <row r="388" spans="1:7" ht="15.75" customHeight="1">
      <c r="A388" s="101">
        <v>44390</v>
      </c>
      <c r="B388" s="27">
        <v>4088.73</v>
      </c>
      <c r="C388" s="27"/>
      <c r="D388" s="27"/>
      <c r="E388" s="27"/>
      <c r="G388" s="100"/>
    </row>
    <row r="389" spans="1:7" ht="15.75" customHeight="1">
      <c r="A389" s="101">
        <v>44391</v>
      </c>
      <c r="B389" s="27">
        <v>4067.29</v>
      </c>
      <c r="C389" s="27"/>
      <c r="D389" s="27"/>
      <c r="E389" s="27"/>
      <c r="G389" s="100"/>
    </row>
    <row r="390" spans="1:7" ht="15.75" customHeight="1">
      <c r="A390" s="101">
        <v>44392</v>
      </c>
      <c r="B390" s="27">
        <v>4022.04</v>
      </c>
      <c r="C390" s="27"/>
      <c r="D390" s="27"/>
      <c r="E390" s="27"/>
      <c r="G390" s="100"/>
    </row>
    <row r="391" spans="1:7" ht="15.75" customHeight="1">
      <c r="A391" s="101">
        <v>44393</v>
      </c>
      <c r="B391" s="27">
        <v>4019.1</v>
      </c>
      <c r="C391" s="27"/>
      <c r="D391" s="27"/>
      <c r="E391" s="27"/>
      <c r="G391" s="100"/>
    </row>
    <row r="392" spans="1:7" ht="15.75" customHeight="1">
      <c r="A392" s="101">
        <v>44396</v>
      </c>
      <c r="B392" s="27">
        <v>3925.17</v>
      </c>
      <c r="C392" s="27"/>
      <c r="D392" s="27"/>
      <c r="E392" s="27"/>
      <c r="G392" s="100"/>
    </row>
    <row r="393" spans="1:7" ht="15.75" customHeight="1">
      <c r="A393" s="101">
        <v>44397</v>
      </c>
      <c r="B393" s="27">
        <v>3948.19</v>
      </c>
      <c r="C393" s="27"/>
      <c r="D393" s="27"/>
      <c r="E393" s="27"/>
      <c r="G393" s="100"/>
    </row>
    <row r="394" spans="1:7" ht="15.75" customHeight="1">
      <c r="A394" s="101">
        <v>44398</v>
      </c>
      <c r="B394" s="27">
        <v>4016.86</v>
      </c>
      <c r="C394" s="27"/>
      <c r="D394" s="27"/>
      <c r="E394" s="27"/>
      <c r="G394" s="100"/>
    </row>
    <row r="395" spans="1:7" ht="15.75" customHeight="1">
      <c r="A395" s="101">
        <v>44399</v>
      </c>
      <c r="B395" s="27">
        <v>4006.99</v>
      </c>
      <c r="C395" s="27"/>
      <c r="D395" s="27"/>
      <c r="E395" s="27"/>
      <c r="G395" s="100"/>
    </row>
    <row r="396" spans="1:7" ht="15.75" customHeight="1">
      <c r="A396" s="101">
        <v>44400</v>
      </c>
      <c r="B396" s="27">
        <v>4041.5</v>
      </c>
      <c r="C396" s="27"/>
      <c r="D396" s="27"/>
      <c r="E396" s="27"/>
      <c r="G396" s="100"/>
    </row>
    <row r="397" spans="1:7" ht="15.75" customHeight="1">
      <c r="A397" s="101">
        <v>44403</v>
      </c>
      <c r="B397" s="27">
        <v>4042.06</v>
      </c>
      <c r="C397" s="27"/>
      <c r="D397" s="27"/>
      <c r="E397" s="27"/>
      <c r="G397" s="100"/>
    </row>
    <row r="398" spans="1:7" ht="15.75" customHeight="1">
      <c r="A398" s="101">
        <v>44404</v>
      </c>
      <c r="B398" s="27">
        <v>4026.43</v>
      </c>
      <c r="C398" s="27"/>
      <c r="D398" s="27"/>
      <c r="E398" s="27"/>
      <c r="G398" s="100"/>
    </row>
    <row r="399" spans="1:7" ht="15.75" customHeight="1">
      <c r="A399" s="101">
        <v>44405</v>
      </c>
      <c r="B399" s="27">
        <v>4040.22</v>
      </c>
      <c r="C399" s="27"/>
      <c r="D399" s="27"/>
      <c r="E399" s="27"/>
      <c r="G399" s="100"/>
    </row>
    <row r="400" spans="1:7" ht="15.75" customHeight="1">
      <c r="A400" s="101">
        <v>44406</v>
      </c>
      <c r="B400" s="27">
        <v>4070.79</v>
      </c>
      <c r="C400" s="27"/>
      <c r="D400" s="27"/>
      <c r="E400" s="27"/>
      <c r="G400" s="100"/>
    </row>
    <row r="401" spans="1:7" ht="15.75" customHeight="1">
      <c r="A401" s="101">
        <v>44407</v>
      </c>
      <c r="B401" s="27">
        <v>4045.8</v>
      </c>
      <c r="C401" s="27"/>
      <c r="D401" s="27"/>
      <c r="E401" s="27"/>
      <c r="G401" s="100"/>
    </row>
    <row r="402" spans="1:7" ht="15.75" customHeight="1">
      <c r="A402" s="101">
        <v>44410</v>
      </c>
      <c r="B402" s="27">
        <v>4077.35</v>
      </c>
      <c r="C402" s="27"/>
      <c r="D402" s="27"/>
      <c r="E402" s="27"/>
      <c r="G402" s="100"/>
    </row>
    <row r="403" spans="1:7" ht="15.75" customHeight="1">
      <c r="A403" s="101">
        <v>44411</v>
      </c>
      <c r="B403" s="27">
        <v>4091.24</v>
      </c>
      <c r="C403" s="27"/>
      <c r="D403" s="27"/>
      <c r="E403" s="27"/>
      <c r="G403" s="100"/>
    </row>
    <row r="404" spans="1:7" ht="15.75" customHeight="1">
      <c r="A404" s="101">
        <v>44412</v>
      </c>
      <c r="B404" s="27">
        <v>4101.6400000000003</v>
      </c>
      <c r="C404" s="27"/>
      <c r="D404" s="27"/>
      <c r="E404" s="27"/>
      <c r="G404" s="100"/>
    </row>
    <row r="405" spans="1:7" ht="15.75" customHeight="1">
      <c r="A405" s="101">
        <v>44413</v>
      </c>
      <c r="B405" s="27">
        <v>4105.04</v>
      </c>
      <c r="C405" s="27"/>
      <c r="D405" s="27"/>
      <c r="E405" s="27"/>
      <c r="G405" s="100"/>
    </row>
    <row r="406" spans="1:7" ht="15.75" customHeight="1">
      <c r="A406" s="101">
        <v>44414</v>
      </c>
      <c r="B406" s="27">
        <v>4104.66</v>
      </c>
      <c r="C406" s="27"/>
      <c r="D406" s="27"/>
      <c r="E406" s="27"/>
      <c r="G406" s="100"/>
    </row>
    <row r="407" spans="1:7" ht="15.75" customHeight="1">
      <c r="A407" s="101">
        <v>44417</v>
      </c>
      <c r="B407" s="27">
        <v>4108.9799999999996</v>
      </c>
      <c r="C407" s="27"/>
      <c r="D407" s="27"/>
      <c r="E407" s="27"/>
      <c r="G407" s="100"/>
    </row>
    <row r="408" spans="1:7" ht="15.75" customHeight="1">
      <c r="A408" s="101">
        <v>44418</v>
      </c>
      <c r="B408" s="27">
        <v>4126.3</v>
      </c>
      <c r="C408" s="27"/>
      <c r="D408" s="27"/>
      <c r="E408" s="27"/>
      <c r="G408" s="100"/>
    </row>
    <row r="409" spans="1:7" ht="15.75" customHeight="1">
      <c r="A409" s="101">
        <v>44419</v>
      </c>
      <c r="B409" s="27">
        <v>4160.05</v>
      </c>
      <c r="C409" s="27"/>
      <c r="D409" s="27"/>
      <c r="E409" s="27"/>
      <c r="G409" s="100"/>
    </row>
    <row r="410" spans="1:7" ht="15.75" customHeight="1">
      <c r="A410" s="101">
        <v>44420</v>
      </c>
      <c r="B410" s="27">
        <v>4147.0200000000004</v>
      </c>
      <c r="C410" s="27"/>
      <c r="D410" s="27"/>
      <c r="E410" s="27"/>
      <c r="G410" s="100"/>
    </row>
    <row r="411" spans="1:7" ht="15.75" customHeight="1">
      <c r="A411" s="101">
        <v>44421</v>
      </c>
      <c r="B411" s="27">
        <v>4160.37</v>
      </c>
      <c r="C411" s="27"/>
      <c r="D411" s="27"/>
      <c r="E411" s="27"/>
      <c r="G411" s="100"/>
    </row>
    <row r="412" spans="1:7" ht="15.75" customHeight="1">
      <c r="A412" s="101">
        <v>44424</v>
      </c>
      <c r="B412" s="27">
        <v>4127.3900000000003</v>
      </c>
      <c r="C412" s="27"/>
      <c r="D412" s="27"/>
      <c r="E412" s="27"/>
      <c r="G412" s="100"/>
    </row>
    <row r="413" spans="1:7" ht="15.75" customHeight="1">
      <c r="A413" s="101">
        <v>44425</v>
      </c>
      <c r="B413" s="27">
        <v>4139.6099999999997</v>
      </c>
      <c r="C413" s="27"/>
      <c r="D413" s="27"/>
      <c r="E413" s="27"/>
      <c r="G413" s="100"/>
    </row>
    <row r="414" spans="1:7" ht="15.75" customHeight="1">
      <c r="A414" s="101">
        <v>44426</v>
      </c>
      <c r="B414" s="27">
        <v>4138.53</v>
      </c>
      <c r="C414" s="27"/>
      <c r="D414" s="27"/>
      <c r="E414" s="27"/>
      <c r="G414" s="100"/>
    </row>
    <row r="415" spans="1:7" ht="15.75" customHeight="1">
      <c r="A415" s="101">
        <v>44427</v>
      </c>
      <c r="B415" s="27">
        <v>4079.1</v>
      </c>
      <c r="C415" s="27"/>
      <c r="D415" s="27"/>
      <c r="E415" s="27"/>
      <c r="G415" s="100"/>
    </row>
    <row r="416" spans="1:7" ht="15.75" customHeight="1">
      <c r="A416" s="101">
        <v>44428</v>
      </c>
      <c r="B416" s="27">
        <v>4097.3599999999997</v>
      </c>
      <c r="C416" s="27"/>
      <c r="D416" s="27"/>
      <c r="E416" s="27"/>
      <c r="G416" s="100"/>
    </row>
    <row r="417" spans="1:7" ht="15.75" customHeight="1">
      <c r="A417" s="101">
        <v>44431</v>
      </c>
      <c r="B417" s="27">
        <v>4107.01</v>
      </c>
      <c r="C417" s="27"/>
      <c r="D417" s="27"/>
      <c r="E417" s="27"/>
      <c r="G417" s="100"/>
    </row>
    <row r="418" spans="1:7" ht="15.75" customHeight="1">
      <c r="A418" s="101">
        <v>44432</v>
      </c>
      <c r="B418" s="27">
        <v>4119.5200000000004</v>
      </c>
      <c r="C418" s="27"/>
      <c r="D418" s="27"/>
      <c r="E418" s="27"/>
      <c r="G418" s="100"/>
    </row>
    <row r="419" spans="1:7" ht="15.75" customHeight="1">
      <c r="A419" s="101">
        <v>44433</v>
      </c>
      <c r="B419" s="27">
        <v>4134.18</v>
      </c>
      <c r="C419" s="27"/>
      <c r="D419" s="27"/>
      <c r="E419" s="27"/>
      <c r="G419" s="100"/>
    </row>
    <row r="420" spans="1:7" ht="15.75" customHeight="1">
      <c r="A420" s="101">
        <v>44434</v>
      </c>
      <c r="B420" s="27">
        <v>4121.2299999999996</v>
      </c>
      <c r="C420" s="27"/>
      <c r="D420" s="27"/>
      <c r="E420" s="27"/>
      <c r="G420" s="100"/>
    </row>
    <row r="421" spans="1:7" ht="15.75" customHeight="1">
      <c r="A421" s="101">
        <v>44435</v>
      </c>
      <c r="B421" s="27">
        <v>4135.49</v>
      </c>
      <c r="C421" s="27"/>
      <c r="D421" s="27"/>
      <c r="E421" s="27"/>
      <c r="G421" s="100"/>
    </row>
    <row r="422" spans="1:7" ht="15.75" customHeight="1">
      <c r="A422" s="101">
        <v>44439</v>
      </c>
      <c r="B422" s="27">
        <v>4123.45</v>
      </c>
      <c r="C422" s="27"/>
      <c r="D422" s="27"/>
      <c r="E422" s="27"/>
      <c r="G422" s="100"/>
    </row>
    <row r="423" spans="1:7" ht="15.75" customHeight="1">
      <c r="A423" s="101">
        <v>44440</v>
      </c>
      <c r="B423" s="27">
        <v>4142.37</v>
      </c>
      <c r="C423" s="27"/>
      <c r="D423" s="27"/>
      <c r="E423" s="27"/>
      <c r="G423" s="100"/>
    </row>
    <row r="424" spans="1:7" ht="15.75" customHeight="1">
      <c r="A424" s="101">
        <v>44441</v>
      </c>
      <c r="B424" s="27">
        <v>4148.24</v>
      </c>
      <c r="C424" s="27"/>
      <c r="D424" s="27"/>
      <c r="E424" s="27"/>
      <c r="G424" s="100"/>
    </row>
    <row r="425" spans="1:7" ht="15.75" customHeight="1">
      <c r="A425" s="101">
        <v>44442</v>
      </c>
      <c r="B425" s="27">
        <v>4135.18</v>
      </c>
      <c r="C425" s="27"/>
      <c r="D425" s="27"/>
      <c r="E425" s="27"/>
      <c r="G425" s="100"/>
    </row>
    <row r="426" spans="1:7" ht="15.75" customHeight="1">
      <c r="A426" s="101">
        <v>44445</v>
      </c>
      <c r="B426" s="27">
        <v>4159.9399999999996</v>
      </c>
      <c r="C426" s="27"/>
      <c r="D426" s="27"/>
      <c r="E426" s="27"/>
      <c r="G426" s="100"/>
    </row>
    <row r="427" spans="1:7" ht="15.75" customHeight="1">
      <c r="A427" s="101">
        <v>44446</v>
      </c>
      <c r="B427" s="27">
        <v>4137.32</v>
      </c>
      <c r="C427" s="27"/>
      <c r="D427" s="27"/>
      <c r="E427" s="27"/>
      <c r="G427" s="100"/>
    </row>
    <row r="428" spans="1:7" ht="15.75" customHeight="1">
      <c r="A428" s="101">
        <v>44447</v>
      </c>
      <c r="B428" s="27">
        <v>4104.05</v>
      </c>
      <c r="C428" s="27"/>
      <c r="D428" s="27"/>
      <c r="E428" s="27"/>
      <c r="G428" s="100"/>
    </row>
    <row r="429" spans="1:7" ht="15.75" customHeight="1">
      <c r="A429" s="101">
        <v>44448</v>
      </c>
      <c r="B429" s="27">
        <v>4068.81</v>
      </c>
      <c r="C429" s="27"/>
      <c r="D429" s="27"/>
      <c r="E429" s="27"/>
      <c r="G429" s="100"/>
    </row>
    <row r="430" spans="1:7" ht="15.75" customHeight="1">
      <c r="A430" s="101">
        <v>44449</v>
      </c>
      <c r="B430" s="27">
        <v>4069.07</v>
      </c>
      <c r="C430" s="27"/>
      <c r="D430" s="27"/>
      <c r="E430" s="27"/>
      <c r="G430" s="100"/>
    </row>
    <row r="431" spans="1:7" ht="15.75" customHeight="1">
      <c r="A431" s="101">
        <v>44452</v>
      </c>
      <c r="B431" s="27">
        <v>4088.93</v>
      </c>
      <c r="C431" s="27"/>
      <c r="D431" s="27"/>
      <c r="E431" s="27"/>
      <c r="G431" s="100"/>
    </row>
    <row r="432" spans="1:7" ht="15.75" customHeight="1">
      <c r="A432" s="101">
        <v>44453</v>
      </c>
      <c r="B432" s="27">
        <v>4069.91</v>
      </c>
      <c r="C432" s="27"/>
      <c r="D432" s="27"/>
      <c r="E432" s="27"/>
      <c r="G432" s="100"/>
    </row>
    <row r="433" spans="1:7" ht="15.75" customHeight="1">
      <c r="A433" s="101">
        <v>44454</v>
      </c>
      <c r="B433" s="27">
        <v>4053.58</v>
      </c>
      <c r="C433" s="27"/>
      <c r="D433" s="27"/>
      <c r="E433" s="27"/>
      <c r="G433" s="100"/>
    </row>
    <row r="434" spans="1:7" ht="15.75" customHeight="1">
      <c r="A434" s="101">
        <v>44455</v>
      </c>
      <c r="B434" s="27">
        <v>4065.08</v>
      </c>
      <c r="C434" s="27"/>
      <c r="D434" s="27"/>
      <c r="E434" s="27"/>
      <c r="G434" s="100"/>
    </row>
    <row r="435" spans="1:7" ht="15.75" customHeight="1">
      <c r="A435" s="101">
        <v>44456</v>
      </c>
      <c r="B435" s="27">
        <v>4035.76</v>
      </c>
      <c r="C435" s="27"/>
      <c r="D435" s="27"/>
      <c r="E435" s="27"/>
      <c r="G435" s="100"/>
    </row>
    <row r="436" spans="1:7" ht="15.75" customHeight="1">
      <c r="A436" s="101">
        <v>44459</v>
      </c>
      <c r="B436" s="27">
        <v>3999.41</v>
      </c>
      <c r="C436" s="27"/>
      <c r="D436" s="27"/>
      <c r="E436" s="27"/>
      <c r="G436" s="100"/>
    </row>
    <row r="437" spans="1:7" ht="15.75" customHeight="1">
      <c r="A437" s="101">
        <v>44460</v>
      </c>
      <c r="B437" s="27">
        <v>4042.43</v>
      </c>
      <c r="C437" s="27"/>
      <c r="D437" s="27"/>
      <c r="E437" s="27"/>
      <c r="G437" s="100"/>
    </row>
    <row r="438" spans="1:7" ht="15.75" customHeight="1">
      <c r="A438" s="101">
        <v>44461</v>
      </c>
      <c r="B438" s="27">
        <v>4096.2299999999996</v>
      </c>
      <c r="C438" s="27"/>
      <c r="D438" s="27"/>
      <c r="E438" s="27"/>
      <c r="G438" s="100"/>
    </row>
    <row r="439" spans="1:7" ht="15.75" customHeight="1">
      <c r="A439" s="101">
        <v>44462</v>
      </c>
      <c r="B439" s="27">
        <v>4095.31</v>
      </c>
      <c r="C439" s="27"/>
      <c r="D439" s="27"/>
      <c r="E439" s="27"/>
      <c r="G439" s="100"/>
    </row>
    <row r="440" spans="1:7" ht="15.75" customHeight="1">
      <c r="A440" s="101">
        <v>44463</v>
      </c>
      <c r="B440" s="27">
        <v>4075.61</v>
      </c>
      <c r="C440" s="27"/>
      <c r="D440" s="27"/>
      <c r="E440" s="27"/>
      <c r="G440" s="100"/>
    </row>
    <row r="441" spans="1:7" ht="15.75" customHeight="1">
      <c r="A441" s="101">
        <v>44466</v>
      </c>
      <c r="B441" s="27">
        <v>4081.23</v>
      </c>
      <c r="C441" s="27"/>
      <c r="D441" s="27"/>
      <c r="E441" s="27"/>
      <c r="G441" s="100"/>
    </row>
    <row r="442" spans="1:7" ht="15.75" customHeight="1">
      <c r="A442" s="101">
        <v>44467</v>
      </c>
      <c r="B442" s="27">
        <v>4049.38</v>
      </c>
      <c r="C442" s="27"/>
      <c r="D442" s="27"/>
      <c r="E442" s="27"/>
      <c r="G442" s="100"/>
    </row>
    <row r="443" spans="1:7" ht="15.75" customHeight="1">
      <c r="A443" s="101">
        <v>44468</v>
      </c>
      <c r="B443" s="27">
        <v>4087.85</v>
      </c>
      <c r="C443" s="27"/>
      <c r="D443" s="27"/>
      <c r="E443" s="27"/>
      <c r="G443" s="100"/>
    </row>
    <row r="444" spans="1:7" ht="15.75" customHeight="1">
      <c r="A444" s="101">
        <v>44469</v>
      </c>
      <c r="B444" s="27">
        <v>4073.8</v>
      </c>
      <c r="C444" s="27"/>
      <c r="D444" s="27"/>
      <c r="E444" s="27"/>
      <c r="G444" s="100"/>
    </row>
    <row r="445" spans="1:7" ht="15.75" customHeight="1">
      <c r="A445" s="101">
        <v>44470</v>
      </c>
      <c r="B445" s="27">
        <v>4044.03</v>
      </c>
      <c r="C445" s="27"/>
      <c r="D445" s="27"/>
      <c r="E445" s="27"/>
      <c r="G445" s="100"/>
    </row>
    <row r="446" spans="1:7" ht="15.75" customHeight="1">
      <c r="A446" s="101">
        <v>44473</v>
      </c>
      <c r="B446" s="27">
        <v>4026.29</v>
      </c>
      <c r="C446" s="27"/>
      <c r="D446" s="27"/>
      <c r="E446" s="27"/>
      <c r="G446" s="100"/>
    </row>
    <row r="447" spans="1:7" ht="15.75" customHeight="1">
      <c r="A447" s="101">
        <v>44474</v>
      </c>
      <c r="B447" s="27">
        <v>4059.89</v>
      </c>
      <c r="C447" s="27"/>
      <c r="D447" s="27"/>
      <c r="E447" s="27"/>
      <c r="G447" s="100"/>
    </row>
    <row r="448" spans="1:7" ht="15.75" customHeight="1">
      <c r="A448" s="101">
        <v>44475</v>
      </c>
      <c r="B448" s="27">
        <v>4010.66</v>
      </c>
      <c r="C448" s="27"/>
      <c r="D448" s="27"/>
      <c r="E448" s="27"/>
      <c r="G448" s="100"/>
    </row>
    <row r="449" spans="1:7" ht="15.75" customHeight="1">
      <c r="A449" s="101">
        <v>44476</v>
      </c>
      <c r="B449" s="27">
        <v>4054.91</v>
      </c>
      <c r="C449" s="27"/>
      <c r="D449" s="27"/>
      <c r="E449" s="27"/>
      <c r="G449" s="100"/>
    </row>
    <row r="450" spans="1:7" ht="15.75" customHeight="1">
      <c r="A450" s="101">
        <v>44477</v>
      </c>
      <c r="B450" s="27">
        <v>4062.44</v>
      </c>
      <c r="C450" s="27"/>
      <c r="D450" s="27"/>
      <c r="E450" s="27"/>
      <c r="G450" s="100"/>
    </row>
    <row r="451" spans="1:7" ht="15.75" customHeight="1">
      <c r="A451" s="101">
        <v>44480</v>
      </c>
      <c r="B451" s="27">
        <v>4085.11</v>
      </c>
      <c r="C451" s="27"/>
      <c r="D451" s="27"/>
      <c r="E451" s="27"/>
      <c r="G451" s="100"/>
    </row>
    <row r="452" spans="1:7" ht="15.75" customHeight="1">
      <c r="A452" s="101">
        <v>44481</v>
      </c>
      <c r="B452" s="27">
        <v>4076.68</v>
      </c>
      <c r="C452" s="27"/>
      <c r="D452" s="27"/>
      <c r="E452" s="27"/>
      <c r="G452" s="100"/>
    </row>
    <row r="453" spans="1:7" ht="15.75" customHeight="1">
      <c r="A453" s="101">
        <v>44482</v>
      </c>
      <c r="B453" s="27">
        <v>4087.42</v>
      </c>
      <c r="C453" s="27"/>
      <c r="D453" s="27"/>
      <c r="E453" s="27"/>
      <c r="G453" s="100"/>
    </row>
    <row r="454" spans="1:7" ht="15.75" customHeight="1">
      <c r="A454" s="101">
        <v>44483</v>
      </c>
      <c r="B454" s="27">
        <v>4125.6499999999996</v>
      </c>
      <c r="C454" s="27"/>
      <c r="D454" s="27"/>
      <c r="E454" s="27"/>
      <c r="G454" s="100"/>
    </row>
    <row r="455" spans="1:7" ht="15.75" customHeight="1">
      <c r="A455" s="101">
        <v>44484</v>
      </c>
      <c r="B455" s="27">
        <v>4141.99</v>
      </c>
      <c r="C455" s="27"/>
      <c r="D455" s="27"/>
      <c r="E455" s="27"/>
      <c r="G455" s="100"/>
    </row>
    <row r="456" spans="1:7" ht="15.75" customHeight="1">
      <c r="A456" s="101">
        <v>44487</v>
      </c>
      <c r="B456" s="27">
        <v>4127.24</v>
      </c>
      <c r="C456" s="27"/>
      <c r="D456" s="27"/>
      <c r="E456" s="27"/>
      <c r="G456" s="100"/>
    </row>
    <row r="457" spans="1:7" ht="15.75" customHeight="1">
      <c r="A457" s="101">
        <v>44488</v>
      </c>
      <c r="B457" s="27">
        <v>4136.42</v>
      </c>
      <c r="C457" s="27"/>
      <c r="D457" s="27"/>
      <c r="E457" s="27"/>
      <c r="G457" s="100"/>
    </row>
    <row r="458" spans="1:7" ht="15.75" customHeight="1">
      <c r="A458" s="101">
        <v>44489</v>
      </c>
      <c r="B458" s="27">
        <v>4136.2700000000004</v>
      </c>
      <c r="C458" s="27"/>
      <c r="D458" s="27"/>
      <c r="E458" s="27"/>
      <c r="G458" s="100"/>
    </row>
    <row r="459" spans="1:7" ht="15.75" customHeight="1">
      <c r="A459" s="101">
        <v>44490</v>
      </c>
      <c r="B459" s="27">
        <v>4119.22</v>
      </c>
      <c r="C459" s="27"/>
      <c r="D459" s="27"/>
      <c r="E459" s="27"/>
      <c r="G459" s="100"/>
    </row>
    <row r="460" spans="1:7" ht="15.75" customHeight="1">
      <c r="A460" s="101">
        <v>44491</v>
      </c>
      <c r="B460" s="27">
        <v>4126.41</v>
      </c>
      <c r="C460" s="27"/>
      <c r="D460" s="27"/>
      <c r="E460" s="27"/>
      <c r="G460" s="100"/>
    </row>
    <row r="461" spans="1:7" ht="15.75" customHeight="1">
      <c r="A461" s="101">
        <v>44494</v>
      </c>
      <c r="B461" s="27">
        <v>4135.3500000000004</v>
      </c>
      <c r="C461" s="27"/>
      <c r="D461" s="27"/>
      <c r="E461" s="27"/>
      <c r="G461" s="100"/>
    </row>
    <row r="462" spans="1:7" ht="15.75" customHeight="1">
      <c r="A462" s="101">
        <v>44495</v>
      </c>
      <c r="B462" s="27">
        <v>4168.17</v>
      </c>
      <c r="C462" s="27"/>
      <c r="D462" s="27"/>
      <c r="E462" s="27"/>
      <c r="G462" s="100"/>
    </row>
    <row r="463" spans="1:7" ht="15.75" customHeight="1">
      <c r="A463" s="101">
        <v>44496</v>
      </c>
      <c r="B463" s="27">
        <v>4157.0200000000004</v>
      </c>
      <c r="C463" s="27"/>
      <c r="D463" s="27"/>
      <c r="E463" s="27"/>
      <c r="G463" s="100"/>
    </row>
    <row r="464" spans="1:7" ht="15.75" customHeight="1">
      <c r="A464" s="101">
        <v>44497</v>
      </c>
      <c r="B464" s="27">
        <v>4156.1000000000004</v>
      </c>
      <c r="C464" s="27"/>
      <c r="D464" s="27"/>
      <c r="E464" s="27"/>
      <c r="G464" s="100"/>
    </row>
    <row r="465" spans="1:7" ht="15.75" customHeight="1">
      <c r="A465" s="101">
        <v>44498</v>
      </c>
      <c r="B465" s="27">
        <v>4147.54</v>
      </c>
      <c r="C465" s="27"/>
      <c r="D465" s="27"/>
      <c r="E465" s="27"/>
      <c r="G465" s="100"/>
    </row>
    <row r="466" spans="1:7" ht="15.75" customHeight="1">
      <c r="A466" s="101">
        <v>44501</v>
      </c>
      <c r="B466" s="27">
        <v>4174.9399999999996</v>
      </c>
      <c r="C466" s="27"/>
      <c r="D466" s="27"/>
      <c r="E466" s="27"/>
      <c r="G466" s="100"/>
    </row>
    <row r="467" spans="1:7" ht="15.75" customHeight="1">
      <c r="A467" s="101">
        <v>44502</v>
      </c>
      <c r="B467" s="27">
        <v>4166.17</v>
      </c>
      <c r="C467" s="27"/>
      <c r="D467" s="27"/>
      <c r="E467" s="27"/>
      <c r="G467" s="100"/>
    </row>
    <row r="468" spans="1:7" ht="15.75" customHeight="1">
      <c r="A468" s="101">
        <v>44503</v>
      </c>
      <c r="B468" s="27">
        <v>4153.21</v>
      </c>
      <c r="C468" s="27"/>
      <c r="D468" s="27"/>
      <c r="E468" s="27"/>
      <c r="G468" s="100"/>
    </row>
    <row r="469" spans="1:7" ht="15.75" customHeight="1">
      <c r="A469" s="101">
        <v>44504</v>
      </c>
      <c r="B469" s="27">
        <v>4179.07</v>
      </c>
      <c r="C469" s="27"/>
      <c r="D469" s="27"/>
      <c r="E469" s="27"/>
      <c r="G469" s="100"/>
    </row>
    <row r="470" spans="1:7" ht="15.75" customHeight="1">
      <c r="A470" s="101">
        <v>44505</v>
      </c>
      <c r="B470" s="27">
        <v>4194.3999999999996</v>
      </c>
      <c r="C470" s="27"/>
      <c r="D470" s="27"/>
      <c r="E470" s="27"/>
      <c r="G470" s="100"/>
    </row>
    <row r="471" spans="1:7" ht="15.75" customHeight="1">
      <c r="A471" s="101">
        <v>44508</v>
      </c>
      <c r="B471" s="27">
        <v>4190.92</v>
      </c>
      <c r="C471" s="27"/>
      <c r="D471" s="27"/>
      <c r="E471" s="27"/>
      <c r="G471" s="100"/>
    </row>
    <row r="472" spans="1:7" ht="15.75" customHeight="1">
      <c r="A472" s="101">
        <v>44509</v>
      </c>
      <c r="B472" s="27">
        <v>4173</v>
      </c>
      <c r="C472" s="27"/>
      <c r="D472" s="27"/>
      <c r="E472" s="27"/>
      <c r="G472" s="100"/>
    </row>
    <row r="473" spans="1:7" ht="15.75" customHeight="1">
      <c r="A473" s="101">
        <v>44510</v>
      </c>
      <c r="B473" s="27">
        <v>4206.3</v>
      </c>
      <c r="C473" s="27"/>
      <c r="D473" s="27"/>
      <c r="E473" s="27"/>
      <c r="G473" s="100"/>
    </row>
    <row r="474" spans="1:7" ht="15.75" customHeight="1">
      <c r="A474" s="101">
        <v>44511</v>
      </c>
      <c r="B474" s="27">
        <v>4231.53</v>
      </c>
      <c r="C474" s="27"/>
      <c r="D474" s="27"/>
      <c r="E474" s="27"/>
      <c r="G474" s="100"/>
    </row>
    <row r="475" spans="1:7" ht="15.75" customHeight="1">
      <c r="A475" s="101">
        <v>44512</v>
      </c>
      <c r="B475" s="27">
        <v>4213.8900000000003</v>
      </c>
      <c r="C475" s="27"/>
      <c r="D475" s="27"/>
      <c r="E475" s="27"/>
      <c r="G475" s="100"/>
    </row>
    <row r="476" spans="1:7" ht="15.75" customHeight="1">
      <c r="A476" s="101">
        <v>44515</v>
      </c>
      <c r="B476" s="27">
        <v>4217.79</v>
      </c>
      <c r="C476" s="27"/>
      <c r="D476" s="27"/>
      <c r="E476" s="27"/>
      <c r="G476" s="100"/>
    </row>
    <row r="477" spans="1:7" ht="15.75" customHeight="1">
      <c r="A477" s="101">
        <v>44516</v>
      </c>
      <c r="B477" s="27">
        <v>4203.45</v>
      </c>
      <c r="C477" s="27"/>
      <c r="D477" s="27"/>
      <c r="E477" s="27"/>
      <c r="G477" s="100"/>
    </row>
    <row r="478" spans="1:7" ht="15.75" customHeight="1">
      <c r="A478" s="101">
        <v>44517</v>
      </c>
      <c r="B478" s="27">
        <v>4183.22</v>
      </c>
      <c r="C478" s="27"/>
      <c r="D478" s="27"/>
      <c r="E478" s="27"/>
      <c r="G478" s="100"/>
    </row>
    <row r="479" spans="1:7" ht="15.75" customHeight="1">
      <c r="A479" s="101">
        <v>44518</v>
      </c>
      <c r="B479" s="27">
        <v>4171.04</v>
      </c>
      <c r="C479" s="27"/>
      <c r="D479" s="27"/>
      <c r="E479" s="27"/>
      <c r="G479" s="100"/>
    </row>
    <row r="480" spans="1:7" ht="15.75" customHeight="1">
      <c r="A480" s="101">
        <v>44519</v>
      </c>
      <c r="B480" s="27">
        <v>4153.16</v>
      </c>
      <c r="C480" s="27"/>
      <c r="D480" s="27"/>
      <c r="E480" s="27"/>
      <c r="G480" s="100"/>
    </row>
    <row r="481" spans="1:7" ht="15.75" customHeight="1">
      <c r="A481" s="101">
        <v>44522</v>
      </c>
      <c r="B481" s="27">
        <v>4166.21</v>
      </c>
      <c r="C481" s="27"/>
      <c r="D481" s="27"/>
      <c r="E481" s="27"/>
      <c r="G481" s="100"/>
    </row>
    <row r="482" spans="1:7" ht="15.75" customHeight="1">
      <c r="A482" s="101">
        <v>44523</v>
      </c>
      <c r="B482" s="27">
        <v>4164.92</v>
      </c>
      <c r="C482" s="27"/>
      <c r="D482" s="27"/>
      <c r="E482" s="27"/>
      <c r="G482" s="100"/>
    </row>
    <row r="483" spans="1:7" ht="15.75" customHeight="1">
      <c r="A483" s="101">
        <v>44524</v>
      </c>
      <c r="B483" s="27">
        <v>4172.46</v>
      </c>
      <c r="C483" s="27"/>
      <c r="D483" s="27"/>
      <c r="E483" s="27"/>
      <c r="G483" s="100"/>
    </row>
    <row r="484" spans="1:7" ht="15.75" customHeight="1">
      <c r="A484" s="101">
        <v>44525</v>
      </c>
      <c r="B484" s="27">
        <v>4187.3900000000003</v>
      </c>
      <c r="C484" s="27"/>
      <c r="D484" s="27"/>
      <c r="E484" s="27"/>
      <c r="G484" s="100"/>
    </row>
    <row r="485" spans="1:7" ht="15.75" customHeight="1">
      <c r="A485" s="101">
        <v>44526</v>
      </c>
      <c r="B485" s="27">
        <v>4038.19</v>
      </c>
      <c r="C485" s="27"/>
      <c r="D485" s="27"/>
      <c r="E485" s="27"/>
      <c r="G485" s="100"/>
    </row>
    <row r="486" spans="1:7" ht="15.75" customHeight="1">
      <c r="A486" s="101">
        <v>44529</v>
      </c>
      <c r="B486" s="27">
        <v>4076.21</v>
      </c>
      <c r="C486" s="27"/>
      <c r="D486" s="27"/>
      <c r="E486" s="27"/>
      <c r="G486" s="100"/>
    </row>
    <row r="487" spans="1:7" ht="15.75" customHeight="1">
      <c r="A487" s="101">
        <v>44530</v>
      </c>
      <c r="B487" s="27">
        <v>4044.89</v>
      </c>
      <c r="C487" s="27"/>
      <c r="D487" s="27"/>
      <c r="E487" s="27"/>
      <c r="G487" s="100"/>
    </row>
    <row r="488" spans="1:7" ht="15.75" customHeight="1">
      <c r="A488" s="101">
        <v>44531</v>
      </c>
      <c r="B488" s="27">
        <v>4108.8900000000003</v>
      </c>
      <c r="C488" s="27"/>
      <c r="D488" s="27"/>
      <c r="E488" s="27"/>
      <c r="G488" s="100"/>
    </row>
    <row r="489" spans="1:7" ht="15.75" customHeight="1">
      <c r="A489" s="101">
        <v>44532</v>
      </c>
      <c r="B489" s="27">
        <v>4083.04</v>
      </c>
      <c r="C489" s="27"/>
      <c r="D489" s="27"/>
      <c r="E489" s="27"/>
      <c r="G489" s="100"/>
    </row>
    <row r="490" spans="1:7" ht="15.75" customHeight="1">
      <c r="A490" s="101">
        <v>44533</v>
      </c>
      <c r="B490" s="27">
        <v>4078.56</v>
      </c>
      <c r="C490" s="27"/>
      <c r="D490" s="27"/>
      <c r="E490" s="27"/>
      <c r="G490" s="100"/>
    </row>
    <row r="491" spans="1:7" ht="15.75" customHeight="1">
      <c r="A491" s="101">
        <v>44536</v>
      </c>
      <c r="B491" s="27">
        <v>4137.8999999999996</v>
      </c>
      <c r="C491" s="27"/>
      <c r="D491" s="27"/>
      <c r="E491" s="27"/>
      <c r="G491" s="100"/>
    </row>
    <row r="492" spans="1:7" ht="15.75" customHeight="1">
      <c r="A492" s="101">
        <v>44537</v>
      </c>
      <c r="B492" s="27">
        <v>4199.99</v>
      </c>
      <c r="C492" s="27"/>
      <c r="D492" s="27"/>
      <c r="E492" s="27"/>
      <c r="G492" s="100"/>
    </row>
    <row r="493" spans="1:7" ht="15.75" customHeight="1">
      <c r="A493" s="101">
        <v>44538</v>
      </c>
      <c r="B493" s="27">
        <v>4198.53</v>
      </c>
      <c r="C493" s="27"/>
      <c r="D493" s="27"/>
      <c r="E493" s="27"/>
      <c r="G493" s="100"/>
    </row>
    <row r="494" spans="1:7" ht="15.75" customHeight="1">
      <c r="A494" s="101">
        <v>44539</v>
      </c>
      <c r="B494" s="27">
        <v>4188.34</v>
      </c>
      <c r="C494" s="27"/>
      <c r="D494" s="27"/>
      <c r="E494" s="27"/>
      <c r="G494" s="100"/>
    </row>
    <row r="495" spans="1:7" ht="15.75" customHeight="1">
      <c r="A495" s="101">
        <v>44540</v>
      </c>
      <c r="B495" s="27">
        <v>4167.45</v>
      </c>
      <c r="C495" s="27"/>
      <c r="D495" s="27"/>
      <c r="E495" s="27"/>
      <c r="G495" s="100"/>
    </row>
    <row r="496" spans="1:7" ht="15.75" customHeight="1">
      <c r="A496" s="101">
        <v>44543</v>
      </c>
      <c r="B496" s="27">
        <v>4130.09</v>
      </c>
      <c r="C496" s="27"/>
      <c r="D496" s="27"/>
      <c r="E496" s="27"/>
      <c r="G496" s="100"/>
    </row>
    <row r="497" spans="1:7" ht="15.75" customHeight="1">
      <c r="A497" s="101">
        <v>44544</v>
      </c>
      <c r="B497" s="27">
        <v>4121</v>
      </c>
      <c r="C497" s="27"/>
      <c r="D497" s="27"/>
      <c r="E497" s="27"/>
      <c r="G497" s="100"/>
    </row>
    <row r="498" spans="1:7" ht="15.75" customHeight="1">
      <c r="A498" s="101">
        <v>44545</v>
      </c>
      <c r="B498" s="27">
        <v>4094.69</v>
      </c>
      <c r="C498" s="27"/>
      <c r="D498" s="27"/>
      <c r="E498" s="27"/>
      <c r="G498" s="100"/>
    </row>
    <row r="499" spans="1:7" ht="15.75" customHeight="1">
      <c r="A499" s="101">
        <v>44546</v>
      </c>
      <c r="B499" s="27">
        <v>4143.88</v>
      </c>
      <c r="C499" s="27"/>
      <c r="D499" s="27"/>
      <c r="E499" s="27"/>
      <c r="G499" s="100"/>
    </row>
    <row r="500" spans="1:7" ht="15.75" customHeight="1">
      <c r="A500" s="101">
        <v>44547</v>
      </c>
      <c r="B500" s="27">
        <v>4152.47</v>
      </c>
      <c r="C500" s="27"/>
      <c r="D500" s="27"/>
      <c r="E500" s="27"/>
      <c r="G500" s="100"/>
    </row>
    <row r="501" spans="1:7" ht="15.75" customHeight="1">
      <c r="A501" s="101">
        <v>44550</v>
      </c>
      <c r="B501" s="27">
        <v>4111.24</v>
      </c>
      <c r="C501" s="27"/>
      <c r="D501" s="27"/>
      <c r="E501" s="27"/>
      <c r="G501" s="100"/>
    </row>
    <row r="502" spans="1:7" ht="15.75" customHeight="1">
      <c r="A502" s="101">
        <v>44551</v>
      </c>
      <c r="B502" s="27">
        <v>4166.72</v>
      </c>
      <c r="C502" s="27"/>
      <c r="D502" s="27"/>
      <c r="E502" s="27"/>
      <c r="G502" s="100"/>
    </row>
    <row r="503" spans="1:7" ht="15.75" customHeight="1">
      <c r="A503" s="101">
        <v>44552</v>
      </c>
      <c r="B503" s="27">
        <v>4195.82</v>
      </c>
      <c r="C503" s="27"/>
      <c r="D503" s="27"/>
      <c r="E503" s="27"/>
      <c r="G503" s="100"/>
    </row>
    <row r="504" spans="1:7" ht="15.75" customHeight="1">
      <c r="A504" s="101">
        <v>44553</v>
      </c>
      <c r="B504" s="27">
        <v>4216.6499999999996</v>
      </c>
      <c r="C504" s="27"/>
      <c r="D504" s="27"/>
      <c r="E504" s="27"/>
      <c r="G504" s="100"/>
    </row>
    <row r="505" spans="1:7" ht="15.75" customHeight="1">
      <c r="A505" s="101">
        <v>44554</v>
      </c>
      <c r="B505" s="27">
        <v>4216.17</v>
      </c>
      <c r="C505" s="27"/>
      <c r="D505" s="27"/>
      <c r="E505" s="27"/>
      <c r="G505" s="100"/>
    </row>
    <row r="506" spans="1:7" ht="15.75" customHeight="1">
      <c r="A506" s="101">
        <v>44559</v>
      </c>
      <c r="B506" s="27">
        <v>4246.8999999999996</v>
      </c>
      <c r="C506" s="27"/>
      <c r="D506" s="27"/>
      <c r="E506" s="27"/>
      <c r="G506" s="100"/>
    </row>
    <row r="507" spans="1:7" ht="15.75" customHeight="1">
      <c r="A507" s="101">
        <v>44560</v>
      </c>
      <c r="B507" s="27">
        <v>4239.25</v>
      </c>
      <c r="C507" s="27"/>
      <c r="D507" s="27"/>
      <c r="E507" s="27"/>
      <c r="G507" s="100"/>
    </row>
    <row r="508" spans="1:7" ht="15.75" customHeight="1">
      <c r="A508" s="101">
        <v>44561</v>
      </c>
      <c r="B508" s="27">
        <v>4228.67</v>
      </c>
      <c r="C508" s="27"/>
      <c r="D508" s="27"/>
      <c r="E508" s="27"/>
      <c r="G508" s="100"/>
    </row>
    <row r="509" spans="1:7" ht="15.75" customHeight="1">
      <c r="A509" s="101">
        <v>44565</v>
      </c>
      <c r="B509" s="27">
        <v>4298.76</v>
      </c>
      <c r="C509" s="27"/>
      <c r="D509" s="27"/>
      <c r="E509" s="27"/>
      <c r="G509" s="100"/>
    </row>
    <row r="510" spans="1:7" ht="15.75" customHeight="1">
      <c r="A510" s="101">
        <v>44566</v>
      </c>
      <c r="B510" s="27">
        <v>4300.3500000000004</v>
      </c>
      <c r="C510" s="27"/>
      <c r="D510" s="27"/>
      <c r="E510" s="27"/>
      <c r="G510" s="100"/>
    </row>
    <row r="511" spans="1:7" ht="15.75" customHeight="1">
      <c r="A511" s="101">
        <v>44567</v>
      </c>
      <c r="B511" s="27">
        <v>4257.7700000000004</v>
      </c>
      <c r="C511" s="27"/>
      <c r="D511" s="27"/>
      <c r="E511" s="27"/>
      <c r="G511" s="100"/>
    </row>
    <row r="512" spans="1:7" ht="15.75" customHeight="1">
      <c r="A512" s="101">
        <v>44568</v>
      </c>
      <c r="B512" s="27">
        <v>4272.2700000000004</v>
      </c>
      <c r="C512" s="27"/>
      <c r="D512" s="27"/>
      <c r="E512" s="27"/>
      <c r="G512" s="100"/>
    </row>
    <row r="513" spans="1:7" ht="15.75" customHeight="1">
      <c r="A513" s="101">
        <v>44571</v>
      </c>
      <c r="B513" s="27">
        <v>4242.3</v>
      </c>
      <c r="C513" s="27"/>
      <c r="D513" s="27"/>
      <c r="E513" s="27"/>
      <c r="G513" s="100"/>
    </row>
    <row r="514" spans="1:7" ht="15.75" customHeight="1">
      <c r="A514" s="101">
        <v>44572</v>
      </c>
      <c r="B514" s="27">
        <v>4264.93</v>
      </c>
      <c r="C514" s="27"/>
      <c r="D514" s="27"/>
      <c r="E514" s="27"/>
      <c r="G514" s="100"/>
    </row>
    <row r="515" spans="1:7" ht="15.75" customHeight="1">
      <c r="A515" s="101">
        <v>44573</v>
      </c>
      <c r="B515" s="27">
        <v>4294.04</v>
      </c>
      <c r="C515" s="27"/>
      <c r="D515" s="27"/>
      <c r="E515" s="27"/>
      <c r="G515" s="100"/>
    </row>
    <row r="516" spans="1:7" ht="15.75" customHeight="1">
      <c r="A516" s="101">
        <v>44574</v>
      </c>
      <c r="B516" s="27">
        <v>4296.99</v>
      </c>
      <c r="C516" s="27"/>
      <c r="D516" s="27"/>
      <c r="E516" s="27"/>
      <c r="G516" s="100"/>
    </row>
    <row r="517" spans="1:7" ht="15.75" customHeight="1">
      <c r="A517" s="101">
        <v>44575</v>
      </c>
      <c r="B517" s="27">
        <v>4280.34</v>
      </c>
      <c r="C517" s="27"/>
      <c r="D517" s="27"/>
      <c r="E517" s="27"/>
      <c r="G517" s="100"/>
    </row>
    <row r="518" spans="1:7" ht="15.75" customHeight="1">
      <c r="A518" s="101">
        <v>44578</v>
      </c>
      <c r="B518" s="27">
        <v>4316.6400000000003</v>
      </c>
      <c r="C518" s="27"/>
      <c r="D518" s="27"/>
      <c r="E518" s="27"/>
      <c r="G518" s="100"/>
    </row>
    <row r="519" spans="1:7" ht="15.75" customHeight="1">
      <c r="A519" s="101">
        <v>44579</v>
      </c>
      <c r="B519" s="27">
        <v>4287.22</v>
      </c>
      <c r="C519" s="27"/>
      <c r="D519" s="27"/>
      <c r="E519" s="27"/>
      <c r="G519" s="100"/>
    </row>
    <row r="520" spans="1:7" ht="15.75" customHeight="1">
      <c r="A520" s="101">
        <v>44580</v>
      </c>
      <c r="B520" s="27">
        <v>4299.63</v>
      </c>
      <c r="C520" s="27"/>
      <c r="D520" s="27"/>
      <c r="E520" s="27"/>
      <c r="G520" s="100"/>
    </row>
    <row r="521" spans="1:7" ht="15.75" customHeight="1">
      <c r="A521" s="101">
        <v>44581</v>
      </c>
      <c r="B521" s="27">
        <v>4299.32</v>
      </c>
      <c r="C521" s="27"/>
      <c r="D521" s="27"/>
      <c r="E521" s="27"/>
      <c r="G521" s="100"/>
    </row>
    <row r="522" spans="1:7" ht="15.75" customHeight="1">
      <c r="A522" s="101">
        <v>44582</v>
      </c>
      <c r="B522" s="27">
        <v>4242.16</v>
      </c>
      <c r="C522" s="27"/>
      <c r="D522" s="27"/>
      <c r="E522" s="27"/>
      <c r="G522" s="100"/>
    </row>
    <row r="523" spans="1:7" ht="15.75" customHeight="1">
      <c r="A523" s="101">
        <v>44585</v>
      </c>
      <c r="B523" s="27">
        <v>4123.5600000000004</v>
      </c>
      <c r="C523" s="27"/>
      <c r="D523" s="27"/>
      <c r="E523" s="27"/>
      <c r="G523" s="100"/>
    </row>
    <row r="524" spans="1:7" ht="15.75" customHeight="1">
      <c r="A524" s="101">
        <v>44586</v>
      </c>
      <c r="B524" s="27">
        <v>4164.76</v>
      </c>
      <c r="C524" s="27"/>
      <c r="D524" s="27"/>
      <c r="E524" s="27"/>
      <c r="G524" s="100"/>
    </row>
    <row r="525" spans="1:7" ht="15.75" customHeight="1">
      <c r="A525" s="101">
        <v>44587</v>
      </c>
      <c r="B525" s="27">
        <v>4218.37</v>
      </c>
      <c r="C525" s="27"/>
      <c r="D525" s="27"/>
      <c r="E525" s="27"/>
      <c r="G525" s="100"/>
    </row>
    <row r="526" spans="1:7" ht="15.75" customHeight="1">
      <c r="A526" s="101">
        <v>44588</v>
      </c>
      <c r="B526" s="27">
        <v>4257.74</v>
      </c>
      <c r="C526" s="27"/>
      <c r="D526" s="27"/>
      <c r="E526" s="27"/>
      <c r="G526" s="100"/>
    </row>
    <row r="527" spans="1:7" ht="15.75" customHeight="1">
      <c r="A527" s="101">
        <v>44589</v>
      </c>
      <c r="B527" s="27">
        <v>4209.3900000000003</v>
      </c>
      <c r="C527" s="27"/>
      <c r="D527" s="27"/>
      <c r="E527" s="27"/>
      <c r="G527" s="100"/>
    </row>
    <row r="528" spans="1:7" ht="15.75" customHeight="1">
      <c r="A528" s="101">
        <v>44592</v>
      </c>
      <c r="B528" s="27">
        <v>4217.67</v>
      </c>
      <c r="C528" s="27"/>
      <c r="D528" s="27"/>
      <c r="E528" s="27"/>
      <c r="G528" s="100"/>
    </row>
    <row r="529" spans="1:7" ht="15.75" customHeight="1">
      <c r="A529" s="101">
        <v>44593</v>
      </c>
      <c r="B529" s="27">
        <v>4259.03</v>
      </c>
      <c r="C529" s="27"/>
      <c r="D529" s="27"/>
      <c r="E529" s="27"/>
      <c r="G529" s="100"/>
    </row>
    <row r="530" spans="1:7" ht="15.75" customHeight="1">
      <c r="A530" s="101">
        <v>44594</v>
      </c>
      <c r="B530" s="27">
        <v>4283.88</v>
      </c>
      <c r="C530" s="27"/>
      <c r="D530" s="27"/>
      <c r="E530" s="27"/>
      <c r="G530" s="100"/>
    </row>
    <row r="531" spans="1:7" ht="15.75" customHeight="1">
      <c r="A531" s="101">
        <v>44595</v>
      </c>
      <c r="B531" s="27">
        <v>4249.3500000000004</v>
      </c>
      <c r="C531" s="27"/>
      <c r="D531" s="27"/>
      <c r="E531" s="27"/>
      <c r="G531" s="100"/>
    </row>
    <row r="532" spans="1:7" ht="15.75" customHeight="1">
      <c r="A532" s="101">
        <v>44596</v>
      </c>
      <c r="B532" s="27">
        <v>4235.3</v>
      </c>
      <c r="C532" s="27"/>
      <c r="D532" s="27"/>
      <c r="E532" s="27"/>
      <c r="G532" s="100"/>
    </row>
    <row r="533" spans="1:7" ht="15.75" customHeight="1">
      <c r="A533" s="101">
        <v>44599</v>
      </c>
      <c r="B533" s="27">
        <v>4264.8999999999996</v>
      </c>
      <c r="C533" s="27"/>
      <c r="D533" s="27"/>
      <c r="E533" s="27"/>
      <c r="G533" s="100"/>
    </row>
    <row r="534" spans="1:7" ht="15.75" customHeight="1">
      <c r="A534" s="101">
        <v>44600</v>
      </c>
      <c r="B534" s="27">
        <v>4261.57</v>
      </c>
      <c r="C534" s="27"/>
      <c r="D534" s="27"/>
      <c r="E534" s="27"/>
      <c r="G534" s="100"/>
    </row>
    <row r="535" spans="1:7" ht="15.75" customHeight="1">
      <c r="A535" s="101">
        <v>44601</v>
      </c>
      <c r="B535" s="27">
        <v>4310.2299999999996</v>
      </c>
      <c r="C535" s="27"/>
      <c r="D535" s="27"/>
      <c r="E535" s="27"/>
      <c r="G535" s="100"/>
    </row>
    <row r="536" spans="1:7" ht="15.75" customHeight="1">
      <c r="A536" s="101">
        <v>44602</v>
      </c>
      <c r="B536" s="27">
        <v>4324.6400000000003</v>
      </c>
      <c r="C536" s="27"/>
      <c r="D536" s="27"/>
      <c r="E536" s="27"/>
      <c r="G536" s="100"/>
    </row>
    <row r="537" spans="1:7" ht="15.75" customHeight="1">
      <c r="A537" s="101">
        <v>44603</v>
      </c>
      <c r="B537" s="27">
        <v>4314.1899999999996</v>
      </c>
      <c r="C537" s="27"/>
      <c r="D537" s="27"/>
      <c r="E537" s="27"/>
      <c r="G537" s="100"/>
    </row>
    <row r="538" spans="1:7" ht="15.75" customHeight="1">
      <c r="A538" s="101">
        <v>44606</v>
      </c>
      <c r="B538" s="27">
        <v>4239.43</v>
      </c>
      <c r="C538" s="27"/>
      <c r="D538" s="27"/>
      <c r="E538" s="27"/>
      <c r="G538" s="100"/>
    </row>
    <row r="539" spans="1:7" ht="15.75" customHeight="1">
      <c r="A539" s="101">
        <v>44607</v>
      </c>
      <c r="B539" s="27">
        <v>4283.3599999999997</v>
      </c>
      <c r="C539" s="27"/>
      <c r="D539" s="27"/>
      <c r="E539" s="27"/>
      <c r="G539" s="100"/>
    </row>
    <row r="540" spans="1:7" ht="15.75" customHeight="1">
      <c r="A540" s="101">
        <v>44608</v>
      </c>
      <c r="B540" s="27">
        <v>4280.1899999999996</v>
      </c>
      <c r="C540" s="27"/>
      <c r="D540" s="27"/>
      <c r="E540" s="27"/>
      <c r="G540" s="100"/>
    </row>
    <row r="541" spans="1:7" ht="15.75" customHeight="1">
      <c r="A541" s="101">
        <v>44609</v>
      </c>
      <c r="B541" s="27">
        <v>4240.22</v>
      </c>
      <c r="C541" s="27"/>
      <c r="D541" s="27"/>
      <c r="E541" s="27"/>
      <c r="G541" s="100"/>
    </row>
    <row r="542" spans="1:7" ht="15.75" customHeight="1">
      <c r="A542" s="101">
        <v>44610</v>
      </c>
      <c r="B542" s="27">
        <v>4222.78</v>
      </c>
      <c r="C542" s="27"/>
      <c r="D542" s="27"/>
      <c r="E542" s="27"/>
      <c r="G542" s="100"/>
    </row>
    <row r="543" spans="1:7" ht="15.75" customHeight="1">
      <c r="A543" s="101">
        <v>44613</v>
      </c>
      <c r="B543" s="27">
        <v>4200.4799999999996</v>
      </c>
      <c r="C543" s="27"/>
      <c r="D543" s="27"/>
      <c r="E543" s="27"/>
      <c r="G543" s="100"/>
    </row>
    <row r="544" spans="1:7" ht="15.75" customHeight="1">
      <c r="A544" s="101">
        <v>44614</v>
      </c>
      <c r="B544" s="27">
        <v>4201.8</v>
      </c>
      <c r="C544" s="27"/>
      <c r="D544" s="27"/>
      <c r="E544" s="27"/>
      <c r="G544" s="100"/>
    </row>
    <row r="545" spans="1:7" ht="15.75" customHeight="1">
      <c r="A545" s="101">
        <v>44615</v>
      </c>
      <c r="B545" s="27">
        <v>4198.8100000000004</v>
      </c>
      <c r="C545" s="27"/>
      <c r="D545" s="27"/>
      <c r="E545" s="27"/>
      <c r="G545" s="100"/>
    </row>
    <row r="546" spans="1:7" ht="15.75" customHeight="1">
      <c r="A546" s="101">
        <v>44616</v>
      </c>
      <c r="B546" s="27">
        <v>4042.88</v>
      </c>
      <c r="C546" s="27"/>
      <c r="D546" s="27"/>
      <c r="E546" s="27"/>
      <c r="G546" s="100"/>
    </row>
    <row r="547" spans="1:7" ht="15.75" customHeight="1">
      <c r="A547" s="101">
        <v>44617</v>
      </c>
      <c r="B547" s="27">
        <v>4196.79</v>
      </c>
      <c r="C547" s="27"/>
      <c r="D547" s="27"/>
      <c r="E547" s="27"/>
      <c r="G547" s="100"/>
    </row>
    <row r="548" spans="1:7" ht="15.75" customHeight="1">
      <c r="A548" s="101">
        <v>44620</v>
      </c>
      <c r="B548" s="27">
        <v>4187.6899999999996</v>
      </c>
      <c r="C548" s="27"/>
      <c r="D548" s="27"/>
      <c r="E548" s="27"/>
      <c r="G548" s="100"/>
    </row>
    <row r="549" spans="1:7" ht="15.75" customHeight="1">
      <c r="A549" s="101">
        <v>44621</v>
      </c>
      <c r="B549" s="27">
        <v>4108.78</v>
      </c>
      <c r="C549" s="27"/>
      <c r="D549" s="27"/>
      <c r="E549" s="27"/>
      <c r="G549" s="100"/>
    </row>
    <row r="550" spans="1:7" ht="15.75" customHeight="1">
      <c r="A550" s="101">
        <v>44622</v>
      </c>
      <c r="B550" s="27">
        <v>4164.3900000000003</v>
      </c>
      <c r="C550" s="27"/>
      <c r="D550" s="27"/>
      <c r="E550" s="27"/>
      <c r="G550" s="100"/>
    </row>
    <row r="551" spans="1:7" ht="15.75" customHeight="1">
      <c r="A551" s="101">
        <v>44623</v>
      </c>
      <c r="B551" s="27">
        <v>4052.28</v>
      </c>
      <c r="C551" s="27"/>
      <c r="D551" s="27"/>
      <c r="E551" s="27"/>
      <c r="G551" s="100"/>
    </row>
    <row r="552" spans="1:7" ht="15.75" customHeight="1">
      <c r="A552" s="101">
        <v>44624</v>
      </c>
      <c r="B552" s="27">
        <v>3911.57</v>
      </c>
      <c r="C552" s="27"/>
      <c r="D552" s="27"/>
      <c r="E552" s="27"/>
      <c r="G552" s="100"/>
    </row>
    <row r="553" spans="1:7" ht="15.75" customHeight="1">
      <c r="A553" s="101">
        <v>44627</v>
      </c>
      <c r="B553" s="27">
        <v>3891.56</v>
      </c>
      <c r="C553" s="27"/>
      <c r="D553" s="27"/>
      <c r="E553" s="27"/>
      <c r="G553" s="100"/>
    </row>
    <row r="554" spans="1:7" ht="15.75" customHeight="1">
      <c r="A554" s="101">
        <v>44628</v>
      </c>
      <c r="B554" s="27">
        <v>3895.27</v>
      </c>
      <c r="C554" s="27"/>
      <c r="D554" s="27"/>
      <c r="E554" s="27"/>
      <c r="G554" s="100"/>
    </row>
    <row r="555" spans="1:7" ht="15.75" customHeight="1">
      <c r="A555" s="101">
        <v>44629</v>
      </c>
      <c r="B555" s="27">
        <v>4029.28</v>
      </c>
      <c r="C555" s="27"/>
      <c r="D555" s="27"/>
      <c r="E555" s="27"/>
      <c r="G555" s="100"/>
    </row>
    <row r="556" spans="1:7" ht="15.75" customHeight="1">
      <c r="A556" s="101">
        <v>44630</v>
      </c>
      <c r="B556" s="27">
        <v>3982.48</v>
      </c>
      <c r="C556" s="27"/>
      <c r="D556" s="27"/>
      <c r="E556" s="27"/>
      <c r="G556" s="100"/>
    </row>
    <row r="557" spans="1:7" ht="15.75" customHeight="1">
      <c r="A557" s="101">
        <v>44631</v>
      </c>
      <c r="B557" s="27">
        <v>4017.16</v>
      </c>
      <c r="C557" s="27"/>
      <c r="D557" s="27"/>
      <c r="E557" s="27"/>
      <c r="G557" s="100"/>
    </row>
    <row r="558" spans="1:7" ht="15.75" customHeight="1">
      <c r="A558" s="101">
        <v>44634</v>
      </c>
      <c r="B558" s="27">
        <v>4043.45</v>
      </c>
      <c r="C558" s="27"/>
      <c r="D558" s="27"/>
      <c r="E558" s="27"/>
      <c r="G558" s="100"/>
    </row>
    <row r="559" spans="1:7" ht="15.75" customHeight="1">
      <c r="A559" s="101">
        <v>44635</v>
      </c>
      <c r="B559" s="27">
        <v>4028.24</v>
      </c>
      <c r="C559" s="27"/>
      <c r="D559" s="27"/>
      <c r="E559" s="27"/>
      <c r="G559" s="100"/>
    </row>
    <row r="560" spans="1:7" ht="15.75" customHeight="1">
      <c r="A560" s="101">
        <v>44636</v>
      </c>
      <c r="B560" s="27">
        <v>4103.62</v>
      </c>
      <c r="C560" s="27"/>
      <c r="D560" s="27"/>
      <c r="E560" s="27"/>
      <c r="G560" s="100"/>
    </row>
    <row r="561" spans="1:7" ht="15.75" customHeight="1">
      <c r="A561" s="101">
        <v>44637</v>
      </c>
      <c r="B561" s="27">
        <v>4149.97</v>
      </c>
      <c r="C561" s="27"/>
      <c r="D561" s="27"/>
      <c r="E561" s="27"/>
      <c r="G561" s="100"/>
    </row>
    <row r="562" spans="1:7" ht="15.75" customHeight="1">
      <c r="A562" s="101">
        <v>44638</v>
      </c>
      <c r="B562" s="27">
        <v>4164.8999999999996</v>
      </c>
      <c r="C562" s="27"/>
      <c r="D562" s="27"/>
      <c r="E562" s="27"/>
      <c r="G562" s="100"/>
    </row>
    <row r="563" spans="1:7" ht="15.75" customHeight="1">
      <c r="A563" s="101">
        <v>44641</v>
      </c>
      <c r="B563" s="27">
        <v>4177.8999999999996</v>
      </c>
      <c r="C563" s="27"/>
      <c r="D563" s="27"/>
      <c r="E563" s="27"/>
      <c r="G563" s="100"/>
    </row>
    <row r="564" spans="1:7" ht="15.75" customHeight="1">
      <c r="A564" s="101">
        <v>44642</v>
      </c>
      <c r="B564" s="27">
        <v>4197.47</v>
      </c>
      <c r="C564" s="27"/>
      <c r="D564" s="27"/>
      <c r="E564" s="27"/>
      <c r="G564" s="100"/>
    </row>
    <row r="565" spans="1:7" ht="15.75" customHeight="1">
      <c r="A565" s="101">
        <v>44643</v>
      </c>
      <c r="B565" s="27">
        <v>4186.3599999999997</v>
      </c>
      <c r="C565" s="27"/>
      <c r="D565" s="27"/>
      <c r="E565" s="27"/>
      <c r="G565" s="100"/>
    </row>
    <row r="566" spans="1:7" ht="15.75" customHeight="1">
      <c r="A566" s="101">
        <v>44644</v>
      </c>
      <c r="B566" s="27">
        <v>4186.1000000000004</v>
      </c>
      <c r="C566" s="27"/>
      <c r="D566" s="27"/>
      <c r="E566" s="27"/>
      <c r="G566" s="100"/>
    </row>
    <row r="567" spans="1:7" ht="15.75" customHeight="1">
      <c r="A567" s="101">
        <v>44645</v>
      </c>
      <c r="B567" s="27">
        <v>4195.63</v>
      </c>
      <c r="C567" s="27"/>
      <c r="D567" s="27"/>
      <c r="E567" s="27"/>
      <c r="G567" s="100"/>
    </row>
    <row r="568" spans="1:7" ht="15.75" customHeight="1">
      <c r="A568" s="101">
        <v>44648</v>
      </c>
      <c r="B568" s="27">
        <v>4194.43</v>
      </c>
      <c r="C568" s="27"/>
      <c r="D568" s="27"/>
      <c r="E568" s="27"/>
      <c r="G568" s="100"/>
    </row>
    <row r="569" spans="1:7" ht="15.75" customHeight="1">
      <c r="A569" s="101">
        <v>44649</v>
      </c>
      <c r="B569" s="27">
        <v>4238.07</v>
      </c>
      <c r="C569" s="27"/>
      <c r="D569" s="27"/>
      <c r="E569" s="27"/>
      <c r="G569" s="100"/>
    </row>
    <row r="570" spans="1:7" ht="15.75" customHeight="1">
      <c r="A570" s="101">
        <v>44650</v>
      </c>
      <c r="B570" s="27">
        <v>4250.68</v>
      </c>
      <c r="C570" s="27"/>
      <c r="D570" s="27"/>
      <c r="E570" s="27"/>
      <c r="G570" s="100"/>
    </row>
    <row r="571" spans="1:7" ht="15.75" customHeight="1">
      <c r="A571" s="101">
        <v>44651</v>
      </c>
      <c r="B571" s="27">
        <v>4217.3500000000004</v>
      </c>
      <c r="C571" s="27"/>
      <c r="D571" s="27"/>
      <c r="E571" s="27"/>
      <c r="G571" s="100"/>
    </row>
    <row r="572" spans="1:7" ht="15.75" customHeight="1">
      <c r="A572" s="101">
        <v>44652</v>
      </c>
      <c r="B572" s="27">
        <v>4229.67</v>
      </c>
      <c r="C572" s="27"/>
      <c r="D572" s="27"/>
      <c r="E572" s="27"/>
      <c r="G572" s="100"/>
    </row>
    <row r="573" spans="1:7" ht="15.75" customHeight="1">
      <c r="A573" s="101">
        <v>44655</v>
      </c>
      <c r="B573" s="27">
        <v>4243.1400000000003</v>
      </c>
      <c r="C573" s="27"/>
      <c r="D573" s="27"/>
      <c r="E573" s="27"/>
      <c r="G573" s="100"/>
    </row>
    <row r="574" spans="1:7" ht="15.75" customHeight="1">
      <c r="A574" s="101">
        <v>44656</v>
      </c>
      <c r="B574" s="27">
        <v>4269.8599999999997</v>
      </c>
      <c r="C574" s="27"/>
      <c r="D574" s="27"/>
      <c r="E574" s="27"/>
      <c r="G574" s="100"/>
    </row>
    <row r="575" spans="1:7" ht="15.75" customHeight="1">
      <c r="A575" s="101">
        <v>44657</v>
      </c>
      <c r="B575" s="27">
        <v>4249.45</v>
      </c>
      <c r="C575" s="27"/>
      <c r="D575" s="27"/>
      <c r="E575" s="27"/>
      <c r="G575" s="100"/>
    </row>
    <row r="576" spans="1:7" ht="15.75" customHeight="1">
      <c r="A576" s="101">
        <v>44658</v>
      </c>
      <c r="B576" s="27">
        <v>4230.5200000000004</v>
      </c>
      <c r="C576" s="27"/>
      <c r="D576" s="27"/>
      <c r="E576" s="27"/>
      <c r="G576" s="100"/>
    </row>
    <row r="577" spans="1:7" ht="15.75" customHeight="1">
      <c r="A577" s="101">
        <v>44659</v>
      </c>
      <c r="B577" s="27">
        <v>4290.3999999999996</v>
      </c>
      <c r="C577" s="27"/>
      <c r="D577" s="27"/>
      <c r="E577" s="27"/>
      <c r="G577" s="100"/>
    </row>
    <row r="578" spans="1:7" ht="15.75" customHeight="1">
      <c r="A578" s="101">
        <v>44662</v>
      </c>
      <c r="B578" s="27">
        <v>4264.34</v>
      </c>
      <c r="C578" s="27"/>
      <c r="D578" s="27"/>
      <c r="E578" s="27"/>
      <c r="G578" s="100"/>
    </row>
    <row r="579" spans="1:7" ht="15.75" customHeight="1">
      <c r="A579" s="101">
        <v>44663</v>
      </c>
      <c r="B579" s="27">
        <v>4241.3500000000004</v>
      </c>
      <c r="C579" s="27"/>
      <c r="D579" s="27"/>
      <c r="E579" s="27"/>
      <c r="G579" s="100"/>
    </row>
    <row r="580" spans="1:7" ht="15.75" customHeight="1">
      <c r="A580" s="101">
        <v>44664</v>
      </c>
      <c r="B580" s="27">
        <v>4242.5</v>
      </c>
      <c r="C580" s="27"/>
      <c r="D580" s="27"/>
      <c r="E580" s="27"/>
      <c r="G580" s="100"/>
    </row>
    <row r="581" spans="1:7" ht="15.75" customHeight="1">
      <c r="A581" s="101">
        <v>44665</v>
      </c>
      <c r="B581" s="27">
        <v>4263.6400000000003</v>
      </c>
      <c r="C581" s="27"/>
      <c r="D581" s="27"/>
      <c r="E581" s="27"/>
      <c r="G581" s="100"/>
    </row>
    <row r="582" spans="1:7" ht="15.75" customHeight="1">
      <c r="A582" s="101">
        <v>44670</v>
      </c>
      <c r="B582" s="27">
        <v>4251.45</v>
      </c>
      <c r="C582" s="27"/>
      <c r="D582" s="27"/>
      <c r="E582" s="27"/>
      <c r="G582" s="100"/>
    </row>
    <row r="583" spans="1:7" ht="15.75" customHeight="1">
      <c r="A583" s="101">
        <v>44671</v>
      </c>
      <c r="B583" s="27">
        <v>4268.5</v>
      </c>
      <c r="C583" s="27"/>
      <c r="D583" s="27"/>
      <c r="E583" s="27"/>
      <c r="G583" s="100"/>
    </row>
    <row r="584" spans="1:7" ht="15.75" customHeight="1">
      <c r="A584" s="101">
        <v>44672</v>
      </c>
      <c r="B584" s="27">
        <v>4270.3100000000004</v>
      </c>
      <c r="C584" s="27"/>
      <c r="D584" s="27"/>
      <c r="E584" s="27"/>
      <c r="G584" s="100"/>
    </row>
    <row r="585" spans="1:7" ht="15.75" customHeight="1">
      <c r="A585" s="101">
        <v>44673</v>
      </c>
      <c r="B585" s="27">
        <v>4211.3500000000004</v>
      </c>
      <c r="C585" s="27"/>
      <c r="D585" s="27"/>
      <c r="E585" s="27"/>
      <c r="G585" s="100"/>
    </row>
    <row r="586" spans="1:7" ht="15.75" customHeight="1">
      <c r="A586" s="101">
        <v>44676</v>
      </c>
      <c r="B586" s="27">
        <v>4135.79</v>
      </c>
      <c r="C586" s="27"/>
      <c r="D586" s="27"/>
      <c r="E586" s="27"/>
      <c r="G586" s="100"/>
    </row>
    <row r="587" spans="1:7" ht="15.75" customHeight="1">
      <c r="A587" s="101">
        <v>44677</v>
      </c>
      <c r="B587" s="27">
        <v>4135.0600000000004</v>
      </c>
      <c r="C587" s="27"/>
      <c r="D587" s="27"/>
      <c r="E587" s="27"/>
      <c r="G587" s="100"/>
    </row>
    <row r="588" spans="1:7" ht="15.75" customHeight="1">
      <c r="A588" s="101">
        <v>44678</v>
      </c>
      <c r="B588" s="27">
        <v>4151.93</v>
      </c>
      <c r="C588" s="27"/>
      <c r="D588" s="27"/>
      <c r="E588" s="27"/>
      <c r="G588" s="100"/>
    </row>
    <row r="589" spans="1:7" ht="15.75" customHeight="1">
      <c r="A589" s="101">
        <v>44679</v>
      </c>
      <c r="B589" s="27">
        <v>4197.13</v>
      </c>
      <c r="C589" s="27"/>
      <c r="D589" s="27"/>
      <c r="E589" s="27"/>
      <c r="G589" s="100"/>
    </row>
    <row r="590" spans="1:7" ht="15.75" customHeight="1">
      <c r="A590" s="101">
        <v>44680</v>
      </c>
      <c r="B590" s="27">
        <v>4216.6400000000003</v>
      </c>
      <c r="C590" s="27"/>
      <c r="D590" s="27"/>
      <c r="E590" s="27"/>
      <c r="G590" s="100"/>
    </row>
    <row r="591" spans="1:7" ht="15.75" customHeight="1">
      <c r="A591" s="101">
        <v>44684</v>
      </c>
      <c r="B591" s="27">
        <v>4218.6000000000004</v>
      </c>
      <c r="C591" s="27"/>
      <c r="D591" s="27"/>
      <c r="E591" s="27"/>
      <c r="G591" s="100"/>
    </row>
    <row r="592" spans="1:7" ht="15.75" customHeight="1">
      <c r="A592" s="101">
        <v>44685</v>
      </c>
      <c r="B592" s="27">
        <v>4177.0200000000004</v>
      </c>
      <c r="C592" s="27"/>
      <c r="D592" s="27"/>
      <c r="E592" s="27"/>
      <c r="G592" s="100"/>
    </row>
    <row r="593" spans="1:7" ht="15.75" customHeight="1">
      <c r="A593" s="101">
        <v>44686</v>
      </c>
      <c r="B593" s="27">
        <v>4177.55</v>
      </c>
      <c r="C593" s="27"/>
      <c r="D593" s="27"/>
      <c r="E593" s="27"/>
      <c r="G593" s="100"/>
    </row>
    <row r="594" spans="1:7" ht="15.75" customHeight="1">
      <c r="A594" s="101">
        <v>44687</v>
      </c>
      <c r="B594" s="27">
        <v>4114.5600000000004</v>
      </c>
      <c r="C594" s="27"/>
      <c r="D594" s="27"/>
      <c r="E594" s="27"/>
      <c r="G594" s="100"/>
    </row>
    <row r="595" spans="1:7" ht="15.75" customHeight="1">
      <c r="A595" s="101">
        <v>44690</v>
      </c>
      <c r="B595" s="27">
        <v>4017.43</v>
      </c>
      <c r="C595" s="27"/>
      <c r="D595" s="27"/>
      <c r="E595" s="27"/>
      <c r="G595" s="100"/>
    </row>
    <row r="596" spans="1:7" ht="15.75" customHeight="1">
      <c r="A596" s="101">
        <v>44691</v>
      </c>
      <c r="B596" s="27">
        <v>4032.49</v>
      </c>
      <c r="C596" s="27"/>
      <c r="D596" s="27"/>
      <c r="E596" s="27"/>
      <c r="G596" s="100"/>
    </row>
    <row r="597" spans="1:7" ht="15.75" customHeight="1">
      <c r="A597" s="101">
        <v>44692</v>
      </c>
      <c r="B597" s="27">
        <v>4090.08</v>
      </c>
      <c r="C597" s="27"/>
      <c r="D597" s="27"/>
      <c r="E597" s="27"/>
      <c r="G597" s="100"/>
    </row>
    <row r="598" spans="1:7" ht="15.75" customHeight="1">
      <c r="A598" s="101">
        <v>44693</v>
      </c>
      <c r="B598" s="27">
        <v>4030.88</v>
      </c>
      <c r="C598" s="27"/>
      <c r="D598" s="27"/>
      <c r="E598" s="27"/>
      <c r="G598" s="100"/>
    </row>
    <row r="599" spans="1:7" ht="15.75" customHeight="1">
      <c r="A599" s="101">
        <v>44694</v>
      </c>
      <c r="B599" s="27">
        <v>4132.07</v>
      </c>
      <c r="C599" s="27"/>
      <c r="D599" s="27"/>
      <c r="E599" s="27"/>
      <c r="G599" s="100"/>
    </row>
    <row r="600" spans="1:7" ht="15.75" customHeight="1">
      <c r="A600" s="101">
        <v>44697</v>
      </c>
      <c r="B600" s="27">
        <v>4154.12</v>
      </c>
      <c r="C600" s="27"/>
      <c r="D600" s="27"/>
      <c r="E600" s="27"/>
      <c r="G600" s="100"/>
    </row>
    <row r="601" spans="1:7" ht="15.75" customHeight="1">
      <c r="A601" s="101">
        <v>44698</v>
      </c>
      <c r="B601" s="27">
        <v>4183.88</v>
      </c>
      <c r="C601" s="27"/>
      <c r="D601" s="27"/>
      <c r="E601" s="27"/>
      <c r="G601" s="100"/>
    </row>
    <row r="602" spans="1:7" ht="15.75" customHeight="1">
      <c r="A602" s="101">
        <v>44699</v>
      </c>
      <c r="B602" s="27">
        <v>4142.34</v>
      </c>
      <c r="C602" s="27"/>
      <c r="D602" s="27"/>
      <c r="E602" s="27"/>
      <c r="G602" s="100"/>
    </row>
    <row r="603" spans="1:7" ht="15.75" customHeight="1">
      <c r="A603" s="101">
        <v>44700</v>
      </c>
      <c r="B603" s="27">
        <v>4070.24</v>
      </c>
      <c r="C603" s="27"/>
      <c r="D603" s="27"/>
      <c r="E603" s="27"/>
      <c r="G603" s="100"/>
    </row>
    <row r="604" spans="1:7" ht="15.75" customHeight="1">
      <c r="A604" s="101">
        <v>44701</v>
      </c>
      <c r="B604" s="27">
        <v>4116.05</v>
      </c>
      <c r="C604" s="27"/>
      <c r="D604" s="27"/>
      <c r="E604" s="27"/>
      <c r="G604" s="100"/>
    </row>
    <row r="605" spans="1:7" ht="15.75" customHeight="1">
      <c r="A605" s="101">
        <v>44704</v>
      </c>
      <c r="B605" s="27">
        <v>4184.1400000000003</v>
      </c>
      <c r="C605" s="27"/>
      <c r="D605" s="27"/>
      <c r="E605" s="27"/>
      <c r="G605" s="100"/>
    </row>
    <row r="606" spans="1:7" ht="15.75" customHeight="1">
      <c r="A606" s="101">
        <v>44705</v>
      </c>
      <c r="B606" s="27">
        <v>4160.97</v>
      </c>
      <c r="C606" s="27"/>
      <c r="D606" s="27"/>
      <c r="E606" s="27"/>
      <c r="G606" s="100"/>
    </row>
    <row r="607" spans="1:7" ht="15.75" customHeight="1">
      <c r="A607" s="101">
        <v>44706</v>
      </c>
      <c r="B607" s="27">
        <v>4181.75</v>
      </c>
      <c r="C607" s="27"/>
      <c r="D607" s="27"/>
      <c r="E607" s="27"/>
      <c r="G607" s="100"/>
    </row>
    <row r="608" spans="1:7" ht="15.75" customHeight="1">
      <c r="A608" s="101">
        <v>44707</v>
      </c>
      <c r="B608" s="27">
        <v>4211.67</v>
      </c>
      <c r="C608" s="27"/>
      <c r="D608" s="27"/>
      <c r="E608" s="27"/>
      <c r="G608" s="100"/>
    </row>
    <row r="609" spans="1:7" ht="15.75" customHeight="1">
      <c r="A609" s="101">
        <v>44708</v>
      </c>
      <c r="B609" s="27">
        <v>4225.3</v>
      </c>
      <c r="C609" s="27"/>
      <c r="D609" s="27"/>
      <c r="E609" s="27"/>
      <c r="G609" s="100"/>
    </row>
    <row r="610" spans="1:7" ht="15.75" customHeight="1">
      <c r="A610" s="101">
        <v>44711</v>
      </c>
      <c r="B610" s="27">
        <v>4237.75</v>
      </c>
      <c r="C610" s="27"/>
      <c r="D610" s="27"/>
      <c r="E610" s="27"/>
      <c r="G610" s="100"/>
    </row>
    <row r="611" spans="1:7" ht="15.75" customHeight="1">
      <c r="A611" s="101">
        <v>44712</v>
      </c>
      <c r="B611" s="27">
        <v>4237.22</v>
      </c>
      <c r="C611" s="27"/>
      <c r="D611" s="27"/>
      <c r="E611" s="27"/>
      <c r="G611" s="100"/>
    </row>
    <row r="612" spans="1:7" ht="15.75" customHeight="1">
      <c r="A612" s="101">
        <v>44713</v>
      </c>
      <c r="B612" s="27">
        <v>4197.38</v>
      </c>
      <c r="C612" s="27"/>
      <c r="D612" s="27"/>
      <c r="E612" s="27"/>
      <c r="G612" s="100"/>
    </row>
    <row r="613" spans="1:7" ht="15.75" customHeight="1">
      <c r="A613" s="101">
        <v>44718</v>
      </c>
      <c r="B613" s="27">
        <v>4240.32</v>
      </c>
      <c r="C613" s="27"/>
      <c r="D613" s="27"/>
      <c r="E613" s="27"/>
      <c r="G613" s="100"/>
    </row>
    <row r="614" spans="1:7" ht="15.75" customHeight="1">
      <c r="A614" s="101">
        <v>44719</v>
      </c>
      <c r="B614" s="27">
        <v>4232.51</v>
      </c>
      <c r="C614" s="27"/>
      <c r="D614" s="27"/>
      <c r="E614" s="27"/>
      <c r="G614" s="100"/>
    </row>
    <row r="615" spans="1:7" ht="15.75" customHeight="1">
      <c r="A615" s="101">
        <v>44720</v>
      </c>
      <c r="B615" s="27">
        <v>4226.8900000000003</v>
      </c>
      <c r="C615" s="27"/>
      <c r="D615" s="27"/>
      <c r="E615" s="27"/>
      <c r="G615" s="100"/>
    </row>
    <row r="616" spans="1:7" ht="15.75" customHeight="1">
      <c r="A616" s="101">
        <v>44721</v>
      </c>
      <c r="B616" s="27">
        <v>4164.2700000000004</v>
      </c>
      <c r="C616" s="27"/>
      <c r="D616" s="27"/>
      <c r="E616" s="27"/>
      <c r="G616" s="100"/>
    </row>
    <row r="617" spans="1:7" ht="15.75" customHeight="1">
      <c r="A617" s="101">
        <v>44722</v>
      </c>
      <c r="B617" s="27">
        <v>4076.7</v>
      </c>
      <c r="C617" s="27"/>
      <c r="D617" s="27"/>
      <c r="E617" s="27"/>
      <c r="G617" s="100"/>
    </row>
    <row r="618" spans="1:7" ht="15.75" customHeight="1">
      <c r="A618" s="101">
        <v>44725</v>
      </c>
      <c r="B618" s="27">
        <v>4007.68</v>
      </c>
      <c r="C618" s="27"/>
      <c r="D618" s="27"/>
      <c r="E618" s="27"/>
      <c r="G618" s="100"/>
    </row>
    <row r="619" spans="1:7" ht="15.75" customHeight="1">
      <c r="A619" s="101">
        <v>44726</v>
      </c>
      <c r="B619" s="27">
        <v>3995.35</v>
      </c>
      <c r="C619" s="27"/>
      <c r="D619" s="27"/>
      <c r="E619" s="27"/>
      <c r="G619" s="100"/>
    </row>
    <row r="620" spans="1:7" ht="15.75" customHeight="1">
      <c r="A620" s="101">
        <v>44727</v>
      </c>
      <c r="B620" s="27">
        <v>4044.51</v>
      </c>
      <c r="C620" s="27"/>
      <c r="D620" s="27"/>
      <c r="E620" s="27"/>
      <c r="G620" s="100"/>
    </row>
    <row r="621" spans="1:7" ht="15.75" customHeight="1">
      <c r="A621" s="101">
        <v>44728</v>
      </c>
      <c r="B621" s="27">
        <v>3918.07</v>
      </c>
      <c r="C621" s="27"/>
      <c r="D621" s="27"/>
      <c r="E621" s="27"/>
      <c r="G621" s="100"/>
    </row>
    <row r="622" spans="1:7" ht="15.75" customHeight="1">
      <c r="A622" s="101">
        <v>44729</v>
      </c>
      <c r="B622" s="27">
        <v>3910.86</v>
      </c>
      <c r="C622" s="27"/>
      <c r="D622" s="27"/>
      <c r="E622" s="27"/>
      <c r="G622" s="100"/>
    </row>
    <row r="623" spans="1:7" ht="15.75" customHeight="1">
      <c r="A623" s="101">
        <v>44732</v>
      </c>
      <c r="B623" s="27">
        <v>3963.31</v>
      </c>
      <c r="C623" s="27"/>
      <c r="D623" s="27"/>
      <c r="E623" s="27"/>
      <c r="G623" s="100"/>
    </row>
    <row r="624" spans="1:7" ht="15.75" customHeight="1">
      <c r="A624" s="101">
        <v>44733</v>
      </c>
      <c r="B624" s="27">
        <v>3975.58</v>
      </c>
      <c r="C624" s="27"/>
      <c r="D624" s="27"/>
      <c r="E624" s="27"/>
      <c r="G624" s="100"/>
    </row>
    <row r="625" spans="1:7" ht="15.75" customHeight="1">
      <c r="A625" s="101">
        <v>44734</v>
      </c>
      <c r="B625" s="27">
        <v>3944.13</v>
      </c>
      <c r="C625" s="27"/>
      <c r="D625" s="27"/>
      <c r="E625" s="27"/>
      <c r="G625" s="100"/>
    </row>
    <row r="626" spans="1:7" ht="15.75" customHeight="1">
      <c r="A626" s="101">
        <v>44735</v>
      </c>
      <c r="B626" s="27">
        <v>3905.39</v>
      </c>
      <c r="C626" s="27"/>
      <c r="D626" s="27"/>
      <c r="E626" s="27"/>
      <c r="G626" s="100"/>
    </row>
    <row r="627" spans="1:7" ht="15.75" customHeight="1">
      <c r="A627" s="101">
        <v>44736</v>
      </c>
      <c r="B627" s="27">
        <v>4007.91</v>
      </c>
      <c r="C627" s="27"/>
      <c r="D627" s="27"/>
      <c r="E627" s="27"/>
      <c r="G627" s="100"/>
    </row>
    <row r="628" spans="1:7" ht="15.75" customHeight="1">
      <c r="A628" s="101">
        <v>44739</v>
      </c>
      <c r="B628" s="27">
        <v>4037.48</v>
      </c>
      <c r="C628" s="27"/>
      <c r="D628" s="27"/>
      <c r="E628" s="27"/>
      <c r="G628" s="100"/>
    </row>
    <row r="629" spans="1:7" ht="15.75" customHeight="1">
      <c r="A629" s="101">
        <v>44740</v>
      </c>
      <c r="B629" s="27">
        <v>4069.18</v>
      </c>
      <c r="C629" s="27"/>
      <c r="D629" s="27"/>
      <c r="E629" s="27"/>
      <c r="G629" s="100"/>
    </row>
    <row r="630" spans="1:7" ht="15.75" customHeight="1">
      <c r="A630" s="101">
        <v>44741</v>
      </c>
      <c r="B630" s="27">
        <v>4053.98</v>
      </c>
      <c r="C630" s="27"/>
      <c r="D630" s="27"/>
      <c r="E630" s="27"/>
      <c r="G630" s="100"/>
    </row>
    <row r="631" spans="1:7" ht="15.75" customHeight="1">
      <c r="A631" s="101">
        <v>44742</v>
      </c>
      <c r="B631" s="27">
        <v>3974.68</v>
      </c>
      <c r="C631" s="27"/>
      <c r="D631" s="27"/>
      <c r="E631" s="27"/>
      <c r="G631" s="100"/>
    </row>
    <row r="632" spans="1:7" ht="15.75" customHeight="1">
      <c r="A632" s="101">
        <v>44743</v>
      </c>
      <c r="B632" s="27">
        <v>3973.44</v>
      </c>
      <c r="C632" s="27"/>
      <c r="D632" s="27"/>
      <c r="E632" s="27"/>
      <c r="G632" s="100"/>
    </row>
    <row r="633" spans="1:7" ht="15.75" customHeight="1">
      <c r="A633" s="101">
        <v>44746</v>
      </c>
      <c r="B633" s="27">
        <v>4002.19</v>
      </c>
      <c r="C633" s="27"/>
      <c r="D633" s="27"/>
      <c r="E633" s="27"/>
      <c r="G633" s="100"/>
    </row>
    <row r="634" spans="1:7" ht="15.75" customHeight="1">
      <c r="A634" s="101">
        <v>44747</v>
      </c>
      <c r="B634" s="27">
        <v>3895.69</v>
      </c>
      <c r="C634" s="27"/>
      <c r="D634" s="27"/>
      <c r="E634" s="27"/>
      <c r="G634" s="100"/>
    </row>
    <row r="635" spans="1:7" ht="15.75" customHeight="1">
      <c r="A635" s="101">
        <v>44748</v>
      </c>
      <c r="B635" s="27">
        <v>3943.39</v>
      </c>
      <c r="C635" s="27"/>
      <c r="D635" s="27"/>
      <c r="E635" s="27"/>
      <c r="G635" s="100"/>
    </row>
    <row r="636" spans="1:7" ht="15.75" customHeight="1">
      <c r="A636" s="101">
        <v>44749</v>
      </c>
      <c r="B636" s="27">
        <v>3990.68</v>
      </c>
      <c r="C636" s="27"/>
      <c r="D636" s="27"/>
      <c r="E636" s="27"/>
      <c r="G636" s="100"/>
    </row>
    <row r="637" spans="1:7" ht="15.75" customHeight="1">
      <c r="A637" s="101">
        <v>44750</v>
      </c>
      <c r="B637" s="27">
        <v>3995.26</v>
      </c>
      <c r="C637" s="27"/>
      <c r="D637" s="27"/>
      <c r="E637" s="27"/>
      <c r="G637" s="100"/>
    </row>
    <row r="638" spans="1:7" ht="15.75" customHeight="1">
      <c r="A638" s="101">
        <v>44753</v>
      </c>
      <c r="B638" s="27">
        <v>3992.99</v>
      </c>
      <c r="C638" s="27"/>
      <c r="D638" s="27"/>
      <c r="E638" s="27"/>
      <c r="G638" s="100"/>
    </row>
    <row r="639" spans="1:7" ht="15.75" customHeight="1">
      <c r="A639" s="101">
        <v>44754</v>
      </c>
      <c r="B639" s="27">
        <v>3999.81</v>
      </c>
      <c r="C639" s="27"/>
      <c r="D639" s="27"/>
      <c r="E639" s="27"/>
      <c r="G639" s="100"/>
    </row>
    <row r="640" spans="1:7" ht="15.75" customHeight="1">
      <c r="A640" s="101">
        <v>44755</v>
      </c>
      <c r="B640" s="27">
        <v>3970.02</v>
      </c>
      <c r="C640" s="27"/>
      <c r="D640" s="27"/>
      <c r="E640" s="27"/>
      <c r="G640" s="100"/>
    </row>
    <row r="641" spans="1:7" ht="15.75" customHeight="1">
      <c r="A641" s="101">
        <v>44756</v>
      </c>
      <c r="B641" s="27">
        <v>3907.73</v>
      </c>
      <c r="C641" s="27"/>
      <c r="D641" s="27"/>
      <c r="E641" s="27"/>
      <c r="G641" s="100"/>
    </row>
    <row r="642" spans="1:7" ht="15.75" customHeight="1">
      <c r="A642" s="101">
        <v>44757</v>
      </c>
      <c r="B642" s="27">
        <v>3975.18</v>
      </c>
      <c r="C642" s="27"/>
      <c r="D642" s="27"/>
      <c r="E642" s="27"/>
      <c r="G642" s="100"/>
    </row>
    <row r="643" spans="1:7" ht="15.75" customHeight="1">
      <c r="A643" s="101">
        <v>44760</v>
      </c>
      <c r="B643" s="27">
        <v>4011.24</v>
      </c>
      <c r="C643" s="27"/>
      <c r="D643" s="27"/>
      <c r="E643" s="27"/>
      <c r="G643" s="100"/>
    </row>
    <row r="644" spans="1:7" ht="15.75" customHeight="1">
      <c r="A644" s="101">
        <v>44761</v>
      </c>
      <c r="B644" s="27">
        <v>4054.21</v>
      </c>
      <c r="C644" s="27"/>
      <c r="D644" s="27"/>
      <c r="E644" s="27"/>
      <c r="G644" s="100"/>
    </row>
    <row r="645" spans="1:7" ht="15.75" customHeight="1">
      <c r="A645" s="101">
        <v>44762</v>
      </c>
      <c r="B645" s="27">
        <v>4042.91</v>
      </c>
      <c r="C645" s="27"/>
      <c r="D645" s="27"/>
      <c r="E645" s="27"/>
      <c r="G645" s="100"/>
    </row>
    <row r="646" spans="1:7" ht="15.75" customHeight="1">
      <c r="A646" s="101">
        <v>44763</v>
      </c>
      <c r="B646" s="27">
        <v>4055.79</v>
      </c>
      <c r="C646" s="27"/>
      <c r="D646" s="27"/>
      <c r="E646" s="27"/>
      <c r="G646" s="100"/>
    </row>
    <row r="647" spans="1:7" ht="15.75" customHeight="1">
      <c r="A647" s="101">
        <v>44764</v>
      </c>
      <c r="B647" s="27">
        <v>4062.26</v>
      </c>
      <c r="C647" s="27"/>
      <c r="D647" s="27"/>
      <c r="E647" s="27"/>
      <c r="G647" s="100"/>
    </row>
    <row r="648" spans="1:7" ht="15.75" customHeight="1">
      <c r="A648" s="101">
        <v>44767</v>
      </c>
      <c r="B648" s="27">
        <v>4075.64</v>
      </c>
      <c r="C648" s="27"/>
      <c r="D648" s="27"/>
      <c r="E648" s="27"/>
      <c r="G648" s="100"/>
    </row>
    <row r="649" spans="1:7" ht="15.75" customHeight="1">
      <c r="A649" s="101">
        <v>44768</v>
      </c>
      <c r="B649" s="27">
        <v>4068.09</v>
      </c>
      <c r="C649" s="27"/>
      <c r="D649" s="27"/>
      <c r="E649" s="27"/>
      <c r="G649" s="100"/>
    </row>
    <row r="650" spans="1:7" ht="15.75" customHeight="1">
      <c r="A650" s="101">
        <v>44769</v>
      </c>
      <c r="B650" s="27">
        <v>4090.09</v>
      </c>
      <c r="C650" s="27"/>
      <c r="D650" s="27"/>
      <c r="E650" s="27"/>
      <c r="G650" s="100"/>
    </row>
    <row r="651" spans="1:7" ht="15.75" customHeight="1">
      <c r="A651" s="101">
        <v>44770</v>
      </c>
      <c r="B651" s="27">
        <v>4095.65</v>
      </c>
      <c r="C651" s="27"/>
      <c r="D651" s="27"/>
      <c r="E651" s="27"/>
      <c r="G651" s="100"/>
    </row>
    <row r="652" spans="1:7" ht="15.75" customHeight="1">
      <c r="A652" s="101">
        <v>44771</v>
      </c>
      <c r="B652" s="27">
        <v>4142.41</v>
      </c>
      <c r="C652" s="27"/>
      <c r="D652" s="27"/>
      <c r="E652" s="27"/>
      <c r="G652" s="100"/>
    </row>
    <row r="653" spans="1:7" ht="15.75" customHeight="1">
      <c r="A653" s="101">
        <v>44774</v>
      </c>
      <c r="B653" s="27">
        <v>4134.95</v>
      </c>
      <c r="C653" s="27"/>
      <c r="D653" s="27"/>
      <c r="E653" s="27"/>
      <c r="G653" s="100"/>
    </row>
    <row r="654" spans="1:7" ht="15.75" customHeight="1">
      <c r="A654" s="101">
        <v>44775</v>
      </c>
      <c r="B654" s="27">
        <v>4126.34</v>
      </c>
      <c r="C654" s="27"/>
      <c r="D654" s="27"/>
      <c r="E654" s="27"/>
      <c r="G654" s="100"/>
    </row>
    <row r="655" spans="1:7" ht="15.75" customHeight="1">
      <c r="A655" s="101">
        <v>44776</v>
      </c>
      <c r="B655" s="27">
        <v>4148.2</v>
      </c>
      <c r="C655" s="27"/>
      <c r="D655" s="27"/>
      <c r="E655" s="27"/>
      <c r="G655" s="100"/>
    </row>
    <row r="656" spans="1:7" ht="15.75" customHeight="1">
      <c r="A656" s="101">
        <v>44777</v>
      </c>
      <c r="B656" s="27">
        <v>4153.71</v>
      </c>
      <c r="C656" s="27"/>
      <c r="D656" s="27"/>
      <c r="E656" s="27"/>
      <c r="G656" s="100"/>
    </row>
    <row r="657" spans="1:7" ht="15.75" customHeight="1">
      <c r="A657" s="101">
        <v>44778</v>
      </c>
      <c r="B657" s="27">
        <v>4146.45</v>
      </c>
      <c r="C657" s="27"/>
      <c r="D657" s="27"/>
      <c r="E657" s="27"/>
      <c r="G657" s="100"/>
    </row>
    <row r="658" spans="1:7" ht="15.75" customHeight="1">
      <c r="A658" s="101">
        <v>44781</v>
      </c>
      <c r="B658" s="27">
        <v>4168.67</v>
      </c>
      <c r="C658" s="27"/>
      <c r="D658" s="27"/>
      <c r="E658" s="27"/>
      <c r="G658" s="100"/>
    </row>
    <row r="659" spans="1:7" ht="15.75" customHeight="1">
      <c r="A659" s="101">
        <v>44782</v>
      </c>
      <c r="B659" s="27">
        <v>4164.79</v>
      </c>
      <c r="C659" s="27"/>
      <c r="D659" s="27"/>
      <c r="E659" s="27"/>
      <c r="G659" s="100"/>
    </row>
    <row r="660" spans="1:7" ht="15.75" customHeight="1">
      <c r="A660" s="101">
        <v>44783</v>
      </c>
      <c r="B660" s="27">
        <v>4186.07</v>
      </c>
      <c r="C660" s="27"/>
      <c r="D660" s="27"/>
      <c r="E660" s="27"/>
      <c r="G660" s="100"/>
    </row>
    <row r="661" spans="1:7" ht="15.75" customHeight="1">
      <c r="A661" s="101">
        <v>44784</v>
      </c>
      <c r="B661" s="27">
        <v>4164.99</v>
      </c>
      <c r="C661" s="27"/>
      <c r="D661" s="27"/>
      <c r="E661" s="27"/>
      <c r="G661" s="100"/>
    </row>
    <row r="662" spans="1:7" ht="15.75" customHeight="1">
      <c r="A662" s="101">
        <v>44785</v>
      </c>
      <c r="B662" s="27">
        <v>4184.46</v>
      </c>
      <c r="C662" s="27"/>
      <c r="D662" s="27"/>
      <c r="E662" s="27"/>
      <c r="G662" s="100"/>
    </row>
    <row r="663" spans="1:7" ht="15.75" customHeight="1">
      <c r="A663" s="101">
        <v>44788</v>
      </c>
      <c r="B663" s="27">
        <v>4189.75</v>
      </c>
      <c r="C663" s="27"/>
      <c r="D663" s="27"/>
      <c r="E663" s="27"/>
      <c r="G663" s="100"/>
    </row>
    <row r="664" spans="1:7" ht="15.75" customHeight="1">
      <c r="A664" s="101">
        <v>44789</v>
      </c>
      <c r="B664" s="27">
        <v>4200.9399999999996</v>
      </c>
      <c r="C664" s="27"/>
      <c r="D664" s="27"/>
      <c r="E664" s="27"/>
      <c r="G664" s="100"/>
    </row>
    <row r="665" spans="1:7" ht="15.75" customHeight="1">
      <c r="A665" s="101">
        <v>44790</v>
      </c>
      <c r="B665" s="27">
        <v>4181.47</v>
      </c>
      <c r="C665" s="27"/>
      <c r="D665" s="27"/>
      <c r="E665" s="27"/>
      <c r="G665" s="100"/>
    </row>
    <row r="666" spans="1:7" ht="15.75" customHeight="1">
      <c r="A666" s="101">
        <v>44791</v>
      </c>
      <c r="B666" s="27">
        <v>4197.2700000000004</v>
      </c>
      <c r="C666" s="27"/>
      <c r="D666" s="27"/>
      <c r="E666" s="27"/>
      <c r="G666" s="100"/>
    </row>
    <row r="667" spans="1:7" ht="15.75" customHeight="1">
      <c r="A667" s="101">
        <v>44792</v>
      </c>
      <c r="B667" s="27">
        <v>4193.3100000000004</v>
      </c>
      <c r="C667" s="27"/>
      <c r="D667" s="27"/>
      <c r="E667" s="27"/>
      <c r="G667" s="100"/>
    </row>
    <row r="668" spans="1:7" ht="15.75" customHeight="1">
      <c r="A668" s="101">
        <v>44795</v>
      </c>
      <c r="B668" s="27">
        <v>4173.0600000000004</v>
      </c>
      <c r="C668" s="27"/>
      <c r="D668" s="27"/>
      <c r="E668" s="27"/>
      <c r="G668" s="100"/>
    </row>
    <row r="669" spans="1:7" ht="15.75" customHeight="1">
      <c r="A669" s="101">
        <v>44796</v>
      </c>
      <c r="B669" s="27">
        <v>4145.38</v>
      </c>
      <c r="C669" s="27"/>
      <c r="D669" s="27"/>
      <c r="E669" s="27"/>
      <c r="G669" s="100"/>
    </row>
    <row r="670" spans="1:7" ht="15.75" customHeight="1">
      <c r="A670" s="101">
        <v>44797</v>
      </c>
      <c r="B670" s="27">
        <v>4137.5</v>
      </c>
      <c r="C670" s="27"/>
      <c r="D670" s="27"/>
      <c r="E670" s="27"/>
      <c r="G670" s="100"/>
    </row>
    <row r="671" spans="1:7" ht="15.75" customHeight="1">
      <c r="A671" s="101">
        <v>44798</v>
      </c>
      <c r="B671" s="27">
        <v>4139.8599999999997</v>
      </c>
      <c r="C671" s="27"/>
      <c r="D671" s="27"/>
      <c r="E671" s="27"/>
      <c r="G671" s="100"/>
    </row>
    <row r="672" spans="1:7" ht="15.75" customHeight="1">
      <c r="A672" s="101">
        <v>44799</v>
      </c>
      <c r="B672" s="27">
        <v>4112.34</v>
      </c>
      <c r="C672" s="27"/>
      <c r="D672" s="27"/>
      <c r="E672" s="27"/>
      <c r="G672" s="100"/>
    </row>
    <row r="673" spans="1:7" ht="15.75" customHeight="1">
      <c r="A673" s="101">
        <v>44803</v>
      </c>
      <c r="B673" s="27">
        <v>4080.77</v>
      </c>
      <c r="C673" s="27"/>
      <c r="D673" s="27"/>
      <c r="E673" s="27"/>
      <c r="G673" s="100"/>
    </row>
    <row r="674" spans="1:7" ht="15.75" customHeight="1">
      <c r="A674" s="101">
        <v>44804</v>
      </c>
      <c r="B674" s="27">
        <v>4041.53</v>
      </c>
      <c r="C674" s="27"/>
      <c r="D674" s="27"/>
      <c r="E674" s="27"/>
      <c r="G674" s="100"/>
    </row>
    <row r="675" spans="1:7" ht="15.75" customHeight="1">
      <c r="A675" s="101">
        <v>44805</v>
      </c>
      <c r="B675" s="27">
        <v>3959.37</v>
      </c>
      <c r="C675" s="27"/>
      <c r="D675" s="27"/>
      <c r="E675" s="27"/>
      <c r="G675" s="100"/>
    </row>
    <row r="676" spans="1:7" ht="15.75" customHeight="1">
      <c r="A676" s="101">
        <v>44806</v>
      </c>
      <c r="B676" s="27">
        <v>4033.38</v>
      </c>
      <c r="C676" s="27"/>
      <c r="D676" s="27"/>
      <c r="E676" s="27"/>
      <c r="G676" s="100"/>
    </row>
    <row r="677" spans="1:7" ht="15.75" customHeight="1">
      <c r="A677" s="101">
        <v>44809</v>
      </c>
      <c r="B677" s="27">
        <v>4029.14</v>
      </c>
      <c r="C677" s="27"/>
      <c r="D677" s="27"/>
      <c r="E677" s="27"/>
      <c r="G677" s="100"/>
    </row>
    <row r="678" spans="1:7" ht="15.75" customHeight="1">
      <c r="A678" s="101">
        <v>44810</v>
      </c>
      <c r="B678" s="27">
        <v>4041.41</v>
      </c>
      <c r="C678" s="27"/>
      <c r="D678" s="27"/>
      <c r="E678" s="27"/>
      <c r="G678" s="100"/>
    </row>
    <row r="679" spans="1:7" ht="15.75" customHeight="1">
      <c r="A679" s="101">
        <v>44811</v>
      </c>
      <c r="B679" s="27">
        <v>4011.63</v>
      </c>
      <c r="C679" s="27"/>
      <c r="D679" s="27"/>
      <c r="E679" s="27"/>
      <c r="G679" s="100"/>
    </row>
    <row r="680" spans="1:7" ht="15.75" customHeight="1">
      <c r="A680" s="101">
        <v>44812</v>
      </c>
      <c r="B680" s="27">
        <v>4025.18</v>
      </c>
      <c r="C680" s="27"/>
      <c r="D680" s="27"/>
      <c r="E680" s="27"/>
      <c r="G680" s="100"/>
    </row>
    <row r="681" spans="1:7" ht="15.75" customHeight="1">
      <c r="A681" s="101">
        <v>44813</v>
      </c>
      <c r="B681" s="27">
        <v>4077.03</v>
      </c>
      <c r="C681" s="27"/>
      <c r="D681" s="27"/>
      <c r="E681" s="27"/>
      <c r="G681" s="100"/>
    </row>
    <row r="682" spans="1:7" ht="15.75" customHeight="1">
      <c r="A682" s="101">
        <v>44816</v>
      </c>
      <c r="B682" s="27">
        <v>4144.91</v>
      </c>
      <c r="C682" s="27"/>
      <c r="D682" s="27"/>
      <c r="E682" s="27"/>
      <c r="G682" s="100"/>
    </row>
    <row r="683" spans="1:7" ht="15.75" customHeight="1">
      <c r="A683" s="101">
        <v>44817</v>
      </c>
      <c r="B683" s="27">
        <v>4092.77</v>
      </c>
      <c r="C683" s="27"/>
      <c r="D683" s="27"/>
      <c r="E683" s="27"/>
      <c r="G683" s="100"/>
    </row>
    <row r="684" spans="1:7" ht="15.75" customHeight="1">
      <c r="A684" s="101">
        <v>44818</v>
      </c>
      <c r="B684" s="27">
        <v>4031.45</v>
      </c>
      <c r="C684" s="27"/>
      <c r="D684" s="27"/>
      <c r="E684" s="27"/>
      <c r="G684" s="100"/>
    </row>
    <row r="685" spans="1:7" ht="15.75" customHeight="1">
      <c r="A685" s="101">
        <v>44819</v>
      </c>
      <c r="B685" s="27">
        <v>4034.88</v>
      </c>
      <c r="C685" s="27"/>
      <c r="D685" s="27"/>
      <c r="E685" s="27"/>
      <c r="G685" s="100"/>
    </row>
    <row r="686" spans="1:7" ht="15.75" customHeight="1">
      <c r="A686" s="101">
        <v>44820</v>
      </c>
      <c r="B686" s="27">
        <v>4010.65</v>
      </c>
      <c r="C686" s="27"/>
      <c r="D686" s="27"/>
      <c r="E686" s="27"/>
      <c r="G686" s="100"/>
    </row>
    <row r="687" spans="1:7" ht="15.75" customHeight="1">
      <c r="A687" s="101">
        <v>44824</v>
      </c>
      <c r="B687" s="27">
        <v>3981.32</v>
      </c>
      <c r="C687" s="27"/>
      <c r="D687" s="27"/>
      <c r="E687" s="27"/>
      <c r="G687" s="100"/>
    </row>
    <row r="688" spans="1:7" ht="15.75" customHeight="1">
      <c r="A688" s="101">
        <v>44825</v>
      </c>
      <c r="B688" s="27">
        <v>4008.47</v>
      </c>
      <c r="C688" s="27"/>
      <c r="D688" s="27"/>
      <c r="E688" s="27"/>
      <c r="G688" s="100"/>
    </row>
    <row r="689" spans="1:7" ht="15.75" customHeight="1">
      <c r="A689" s="101">
        <v>44826</v>
      </c>
      <c r="B689" s="27">
        <v>3959.43</v>
      </c>
      <c r="C689" s="27"/>
      <c r="D689" s="27"/>
      <c r="E689" s="27"/>
      <c r="G689" s="100"/>
    </row>
    <row r="690" spans="1:7" ht="15.75" customHeight="1">
      <c r="A690" s="101">
        <v>44827</v>
      </c>
      <c r="B690" s="27">
        <v>3881.56</v>
      </c>
      <c r="C690" s="27"/>
      <c r="D690" s="27"/>
      <c r="E690" s="27"/>
      <c r="G690" s="100"/>
    </row>
    <row r="691" spans="1:7" ht="15.75" customHeight="1">
      <c r="A691" s="101">
        <v>44830</v>
      </c>
      <c r="B691" s="27">
        <v>3874.7</v>
      </c>
      <c r="C691" s="27"/>
      <c r="D691" s="27"/>
      <c r="E691" s="27"/>
      <c r="G691" s="100"/>
    </row>
    <row r="692" spans="1:7" ht="15.75" customHeight="1">
      <c r="A692" s="101">
        <v>44831</v>
      </c>
      <c r="B692" s="27">
        <v>3844.23</v>
      </c>
      <c r="C692" s="27"/>
      <c r="D692" s="27"/>
      <c r="E692" s="27"/>
      <c r="G692" s="100"/>
    </row>
    <row r="693" spans="1:7" ht="15.75" customHeight="1">
      <c r="A693" s="101">
        <v>44832</v>
      </c>
      <c r="B693" s="27">
        <v>3854.58</v>
      </c>
      <c r="C693" s="27"/>
      <c r="D693" s="27"/>
      <c r="E693" s="27"/>
      <c r="G693" s="100"/>
    </row>
    <row r="694" spans="1:7" ht="15.75" customHeight="1">
      <c r="A694" s="101">
        <v>44833</v>
      </c>
      <c r="B694" s="27">
        <v>3779.32</v>
      </c>
      <c r="C694" s="27"/>
      <c r="D694" s="27"/>
      <c r="E694" s="27"/>
      <c r="G694" s="100"/>
    </row>
    <row r="695" spans="1:7" ht="15.75" customHeight="1">
      <c r="A695" s="101">
        <v>44834</v>
      </c>
      <c r="B695" s="27">
        <v>3797.1</v>
      </c>
      <c r="C695" s="27"/>
      <c r="D695" s="27"/>
      <c r="E695" s="27"/>
      <c r="G695" s="100"/>
    </row>
    <row r="696" spans="1:7" ht="15.75" customHeight="1">
      <c r="A696" s="101">
        <v>44837</v>
      </c>
      <c r="B696" s="27">
        <v>3807.86</v>
      </c>
      <c r="C696" s="27"/>
      <c r="D696" s="27"/>
      <c r="E696" s="27"/>
      <c r="G696" s="100"/>
    </row>
    <row r="697" spans="1:7" ht="15.75" customHeight="1">
      <c r="A697" s="101">
        <v>44838</v>
      </c>
      <c r="B697" s="27">
        <v>3908.75</v>
      </c>
      <c r="C697" s="27"/>
      <c r="D697" s="27"/>
      <c r="E697" s="27"/>
      <c r="G697" s="100"/>
    </row>
    <row r="698" spans="1:7" ht="15.75" customHeight="1">
      <c r="A698" s="101">
        <v>44839</v>
      </c>
      <c r="B698" s="27">
        <v>3884.53</v>
      </c>
      <c r="C698" s="27"/>
      <c r="D698" s="27"/>
      <c r="E698" s="27"/>
      <c r="G698" s="100"/>
    </row>
    <row r="699" spans="1:7" ht="15.75" customHeight="1">
      <c r="A699" s="101">
        <v>44840</v>
      </c>
      <c r="B699" s="27">
        <v>3860.66</v>
      </c>
      <c r="C699" s="27"/>
      <c r="D699" s="27"/>
      <c r="E699" s="27"/>
      <c r="G699" s="100"/>
    </row>
    <row r="700" spans="1:7" ht="15.75" customHeight="1">
      <c r="A700" s="101">
        <v>44841</v>
      </c>
      <c r="B700" s="27">
        <v>3848.86</v>
      </c>
      <c r="C700" s="27"/>
      <c r="D700" s="27"/>
      <c r="E700" s="27"/>
      <c r="G700" s="100"/>
    </row>
    <row r="701" spans="1:7" ht="15.75" customHeight="1">
      <c r="A701" s="101">
        <v>44844</v>
      </c>
      <c r="B701" s="27">
        <v>3826.63</v>
      </c>
      <c r="C701" s="27"/>
      <c r="D701" s="27"/>
      <c r="E701" s="27"/>
      <c r="G701" s="100"/>
    </row>
    <row r="702" spans="1:7" ht="15.75" customHeight="1">
      <c r="A702" s="101">
        <v>44845</v>
      </c>
      <c r="B702" s="27">
        <v>3784.65</v>
      </c>
      <c r="C702" s="27"/>
      <c r="D702" s="27"/>
      <c r="E702" s="27"/>
      <c r="G702" s="100"/>
    </row>
    <row r="703" spans="1:7" ht="15.75" customHeight="1">
      <c r="A703" s="101">
        <v>44846</v>
      </c>
      <c r="B703" s="27">
        <v>3747.48</v>
      </c>
      <c r="C703" s="27"/>
      <c r="D703" s="27"/>
      <c r="E703" s="27"/>
      <c r="G703" s="100"/>
    </row>
    <row r="704" spans="1:7" ht="15.75" customHeight="1">
      <c r="A704" s="101">
        <v>44847</v>
      </c>
      <c r="B704" s="27">
        <v>3768.96</v>
      </c>
      <c r="C704" s="27"/>
      <c r="D704" s="27"/>
      <c r="E704" s="27"/>
      <c r="G704" s="100"/>
    </row>
    <row r="705" spans="1:7" ht="15.75" customHeight="1">
      <c r="A705" s="101">
        <v>44848</v>
      </c>
      <c r="B705" s="27">
        <v>3776.27</v>
      </c>
      <c r="C705" s="27"/>
      <c r="D705" s="27"/>
      <c r="E705" s="27"/>
      <c r="G705" s="100"/>
    </row>
    <row r="706" spans="1:7" ht="15.75" customHeight="1">
      <c r="A706" s="101">
        <v>44851</v>
      </c>
      <c r="B706" s="27">
        <v>3820.18</v>
      </c>
      <c r="C706" s="27"/>
      <c r="D706" s="27"/>
      <c r="E706" s="27"/>
      <c r="G706" s="100"/>
    </row>
    <row r="707" spans="1:7" ht="15.75" customHeight="1">
      <c r="A707" s="101">
        <v>44852</v>
      </c>
      <c r="B707" s="27">
        <v>3828.81</v>
      </c>
      <c r="C707" s="27"/>
      <c r="D707" s="27"/>
      <c r="E707" s="27"/>
      <c r="G707" s="100"/>
    </row>
    <row r="708" spans="1:7" ht="15.75" customHeight="1">
      <c r="A708" s="101">
        <v>44853</v>
      </c>
      <c r="B708" s="27">
        <v>3814.32</v>
      </c>
      <c r="C708" s="27"/>
      <c r="D708" s="27"/>
      <c r="E708" s="27"/>
      <c r="G708" s="100"/>
    </row>
    <row r="709" spans="1:7" ht="15.75" customHeight="1">
      <c r="A709" s="101">
        <v>44854</v>
      </c>
      <c r="B709" s="27">
        <v>3827.73</v>
      </c>
      <c r="C709" s="27"/>
      <c r="D709" s="27"/>
      <c r="E709" s="27"/>
      <c r="G709" s="100"/>
    </row>
    <row r="710" spans="1:7" ht="15.75" customHeight="1">
      <c r="A710" s="101">
        <v>44855</v>
      </c>
      <c r="B710" s="27">
        <v>3834.12</v>
      </c>
      <c r="C710" s="27"/>
      <c r="D710" s="27"/>
      <c r="E710" s="27"/>
      <c r="G710" s="100"/>
    </row>
    <row r="711" spans="1:7" ht="15.75" customHeight="1">
      <c r="A711" s="101">
        <v>44858</v>
      </c>
      <c r="B711" s="27">
        <v>3859.16</v>
      </c>
      <c r="C711" s="27"/>
      <c r="D711" s="27"/>
      <c r="E711" s="27"/>
      <c r="G711" s="100"/>
    </row>
    <row r="712" spans="1:7" ht="15.75" customHeight="1">
      <c r="A712" s="101">
        <v>44859</v>
      </c>
      <c r="B712" s="27">
        <v>3874.61</v>
      </c>
      <c r="C712" s="27"/>
      <c r="D712" s="27"/>
      <c r="E712" s="27"/>
      <c r="G712" s="100"/>
    </row>
    <row r="713" spans="1:7" ht="15.75" customHeight="1">
      <c r="A713" s="101">
        <v>44860</v>
      </c>
      <c r="B713" s="27">
        <v>3903.4</v>
      </c>
      <c r="C713" s="27"/>
      <c r="D713" s="27"/>
      <c r="E713" s="27"/>
      <c r="G713" s="100"/>
    </row>
    <row r="714" spans="1:7" ht="15.75" customHeight="1">
      <c r="A714" s="101">
        <v>44861</v>
      </c>
      <c r="B714" s="27">
        <v>3910.95</v>
      </c>
      <c r="C714" s="27"/>
      <c r="D714" s="27"/>
      <c r="E714" s="27"/>
      <c r="G714" s="100"/>
    </row>
    <row r="715" spans="1:7" ht="15.75" customHeight="1">
      <c r="A715" s="101">
        <v>44862</v>
      </c>
      <c r="B715" s="27">
        <v>3893.43</v>
      </c>
      <c r="C715" s="27"/>
      <c r="D715" s="27"/>
      <c r="E715" s="27"/>
      <c r="G715" s="100"/>
    </row>
    <row r="716" spans="1:7" ht="15.75" customHeight="1">
      <c r="A716" s="101">
        <v>44865</v>
      </c>
      <c r="B716" s="27">
        <v>3914.69</v>
      </c>
      <c r="C716" s="27"/>
      <c r="D716" s="27"/>
      <c r="E716" s="27"/>
      <c r="G716" s="100"/>
    </row>
    <row r="717" spans="1:7" ht="15.75" customHeight="1">
      <c r="A717" s="101">
        <v>44866</v>
      </c>
      <c r="B717" s="27">
        <v>3967.63</v>
      </c>
      <c r="C717" s="27"/>
      <c r="D717" s="27"/>
      <c r="E717" s="27"/>
      <c r="G717" s="100"/>
    </row>
    <row r="718" spans="1:7" ht="15.75" customHeight="1">
      <c r="A718" s="101">
        <v>44867</v>
      </c>
      <c r="B718" s="27">
        <v>3948.5</v>
      </c>
      <c r="C718" s="27"/>
      <c r="D718" s="27"/>
      <c r="E718" s="27"/>
      <c r="G718" s="100"/>
    </row>
    <row r="719" spans="1:7" ht="15.75" customHeight="1">
      <c r="A719" s="101">
        <v>44868</v>
      </c>
      <c r="B719" s="27">
        <v>3966.05</v>
      </c>
      <c r="C719" s="27"/>
      <c r="D719" s="27"/>
      <c r="E719" s="27"/>
      <c r="G719" s="100"/>
    </row>
    <row r="720" spans="1:7" ht="15.75" customHeight="1">
      <c r="A720" s="101">
        <v>44869</v>
      </c>
      <c r="B720" s="27">
        <v>4042.39</v>
      </c>
      <c r="C720" s="27"/>
      <c r="D720" s="27"/>
      <c r="E720" s="27"/>
      <c r="G720" s="100"/>
    </row>
    <row r="721" spans="1:7" ht="15.75" customHeight="1">
      <c r="A721" s="101">
        <v>44872</v>
      </c>
      <c r="B721" s="27">
        <v>4032.87</v>
      </c>
      <c r="C721" s="27"/>
      <c r="D721" s="27"/>
      <c r="E721" s="27"/>
      <c r="G721" s="100"/>
    </row>
    <row r="722" spans="1:7" ht="15.75" customHeight="1">
      <c r="A722" s="101">
        <v>44873</v>
      </c>
      <c r="B722" s="27">
        <v>4040.16</v>
      </c>
      <c r="C722" s="27"/>
      <c r="D722" s="27"/>
      <c r="E722" s="27"/>
      <c r="G722" s="100"/>
    </row>
    <row r="723" spans="1:7" ht="15.75" customHeight="1">
      <c r="A723" s="101">
        <v>44874</v>
      </c>
      <c r="B723" s="27">
        <v>4033.95</v>
      </c>
      <c r="C723" s="27"/>
      <c r="D723" s="27"/>
      <c r="E723" s="27"/>
      <c r="G723" s="100"/>
    </row>
    <row r="724" spans="1:7" ht="15.75" customHeight="1">
      <c r="A724" s="101">
        <v>44875</v>
      </c>
      <c r="B724" s="27">
        <v>4094.38</v>
      </c>
      <c r="C724" s="27"/>
      <c r="D724" s="27"/>
      <c r="E724" s="27"/>
      <c r="G724" s="100"/>
    </row>
    <row r="725" spans="1:7" ht="15.75" customHeight="1">
      <c r="A725" s="101">
        <v>44876</v>
      </c>
      <c r="B725" s="27">
        <v>4074.95</v>
      </c>
      <c r="C725" s="27"/>
      <c r="D725" s="27"/>
      <c r="E725" s="27"/>
      <c r="G725" s="100"/>
    </row>
    <row r="726" spans="1:7" ht="15.75" customHeight="1">
      <c r="A726" s="101">
        <v>44879</v>
      </c>
      <c r="B726" s="27">
        <v>4106.8</v>
      </c>
      <c r="C726" s="27"/>
      <c r="D726" s="27"/>
      <c r="E726" s="27"/>
      <c r="G726" s="100"/>
    </row>
    <row r="727" spans="1:7" ht="15.75" customHeight="1">
      <c r="A727" s="101">
        <v>44880</v>
      </c>
      <c r="B727" s="27">
        <v>4094.09</v>
      </c>
      <c r="C727" s="27"/>
      <c r="D727" s="27"/>
      <c r="E727" s="27"/>
      <c r="G727" s="100"/>
    </row>
    <row r="728" spans="1:7" ht="15.75" customHeight="1">
      <c r="A728" s="101">
        <v>44881</v>
      </c>
      <c r="B728" s="27">
        <v>4074.57</v>
      </c>
      <c r="C728" s="27"/>
      <c r="D728" s="27"/>
      <c r="E728" s="27"/>
      <c r="G728" s="100"/>
    </row>
    <row r="729" spans="1:7" ht="15.75" customHeight="1">
      <c r="A729" s="101">
        <v>44882</v>
      </c>
      <c r="B729" s="27">
        <v>4072.69</v>
      </c>
      <c r="C729" s="27"/>
      <c r="D729" s="27"/>
      <c r="E729" s="27"/>
      <c r="G729" s="100"/>
    </row>
    <row r="730" spans="1:7" ht="15.75" customHeight="1">
      <c r="A730" s="101">
        <v>44883</v>
      </c>
      <c r="B730" s="27">
        <v>4096.1899999999996</v>
      </c>
      <c r="C730" s="27"/>
      <c r="D730" s="27"/>
      <c r="E730" s="27"/>
      <c r="G730" s="100"/>
    </row>
    <row r="731" spans="1:7" ht="15.75" customHeight="1">
      <c r="A731" s="101">
        <v>44886</v>
      </c>
      <c r="B731" s="27">
        <v>4096.24</v>
      </c>
      <c r="C731" s="27"/>
      <c r="D731" s="27"/>
      <c r="E731" s="27"/>
      <c r="G731" s="100"/>
    </row>
    <row r="732" spans="1:7" ht="15.75" customHeight="1">
      <c r="A732" s="101">
        <v>44887</v>
      </c>
      <c r="B732" s="27">
        <v>4132.3599999999997</v>
      </c>
      <c r="C732" s="27"/>
      <c r="D732" s="27"/>
      <c r="E732" s="27"/>
      <c r="G732" s="100"/>
    </row>
    <row r="733" spans="1:7" ht="15.75" customHeight="1">
      <c r="A733" s="101">
        <v>44888</v>
      </c>
      <c r="B733" s="27">
        <v>4140.6899999999996</v>
      </c>
      <c r="C733" s="27"/>
      <c r="D733" s="27"/>
      <c r="E733" s="27"/>
      <c r="G733" s="100"/>
    </row>
    <row r="734" spans="1:7" ht="15.75" customHeight="1">
      <c r="A734" s="101">
        <v>44889</v>
      </c>
      <c r="B734" s="27">
        <v>4142.6000000000004</v>
      </c>
      <c r="C734" s="27"/>
      <c r="D734" s="27"/>
      <c r="E734" s="27"/>
      <c r="G734" s="100"/>
    </row>
    <row r="735" spans="1:7" ht="15.75" customHeight="1">
      <c r="A735" s="101">
        <v>44890</v>
      </c>
      <c r="B735" s="27">
        <v>4152.24</v>
      </c>
      <c r="C735" s="27"/>
      <c r="D735" s="27"/>
      <c r="E735" s="27"/>
      <c r="G735" s="100"/>
    </row>
    <row r="736" spans="1:7" ht="15.75" customHeight="1">
      <c r="A736" s="101">
        <v>44893</v>
      </c>
      <c r="B736" s="27">
        <v>4138.2299999999996</v>
      </c>
      <c r="C736" s="27"/>
      <c r="D736" s="27"/>
      <c r="E736" s="27"/>
      <c r="G736" s="100"/>
    </row>
    <row r="737" spans="1:7" ht="15.75" customHeight="1">
      <c r="A737" s="101">
        <v>44894</v>
      </c>
      <c r="B737" s="27">
        <v>4152.78</v>
      </c>
      <c r="C737" s="27"/>
      <c r="D737" s="27"/>
      <c r="E737" s="27"/>
      <c r="G737" s="100"/>
    </row>
    <row r="738" spans="1:7" ht="15.75" customHeight="1">
      <c r="A738" s="101">
        <v>44895</v>
      </c>
      <c r="B738" s="27">
        <v>4180.8500000000004</v>
      </c>
      <c r="C738" s="27"/>
      <c r="D738" s="27"/>
      <c r="E738" s="27"/>
      <c r="G738" s="100"/>
    </row>
    <row r="739" spans="1:7" ht="15.75" customHeight="1">
      <c r="A739" s="101">
        <v>44896</v>
      </c>
      <c r="B739" s="27">
        <v>4181.79</v>
      </c>
      <c r="C739" s="27"/>
      <c r="D739" s="27"/>
      <c r="E739" s="27"/>
      <c r="G739" s="100"/>
    </row>
    <row r="740" spans="1:7" ht="15.75" customHeight="1">
      <c r="A740" s="101">
        <v>44897</v>
      </c>
      <c r="B740" s="27">
        <v>4179.26</v>
      </c>
      <c r="C740" s="27"/>
      <c r="D740" s="27"/>
      <c r="E740" s="27"/>
      <c r="G740" s="100"/>
    </row>
    <row r="741" spans="1:7" ht="15.75" customHeight="1">
      <c r="A741" s="101">
        <v>44900</v>
      </c>
      <c r="B741" s="27">
        <v>4183.53</v>
      </c>
      <c r="C741" s="27"/>
      <c r="D741" s="27"/>
      <c r="E741" s="27"/>
      <c r="G741" s="100"/>
    </row>
    <row r="742" spans="1:7" ht="15.75" customHeight="1">
      <c r="A742" s="101">
        <v>44901</v>
      </c>
      <c r="B742" s="27">
        <v>4154.47</v>
      </c>
      <c r="C742" s="27"/>
      <c r="D742" s="27"/>
      <c r="E742" s="27"/>
      <c r="G742" s="100"/>
    </row>
    <row r="743" spans="1:7" ht="15.75" customHeight="1">
      <c r="A743" s="101">
        <v>44902</v>
      </c>
      <c r="B743" s="27">
        <v>4133.91</v>
      </c>
      <c r="C743" s="27"/>
      <c r="D743" s="27"/>
      <c r="E743" s="27"/>
      <c r="G743" s="100"/>
    </row>
    <row r="744" spans="1:7" ht="15.75" customHeight="1">
      <c r="A744" s="101">
        <v>44903</v>
      </c>
      <c r="B744" s="27">
        <v>4122.49</v>
      </c>
      <c r="C744" s="27"/>
      <c r="D744" s="27"/>
      <c r="E744" s="27"/>
      <c r="G744" s="100"/>
    </row>
    <row r="745" spans="1:7" ht="15.75" customHeight="1">
      <c r="A745" s="101">
        <v>44904</v>
      </c>
      <c r="B745" s="27">
        <v>4127.5200000000004</v>
      </c>
      <c r="C745" s="27"/>
      <c r="D745" s="27"/>
      <c r="E745" s="27"/>
      <c r="G745" s="100"/>
    </row>
    <row r="746" spans="1:7" ht="15.75" customHeight="1">
      <c r="A746" s="101">
        <v>44907</v>
      </c>
      <c r="B746" s="27">
        <v>4109.99</v>
      </c>
      <c r="C746" s="27"/>
      <c r="D746" s="27"/>
      <c r="E746" s="27"/>
      <c r="G746" s="100"/>
    </row>
    <row r="747" spans="1:7" ht="15.75" customHeight="1">
      <c r="A747" s="101">
        <v>44908</v>
      </c>
      <c r="B747" s="27">
        <v>4145.3100000000004</v>
      </c>
      <c r="C747" s="27"/>
      <c r="D747" s="27"/>
      <c r="E747" s="27"/>
      <c r="G747" s="100"/>
    </row>
    <row r="748" spans="1:7" ht="15.75" customHeight="1">
      <c r="A748" s="101">
        <v>44909</v>
      </c>
      <c r="B748" s="27">
        <v>4140.49</v>
      </c>
      <c r="C748" s="27"/>
      <c r="D748" s="27"/>
      <c r="E748" s="27"/>
      <c r="G748" s="100"/>
    </row>
    <row r="749" spans="1:7" ht="15.75" customHeight="1">
      <c r="A749" s="101">
        <v>44910</v>
      </c>
      <c r="B749" s="27">
        <v>4103.01</v>
      </c>
      <c r="C749" s="27"/>
      <c r="D749" s="27"/>
      <c r="E749" s="27"/>
      <c r="G749" s="100"/>
    </row>
    <row r="750" spans="1:7" ht="15.75" customHeight="1">
      <c r="A750" s="101">
        <v>44911</v>
      </c>
      <c r="B750" s="27">
        <v>4048.95</v>
      </c>
      <c r="C750" s="27"/>
      <c r="D750" s="27"/>
      <c r="E750" s="27"/>
      <c r="G750" s="100"/>
    </row>
    <row r="751" spans="1:7" ht="15.75" customHeight="1">
      <c r="A751" s="101">
        <v>44914</v>
      </c>
      <c r="B751" s="27">
        <v>4064.64</v>
      </c>
      <c r="C751" s="27"/>
      <c r="D751" s="27"/>
      <c r="E751" s="27"/>
      <c r="G751" s="100"/>
    </row>
    <row r="752" spans="1:7" ht="15.75" customHeight="1">
      <c r="A752" s="101">
        <v>44915</v>
      </c>
      <c r="B752" s="27">
        <v>4065.75</v>
      </c>
      <c r="C752" s="27"/>
      <c r="D752" s="27"/>
      <c r="E752" s="27"/>
      <c r="G752" s="100"/>
    </row>
    <row r="753" spans="1:7" ht="15.75" customHeight="1">
      <c r="A753" s="101">
        <v>44916</v>
      </c>
      <c r="B753" s="27">
        <v>4135.6400000000003</v>
      </c>
      <c r="C753" s="27"/>
      <c r="D753" s="27"/>
      <c r="E753" s="27"/>
      <c r="G753" s="100"/>
    </row>
    <row r="754" spans="1:7" ht="15.75" customHeight="1">
      <c r="A754" s="101">
        <v>44917</v>
      </c>
      <c r="B754" s="27">
        <v>4119.1899999999996</v>
      </c>
      <c r="C754" s="27"/>
      <c r="D754" s="27"/>
      <c r="E754" s="27"/>
      <c r="G754" s="100"/>
    </row>
    <row r="755" spans="1:7" ht="15.75" customHeight="1">
      <c r="A755" s="101">
        <v>44918</v>
      </c>
      <c r="B755" s="27">
        <v>4123.1000000000004</v>
      </c>
      <c r="C755" s="27"/>
      <c r="D755" s="27"/>
      <c r="E755" s="27"/>
      <c r="G755" s="100"/>
    </row>
    <row r="756" spans="1:7" ht="15.75" customHeight="1">
      <c r="A756" s="101">
        <v>44923</v>
      </c>
      <c r="B756" s="27">
        <v>4136.2700000000004</v>
      </c>
      <c r="C756" s="27"/>
      <c r="D756" s="27"/>
      <c r="E756" s="27"/>
      <c r="G756" s="100"/>
    </row>
    <row r="757" spans="1:7" ht="15.75" customHeight="1">
      <c r="A757" s="101">
        <v>44924</v>
      </c>
      <c r="B757" s="27">
        <v>4147.1099999999997</v>
      </c>
      <c r="C757" s="27"/>
      <c r="D757" s="27"/>
      <c r="E757" s="27"/>
      <c r="G757" s="100"/>
    </row>
    <row r="758" spans="1:7" ht="15.75" customHeight="1">
      <c r="A758" s="101">
        <v>44925</v>
      </c>
      <c r="B758" s="27">
        <v>4113.78</v>
      </c>
      <c r="C758" s="27"/>
      <c r="D758" s="27"/>
      <c r="E758" s="27"/>
      <c r="G758" s="100"/>
    </row>
    <row r="759" spans="1:7" ht="15.75" customHeight="1">
      <c r="A759" s="101">
        <v>44929</v>
      </c>
      <c r="B759" s="27">
        <v>4170.99</v>
      </c>
      <c r="C759" s="27"/>
      <c r="D759" s="27"/>
      <c r="E759" s="27"/>
      <c r="G759" s="100"/>
    </row>
    <row r="760" spans="1:7" ht="15.75" customHeight="1">
      <c r="A760" s="101">
        <v>44930</v>
      </c>
      <c r="B760" s="27">
        <v>4193.7299999999996</v>
      </c>
      <c r="C760" s="27"/>
      <c r="D760" s="27"/>
      <c r="E760" s="27"/>
      <c r="G760" s="100"/>
    </row>
    <row r="761" spans="1:7" ht="15.75" customHeight="1">
      <c r="A761" s="101">
        <v>44931</v>
      </c>
      <c r="B761" s="27">
        <v>4218.82</v>
      </c>
      <c r="C761" s="27"/>
      <c r="D761" s="27"/>
      <c r="E761" s="27"/>
      <c r="G761" s="100"/>
    </row>
    <row r="762" spans="1:7" ht="15.75" customHeight="1">
      <c r="A762" s="101">
        <v>44932</v>
      </c>
      <c r="B762" s="27">
        <v>4251.34</v>
      </c>
      <c r="C762" s="27"/>
      <c r="D762" s="27"/>
      <c r="E762" s="27"/>
      <c r="G762" s="100"/>
    </row>
    <row r="763" spans="1:7" ht="15.75" customHeight="1">
      <c r="A763" s="101">
        <v>44935</v>
      </c>
      <c r="B763" s="27">
        <v>4262.58</v>
      </c>
      <c r="C763" s="27"/>
      <c r="D763" s="27"/>
      <c r="E763" s="27"/>
      <c r="G763" s="100"/>
    </row>
    <row r="764" spans="1:7" ht="15.75" customHeight="1">
      <c r="A764" s="101">
        <v>44936</v>
      </c>
      <c r="B764" s="27">
        <v>4245.42</v>
      </c>
      <c r="C764" s="27"/>
      <c r="D764" s="27"/>
      <c r="E764" s="27"/>
      <c r="G764" s="100"/>
    </row>
    <row r="765" spans="1:7" ht="15.75" customHeight="1">
      <c r="A765" s="101">
        <v>44937</v>
      </c>
      <c r="B765" s="27">
        <v>4263.93</v>
      </c>
      <c r="C765" s="27"/>
      <c r="D765" s="27"/>
      <c r="E765" s="27"/>
      <c r="G765" s="100"/>
    </row>
    <row r="766" spans="1:7" ht="15.75" customHeight="1">
      <c r="A766" s="101">
        <v>44938</v>
      </c>
      <c r="B766" s="27">
        <v>4306.58</v>
      </c>
      <c r="C766" s="27"/>
      <c r="D766" s="27"/>
      <c r="E766" s="27"/>
      <c r="G766" s="100"/>
    </row>
    <row r="767" spans="1:7" ht="15.75" customHeight="1">
      <c r="A767" s="101">
        <v>44939</v>
      </c>
      <c r="B767" s="27">
        <v>4333.7299999999996</v>
      </c>
      <c r="C767" s="27"/>
      <c r="D767" s="27"/>
      <c r="E767" s="27"/>
      <c r="G767" s="100"/>
    </row>
    <row r="768" spans="1:7" ht="15.75" customHeight="1">
      <c r="A768" s="101">
        <v>44942</v>
      </c>
      <c r="B768" s="27">
        <v>4345.3500000000004</v>
      </c>
      <c r="C768" s="27"/>
      <c r="D768" s="27"/>
      <c r="E768" s="27"/>
      <c r="G768" s="100"/>
    </row>
    <row r="769" spans="1:7" ht="15.75" customHeight="1">
      <c r="A769" s="101">
        <v>44943</v>
      </c>
      <c r="B769" s="27">
        <v>4336.87</v>
      </c>
      <c r="C769" s="27"/>
      <c r="D769" s="27"/>
      <c r="E769" s="27"/>
      <c r="G769" s="100"/>
    </row>
    <row r="770" spans="1:7" ht="15.75" customHeight="1">
      <c r="A770" s="101">
        <v>44944</v>
      </c>
      <c r="B770" s="27">
        <v>4325.47</v>
      </c>
      <c r="C770" s="27"/>
      <c r="D770" s="27"/>
      <c r="E770" s="27"/>
      <c r="G770" s="100"/>
    </row>
    <row r="771" spans="1:7" ht="15.75" customHeight="1">
      <c r="A771" s="101">
        <v>44945</v>
      </c>
      <c r="B771" s="27">
        <v>4276.1400000000003</v>
      </c>
      <c r="C771" s="27"/>
      <c r="D771" s="27"/>
      <c r="E771" s="27"/>
      <c r="G771" s="100"/>
    </row>
    <row r="772" spans="1:7" ht="15.75" customHeight="1">
      <c r="A772" s="101">
        <v>44946</v>
      </c>
      <c r="B772" s="27">
        <v>4291.17</v>
      </c>
      <c r="C772" s="27"/>
      <c r="D772" s="27"/>
      <c r="E772" s="27"/>
      <c r="G772" s="100"/>
    </row>
    <row r="773" spans="1:7" ht="15.75" customHeight="1">
      <c r="A773" s="101">
        <v>44949</v>
      </c>
      <c r="B773" s="27">
        <v>4300.8999999999996</v>
      </c>
      <c r="C773" s="27"/>
      <c r="D773" s="27"/>
      <c r="E773" s="27"/>
      <c r="G773" s="100"/>
    </row>
    <row r="774" spans="1:7" ht="15.75" customHeight="1">
      <c r="A774" s="101">
        <v>44950</v>
      </c>
      <c r="B774" s="27">
        <v>4289.63</v>
      </c>
      <c r="C774" s="27"/>
      <c r="D774" s="27"/>
      <c r="E774" s="27"/>
      <c r="G774" s="100"/>
    </row>
    <row r="775" spans="1:7" ht="15.75" customHeight="1">
      <c r="A775" s="101">
        <v>44951</v>
      </c>
      <c r="B775" s="27">
        <v>4282.13</v>
      </c>
      <c r="C775" s="27"/>
      <c r="D775" s="27"/>
      <c r="E775" s="27"/>
      <c r="G775" s="100"/>
    </row>
    <row r="776" spans="1:7" ht="15.75" customHeight="1">
      <c r="A776" s="101">
        <v>44952</v>
      </c>
      <c r="B776" s="27">
        <v>4293.2700000000004</v>
      </c>
      <c r="C776" s="27"/>
      <c r="D776" s="27"/>
      <c r="E776" s="27"/>
      <c r="G776" s="100"/>
    </row>
    <row r="777" spans="1:7" ht="15.75" customHeight="1">
      <c r="A777" s="101">
        <v>44953</v>
      </c>
      <c r="B777" s="27">
        <v>4298.8999999999996</v>
      </c>
      <c r="C777" s="27"/>
      <c r="D777" s="27"/>
      <c r="E777" s="27"/>
      <c r="G777" s="100"/>
    </row>
    <row r="778" spans="1:7" ht="15.75" customHeight="1">
      <c r="A778" s="101">
        <v>44956</v>
      </c>
      <c r="B778" s="27">
        <v>4305.2</v>
      </c>
      <c r="C778" s="27"/>
      <c r="D778" s="27"/>
      <c r="E778" s="27"/>
      <c r="G778" s="100"/>
    </row>
    <row r="779" spans="1:7" ht="15.75" customHeight="1">
      <c r="A779" s="101">
        <v>44957</v>
      </c>
      <c r="B779" s="27">
        <v>4296.38</v>
      </c>
      <c r="C779" s="27"/>
      <c r="D779" s="27"/>
      <c r="E779" s="27"/>
      <c r="G779" s="100"/>
    </row>
    <row r="780" spans="1:7" ht="15.75" customHeight="1">
      <c r="A780" s="101">
        <v>44958</v>
      </c>
      <c r="B780" s="27">
        <v>4292.75</v>
      </c>
      <c r="C780" s="27"/>
      <c r="D780" s="27"/>
      <c r="E780" s="27"/>
      <c r="G780" s="100"/>
    </row>
    <row r="781" spans="1:7" ht="15.75" customHeight="1">
      <c r="A781" s="101">
        <v>44959</v>
      </c>
      <c r="B781" s="27">
        <v>4342.8500000000004</v>
      </c>
      <c r="C781" s="27"/>
      <c r="D781" s="27"/>
      <c r="E781" s="27"/>
      <c r="G781" s="100"/>
    </row>
    <row r="782" spans="1:7" ht="15.75" customHeight="1">
      <c r="A782" s="101">
        <v>44960</v>
      </c>
      <c r="B782" s="27">
        <v>4380.88</v>
      </c>
      <c r="C782" s="27"/>
      <c r="D782" s="27"/>
      <c r="E782" s="27"/>
      <c r="G782" s="100"/>
    </row>
    <row r="783" spans="1:7" ht="15.75" customHeight="1">
      <c r="A783" s="101">
        <v>44963</v>
      </c>
      <c r="B783" s="27">
        <v>4344.3500000000004</v>
      </c>
      <c r="C783" s="27"/>
      <c r="D783" s="27"/>
      <c r="E783" s="27"/>
      <c r="G783" s="100"/>
    </row>
    <row r="784" spans="1:7" ht="15.75" customHeight="1">
      <c r="A784" s="101">
        <v>44964</v>
      </c>
      <c r="B784" s="27">
        <v>4350.82</v>
      </c>
      <c r="C784" s="27"/>
      <c r="D784" s="27"/>
      <c r="E784" s="27"/>
      <c r="G784" s="100"/>
    </row>
    <row r="785" spans="1:7" ht="15.75" customHeight="1">
      <c r="A785" s="101">
        <v>44965</v>
      </c>
      <c r="B785" s="27">
        <v>4364.0600000000004</v>
      </c>
      <c r="C785" s="27"/>
      <c r="D785" s="27"/>
      <c r="E785" s="27"/>
      <c r="G785" s="100"/>
    </row>
    <row r="786" spans="1:7" ht="15.75" customHeight="1">
      <c r="A786" s="101">
        <v>44966</v>
      </c>
      <c r="B786" s="27">
        <v>4375.55</v>
      </c>
      <c r="C786" s="27"/>
      <c r="D786" s="27"/>
      <c r="E786" s="27"/>
      <c r="G786" s="100"/>
    </row>
    <row r="787" spans="1:7" ht="15.75" customHeight="1">
      <c r="A787" s="101">
        <v>44967</v>
      </c>
      <c r="B787" s="27">
        <v>4354.32</v>
      </c>
      <c r="C787" s="27"/>
      <c r="D787" s="27"/>
      <c r="E787" s="27"/>
      <c r="G787" s="100"/>
    </row>
    <row r="788" spans="1:7" ht="15.75" customHeight="1">
      <c r="A788" s="101">
        <v>44970</v>
      </c>
      <c r="B788" s="27">
        <v>4388.1099999999997</v>
      </c>
      <c r="C788" s="27"/>
      <c r="D788" s="27"/>
      <c r="E788" s="27"/>
      <c r="G788" s="100"/>
    </row>
    <row r="789" spans="1:7" ht="15.75" customHeight="1">
      <c r="A789" s="101">
        <v>44971</v>
      </c>
      <c r="B789" s="27">
        <v>4387.79</v>
      </c>
      <c r="C789" s="27"/>
      <c r="D789" s="27"/>
      <c r="E789" s="27"/>
      <c r="G789" s="100"/>
    </row>
    <row r="790" spans="1:7" ht="15.75" customHeight="1">
      <c r="A790" s="101">
        <v>44972</v>
      </c>
      <c r="B790" s="27">
        <v>4413.3999999999996</v>
      </c>
      <c r="C790" s="27"/>
      <c r="D790" s="27"/>
      <c r="E790" s="27"/>
      <c r="G790" s="100"/>
    </row>
    <row r="791" spans="1:7" ht="15.75" customHeight="1">
      <c r="A791" s="101">
        <v>44973</v>
      </c>
      <c r="B791" s="27">
        <v>4420.6400000000003</v>
      </c>
      <c r="C791" s="27"/>
      <c r="D791" s="27"/>
      <c r="E791" s="27"/>
      <c r="G791" s="100"/>
    </row>
    <row r="792" spans="1:7" ht="15.75" customHeight="1">
      <c r="A792" s="101">
        <v>44974</v>
      </c>
      <c r="B792" s="27">
        <v>4413.91</v>
      </c>
      <c r="C792" s="27"/>
      <c r="D792" s="27"/>
      <c r="E792" s="27"/>
      <c r="G792" s="100"/>
    </row>
    <row r="793" spans="1:7" ht="15.75" customHeight="1">
      <c r="A793" s="101">
        <v>44977</v>
      </c>
      <c r="B793" s="27">
        <v>4418.92</v>
      </c>
      <c r="C793" s="27"/>
      <c r="D793" s="27"/>
      <c r="E793" s="27"/>
      <c r="G793" s="100"/>
    </row>
    <row r="794" spans="1:7" ht="15.75" customHeight="1">
      <c r="A794" s="101">
        <v>44978</v>
      </c>
      <c r="B794" s="27">
        <v>4393.9399999999996</v>
      </c>
      <c r="C794" s="27"/>
      <c r="D794" s="27"/>
      <c r="E794" s="27"/>
      <c r="G794" s="100"/>
    </row>
    <row r="795" spans="1:7" ht="15.75" customHeight="1">
      <c r="A795" s="101">
        <v>44979</v>
      </c>
      <c r="B795" s="27">
        <v>4366.34</v>
      </c>
      <c r="C795" s="27"/>
      <c r="D795" s="27"/>
      <c r="E795" s="27"/>
      <c r="G795" s="100"/>
    </row>
    <row r="796" spans="1:7" ht="15.75" customHeight="1">
      <c r="A796" s="101">
        <v>44980</v>
      </c>
      <c r="B796" s="27">
        <v>4358.8900000000003</v>
      </c>
      <c r="C796" s="27"/>
      <c r="D796" s="27"/>
      <c r="E796" s="27"/>
      <c r="G796" s="100"/>
    </row>
    <row r="797" spans="1:7" ht="15.75" customHeight="1">
      <c r="A797" s="101">
        <v>44981</v>
      </c>
      <c r="B797" s="27">
        <v>4342.22</v>
      </c>
      <c r="C797" s="27"/>
      <c r="D797" s="27"/>
      <c r="E797" s="27"/>
      <c r="G797" s="100"/>
    </row>
    <row r="798" spans="1:7" ht="15.75" customHeight="1">
      <c r="A798" s="101">
        <v>44984</v>
      </c>
      <c r="B798" s="27">
        <v>4374.83</v>
      </c>
      <c r="C798" s="27"/>
      <c r="D798" s="27"/>
      <c r="E798" s="27"/>
      <c r="G798" s="100"/>
    </row>
    <row r="799" spans="1:7" ht="15.75" customHeight="1">
      <c r="A799" s="101">
        <v>44985</v>
      </c>
      <c r="B799" s="27">
        <v>4347.4799999999996</v>
      </c>
      <c r="C799" s="27"/>
      <c r="D799" s="27"/>
      <c r="E799" s="27"/>
      <c r="G799" s="100"/>
    </row>
    <row r="800" spans="1:7" ht="15.75" customHeight="1">
      <c r="A800" s="101">
        <v>44986</v>
      </c>
      <c r="B800" s="27">
        <v>4364.78</v>
      </c>
      <c r="C800" s="27"/>
      <c r="D800" s="27"/>
      <c r="E800" s="27"/>
      <c r="G800" s="100"/>
    </row>
    <row r="801" spans="1:7" ht="15.75" customHeight="1">
      <c r="A801" s="101">
        <v>44987</v>
      </c>
      <c r="B801" s="27">
        <v>4377.99</v>
      </c>
      <c r="C801" s="27"/>
      <c r="D801" s="27"/>
      <c r="E801" s="27"/>
      <c r="G801" s="100"/>
    </row>
    <row r="802" spans="1:7" ht="15.75" customHeight="1">
      <c r="A802" s="101">
        <v>44988</v>
      </c>
      <c r="B802" s="27">
        <v>4381.74</v>
      </c>
      <c r="C802" s="27"/>
      <c r="D802" s="27"/>
      <c r="E802" s="27"/>
      <c r="G802" s="100"/>
    </row>
    <row r="803" spans="1:7" ht="15.75" customHeight="1">
      <c r="A803" s="101">
        <v>44991</v>
      </c>
      <c r="B803" s="27">
        <v>4377.82</v>
      </c>
      <c r="C803" s="27"/>
      <c r="D803" s="27"/>
      <c r="E803" s="27"/>
      <c r="G803" s="100"/>
    </row>
    <row r="804" spans="1:7" ht="15.75" customHeight="1">
      <c r="A804" s="101">
        <v>44992</v>
      </c>
      <c r="B804" s="27">
        <v>4369.6000000000004</v>
      </c>
      <c r="C804" s="27"/>
      <c r="D804" s="27"/>
      <c r="E804" s="27"/>
      <c r="G804" s="100"/>
    </row>
    <row r="805" spans="1:7" ht="15.75" customHeight="1">
      <c r="A805" s="101">
        <v>44993</v>
      </c>
      <c r="B805" s="27">
        <v>4371.3100000000004</v>
      </c>
      <c r="C805" s="27"/>
      <c r="D805" s="27"/>
      <c r="E805" s="27"/>
      <c r="G805" s="100"/>
    </row>
    <row r="806" spans="1:7" ht="15.75" customHeight="1">
      <c r="A806" s="101">
        <v>44994</v>
      </c>
      <c r="B806" s="27">
        <v>4342.7299999999996</v>
      </c>
      <c r="C806" s="27"/>
      <c r="D806" s="27"/>
      <c r="E806" s="27"/>
      <c r="G806" s="100"/>
    </row>
    <row r="807" spans="1:7" ht="15.75" customHeight="1">
      <c r="A807" s="101">
        <v>44995</v>
      </c>
      <c r="B807" s="27">
        <v>4269.9799999999996</v>
      </c>
      <c r="C807" s="27"/>
      <c r="D807" s="27"/>
      <c r="E807" s="27"/>
      <c r="G807" s="100"/>
    </row>
    <row r="808" spans="1:7" ht="15.75" customHeight="1">
      <c r="A808" s="101">
        <v>44998</v>
      </c>
      <c r="B808" s="27">
        <v>4158.8900000000003</v>
      </c>
      <c r="C808" s="27"/>
      <c r="D808" s="27"/>
      <c r="E808" s="27"/>
      <c r="G808" s="100"/>
    </row>
    <row r="809" spans="1:7" ht="15.75" customHeight="1">
      <c r="A809" s="101">
        <v>44999</v>
      </c>
      <c r="B809" s="27">
        <v>4210.2299999999996</v>
      </c>
      <c r="C809" s="27"/>
      <c r="D809" s="27"/>
      <c r="E809" s="27"/>
      <c r="G809" s="100"/>
    </row>
    <row r="810" spans="1:7" ht="15.75" customHeight="1">
      <c r="A810" s="101">
        <v>45000</v>
      </c>
      <c r="B810" s="27">
        <v>4055.98</v>
      </c>
      <c r="C810" s="27"/>
      <c r="D810" s="27"/>
      <c r="E810" s="27"/>
      <c r="G810" s="100"/>
    </row>
    <row r="811" spans="1:7" ht="15.75" customHeight="1">
      <c r="A811" s="101">
        <v>45001</v>
      </c>
      <c r="B811" s="27">
        <v>4091.16</v>
      </c>
      <c r="C811" s="27"/>
      <c r="D811" s="27"/>
      <c r="E811" s="27"/>
      <c r="G811" s="100"/>
    </row>
    <row r="812" spans="1:7" ht="15.75" customHeight="1">
      <c r="A812" s="101">
        <v>45002</v>
      </c>
      <c r="B812" s="27">
        <v>4046.9</v>
      </c>
      <c r="C812" s="27"/>
      <c r="D812" s="27"/>
      <c r="E812" s="27"/>
      <c r="G812" s="100"/>
    </row>
    <row r="813" spans="1:7" ht="15.75" customHeight="1">
      <c r="A813" s="101">
        <v>45005</v>
      </c>
      <c r="B813" s="27">
        <v>4080.06</v>
      </c>
      <c r="C813" s="27"/>
      <c r="D813" s="27"/>
      <c r="E813" s="27"/>
      <c r="G813" s="100"/>
    </row>
    <row r="814" spans="1:7" ht="15.75" customHeight="1">
      <c r="A814" s="101">
        <v>45006</v>
      </c>
      <c r="B814" s="27">
        <v>4151.5600000000004</v>
      </c>
      <c r="C814" s="27"/>
      <c r="D814" s="27"/>
      <c r="E814" s="27"/>
      <c r="G814" s="100"/>
    </row>
    <row r="815" spans="1:7" ht="15.75" customHeight="1">
      <c r="A815" s="101">
        <v>45007</v>
      </c>
      <c r="B815" s="27">
        <v>4165.3900000000003</v>
      </c>
      <c r="C815" s="27"/>
      <c r="D815" s="27"/>
      <c r="E815" s="27"/>
      <c r="G815" s="100"/>
    </row>
    <row r="816" spans="1:7" ht="15.75" customHeight="1">
      <c r="A816" s="101">
        <v>45008</v>
      </c>
      <c r="B816" s="27">
        <v>4132.7</v>
      </c>
      <c r="C816" s="27"/>
      <c r="D816" s="27"/>
      <c r="E816" s="27"/>
      <c r="G816" s="100"/>
    </row>
    <row r="817" spans="1:7" ht="15.75" customHeight="1">
      <c r="A817" s="101">
        <v>45009</v>
      </c>
      <c r="B817" s="27">
        <v>4080.78</v>
      </c>
      <c r="C817" s="27"/>
      <c r="D817" s="27"/>
      <c r="E817" s="27"/>
      <c r="G817" s="100"/>
    </row>
    <row r="818" spans="1:7" ht="15.75" customHeight="1">
      <c r="A818" s="101">
        <v>45012</v>
      </c>
      <c r="B818" s="27">
        <v>4113.29</v>
      </c>
      <c r="C818" s="27"/>
      <c r="D818" s="27"/>
      <c r="E818" s="27"/>
      <c r="G818" s="100"/>
    </row>
    <row r="819" spans="1:7" ht="15.75" customHeight="1">
      <c r="A819" s="101">
        <v>45013</v>
      </c>
      <c r="B819" s="27">
        <v>4115.04</v>
      </c>
      <c r="C819" s="27"/>
      <c r="D819" s="27"/>
      <c r="E819" s="27"/>
      <c r="G819" s="100"/>
    </row>
    <row r="820" spans="1:7" ht="15.75" customHeight="1">
      <c r="A820" s="101">
        <v>45014</v>
      </c>
      <c r="B820" s="27">
        <v>4160.28</v>
      </c>
      <c r="C820" s="27"/>
      <c r="D820" s="27"/>
      <c r="E820" s="27"/>
      <c r="G820" s="100"/>
    </row>
    <row r="821" spans="1:7" ht="15.75" customHeight="1">
      <c r="A821" s="101">
        <v>45015</v>
      </c>
      <c r="B821" s="27">
        <v>4195.43</v>
      </c>
      <c r="C821" s="27"/>
      <c r="D821" s="27"/>
      <c r="E821" s="27"/>
      <c r="G821" s="100"/>
    </row>
    <row r="822" spans="1:7" ht="15.75" customHeight="1">
      <c r="A822" s="101">
        <v>45016</v>
      </c>
      <c r="B822" s="27">
        <v>4201.42</v>
      </c>
      <c r="C822" s="27"/>
      <c r="D822" s="27"/>
      <c r="E822" s="27"/>
      <c r="G822" s="100"/>
    </row>
    <row r="823" spans="1:7" ht="15.75" customHeight="1">
      <c r="A823" s="101">
        <v>45019</v>
      </c>
      <c r="B823" s="27">
        <v>4219.41</v>
      </c>
      <c r="C823" s="27"/>
      <c r="D823" s="27"/>
      <c r="E823" s="27"/>
      <c r="G823" s="100"/>
    </row>
    <row r="824" spans="1:7" ht="15.75" customHeight="1">
      <c r="A824" s="101">
        <v>45020</v>
      </c>
      <c r="B824" s="27">
        <v>4199.2</v>
      </c>
      <c r="C824" s="27"/>
      <c r="D824" s="27"/>
      <c r="E824" s="27"/>
      <c r="G824" s="100"/>
    </row>
    <row r="825" spans="1:7" ht="15.75" customHeight="1">
      <c r="A825" s="101">
        <v>45021</v>
      </c>
      <c r="B825" s="27">
        <v>4205.97</v>
      </c>
      <c r="C825" s="27"/>
      <c r="D825" s="27"/>
      <c r="E825" s="27"/>
      <c r="G825" s="100"/>
    </row>
    <row r="826" spans="1:7" ht="15.75" customHeight="1">
      <c r="A826" s="101">
        <v>45022</v>
      </c>
      <c r="B826" s="27">
        <v>4249.2700000000004</v>
      </c>
      <c r="C826" s="27"/>
      <c r="D826" s="27"/>
      <c r="E826" s="27"/>
      <c r="G826" s="100"/>
    </row>
    <row r="827" spans="1:7" ht="15.75" customHeight="1">
      <c r="A827" s="101">
        <v>45027</v>
      </c>
      <c r="B827" s="27">
        <v>4275.12</v>
      </c>
      <c r="C827" s="27"/>
      <c r="D827" s="27"/>
      <c r="E827" s="27"/>
      <c r="G827" s="100"/>
    </row>
    <row r="828" spans="1:7" ht="15.75" customHeight="1">
      <c r="A828" s="101">
        <v>45028</v>
      </c>
      <c r="B828" s="27">
        <v>4295.09</v>
      </c>
      <c r="C828" s="27"/>
      <c r="D828" s="27"/>
      <c r="E828" s="27"/>
      <c r="G828" s="100"/>
    </row>
    <row r="829" spans="1:7" ht="15.75" customHeight="1">
      <c r="A829" s="101">
        <v>45029</v>
      </c>
      <c r="B829" s="27">
        <v>4305.96</v>
      </c>
      <c r="C829" s="27"/>
      <c r="D829" s="27"/>
      <c r="E829" s="27"/>
      <c r="G829" s="100"/>
    </row>
    <row r="830" spans="1:7" ht="15.75" customHeight="1">
      <c r="A830" s="101">
        <v>45030</v>
      </c>
      <c r="B830" s="27">
        <v>4324.8500000000004</v>
      </c>
      <c r="C830" s="27"/>
      <c r="D830" s="27"/>
      <c r="E830" s="27"/>
      <c r="G830" s="100"/>
    </row>
    <row r="831" spans="1:7" ht="15.75" customHeight="1">
      <c r="A831" s="101">
        <v>45033</v>
      </c>
      <c r="B831" s="27">
        <v>4329.83</v>
      </c>
      <c r="C831" s="27"/>
      <c r="D831" s="27"/>
      <c r="E831" s="27"/>
      <c r="G831" s="100"/>
    </row>
    <row r="832" spans="1:7" ht="15.75" customHeight="1">
      <c r="A832" s="101">
        <v>45034</v>
      </c>
      <c r="B832" s="27">
        <v>4344.28</v>
      </c>
      <c r="C832" s="27"/>
      <c r="D832" s="27"/>
      <c r="E832" s="27"/>
      <c r="G832" s="100"/>
    </row>
    <row r="833" spans="1:7" ht="15.75" customHeight="1">
      <c r="A833" s="101">
        <v>45035</v>
      </c>
      <c r="B833" s="27">
        <v>4336.25</v>
      </c>
      <c r="C833" s="27"/>
      <c r="D833" s="27"/>
      <c r="E833" s="27"/>
      <c r="G833" s="100"/>
    </row>
    <row r="834" spans="1:7" ht="15.75" customHeight="1">
      <c r="A834" s="101">
        <v>45036</v>
      </c>
      <c r="B834" s="27">
        <v>4336.04</v>
      </c>
      <c r="C834" s="27"/>
      <c r="D834" s="27"/>
      <c r="E834" s="27"/>
      <c r="G834" s="100"/>
    </row>
    <row r="835" spans="1:7" ht="15.75" customHeight="1">
      <c r="A835" s="101">
        <v>45037</v>
      </c>
      <c r="B835" s="27">
        <v>4345.68</v>
      </c>
      <c r="C835" s="27"/>
      <c r="D835" s="27"/>
      <c r="E835" s="27"/>
      <c r="G835" s="100"/>
    </row>
    <row r="836" spans="1:7" ht="15.75" customHeight="1">
      <c r="A836" s="101">
        <v>45040</v>
      </c>
      <c r="B836" s="27">
        <v>4343.42</v>
      </c>
      <c r="C836" s="27"/>
      <c r="D836" s="27"/>
      <c r="E836" s="27"/>
      <c r="G836" s="100"/>
    </row>
    <row r="837" spans="1:7" ht="15.75" customHeight="1">
      <c r="A837" s="101">
        <v>45041</v>
      </c>
      <c r="B837" s="27">
        <v>4333.1000000000004</v>
      </c>
      <c r="C837" s="27"/>
      <c r="D837" s="27"/>
      <c r="E837" s="27"/>
      <c r="G837" s="100"/>
    </row>
    <row r="838" spans="1:7" ht="15.75" customHeight="1">
      <c r="A838" s="101">
        <v>45042</v>
      </c>
      <c r="B838" s="27">
        <v>4314.67</v>
      </c>
      <c r="C838" s="27"/>
      <c r="D838" s="27"/>
      <c r="E838" s="27"/>
      <c r="G838" s="100"/>
    </row>
    <row r="839" spans="1:7" ht="15.75" customHeight="1">
      <c r="A839" s="101">
        <v>45043</v>
      </c>
      <c r="B839" s="27">
        <v>4305.97</v>
      </c>
      <c r="C839" s="27"/>
      <c r="D839" s="27"/>
      <c r="E839" s="27"/>
      <c r="G839" s="100"/>
    </row>
    <row r="840" spans="1:7" ht="15.75" customHeight="1">
      <c r="A840" s="101">
        <v>45044</v>
      </c>
      <c r="B840" s="27">
        <v>4329.96</v>
      </c>
      <c r="C840" s="27"/>
      <c r="D840" s="27"/>
      <c r="E840" s="27"/>
      <c r="G840" s="100"/>
    </row>
    <row r="841" spans="1:7" ht="15.75" customHeight="1">
      <c r="A841" s="101">
        <v>45048</v>
      </c>
      <c r="B841" s="27">
        <v>4280.37</v>
      </c>
      <c r="C841" s="27"/>
      <c r="D841" s="27"/>
      <c r="E841" s="27"/>
      <c r="G841" s="100"/>
    </row>
    <row r="842" spans="1:7" ht="15.75" customHeight="1">
      <c r="A842" s="101">
        <v>45049</v>
      </c>
      <c r="B842" s="27">
        <v>4289.2299999999996</v>
      </c>
      <c r="C842" s="27"/>
      <c r="D842" s="27"/>
      <c r="E842" s="27"/>
      <c r="G842" s="100"/>
    </row>
    <row r="843" spans="1:7" ht="15.75" customHeight="1">
      <c r="A843" s="101">
        <v>45050</v>
      </c>
      <c r="B843" s="27">
        <v>4244.92</v>
      </c>
      <c r="C843" s="27"/>
      <c r="D843" s="27"/>
      <c r="E843" s="27"/>
      <c r="G843" s="100"/>
    </row>
    <row r="844" spans="1:7" ht="15.75" customHeight="1">
      <c r="A844" s="101">
        <v>45051</v>
      </c>
      <c r="B844" s="27">
        <v>4287.24</v>
      </c>
      <c r="C844" s="27"/>
      <c r="D844" s="27"/>
      <c r="E844" s="27"/>
      <c r="G844" s="100"/>
    </row>
    <row r="845" spans="1:7" ht="15.75" customHeight="1">
      <c r="A845" s="101">
        <v>45055</v>
      </c>
      <c r="B845" s="27">
        <v>4274.9799999999996</v>
      </c>
      <c r="C845" s="27"/>
      <c r="D845" s="27"/>
      <c r="E845" s="27"/>
      <c r="G845" s="100"/>
    </row>
    <row r="846" spans="1:7" ht="15.75" customHeight="1">
      <c r="A846" s="101">
        <v>45056</v>
      </c>
      <c r="B846" s="27">
        <v>4264.1000000000004</v>
      </c>
      <c r="C846" s="27"/>
      <c r="D846" s="27"/>
      <c r="E846" s="27"/>
      <c r="G846" s="100"/>
    </row>
    <row r="847" spans="1:7" ht="15.75" customHeight="1">
      <c r="A847" s="101">
        <v>45057</v>
      </c>
      <c r="B847" s="27">
        <v>4258.8</v>
      </c>
      <c r="C847" s="27"/>
      <c r="D847" s="27"/>
      <c r="E847" s="27"/>
      <c r="G847" s="100"/>
    </row>
    <row r="848" spans="1:7" ht="15.75" customHeight="1">
      <c r="A848" s="101">
        <v>45058</v>
      </c>
      <c r="B848" s="27">
        <v>4267.72</v>
      </c>
      <c r="C848" s="27"/>
      <c r="D848" s="27"/>
      <c r="E848" s="27"/>
      <c r="G848" s="100"/>
    </row>
    <row r="849" spans="1:7" ht="15.75" customHeight="1">
      <c r="A849" s="101">
        <v>45061</v>
      </c>
      <c r="B849" s="27">
        <v>4280.84</v>
      </c>
      <c r="C849" s="27"/>
      <c r="D849" s="27"/>
      <c r="E849" s="27"/>
      <c r="G849" s="100"/>
    </row>
    <row r="850" spans="1:7" ht="15.75" customHeight="1">
      <c r="A850" s="101">
        <v>45062</v>
      </c>
      <c r="B850" s="27">
        <v>4268.6899999999996</v>
      </c>
      <c r="C850" s="27"/>
      <c r="D850" s="27"/>
      <c r="E850" s="27"/>
      <c r="G850" s="100"/>
    </row>
    <row r="851" spans="1:7" ht="15.75" customHeight="1">
      <c r="A851" s="101">
        <v>45063</v>
      </c>
      <c r="B851" s="27">
        <v>4253.7299999999996</v>
      </c>
      <c r="C851" s="27"/>
      <c r="D851" s="27"/>
      <c r="E851" s="27"/>
      <c r="G851" s="100"/>
    </row>
    <row r="852" spans="1:7" ht="15.75" customHeight="1">
      <c r="A852" s="101">
        <v>45064</v>
      </c>
      <c r="B852" s="27">
        <v>4265.34</v>
      </c>
      <c r="C852" s="27"/>
      <c r="D852" s="27"/>
      <c r="E852" s="27"/>
      <c r="G852" s="100"/>
    </row>
    <row r="853" spans="1:7" ht="15.75" customHeight="1">
      <c r="A853" s="101">
        <v>45065</v>
      </c>
      <c r="B853" s="27">
        <v>4271.9399999999996</v>
      </c>
      <c r="C853" s="27"/>
      <c r="D853" s="27"/>
      <c r="E853" s="27"/>
      <c r="G853" s="100"/>
    </row>
    <row r="854" spans="1:7" ht="15.75" customHeight="1">
      <c r="A854" s="101">
        <v>45068</v>
      </c>
      <c r="B854" s="27">
        <v>4278.13</v>
      </c>
      <c r="C854" s="27"/>
      <c r="D854" s="27"/>
      <c r="E854" s="27"/>
      <c r="G854" s="100"/>
    </row>
    <row r="855" spans="1:7" ht="15.75" customHeight="1">
      <c r="A855" s="101">
        <v>45069</v>
      </c>
      <c r="B855" s="27">
        <v>4272.29</v>
      </c>
      <c r="C855" s="27"/>
      <c r="D855" s="27"/>
      <c r="E855" s="27"/>
      <c r="G855" s="100"/>
    </row>
    <row r="856" spans="1:7" ht="15.75" customHeight="1">
      <c r="A856" s="101">
        <v>45070</v>
      </c>
      <c r="B856" s="27">
        <v>4199.37</v>
      </c>
      <c r="C856" s="27"/>
      <c r="D856" s="27"/>
      <c r="E856" s="27"/>
      <c r="G856" s="100"/>
    </row>
    <row r="857" spans="1:7" ht="15.75" customHeight="1">
      <c r="A857" s="101">
        <v>45071</v>
      </c>
      <c r="B857" s="27">
        <v>4169.9399999999996</v>
      </c>
      <c r="C857" s="27"/>
      <c r="D857" s="27"/>
      <c r="E857" s="27"/>
      <c r="G857" s="100"/>
    </row>
    <row r="858" spans="1:7" ht="15.75" customHeight="1">
      <c r="A858" s="101">
        <v>45072</v>
      </c>
      <c r="B858" s="27">
        <v>4195.1400000000003</v>
      </c>
      <c r="C858" s="27"/>
      <c r="D858" s="27"/>
      <c r="E858" s="27"/>
      <c r="G858" s="100"/>
    </row>
    <row r="859" spans="1:7" ht="15.75" customHeight="1">
      <c r="A859" s="101">
        <v>45076</v>
      </c>
      <c r="B859" s="27">
        <v>4145.8100000000004</v>
      </c>
      <c r="C859" s="27"/>
      <c r="D859" s="27"/>
      <c r="E859" s="27"/>
      <c r="G859" s="100"/>
    </row>
    <row r="860" spans="1:7" ht="15.75" customHeight="1">
      <c r="A860" s="101">
        <v>45077</v>
      </c>
      <c r="B860" s="27">
        <v>4107.24</v>
      </c>
      <c r="C860" s="27"/>
      <c r="D860" s="27"/>
      <c r="E860" s="27"/>
      <c r="G860" s="100"/>
    </row>
    <row r="861" spans="1:7" ht="15.75" customHeight="1">
      <c r="A861" s="101">
        <v>45078</v>
      </c>
      <c r="B861" s="27">
        <v>4131.3999999999996</v>
      </c>
      <c r="C861" s="27"/>
      <c r="D861" s="27"/>
      <c r="E861" s="27"/>
      <c r="G861" s="100"/>
    </row>
    <row r="862" spans="1:7" ht="15.75" customHeight="1">
      <c r="A862" s="101">
        <v>45079</v>
      </c>
      <c r="B862" s="27">
        <v>4196.79</v>
      </c>
      <c r="C862" s="27"/>
      <c r="D862" s="27"/>
      <c r="E862" s="27"/>
      <c r="G862" s="100"/>
    </row>
    <row r="863" spans="1:7" ht="15.75" customHeight="1">
      <c r="A863" s="101">
        <v>45082</v>
      </c>
      <c r="B863" s="27">
        <v>4192.2299999999996</v>
      </c>
      <c r="C863" s="27"/>
      <c r="D863" s="27"/>
      <c r="E863" s="27"/>
      <c r="G863" s="100"/>
    </row>
    <row r="864" spans="1:7" ht="15.75" customHeight="1">
      <c r="A864" s="101">
        <v>45083</v>
      </c>
      <c r="B864" s="27">
        <v>4208.76</v>
      </c>
      <c r="C864" s="27"/>
      <c r="D864" s="27"/>
      <c r="E864" s="27"/>
      <c r="G864" s="100"/>
    </row>
    <row r="865" spans="1:7" ht="15.75" customHeight="1">
      <c r="A865" s="101">
        <v>45084</v>
      </c>
      <c r="B865" s="27">
        <v>4204.96</v>
      </c>
      <c r="C865" s="27"/>
      <c r="D865" s="27"/>
      <c r="E865" s="27"/>
      <c r="G865" s="100"/>
    </row>
    <row r="866" spans="1:7" ht="15.75" customHeight="1">
      <c r="A866" s="101">
        <v>45085</v>
      </c>
      <c r="B866" s="27">
        <v>4191.92</v>
      </c>
      <c r="C866" s="27"/>
      <c r="D866" s="27"/>
      <c r="E866" s="27"/>
      <c r="G866" s="100"/>
    </row>
    <row r="867" spans="1:7" ht="15.75" customHeight="1">
      <c r="A867" s="101">
        <v>45086</v>
      </c>
      <c r="B867" s="27">
        <v>4173.74</v>
      </c>
      <c r="C867" s="27"/>
      <c r="D867" s="27"/>
      <c r="E867" s="27"/>
      <c r="G867" s="100"/>
    </row>
    <row r="868" spans="1:7" ht="15.75" customHeight="1">
      <c r="A868" s="101">
        <v>45089</v>
      </c>
      <c r="B868" s="27">
        <v>4180.7700000000004</v>
      </c>
      <c r="C868" s="27"/>
      <c r="D868" s="27"/>
      <c r="E868" s="27"/>
      <c r="G868" s="100"/>
    </row>
    <row r="869" spans="1:7" ht="15.75" customHeight="1">
      <c r="A869" s="101">
        <v>45090</v>
      </c>
      <c r="B869" s="27">
        <v>4192.1000000000004</v>
      </c>
      <c r="C869" s="27"/>
      <c r="D869" s="27"/>
      <c r="E869" s="27"/>
      <c r="G869" s="100"/>
    </row>
    <row r="870" spans="1:7" ht="15.75" customHeight="1">
      <c r="A870" s="101">
        <v>45091</v>
      </c>
      <c r="B870" s="27">
        <v>4195.46</v>
      </c>
      <c r="C870" s="27"/>
      <c r="D870" s="27"/>
      <c r="E870" s="27"/>
      <c r="G870" s="100"/>
    </row>
    <row r="871" spans="1:7" ht="15.75" customHeight="1">
      <c r="A871" s="101">
        <v>45092</v>
      </c>
      <c r="B871" s="27">
        <v>4203.29</v>
      </c>
      <c r="C871" s="27"/>
      <c r="D871" s="27"/>
      <c r="E871" s="27"/>
      <c r="G871" s="100"/>
    </row>
    <row r="872" spans="1:7" ht="15.75" customHeight="1">
      <c r="A872" s="101">
        <v>45093</v>
      </c>
      <c r="B872" s="27">
        <v>4209.87</v>
      </c>
      <c r="C872" s="27"/>
      <c r="D872" s="27"/>
      <c r="E872" s="27"/>
      <c r="G872" s="100"/>
    </row>
    <row r="873" spans="1:7" ht="15.75" customHeight="1">
      <c r="A873" s="101">
        <v>45096</v>
      </c>
      <c r="B873" s="27">
        <v>4178.7</v>
      </c>
      <c r="C873" s="27"/>
      <c r="D873" s="27"/>
      <c r="E873" s="27"/>
      <c r="G873" s="100"/>
    </row>
    <row r="874" spans="1:7" ht="15.75" customHeight="1">
      <c r="A874" s="101">
        <v>45097</v>
      </c>
      <c r="B874" s="27">
        <v>4166.25</v>
      </c>
      <c r="C874" s="27"/>
      <c r="D874" s="27"/>
      <c r="E874" s="27"/>
      <c r="G874" s="100"/>
    </row>
    <row r="875" spans="1:7" ht="15.75" customHeight="1">
      <c r="A875" s="101">
        <v>45098</v>
      </c>
      <c r="B875" s="27">
        <v>4156</v>
      </c>
      <c r="C875" s="27"/>
      <c r="D875" s="27"/>
      <c r="E875" s="27"/>
      <c r="G875" s="100"/>
    </row>
    <row r="876" spans="1:7" ht="15.75" customHeight="1">
      <c r="A876" s="101">
        <v>45099</v>
      </c>
      <c r="B876" s="27">
        <v>4121.3599999999997</v>
      </c>
      <c r="C876" s="27"/>
      <c r="D876" s="27"/>
      <c r="E876" s="27"/>
      <c r="G876" s="100"/>
    </row>
    <row r="877" spans="1:7" ht="15.75" customHeight="1">
      <c r="A877" s="101">
        <v>45100</v>
      </c>
      <c r="B877" s="27">
        <v>4094.07</v>
      </c>
      <c r="C877" s="27"/>
      <c r="D877" s="27"/>
      <c r="E877" s="27"/>
      <c r="G877" s="100"/>
    </row>
    <row r="878" spans="1:7" ht="15.75" customHeight="1">
      <c r="A878" s="101">
        <v>45103</v>
      </c>
      <c r="B878" s="27">
        <v>4087.41</v>
      </c>
      <c r="C878" s="27"/>
      <c r="D878" s="27"/>
      <c r="E878" s="27"/>
      <c r="G878" s="100"/>
    </row>
    <row r="879" spans="1:7" ht="15.75" customHeight="1">
      <c r="A879" s="101">
        <v>45104</v>
      </c>
      <c r="B879" s="27">
        <v>4093.64</v>
      </c>
      <c r="C879" s="27"/>
      <c r="D879" s="27"/>
      <c r="E879" s="27"/>
      <c r="G879" s="100"/>
    </row>
    <row r="880" spans="1:7" ht="15.75" customHeight="1">
      <c r="A880" s="101">
        <v>45105</v>
      </c>
      <c r="B880" s="27">
        <v>4123.28</v>
      </c>
      <c r="C880" s="27"/>
      <c r="D880" s="27"/>
      <c r="E880" s="27"/>
      <c r="G880" s="100"/>
    </row>
    <row r="881" spans="1:7" ht="15.75" customHeight="1">
      <c r="A881" s="101">
        <v>45106</v>
      </c>
      <c r="B881" s="27">
        <v>4105.22</v>
      </c>
      <c r="C881" s="27"/>
      <c r="D881" s="27"/>
      <c r="E881" s="27"/>
      <c r="G881" s="100"/>
    </row>
    <row r="882" spans="1:7" ht="15.75" customHeight="1">
      <c r="A882" s="101">
        <v>45107</v>
      </c>
      <c r="B882" s="27">
        <v>4138.09</v>
      </c>
      <c r="C882" s="27"/>
      <c r="D882" s="27"/>
      <c r="E882" s="27"/>
      <c r="G882" s="100"/>
    </row>
    <row r="883" spans="1:7" ht="15.75" customHeight="1">
      <c r="A883" s="101">
        <v>45110</v>
      </c>
      <c r="B883" s="27">
        <v>4138.91</v>
      </c>
      <c r="C883" s="27"/>
      <c r="D883" s="27"/>
      <c r="E883" s="27"/>
      <c r="G883" s="100"/>
    </row>
    <row r="884" spans="1:7" ht="15.75" customHeight="1">
      <c r="A884" s="101">
        <v>45111</v>
      </c>
      <c r="B884" s="27">
        <v>4136.16</v>
      </c>
      <c r="C884" s="27"/>
      <c r="D884" s="27"/>
      <c r="E884" s="27"/>
      <c r="G884" s="100"/>
    </row>
    <row r="885" spans="1:7" ht="15.75" customHeight="1">
      <c r="A885" s="101">
        <v>45112</v>
      </c>
      <c r="B885" s="27">
        <v>4095.05</v>
      </c>
      <c r="C885" s="27"/>
      <c r="D885" s="27"/>
      <c r="E885" s="27"/>
      <c r="G885" s="100"/>
    </row>
    <row r="886" spans="1:7" ht="15.75" customHeight="1">
      <c r="A886" s="101">
        <v>45113</v>
      </c>
      <c r="B886" s="27">
        <v>4003.71</v>
      </c>
      <c r="C886" s="27"/>
      <c r="D886" s="27"/>
      <c r="E886" s="27"/>
      <c r="G886" s="100"/>
    </row>
    <row r="887" spans="1:7" ht="15.75" customHeight="1">
      <c r="A887" s="101">
        <v>45114</v>
      </c>
      <c r="B887" s="27">
        <v>3995.3</v>
      </c>
      <c r="C887" s="27"/>
      <c r="D887" s="27"/>
      <c r="E887" s="27"/>
      <c r="G887" s="100"/>
    </row>
    <row r="888" spans="1:7" ht="15.75" customHeight="1">
      <c r="A888" s="101">
        <v>45117</v>
      </c>
      <c r="B888" s="27">
        <v>4004.02</v>
      </c>
      <c r="C888" s="27"/>
      <c r="D888" s="27"/>
      <c r="E888" s="27"/>
      <c r="G888" s="100"/>
    </row>
    <row r="889" spans="1:7" ht="15.75" customHeight="1">
      <c r="A889" s="101">
        <v>45118</v>
      </c>
      <c r="B889" s="27">
        <v>4011.65</v>
      </c>
      <c r="C889" s="27"/>
      <c r="D889" s="27"/>
      <c r="E889" s="27"/>
      <c r="G889" s="100"/>
    </row>
    <row r="890" spans="1:7" ht="15.75" customHeight="1">
      <c r="A890" s="101">
        <v>45119</v>
      </c>
      <c r="B890" s="27">
        <v>4088.57</v>
      </c>
      <c r="C890" s="27"/>
      <c r="D890" s="27"/>
      <c r="E890" s="27"/>
      <c r="G890" s="100"/>
    </row>
    <row r="891" spans="1:7" ht="15.75" customHeight="1">
      <c r="A891" s="101">
        <v>45120</v>
      </c>
      <c r="B891" s="27">
        <v>4101.6000000000004</v>
      </c>
      <c r="C891" s="27"/>
      <c r="D891" s="27"/>
      <c r="E891" s="27"/>
      <c r="G891" s="100"/>
    </row>
    <row r="892" spans="1:7" ht="15.75" customHeight="1">
      <c r="A892" s="101">
        <v>45121</v>
      </c>
      <c r="B892" s="27">
        <v>4096.91</v>
      </c>
      <c r="C892" s="27"/>
      <c r="D892" s="27"/>
      <c r="E892" s="27"/>
      <c r="G892" s="100"/>
    </row>
    <row r="893" spans="1:7" ht="15.75" customHeight="1">
      <c r="A893" s="101">
        <v>45124</v>
      </c>
      <c r="B893" s="27">
        <v>4078.52</v>
      </c>
      <c r="C893" s="27"/>
      <c r="D893" s="27"/>
      <c r="E893" s="27"/>
      <c r="G893" s="100"/>
    </row>
    <row r="894" spans="1:7" ht="15.75" customHeight="1">
      <c r="A894" s="101">
        <v>45125</v>
      </c>
      <c r="B894" s="27">
        <v>4107.5600000000004</v>
      </c>
      <c r="C894" s="27"/>
      <c r="D894" s="27"/>
      <c r="E894" s="27"/>
      <c r="G894" s="100"/>
    </row>
    <row r="895" spans="1:7" ht="15.75" customHeight="1">
      <c r="A895" s="101">
        <v>45126</v>
      </c>
      <c r="B895" s="27">
        <v>4193.1899999999996</v>
      </c>
      <c r="C895" s="27"/>
      <c r="D895" s="27"/>
      <c r="E895" s="27"/>
      <c r="G895" s="100"/>
    </row>
    <row r="896" spans="1:7" ht="15.75" customHeight="1">
      <c r="A896" s="101">
        <v>45127</v>
      </c>
      <c r="B896" s="27">
        <v>4220.22</v>
      </c>
      <c r="C896" s="27"/>
      <c r="D896" s="27"/>
      <c r="E896" s="27"/>
      <c r="G896" s="100"/>
    </row>
    <row r="897" spans="1:7" ht="15.75" customHeight="1">
      <c r="A897" s="101">
        <v>45128</v>
      </c>
      <c r="B897" s="27">
        <v>4225.1099999999997</v>
      </c>
      <c r="C897" s="27"/>
      <c r="D897" s="27"/>
      <c r="E897" s="27"/>
      <c r="G897" s="100"/>
    </row>
    <row r="898" spans="1:7" ht="15.75" customHeight="1">
      <c r="A898" s="101">
        <v>45131</v>
      </c>
      <c r="B898" s="27">
        <v>4230.3999999999996</v>
      </c>
      <c r="C898" s="27"/>
      <c r="D898" s="27"/>
      <c r="E898" s="27"/>
      <c r="G898" s="100"/>
    </row>
    <row r="899" spans="1:7" ht="15.75" customHeight="1">
      <c r="A899" s="101">
        <v>45132</v>
      </c>
      <c r="B899" s="27">
        <v>4236.8100000000004</v>
      </c>
      <c r="C899" s="27"/>
      <c r="D899" s="27"/>
      <c r="E899" s="27"/>
      <c r="G899" s="100"/>
    </row>
    <row r="900" spans="1:7" ht="15.75" customHeight="1">
      <c r="A900" s="101">
        <v>45133</v>
      </c>
      <c r="B900" s="27">
        <v>4230.8999999999996</v>
      </c>
      <c r="C900" s="27"/>
      <c r="D900" s="27"/>
      <c r="E900" s="27"/>
      <c r="G900" s="100"/>
    </row>
    <row r="901" spans="1:7" ht="15.75" customHeight="1">
      <c r="A901" s="101">
        <v>45134</v>
      </c>
      <c r="B901" s="27">
        <v>4241.12</v>
      </c>
      <c r="C901" s="27"/>
      <c r="D901" s="27"/>
      <c r="E901" s="27"/>
      <c r="G901" s="100"/>
    </row>
    <row r="902" spans="1:7" ht="15.75" customHeight="1">
      <c r="A902" s="101">
        <v>45135</v>
      </c>
      <c r="B902" s="27">
        <v>4237.17</v>
      </c>
      <c r="C902" s="27"/>
      <c r="D902" s="27"/>
      <c r="E902" s="27"/>
      <c r="G902" s="100"/>
    </row>
    <row r="903" spans="1:7" ht="15.75" customHeight="1">
      <c r="A903" s="101">
        <v>45138</v>
      </c>
      <c r="B903" s="27">
        <v>4240.22</v>
      </c>
      <c r="C903" s="27"/>
      <c r="D903" s="27"/>
      <c r="E903" s="27"/>
      <c r="G903" s="100"/>
    </row>
    <row r="904" spans="1:7" ht="15.75" customHeight="1">
      <c r="A904" s="101">
        <v>45139</v>
      </c>
      <c r="B904" s="27">
        <v>4222.1000000000004</v>
      </c>
      <c r="C904" s="27"/>
      <c r="D904" s="27"/>
      <c r="E904" s="27"/>
      <c r="G904" s="100"/>
    </row>
    <row r="905" spans="1:7" ht="15.75" customHeight="1">
      <c r="A905" s="101">
        <v>45140</v>
      </c>
      <c r="B905" s="27">
        <v>4164.7</v>
      </c>
      <c r="C905" s="27"/>
      <c r="D905" s="27"/>
      <c r="E905" s="27"/>
      <c r="G905" s="100"/>
    </row>
    <row r="906" spans="1:7" ht="15.75" customHeight="1">
      <c r="A906" s="101">
        <v>45141</v>
      </c>
      <c r="B906" s="27">
        <v>4149.99</v>
      </c>
      <c r="C906" s="27"/>
      <c r="D906" s="27"/>
      <c r="E906" s="27"/>
      <c r="G906" s="100"/>
    </row>
    <row r="907" spans="1:7" ht="15.75" customHeight="1">
      <c r="A907" s="101">
        <v>45142</v>
      </c>
      <c r="B907" s="27">
        <v>4169.8</v>
      </c>
      <c r="C907" s="27"/>
      <c r="D907" s="27"/>
      <c r="E907" s="27"/>
      <c r="G907" s="100"/>
    </row>
    <row r="908" spans="1:7" ht="15.75" customHeight="1">
      <c r="A908" s="101">
        <v>45145</v>
      </c>
      <c r="B908" s="27">
        <v>4162.8500000000004</v>
      </c>
      <c r="C908" s="27"/>
      <c r="D908" s="27"/>
      <c r="E908" s="27"/>
      <c r="G908" s="100"/>
    </row>
    <row r="909" spans="1:7" ht="15.75" customHeight="1">
      <c r="A909" s="101">
        <v>45146</v>
      </c>
      <c r="B909" s="27">
        <v>4149.41</v>
      </c>
      <c r="C909" s="27"/>
      <c r="D909" s="27"/>
      <c r="E909" s="27"/>
      <c r="G909" s="100"/>
    </row>
    <row r="910" spans="1:7" ht="15.75" customHeight="1">
      <c r="A910" s="101">
        <v>45147</v>
      </c>
      <c r="B910" s="27">
        <v>4180.7299999999996</v>
      </c>
      <c r="C910" s="27"/>
      <c r="D910" s="27"/>
      <c r="E910" s="27"/>
      <c r="G910" s="100"/>
    </row>
    <row r="911" spans="1:7" ht="15.75" customHeight="1">
      <c r="A911" s="101">
        <v>45148</v>
      </c>
      <c r="B911" s="27">
        <v>4197.3</v>
      </c>
      <c r="C911" s="27"/>
      <c r="D911" s="27"/>
      <c r="E911" s="27"/>
      <c r="G911" s="100"/>
    </row>
    <row r="912" spans="1:7" ht="15.75" customHeight="1">
      <c r="A912" s="101">
        <v>45149</v>
      </c>
      <c r="B912" s="27">
        <v>4146.5600000000004</v>
      </c>
      <c r="C912" s="27"/>
      <c r="D912" s="27"/>
      <c r="E912" s="27"/>
      <c r="G912" s="100"/>
    </row>
    <row r="913" spans="1:7" ht="15.75" customHeight="1">
      <c r="A913" s="101">
        <v>45152</v>
      </c>
      <c r="B913" s="27">
        <v>4137.32</v>
      </c>
      <c r="C913" s="27"/>
      <c r="D913" s="27"/>
      <c r="E913" s="27"/>
      <c r="G913" s="100"/>
    </row>
    <row r="914" spans="1:7" ht="15.75" customHeight="1">
      <c r="A914" s="101">
        <v>45153</v>
      </c>
      <c r="B914" s="27">
        <v>4078.56</v>
      </c>
      <c r="C914" s="27"/>
      <c r="D914" s="27"/>
      <c r="E914" s="27"/>
      <c r="G914" s="100"/>
    </row>
    <row r="915" spans="1:7" ht="15.75" customHeight="1">
      <c r="A915" s="101">
        <v>45154</v>
      </c>
      <c r="B915" s="27">
        <v>4060.6</v>
      </c>
      <c r="C915" s="27"/>
      <c r="D915" s="27"/>
      <c r="E915" s="27"/>
      <c r="G915" s="100"/>
    </row>
    <row r="916" spans="1:7" ht="15.75" customHeight="1">
      <c r="A916" s="101">
        <v>45155</v>
      </c>
      <c r="B916" s="27">
        <v>4031.5</v>
      </c>
      <c r="C916" s="27"/>
      <c r="D916" s="27"/>
      <c r="E916" s="27"/>
      <c r="G916" s="100"/>
    </row>
    <row r="917" spans="1:7" ht="15.75" customHeight="1">
      <c r="A917" s="101">
        <v>45156</v>
      </c>
      <c r="B917" s="27">
        <v>4000.79</v>
      </c>
      <c r="C917" s="27"/>
      <c r="D917" s="27"/>
      <c r="E917" s="27"/>
      <c r="G917" s="100"/>
    </row>
    <row r="918" spans="1:7" ht="15.75" customHeight="1">
      <c r="A918" s="101">
        <v>45159</v>
      </c>
      <c r="B918" s="27">
        <v>3992.43</v>
      </c>
      <c r="C918" s="27"/>
      <c r="D918" s="27"/>
      <c r="E918" s="27"/>
      <c r="G918" s="100"/>
    </row>
    <row r="919" spans="1:7" ht="15.75" customHeight="1">
      <c r="A919" s="101">
        <v>45160</v>
      </c>
      <c r="B919" s="27">
        <v>4002.47</v>
      </c>
      <c r="C919" s="27"/>
      <c r="D919" s="27"/>
      <c r="E919" s="27"/>
      <c r="G919" s="100"/>
    </row>
    <row r="920" spans="1:7" ht="15.75" customHeight="1">
      <c r="A920" s="101">
        <v>45161</v>
      </c>
      <c r="B920" s="27">
        <v>4032.33</v>
      </c>
      <c r="C920" s="27"/>
      <c r="D920" s="27"/>
      <c r="E920" s="27"/>
      <c r="G920" s="100"/>
    </row>
    <row r="921" spans="1:7" ht="15.75" customHeight="1">
      <c r="A921" s="101">
        <v>45162</v>
      </c>
      <c r="B921" s="27">
        <v>4037.53</v>
      </c>
      <c r="C921" s="27"/>
      <c r="D921" s="27"/>
      <c r="E921" s="27"/>
      <c r="G921" s="100"/>
    </row>
    <row r="922" spans="1:7" ht="15.75" customHeight="1">
      <c r="A922" s="101">
        <v>45163</v>
      </c>
      <c r="B922" s="27">
        <v>4037.89</v>
      </c>
      <c r="C922" s="27"/>
      <c r="D922" s="27"/>
      <c r="E922" s="27"/>
      <c r="G922" s="100"/>
    </row>
    <row r="923" spans="1:7" ht="15.75" customHeight="1">
      <c r="A923" s="101">
        <v>45167</v>
      </c>
      <c r="B923" s="27">
        <v>4108.2299999999996</v>
      </c>
      <c r="C923" s="27"/>
      <c r="D923" s="27"/>
      <c r="E923" s="27"/>
      <c r="G923" s="100"/>
    </row>
    <row r="924" spans="1:7" ht="15.75" customHeight="1">
      <c r="A924" s="101">
        <v>45168</v>
      </c>
      <c r="B924" s="27">
        <v>4115.33</v>
      </c>
      <c r="C924" s="27"/>
      <c r="D924" s="27"/>
      <c r="E924" s="27"/>
      <c r="G924" s="100"/>
    </row>
    <row r="925" spans="1:7" ht="15.75" customHeight="1">
      <c r="A925" s="101">
        <v>45169</v>
      </c>
      <c r="B925" s="27">
        <v>4100.28</v>
      </c>
      <c r="C925" s="27"/>
      <c r="D925" s="27"/>
      <c r="E925" s="27"/>
      <c r="G925" s="100"/>
    </row>
    <row r="926" spans="1:7" ht="15.75" customHeight="1">
      <c r="A926" s="101">
        <v>45170</v>
      </c>
      <c r="B926" s="27">
        <v>4110.1499999999996</v>
      </c>
      <c r="C926" s="27"/>
      <c r="D926" s="27"/>
      <c r="E926" s="27"/>
      <c r="G926" s="100"/>
    </row>
    <row r="927" spans="1:7" ht="15.75" customHeight="1">
      <c r="A927" s="101">
        <v>45173</v>
      </c>
      <c r="B927" s="27">
        <v>4104.18</v>
      </c>
      <c r="C927" s="27"/>
      <c r="D927" s="27"/>
      <c r="E927" s="27"/>
      <c r="G927" s="100"/>
    </row>
    <row r="928" spans="1:7" ht="15.75" customHeight="1">
      <c r="A928" s="101">
        <v>45174</v>
      </c>
      <c r="B928" s="27">
        <v>4096.1400000000003</v>
      </c>
      <c r="C928" s="27"/>
      <c r="D928" s="27"/>
      <c r="E928" s="27"/>
      <c r="G928" s="100"/>
    </row>
    <row r="929" spans="1:7" ht="15.75" customHeight="1">
      <c r="A929" s="101">
        <v>45175</v>
      </c>
      <c r="B929" s="27">
        <v>4089.33</v>
      </c>
      <c r="C929" s="27"/>
      <c r="D929" s="27"/>
      <c r="E929" s="27"/>
      <c r="G929" s="100"/>
    </row>
    <row r="930" spans="1:7" ht="15.75" customHeight="1">
      <c r="A930" s="101">
        <v>45176</v>
      </c>
      <c r="B930" s="27">
        <v>4094.58</v>
      </c>
      <c r="C930" s="27"/>
      <c r="D930" s="27"/>
      <c r="E930" s="27"/>
      <c r="G930" s="100"/>
    </row>
    <row r="931" spans="1:7" ht="15.75" customHeight="1">
      <c r="A931" s="101">
        <v>45177</v>
      </c>
      <c r="B931" s="27">
        <v>4114.3</v>
      </c>
      <c r="C931" s="27"/>
      <c r="D931" s="27"/>
      <c r="E931" s="27"/>
      <c r="G931" s="100"/>
    </row>
    <row r="932" spans="1:7" ht="15.75" customHeight="1">
      <c r="A932" s="101">
        <v>45180</v>
      </c>
      <c r="B932" s="27">
        <v>4124.99</v>
      </c>
      <c r="C932" s="27"/>
      <c r="D932" s="27"/>
      <c r="E932" s="27"/>
      <c r="G932" s="100"/>
    </row>
    <row r="933" spans="1:7" ht="15.75" customHeight="1">
      <c r="A933" s="101">
        <v>45181</v>
      </c>
      <c r="B933" s="27">
        <v>4140.1099999999997</v>
      </c>
      <c r="C933" s="27"/>
      <c r="D933" s="27"/>
      <c r="E933" s="27"/>
      <c r="G933" s="100"/>
    </row>
    <row r="934" spans="1:7" ht="15.75" customHeight="1">
      <c r="A934" s="101">
        <v>45182</v>
      </c>
      <c r="B934" s="27">
        <v>4139.99</v>
      </c>
      <c r="C934" s="27"/>
      <c r="D934" s="27"/>
      <c r="E934" s="27"/>
      <c r="G934" s="100"/>
    </row>
    <row r="935" spans="1:7" ht="15.75" customHeight="1">
      <c r="A935" s="101">
        <v>45183</v>
      </c>
      <c r="B935" s="27">
        <v>4220.13</v>
      </c>
      <c r="C935" s="27"/>
      <c r="D935" s="27"/>
      <c r="E935" s="27"/>
      <c r="G935" s="100"/>
    </row>
    <row r="936" spans="1:7" ht="15.75" customHeight="1">
      <c r="A936" s="101">
        <v>45184</v>
      </c>
      <c r="B936" s="27">
        <v>4234.82</v>
      </c>
      <c r="C936" s="27"/>
      <c r="D936" s="27"/>
      <c r="E936" s="27"/>
      <c r="G936" s="100"/>
    </row>
    <row r="937" spans="1:7" ht="15.75" customHeight="1">
      <c r="A937" s="101">
        <v>45187</v>
      </c>
      <c r="B937" s="27">
        <v>4196.55</v>
      </c>
      <c r="C937" s="27"/>
      <c r="D937" s="27"/>
      <c r="E937" s="27"/>
      <c r="G937" s="100"/>
    </row>
    <row r="938" spans="1:7" ht="15.75" customHeight="1">
      <c r="A938" s="101">
        <v>45188</v>
      </c>
      <c r="B938" s="27">
        <v>4199.28</v>
      </c>
      <c r="C938" s="27"/>
      <c r="D938" s="27"/>
      <c r="E938" s="27"/>
      <c r="G938" s="100"/>
    </row>
    <row r="939" spans="1:7" ht="15.75" customHeight="1">
      <c r="A939" s="101">
        <v>45189</v>
      </c>
      <c r="B939" s="27">
        <v>4242</v>
      </c>
      <c r="C939" s="27"/>
      <c r="D939" s="27"/>
      <c r="E939" s="27"/>
      <c r="G939" s="100"/>
    </row>
    <row r="940" spans="1:7" ht="15.75" customHeight="1">
      <c r="A940" s="101">
        <v>45190</v>
      </c>
      <c r="B940" s="27">
        <v>4214.6000000000004</v>
      </c>
      <c r="C940" s="27"/>
      <c r="D940" s="27"/>
      <c r="E940" s="27"/>
      <c r="G940" s="100"/>
    </row>
    <row r="941" spans="1:7" ht="15.75" customHeight="1">
      <c r="A941" s="101">
        <v>45191</v>
      </c>
      <c r="B941" s="27">
        <v>4216.1099999999997</v>
      </c>
      <c r="C941" s="27"/>
      <c r="D941" s="27"/>
      <c r="E941" s="27"/>
      <c r="G941" s="100"/>
    </row>
    <row r="942" spans="1:7" ht="15.75" customHeight="1">
      <c r="A942" s="101">
        <v>45194</v>
      </c>
      <c r="B942" s="27">
        <v>4181.78</v>
      </c>
      <c r="C942" s="27"/>
      <c r="D942" s="27"/>
      <c r="E942" s="27"/>
      <c r="G942" s="100"/>
    </row>
    <row r="943" spans="1:7" ht="15.75" customHeight="1">
      <c r="A943" s="101">
        <v>45195</v>
      </c>
      <c r="B943" s="27">
        <v>4180.1499999999996</v>
      </c>
      <c r="C943" s="27"/>
      <c r="D943" s="27"/>
      <c r="E943" s="27"/>
      <c r="G943" s="100"/>
    </row>
    <row r="944" spans="1:7" ht="15.75" customHeight="1">
      <c r="A944" s="101">
        <v>45196</v>
      </c>
      <c r="B944" s="27">
        <v>4161.1400000000003</v>
      </c>
      <c r="C944" s="27"/>
      <c r="D944" s="27"/>
      <c r="E944" s="27"/>
      <c r="G944" s="100"/>
    </row>
    <row r="945" spans="1:7" ht="15.75" customHeight="1">
      <c r="A945" s="101">
        <v>45197</v>
      </c>
      <c r="B945" s="27">
        <v>4161.42</v>
      </c>
      <c r="C945" s="27"/>
      <c r="D945" s="27"/>
      <c r="E945" s="27"/>
      <c r="G945" s="100"/>
    </row>
    <row r="946" spans="1:7" ht="15.75" customHeight="1">
      <c r="A946" s="101">
        <v>45198</v>
      </c>
      <c r="B946" s="27">
        <v>4170.01</v>
      </c>
      <c r="C946" s="27"/>
      <c r="D946" s="27"/>
      <c r="E946" s="27"/>
      <c r="G946" s="100"/>
    </row>
    <row r="947" spans="1:7" ht="15.75" customHeight="1">
      <c r="A947" s="101">
        <v>45201</v>
      </c>
      <c r="B947" s="27">
        <v>4114.5200000000004</v>
      </c>
      <c r="C947" s="27"/>
      <c r="D947" s="27"/>
      <c r="E947" s="27"/>
      <c r="G947" s="100"/>
    </row>
    <row r="948" spans="1:7" ht="15.75" customHeight="1">
      <c r="A948" s="101">
        <v>45202</v>
      </c>
      <c r="B948" s="27">
        <v>4085.97</v>
      </c>
      <c r="C948" s="27"/>
      <c r="D948" s="27"/>
      <c r="E948" s="27"/>
      <c r="G948" s="100"/>
    </row>
    <row r="949" spans="1:7" ht="15.75" customHeight="1">
      <c r="A949" s="101">
        <v>45203</v>
      </c>
      <c r="B949" s="27">
        <v>4052.9</v>
      </c>
      <c r="C949" s="27"/>
      <c r="D949" s="27"/>
      <c r="E949" s="27"/>
      <c r="G949" s="100"/>
    </row>
    <row r="950" spans="1:7" ht="15.75" customHeight="1">
      <c r="A950" s="101">
        <v>45204</v>
      </c>
      <c r="B950" s="27">
        <v>4074.73</v>
      </c>
      <c r="C950" s="27"/>
      <c r="D950" s="27"/>
      <c r="E950" s="27"/>
      <c r="G950" s="100"/>
    </row>
    <row r="951" spans="1:7" ht="15.75" customHeight="1">
      <c r="A951" s="101">
        <v>45205</v>
      </c>
      <c r="B951" s="27">
        <v>4099.2299999999996</v>
      </c>
      <c r="C951" s="27"/>
      <c r="D951" s="27"/>
      <c r="E951" s="27"/>
      <c r="G951" s="100"/>
    </row>
    <row r="952" spans="1:7" ht="15.75" customHeight="1">
      <c r="A952" s="101">
        <v>45208</v>
      </c>
      <c r="B952" s="27">
        <v>4093.1</v>
      </c>
      <c r="C952" s="27"/>
      <c r="D952" s="27"/>
      <c r="E952" s="27"/>
      <c r="G952" s="100"/>
    </row>
    <row r="953" spans="1:7" ht="15.75" customHeight="1">
      <c r="A953" s="101">
        <v>45209</v>
      </c>
      <c r="B953" s="27">
        <v>4169.79</v>
      </c>
      <c r="C953" s="27"/>
      <c r="D953" s="27"/>
      <c r="E953" s="27"/>
      <c r="G953" s="100"/>
    </row>
    <row r="954" spans="1:7" ht="15.75" customHeight="1">
      <c r="A954" s="101">
        <v>45210</v>
      </c>
      <c r="B954" s="27">
        <v>4163.07</v>
      </c>
      <c r="C954" s="27"/>
      <c r="D954" s="27"/>
      <c r="E954" s="27"/>
      <c r="G954" s="100"/>
    </row>
    <row r="955" spans="1:7" ht="15.75" customHeight="1">
      <c r="A955" s="101">
        <v>45211</v>
      </c>
      <c r="B955" s="27">
        <v>4173.51</v>
      </c>
      <c r="C955" s="27"/>
      <c r="D955" s="27"/>
      <c r="E955" s="27"/>
      <c r="G955" s="100"/>
    </row>
    <row r="956" spans="1:7" ht="15.75" customHeight="1">
      <c r="A956" s="101">
        <v>45212</v>
      </c>
      <c r="B956" s="27">
        <v>4140.2299999999996</v>
      </c>
      <c r="C956" s="27"/>
      <c r="D956" s="27"/>
      <c r="E956" s="27"/>
      <c r="G956" s="100"/>
    </row>
    <row r="957" spans="1:7" ht="15.75" customHeight="1">
      <c r="A957" s="101">
        <v>45215</v>
      </c>
      <c r="B957" s="27">
        <v>4156.95</v>
      </c>
      <c r="C957" s="27"/>
      <c r="D957" s="27"/>
      <c r="E957" s="27"/>
      <c r="G957" s="100"/>
    </row>
    <row r="958" spans="1:7" ht="15.75" customHeight="1">
      <c r="A958" s="101">
        <v>45216</v>
      </c>
      <c r="B958" s="27">
        <v>4183.3500000000004</v>
      </c>
      <c r="C958" s="27"/>
      <c r="D958" s="27"/>
      <c r="E958" s="27"/>
      <c r="G958" s="100"/>
    </row>
    <row r="959" spans="1:7" ht="15.75" customHeight="1">
      <c r="A959" s="101">
        <v>45217</v>
      </c>
      <c r="B959" s="27">
        <v>4133.16</v>
      </c>
      <c r="C959" s="27"/>
      <c r="D959" s="27"/>
      <c r="E959" s="27"/>
      <c r="G959" s="100"/>
    </row>
    <row r="960" spans="1:7" ht="15.75" customHeight="1">
      <c r="A960" s="101">
        <v>45218</v>
      </c>
      <c r="B960" s="27">
        <v>4085.36</v>
      </c>
      <c r="C960" s="27"/>
      <c r="D960" s="27"/>
      <c r="E960" s="27"/>
      <c r="G960" s="100"/>
    </row>
    <row r="961" spans="1:7" ht="15.75" customHeight="1">
      <c r="A961" s="101">
        <v>45219</v>
      </c>
      <c r="B961" s="27">
        <v>4033.65</v>
      </c>
      <c r="C961" s="27"/>
      <c r="D961" s="27"/>
      <c r="E961" s="27"/>
      <c r="G961" s="100"/>
    </row>
    <row r="962" spans="1:7" ht="15.75" customHeight="1">
      <c r="A962" s="101">
        <v>45222</v>
      </c>
      <c r="B962" s="27">
        <v>4021.55</v>
      </c>
      <c r="C962" s="27"/>
      <c r="D962" s="27"/>
      <c r="E962" s="27"/>
      <c r="G962" s="100"/>
    </row>
    <row r="963" spans="1:7" ht="15.75" customHeight="1">
      <c r="A963" s="101">
        <v>45223</v>
      </c>
      <c r="B963" s="27">
        <v>4026.56</v>
      </c>
      <c r="C963" s="27"/>
      <c r="D963" s="27"/>
      <c r="E963" s="27"/>
      <c r="G963" s="100"/>
    </row>
    <row r="964" spans="1:7" ht="15.75" customHeight="1">
      <c r="A964" s="101">
        <v>45224</v>
      </c>
      <c r="B964" s="27">
        <v>4034.37</v>
      </c>
      <c r="C964" s="27"/>
      <c r="D964" s="27"/>
      <c r="E964" s="27"/>
      <c r="G964" s="100"/>
    </row>
    <row r="965" spans="1:7" ht="15.75" customHeight="1">
      <c r="A965" s="101">
        <v>45225</v>
      </c>
      <c r="B965" s="27">
        <v>4003.35</v>
      </c>
      <c r="C965" s="27"/>
      <c r="D965" s="27"/>
      <c r="E965" s="27"/>
      <c r="G965" s="100"/>
    </row>
    <row r="966" spans="1:7" ht="15.75" customHeight="1">
      <c r="A966" s="101">
        <v>45226</v>
      </c>
      <c r="B966" s="27">
        <v>3976.01</v>
      </c>
      <c r="C966" s="27"/>
      <c r="D966" s="27"/>
      <c r="E966" s="27"/>
      <c r="G966" s="100"/>
    </row>
    <row r="967" spans="1:7" ht="15.75" customHeight="1">
      <c r="A967" s="101">
        <v>45229</v>
      </c>
      <c r="B967" s="27">
        <v>3997.82</v>
      </c>
      <c r="C967" s="27"/>
      <c r="D967" s="27"/>
      <c r="E967" s="27"/>
      <c r="G967" s="100"/>
    </row>
    <row r="968" spans="1:7" ht="15.75" customHeight="1">
      <c r="A968" s="101">
        <v>45230</v>
      </c>
      <c r="B968" s="27">
        <v>3997.18</v>
      </c>
      <c r="C968" s="27"/>
      <c r="D968" s="27"/>
      <c r="E968" s="27"/>
      <c r="G968" s="100"/>
    </row>
    <row r="969" spans="1:7" ht="15.75" customHeight="1">
      <c r="A969" s="101">
        <v>45231</v>
      </c>
      <c r="B969" s="27">
        <v>4010.19</v>
      </c>
      <c r="C969" s="27"/>
      <c r="D969" s="27"/>
      <c r="E969" s="27"/>
      <c r="G969" s="100"/>
    </row>
    <row r="970" spans="1:7" ht="15.75" customHeight="1">
      <c r="A970" s="101">
        <v>45232</v>
      </c>
      <c r="B970" s="27">
        <v>4077.59</v>
      </c>
      <c r="C970" s="27"/>
      <c r="D970" s="27"/>
      <c r="E970" s="27"/>
      <c r="G970" s="100"/>
    </row>
    <row r="971" spans="1:7" ht="15.75" customHeight="1">
      <c r="A971" s="101">
        <v>45233</v>
      </c>
      <c r="B971" s="27">
        <v>4070.73</v>
      </c>
      <c r="C971" s="27"/>
      <c r="D971" s="27"/>
      <c r="E971" s="27"/>
      <c r="G971" s="100"/>
    </row>
    <row r="972" spans="1:7" ht="15.75" customHeight="1">
      <c r="A972" s="101">
        <v>45236</v>
      </c>
      <c r="B972" s="27">
        <v>4063.36</v>
      </c>
      <c r="C972" s="27"/>
      <c r="D972" s="27"/>
      <c r="E972" s="27"/>
      <c r="G972" s="100"/>
    </row>
    <row r="973" spans="1:7" ht="15.75" customHeight="1">
      <c r="A973" s="101">
        <v>45237</v>
      </c>
      <c r="B973" s="27">
        <v>4060.15</v>
      </c>
      <c r="C973" s="27"/>
      <c r="D973" s="27"/>
      <c r="E973" s="27"/>
      <c r="G973" s="100"/>
    </row>
    <row r="974" spans="1:7" ht="15.75" customHeight="1">
      <c r="A974" s="101">
        <v>45238</v>
      </c>
      <c r="B974" s="27">
        <v>4058.85</v>
      </c>
      <c r="C974" s="27"/>
      <c r="D974" s="27"/>
      <c r="E974" s="27"/>
      <c r="G974" s="100"/>
    </row>
    <row r="975" spans="1:7" ht="15.75" customHeight="1">
      <c r="A975" s="101">
        <v>45239</v>
      </c>
      <c r="B975" s="27">
        <v>4090.36</v>
      </c>
      <c r="C975" s="27"/>
      <c r="D975" s="27"/>
      <c r="E975" s="27"/>
      <c r="G975" s="100"/>
    </row>
    <row r="976" spans="1:7" ht="15.75" customHeight="1">
      <c r="A976" s="101">
        <v>45240</v>
      </c>
      <c r="B976" s="27">
        <v>4039.59</v>
      </c>
      <c r="C976" s="27"/>
      <c r="D976" s="27"/>
      <c r="E976" s="27"/>
      <c r="G976" s="100"/>
    </row>
    <row r="977" spans="1:7" ht="15.75" customHeight="1">
      <c r="A977" s="101">
        <v>45243</v>
      </c>
      <c r="B977" s="27">
        <v>4072.37</v>
      </c>
      <c r="C977" s="27"/>
      <c r="D977" s="27"/>
      <c r="E977" s="27"/>
      <c r="G977" s="100"/>
    </row>
    <row r="978" spans="1:7" ht="15.75" customHeight="1">
      <c r="A978" s="101">
        <v>45244</v>
      </c>
      <c r="B978" s="27">
        <v>4098.7299999999996</v>
      </c>
      <c r="C978" s="27"/>
      <c r="D978" s="27"/>
      <c r="E978" s="27"/>
      <c r="G978" s="100"/>
    </row>
    <row r="979" spans="1:7" ht="15.75" customHeight="1">
      <c r="A979" s="101">
        <v>45245</v>
      </c>
      <c r="B979" s="27">
        <v>4125.08</v>
      </c>
      <c r="C979" s="27"/>
      <c r="D979" s="27"/>
      <c r="E979" s="27"/>
      <c r="G979" s="100"/>
    </row>
    <row r="980" spans="1:7" ht="15.75" customHeight="1">
      <c r="A980" s="101">
        <v>45246</v>
      </c>
      <c r="B980" s="27">
        <v>4079</v>
      </c>
      <c r="C980" s="27"/>
      <c r="D980" s="27"/>
      <c r="E980" s="27"/>
      <c r="G980" s="100"/>
    </row>
    <row r="981" spans="1:7" ht="15.75" customHeight="1">
      <c r="A981" s="101">
        <v>45247</v>
      </c>
      <c r="B981" s="27">
        <v>4129.8900000000003</v>
      </c>
      <c r="C981" s="27"/>
      <c r="D981" s="27"/>
      <c r="E981" s="27"/>
      <c r="G981" s="100"/>
    </row>
    <row r="982" spans="1:7" ht="15.75" customHeight="1">
      <c r="A982" s="101">
        <v>45250</v>
      </c>
      <c r="B982" s="27">
        <v>4127.13</v>
      </c>
      <c r="C982" s="27"/>
      <c r="D982" s="27"/>
      <c r="E982" s="27"/>
      <c r="G982" s="100"/>
    </row>
    <row r="983" spans="1:7" ht="15.75" customHeight="1">
      <c r="A983" s="101">
        <v>45251</v>
      </c>
      <c r="B983" s="27">
        <v>4112.4799999999996</v>
      </c>
      <c r="C983" s="27"/>
      <c r="D983" s="27"/>
      <c r="E983" s="27"/>
      <c r="G983" s="100"/>
    </row>
    <row r="984" spans="1:7" ht="15.75" customHeight="1">
      <c r="A984" s="101">
        <v>45252</v>
      </c>
      <c r="B984" s="27">
        <v>4110.72</v>
      </c>
      <c r="C984" s="27"/>
      <c r="D984" s="27"/>
      <c r="E984" s="27"/>
      <c r="G984" s="100"/>
    </row>
    <row r="985" spans="1:7" ht="15.75" customHeight="1">
      <c r="A985" s="101">
        <v>45253</v>
      </c>
      <c r="B985" s="27">
        <v>4117.3999999999996</v>
      </c>
      <c r="C985" s="27"/>
      <c r="D985" s="27"/>
      <c r="E985" s="27"/>
      <c r="G985" s="100"/>
    </row>
    <row r="986" spans="1:7" ht="15.75" customHeight="1">
      <c r="A986" s="101">
        <v>45254</v>
      </c>
      <c r="B986" s="27">
        <v>4118.87</v>
      </c>
      <c r="C986" s="27"/>
      <c r="D986" s="27"/>
      <c r="E986" s="27"/>
      <c r="G986" s="100"/>
    </row>
    <row r="987" spans="1:7" ht="15.75" customHeight="1">
      <c r="A987" s="101">
        <v>45257</v>
      </c>
      <c r="B987" s="27">
        <v>4105.25</v>
      </c>
      <c r="C987" s="27"/>
      <c r="D987" s="27"/>
      <c r="E987" s="27"/>
      <c r="G987" s="100"/>
    </row>
    <row r="988" spans="1:7" ht="15.75" customHeight="1">
      <c r="A988" s="101">
        <v>45258</v>
      </c>
      <c r="B988" s="27">
        <v>4101.0600000000004</v>
      </c>
      <c r="C988" s="27"/>
      <c r="D988" s="27"/>
      <c r="E988" s="27"/>
      <c r="G988" s="100"/>
    </row>
    <row r="989" spans="1:7" ht="15.75" customHeight="1">
      <c r="A989" s="101">
        <v>45259</v>
      </c>
      <c r="B989" s="27">
        <v>4088.54</v>
      </c>
      <c r="C989" s="27"/>
      <c r="D989" s="27"/>
      <c r="E989" s="27"/>
      <c r="G989" s="100"/>
    </row>
    <row r="990" spans="1:7" ht="15.75" customHeight="1">
      <c r="A990" s="101">
        <v>45260</v>
      </c>
      <c r="B990" s="27">
        <v>4095.56</v>
      </c>
      <c r="C990" s="27"/>
      <c r="D990" s="27"/>
      <c r="E990" s="27"/>
      <c r="G990" s="100"/>
    </row>
    <row r="991" spans="1:7" ht="15.75" customHeight="1">
      <c r="A991" s="101">
        <v>45261</v>
      </c>
      <c r="B991" s="27">
        <v>4136.8</v>
      </c>
      <c r="C991" s="27"/>
      <c r="D991" s="27"/>
      <c r="E991" s="27"/>
      <c r="G991" s="100"/>
    </row>
    <row r="992" spans="1:7" ht="15.75" customHeight="1">
      <c r="A992" s="101">
        <v>45264</v>
      </c>
      <c r="B992" s="27">
        <v>4127.5600000000004</v>
      </c>
      <c r="C992" s="27"/>
      <c r="D992" s="27"/>
      <c r="E992" s="27"/>
      <c r="G992" s="100"/>
    </row>
    <row r="993" spans="1:7" ht="15.75" customHeight="1">
      <c r="A993" s="101">
        <v>45265</v>
      </c>
      <c r="B993" s="27">
        <v>4120.5600000000004</v>
      </c>
      <c r="C993" s="27"/>
      <c r="D993" s="27"/>
      <c r="E993" s="27"/>
      <c r="G993" s="100"/>
    </row>
    <row r="994" spans="1:7" ht="15.75" customHeight="1">
      <c r="A994" s="101">
        <v>45266</v>
      </c>
      <c r="B994" s="27">
        <v>4138.24</v>
      </c>
      <c r="C994" s="27"/>
      <c r="D994" s="27"/>
      <c r="E994" s="27"/>
      <c r="G994" s="100"/>
    </row>
    <row r="995" spans="1:7" ht="15.75" customHeight="1">
      <c r="A995" s="101">
        <v>45267</v>
      </c>
      <c r="B995" s="27">
        <v>4135.96</v>
      </c>
      <c r="C995" s="27"/>
      <c r="D995" s="27"/>
      <c r="E995" s="27"/>
      <c r="G995" s="100"/>
    </row>
    <row r="996" spans="1:7" ht="15.75" customHeight="1">
      <c r="A996" s="101">
        <v>45268</v>
      </c>
      <c r="B996" s="27">
        <v>4157.84</v>
      </c>
      <c r="C996" s="27"/>
      <c r="D996" s="27"/>
      <c r="E996" s="27"/>
      <c r="G996" s="100"/>
    </row>
    <row r="997" spans="1:7" ht="15.75" customHeight="1">
      <c r="A997" s="101">
        <v>45271</v>
      </c>
      <c r="B997" s="27">
        <v>4154.82</v>
      </c>
      <c r="C997" s="27"/>
      <c r="D997" s="27"/>
      <c r="E997" s="27"/>
      <c r="G997" s="100"/>
    </row>
    <row r="998" spans="1:7" ht="15.75" customHeight="1">
      <c r="A998" s="101">
        <v>45272</v>
      </c>
      <c r="B998" s="27">
        <v>4151.0600000000004</v>
      </c>
      <c r="C998" s="27"/>
      <c r="D998" s="27"/>
      <c r="E998" s="27"/>
      <c r="G998" s="100"/>
    </row>
    <row r="999" spans="1:7" ht="15.75" customHeight="1">
      <c r="A999" s="101">
        <v>45273</v>
      </c>
      <c r="B999" s="27">
        <v>4154.79</v>
      </c>
      <c r="C999" s="27"/>
      <c r="D999" s="27"/>
      <c r="E999" s="27"/>
      <c r="G999" s="100"/>
    </row>
    <row r="1000" spans="1:7" ht="15.75" customHeight="1">
      <c r="A1000" s="101">
        <v>45274</v>
      </c>
      <c r="B1000" s="27">
        <v>4219.87</v>
      </c>
      <c r="C1000" s="27"/>
      <c r="D1000" s="27"/>
      <c r="E1000" s="27"/>
      <c r="G1000" s="100"/>
    </row>
    <row r="1001" spans="1:7" ht="15.75" customHeight="1">
      <c r="A1001" s="101">
        <v>45275</v>
      </c>
      <c r="B1001" s="27">
        <v>4184.0200000000004</v>
      </c>
      <c r="C1001" s="27"/>
      <c r="D1001" s="27"/>
      <c r="E1001" s="27"/>
      <c r="G1001" s="100"/>
    </row>
    <row r="1002" spans="1:7" ht="15.75" customHeight="1">
      <c r="A1002" s="101">
        <v>45278</v>
      </c>
      <c r="B1002" s="27">
        <v>4202.42</v>
      </c>
      <c r="C1002" s="27"/>
      <c r="D1002" s="27"/>
      <c r="E1002" s="27"/>
      <c r="G1002" s="100"/>
    </row>
    <row r="1003" spans="1:7" ht="15.75" customHeight="1">
      <c r="A1003" s="101">
        <v>45279</v>
      </c>
      <c r="B1003" s="27">
        <v>4216.54</v>
      </c>
      <c r="C1003" s="27"/>
      <c r="D1003" s="27"/>
      <c r="E1003" s="27"/>
      <c r="G1003" s="100"/>
    </row>
    <row r="1004" spans="1:7" ht="15.75" customHeight="1">
      <c r="A1004" s="101">
        <v>45280</v>
      </c>
      <c r="B1004" s="27">
        <v>4263.04</v>
      </c>
      <c r="C1004" s="27"/>
      <c r="D1004" s="27"/>
      <c r="E1004" s="27"/>
      <c r="G1004" s="100"/>
    </row>
    <row r="1005" spans="1:7" ht="15.75" customHeight="1">
      <c r="A1005" s="101">
        <v>45281</v>
      </c>
      <c r="B1005" s="27">
        <v>4251.32</v>
      </c>
      <c r="C1005" s="27"/>
      <c r="D1005" s="27"/>
      <c r="E1005" s="27"/>
      <c r="G1005" s="100"/>
    </row>
    <row r="1006" spans="1:7" ht="15.75" customHeight="1">
      <c r="A1006" s="101">
        <v>45282</v>
      </c>
      <c r="B1006" s="27">
        <v>4254.5</v>
      </c>
      <c r="C1006" s="27"/>
      <c r="D1006" s="27"/>
      <c r="E1006" s="27"/>
      <c r="G1006" s="100"/>
    </row>
    <row r="1007" spans="1:7" ht="15.75" customHeight="1">
      <c r="A1007" s="101">
        <v>45287</v>
      </c>
      <c r="B1007" s="27">
        <v>4270.28</v>
      </c>
      <c r="C1007" s="27"/>
      <c r="D1007" s="27"/>
      <c r="E1007" s="27"/>
      <c r="G1007" s="100"/>
    </row>
    <row r="1008" spans="1:7" ht="15.75" customHeight="1">
      <c r="A1008" s="101">
        <v>45288</v>
      </c>
      <c r="B1008" s="27">
        <v>4269.1899999999996</v>
      </c>
      <c r="C1008" s="27"/>
      <c r="D1008" s="27"/>
      <c r="E1008" s="27"/>
      <c r="G1008" s="100"/>
    </row>
    <row r="1009" spans="1:7" ht="15.75" customHeight="1">
      <c r="A1009" s="101">
        <v>45289</v>
      </c>
      <c r="B1009" s="27">
        <v>4273.24</v>
      </c>
      <c r="C1009" s="27"/>
      <c r="D1009" s="27"/>
      <c r="E1009" s="27"/>
      <c r="G1009" s="100"/>
    </row>
    <row r="1010" spans="1:7" ht="15.75" customHeight="1">
      <c r="A1010" s="101">
        <v>45293</v>
      </c>
      <c r="B1010" s="27">
        <v>4262.1499999999996</v>
      </c>
      <c r="C1010" s="27"/>
      <c r="D1010" s="27"/>
      <c r="E1010" s="27"/>
      <c r="G1010" s="100"/>
    </row>
    <row r="1011" spans="1:7" ht="15.75" customHeight="1">
      <c r="A1011" s="101">
        <v>45294</v>
      </c>
      <c r="B1011" s="27">
        <v>4237.83</v>
      </c>
      <c r="C1011" s="27"/>
      <c r="D1011" s="27"/>
      <c r="E1011" s="27"/>
      <c r="G1011" s="100"/>
    </row>
    <row r="1012" spans="1:7" ht="15.75" customHeight="1">
      <c r="A1012" s="101">
        <v>45295</v>
      </c>
      <c r="B1012" s="27">
        <v>4258.54</v>
      </c>
      <c r="C1012" s="27"/>
      <c r="D1012" s="27"/>
      <c r="E1012" s="27"/>
      <c r="G1012" s="100"/>
    </row>
    <row r="1013" spans="1:7" ht="15.75" customHeight="1">
      <c r="A1013" s="101">
        <v>45296</v>
      </c>
      <c r="B1013" s="27">
        <v>4237.67</v>
      </c>
      <c r="C1013" s="27"/>
      <c r="D1013" s="27"/>
      <c r="E1013" s="27"/>
      <c r="G1013" s="100"/>
    </row>
    <row r="1014" spans="1:7" ht="15.75" customHeight="1">
      <c r="A1014" s="101">
        <v>45299</v>
      </c>
      <c r="B1014" s="27">
        <v>4245.55</v>
      </c>
      <c r="C1014" s="27"/>
      <c r="D1014" s="27"/>
      <c r="E1014" s="27"/>
      <c r="G1014" s="100"/>
    </row>
    <row r="1015" spans="1:7" ht="15.75" customHeight="1">
      <c r="A1015" s="101">
        <v>45300</v>
      </c>
      <c r="B1015" s="27">
        <v>4237.6000000000004</v>
      </c>
      <c r="C1015" s="27"/>
      <c r="D1015" s="27"/>
      <c r="E1015" s="27"/>
      <c r="G1015" s="100"/>
    </row>
    <row r="1016" spans="1:7" ht="15.75" customHeight="1">
      <c r="A1016" s="101">
        <v>45301</v>
      </c>
      <c r="B1016" s="27">
        <v>4221.92</v>
      </c>
      <c r="C1016" s="27"/>
      <c r="D1016" s="27"/>
      <c r="E1016" s="27"/>
      <c r="G1016" s="100"/>
    </row>
    <row r="1017" spans="1:7" ht="15.75" customHeight="1">
      <c r="A1017" s="101">
        <v>45302</v>
      </c>
      <c r="B1017" s="27">
        <v>4180.9799999999996</v>
      </c>
      <c r="C1017" s="27"/>
      <c r="D1017" s="27"/>
      <c r="E1017" s="27"/>
      <c r="G1017" s="100"/>
    </row>
    <row r="1018" spans="1:7" ht="15.75" customHeight="1">
      <c r="A1018" s="101">
        <v>45303</v>
      </c>
      <c r="B1018" s="27">
        <v>4206.6499999999996</v>
      </c>
      <c r="C1018" s="27"/>
      <c r="D1018" s="27"/>
      <c r="E1018" s="27"/>
      <c r="G1018" s="100"/>
    </row>
    <row r="1019" spans="1:7" ht="15.75" customHeight="1">
      <c r="A1019" s="101">
        <v>45306</v>
      </c>
      <c r="B1019" s="27">
        <v>4192.55</v>
      </c>
      <c r="C1019" s="27"/>
      <c r="D1019" s="27"/>
      <c r="E1019" s="27"/>
      <c r="G1019" s="100"/>
    </row>
    <row r="1020" spans="1:7" ht="15.75" customHeight="1">
      <c r="A1020" s="101">
        <v>45307</v>
      </c>
      <c r="B1020" s="27">
        <v>4174.9799999999996</v>
      </c>
      <c r="C1020" s="27"/>
      <c r="D1020" s="27"/>
      <c r="E1020" s="27"/>
      <c r="G1020" s="100"/>
    </row>
    <row r="1021" spans="1:7" ht="15.75" customHeight="1">
      <c r="A1021" s="101">
        <v>45308</v>
      </c>
      <c r="B1021" s="27">
        <v>4111.71</v>
      </c>
      <c r="C1021" s="27"/>
      <c r="D1021" s="27"/>
      <c r="E1021" s="27"/>
      <c r="G1021" s="100"/>
    </row>
    <row r="1022" spans="1:7" ht="15.75" customHeight="1">
      <c r="A1022" s="101">
        <v>45309</v>
      </c>
      <c r="B1022" s="27">
        <v>4120.3599999999997</v>
      </c>
      <c r="C1022" s="27"/>
      <c r="D1022" s="27"/>
      <c r="E1022" s="27"/>
      <c r="G1022" s="100"/>
    </row>
    <row r="1023" spans="1:7" ht="15.75" customHeight="1">
      <c r="A1023" s="101">
        <v>45310</v>
      </c>
      <c r="B1023" s="27">
        <v>4119.3500000000004</v>
      </c>
      <c r="C1023" s="27"/>
      <c r="D1023" s="27"/>
      <c r="E1023" s="27"/>
      <c r="G1023" s="100"/>
    </row>
    <row r="1024" spans="1:7" ht="15.75" customHeight="1">
      <c r="A1024" s="101">
        <v>45313</v>
      </c>
      <c r="B1024" s="27">
        <v>4137.8599999999997</v>
      </c>
      <c r="C1024" s="27"/>
      <c r="D1024" s="27"/>
      <c r="E1024" s="27"/>
      <c r="G1024" s="100"/>
    </row>
    <row r="1025" spans="1:7" ht="15.75" customHeight="1">
      <c r="A1025" s="101">
        <v>45314</v>
      </c>
      <c r="B1025" s="27">
        <v>4134.3599999999997</v>
      </c>
      <c r="C1025" s="27"/>
      <c r="D1025" s="27"/>
      <c r="E1025" s="27"/>
      <c r="G1025" s="100"/>
    </row>
    <row r="1026" spans="1:7" ht="15.75" customHeight="1">
      <c r="A1026" s="101">
        <v>45315</v>
      </c>
      <c r="B1026" s="27">
        <v>4159.76</v>
      </c>
      <c r="C1026" s="27"/>
      <c r="D1026" s="27"/>
      <c r="E1026" s="27"/>
      <c r="G1026" s="100"/>
    </row>
    <row r="1027" spans="1:7" ht="15.75" customHeight="1">
      <c r="A1027" s="101">
        <v>45316</v>
      </c>
      <c r="B1027" s="27">
        <v>4162.32</v>
      </c>
      <c r="C1027" s="27"/>
      <c r="D1027" s="27"/>
      <c r="E1027" s="27"/>
      <c r="G1027" s="100"/>
    </row>
    <row r="1028" spans="1:7" ht="15.75" customHeight="1">
      <c r="A1028" s="101">
        <v>45317</v>
      </c>
      <c r="B1028" s="27">
        <v>4215.82</v>
      </c>
      <c r="C1028" s="27"/>
      <c r="D1028" s="27"/>
      <c r="E1028" s="27"/>
      <c r="G1028" s="100"/>
    </row>
    <row r="1029" spans="1:7" ht="15.75" customHeight="1">
      <c r="A1029" s="101">
        <v>45320</v>
      </c>
      <c r="B1029" s="27">
        <v>4213.88</v>
      </c>
      <c r="C1029" s="27"/>
      <c r="D1029" s="27"/>
      <c r="E1029" s="27"/>
      <c r="G1029" s="100"/>
    </row>
    <row r="1030" spans="1:7" ht="15.75" customHeight="1">
      <c r="A1030" s="101">
        <v>45321</v>
      </c>
      <c r="B1030" s="27">
        <v>4230.9799999999996</v>
      </c>
      <c r="C1030" s="27"/>
      <c r="D1030" s="27"/>
      <c r="E1030" s="27"/>
      <c r="G1030" s="100"/>
    </row>
    <row r="1031" spans="1:7" ht="15.75" customHeight="1">
      <c r="A1031" s="101">
        <v>45322</v>
      </c>
      <c r="B1031" s="27">
        <v>4214.29</v>
      </c>
      <c r="C1031" s="27"/>
      <c r="D1031" s="27"/>
      <c r="E1031" s="27"/>
      <c r="G1031" s="100"/>
    </row>
    <row r="1032" spans="1:7" ht="15.75" customHeight="1">
      <c r="A1032" s="101">
        <v>45323</v>
      </c>
      <c r="B1032" s="27">
        <v>4203.32</v>
      </c>
      <c r="C1032" s="27"/>
      <c r="D1032" s="27"/>
      <c r="E1032" s="27"/>
      <c r="G1032" s="100"/>
    </row>
    <row r="1033" spans="1:7" ht="15.75" customHeight="1">
      <c r="A1033" s="101">
        <v>45324</v>
      </c>
      <c r="B1033" s="27">
        <v>4201.46</v>
      </c>
      <c r="C1033" s="27"/>
      <c r="D1033" s="27"/>
      <c r="E1033" s="27"/>
      <c r="G1033" s="100"/>
    </row>
    <row r="1034" spans="1:7" ht="15.75" customHeight="1">
      <c r="A1034" s="101">
        <v>45327</v>
      </c>
      <c r="B1034" s="27">
        <v>4195.45</v>
      </c>
      <c r="C1034" s="27"/>
      <c r="D1034" s="27"/>
      <c r="E1034" s="27"/>
      <c r="G1034" s="100"/>
    </row>
    <row r="1035" spans="1:7" ht="15.75" customHeight="1">
      <c r="A1035" s="101">
        <v>45328</v>
      </c>
      <c r="B1035" s="27">
        <v>4232.47</v>
      </c>
      <c r="C1035" s="27"/>
      <c r="D1035" s="27"/>
      <c r="E1035" s="27"/>
      <c r="G1035" s="100"/>
    </row>
    <row r="1036" spans="1:7" ht="15.75" customHeight="1">
      <c r="A1036" s="101">
        <v>45329</v>
      </c>
      <c r="B1036" s="27">
        <v>4205.63</v>
      </c>
      <c r="C1036" s="27"/>
      <c r="D1036" s="27"/>
      <c r="E1036" s="27"/>
      <c r="G1036" s="100"/>
    </row>
    <row r="1037" spans="1:7" ht="15.75" customHeight="1">
      <c r="A1037" s="101">
        <v>45330</v>
      </c>
      <c r="B1037" s="27">
        <v>4189.79</v>
      </c>
      <c r="C1037" s="27"/>
      <c r="D1037" s="27"/>
      <c r="E1037" s="27"/>
      <c r="G1037" s="100"/>
    </row>
    <row r="1038" spans="1:7" ht="15.75" customHeight="1">
      <c r="A1038" s="101">
        <v>45331</v>
      </c>
      <c r="B1038" s="27">
        <v>4177.6899999999996</v>
      </c>
      <c r="C1038" s="27"/>
      <c r="D1038" s="27"/>
      <c r="E1038" s="27"/>
      <c r="G1038" s="100"/>
    </row>
    <row r="1039" spans="1:7" ht="15.75" customHeight="1">
      <c r="A1039" s="101">
        <v>45334</v>
      </c>
      <c r="B1039" s="27">
        <v>4182.58</v>
      </c>
      <c r="C1039" s="27"/>
      <c r="D1039" s="27"/>
      <c r="E1039" s="27"/>
      <c r="G1039" s="100"/>
    </row>
    <row r="1040" spans="1:7" ht="15.75" customHeight="1">
      <c r="A1040" s="101">
        <v>45335</v>
      </c>
      <c r="B1040" s="27">
        <v>4144.84</v>
      </c>
      <c r="C1040" s="27"/>
      <c r="D1040" s="27"/>
      <c r="E1040" s="27"/>
      <c r="G1040" s="100"/>
    </row>
    <row r="1041" spans="1:7" ht="15.75" customHeight="1">
      <c r="A1041" s="101">
        <v>45336</v>
      </c>
      <c r="B1041" s="27">
        <v>4173.91</v>
      </c>
      <c r="C1041" s="27"/>
      <c r="D1041" s="27"/>
      <c r="E1041" s="27"/>
      <c r="G1041" s="100"/>
    </row>
    <row r="1042" spans="1:7" ht="15.75" customHeight="1">
      <c r="A1042" s="101">
        <v>45337</v>
      </c>
      <c r="B1042" s="27">
        <v>4190.67</v>
      </c>
      <c r="C1042" s="27"/>
      <c r="D1042" s="27"/>
      <c r="E1042" s="27"/>
      <c r="G1042" s="100"/>
    </row>
    <row r="1043" spans="1:7" ht="15.75" customHeight="1">
      <c r="A1043" s="101">
        <v>45338</v>
      </c>
      <c r="B1043" s="27">
        <v>4247.66</v>
      </c>
      <c r="C1043" s="27"/>
      <c r="D1043" s="27"/>
      <c r="E1043" s="27"/>
      <c r="G1043" s="100"/>
    </row>
    <row r="1044" spans="1:7" ht="15.75" customHeight="1">
      <c r="A1044" s="101">
        <v>45341</v>
      </c>
      <c r="B1044" s="27">
        <v>4256.3900000000003</v>
      </c>
      <c r="C1044" s="27"/>
      <c r="D1044" s="27"/>
      <c r="E1044" s="27"/>
      <c r="G1044" s="100"/>
    </row>
    <row r="1045" spans="1:7" ht="15.75" customHeight="1">
      <c r="A1045" s="101">
        <v>45342</v>
      </c>
      <c r="B1045" s="27">
        <v>4248.6899999999996</v>
      </c>
      <c r="C1045" s="27"/>
      <c r="D1045" s="27"/>
      <c r="E1045" s="27"/>
      <c r="G1045" s="100"/>
    </row>
    <row r="1046" spans="1:7" ht="15.75" customHeight="1">
      <c r="A1046" s="101">
        <v>45343</v>
      </c>
      <c r="B1046" s="27">
        <v>4222.09</v>
      </c>
      <c r="C1046" s="27"/>
      <c r="D1046" s="27"/>
      <c r="E1046" s="27"/>
      <c r="G1046" s="100"/>
    </row>
    <row r="1047" spans="1:7" ht="15.75" customHeight="1">
      <c r="A1047" s="101">
        <v>45344</v>
      </c>
      <c r="B1047" s="27">
        <v>4236.95</v>
      </c>
      <c r="C1047" s="27"/>
      <c r="D1047" s="27"/>
      <c r="E1047" s="27"/>
      <c r="G1047" s="100"/>
    </row>
    <row r="1048" spans="1:7" ht="15.75" customHeight="1">
      <c r="A1048" s="101">
        <v>45345</v>
      </c>
      <c r="B1048" s="27">
        <v>4244.71</v>
      </c>
      <c r="C1048" s="27"/>
      <c r="D1048" s="27"/>
      <c r="E1048" s="27"/>
      <c r="G1048" s="100"/>
    </row>
    <row r="1049" spans="1:7" ht="15.75" customHeight="1">
      <c r="A1049" s="101">
        <v>45348</v>
      </c>
      <c r="B1049" s="27">
        <v>4232.66</v>
      </c>
      <c r="C1049" s="27"/>
      <c r="D1049" s="27"/>
      <c r="E1049" s="27"/>
      <c r="G1049" s="100"/>
    </row>
    <row r="1050" spans="1:7" ht="15.75" customHeight="1">
      <c r="A1050" s="101">
        <v>45349</v>
      </c>
      <c r="B1050" s="27">
        <v>4233.18</v>
      </c>
      <c r="C1050" s="27"/>
      <c r="D1050" s="27"/>
      <c r="E1050" s="27"/>
      <c r="G1050" s="100"/>
    </row>
    <row r="1051" spans="1:7" ht="15.75" customHeight="1">
      <c r="A1051" s="101">
        <v>45350</v>
      </c>
      <c r="B1051" s="27">
        <v>4201.04</v>
      </c>
      <c r="C1051" s="27"/>
      <c r="D1051" s="27"/>
      <c r="E1051" s="27"/>
      <c r="G1051" s="100"/>
    </row>
    <row r="1052" spans="1:7" ht="15.75" customHeight="1">
      <c r="A1052" s="101">
        <v>45351</v>
      </c>
      <c r="B1052" s="27">
        <v>4204.7</v>
      </c>
      <c r="C1052" s="27"/>
      <c r="D1052" s="27"/>
      <c r="E1052" s="27"/>
      <c r="G1052" s="100"/>
    </row>
    <row r="1053" spans="1:7" ht="15.75" customHeight="1">
      <c r="A1053" s="101">
        <v>45352</v>
      </c>
      <c r="B1053" s="27">
        <v>4238.8100000000004</v>
      </c>
      <c r="C1053" s="27"/>
      <c r="D1053" s="27"/>
      <c r="E1053" s="27"/>
      <c r="G1053" s="100"/>
    </row>
    <row r="1054" spans="1:7" ht="15.75" customHeight="1">
      <c r="A1054" s="101">
        <v>45355</v>
      </c>
      <c r="B1054" s="27">
        <v>4215.57</v>
      </c>
      <c r="C1054" s="27"/>
      <c r="D1054" s="27"/>
      <c r="E1054" s="27"/>
      <c r="G1054" s="100"/>
    </row>
    <row r="1055" spans="1:7" ht="15.75" customHeight="1">
      <c r="A1055" s="101">
        <v>45356</v>
      </c>
      <c r="B1055" s="27">
        <v>4219.01</v>
      </c>
      <c r="C1055" s="27"/>
      <c r="D1055" s="27"/>
      <c r="E1055" s="27"/>
      <c r="G1055" s="100"/>
    </row>
    <row r="1056" spans="1:7" ht="15.75" customHeight="1">
      <c r="A1056" s="101">
        <v>45357</v>
      </c>
      <c r="B1056" s="27">
        <v>4240.95</v>
      </c>
      <c r="C1056" s="27"/>
      <c r="D1056" s="27"/>
      <c r="E1056" s="27"/>
      <c r="G1056" s="100"/>
    </row>
    <row r="1057" spans="1:7" ht="15.75" customHeight="1">
      <c r="A1057" s="101">
        <v>45358</v>
      </c>
      <c r="B1057" s="27">
        <v>4250.6000000000004</v>
      </c>
      <c r="C1057" s="27"/>
      <c r="D1057" s="27"/>
      <c r="E1057" s="27"/>
      <c r="G1057" s="100"/>
    </row>
    <row r="1058" spans="1:7" ht="15.75" customHeight="1">
      <c r="A1058" s="101">
        <v>45359</v>
      </c>
      <c r="B1058" s="27">
        <v>4235.63</v>
      </c>
      <c r="C1058" s="27"/>
      <c r="D1058" s="27"/>
      <c r="E1058" s="27"/>
      <c r="G1058" s="100"/>
    </row>
    <row r="1059" spans="1:7" ht="15.75" customHeight="1">
      <c r="A1059" s="101">
        <v>45362</v>
      </c>
      <c r="B1059" s="27">
        <v>4237.93</v>
      </c>
      <c r="C1059" s="27"/>
      <c r="D1059" s="27"/>
      <c r="E1059" s="27"/>
      <c r="G1059" s="100"/>
    </row>
    <row r="1060" spans="1:7" ht="15.75" customHeight="1">
      <c r="A1060" s="101">
        <v>45363</v>
      </c>
      <c r="B1060" s="27">
        <v>4276.2700000000004</v>
      </c>
      <c r="C1060" s="27"/>
      <c r="D1060" s="27"/>
      <c r="E1060" s="27"/>
      <c r="G1060" s="100"/>
    </row>
    <row r="1061" spans="1:7" ht="15.75" customHeight="1">
      <c r="A1061" s="101">
        <v>45364</v>
      </c>
      <c r="B1061" s="27">
        <v>4287.78</v>
      </c>
      <c r="C1061" s="27"/>
      <c r="D1061" s="27"/>
      <c r="E1061" s="27"/>
      <c r="G1061" s="100"/>
    </row>
    <row r="1062" spans="1:7" ht="15.75" customHeight="1">
      <c r="A1062" s="101">
        <v>45365</v>
      </c>
      <c r="B1062" s="27">
        <v>4271.62</v>
      </c>
      <c r="C1062" s="27"/>
      <c r="D1062" s="27"/>
      <c r="E1062" s="27"/>
      <c r="G1062" s="100"/>
    </row>
    <row r="1063" spans="1:7" ht="15.75" customHeight="1">
      <c r="A1063" s="101">
        <v>45366</v>
      </c>
      <c r="B1063" s="27">
        <v>4264.99</v>
      </c>
      <c r="C1063" s="27"/>
      <c r="D1063" s="27"/>
      <c r="E1063" s="27"/>
      <c r="G1063" s="100"/>
    </row>
    <row r="1064" spans="1:7" ht="15.75" customHeight="1">
      <c r="A1064" s="101">
        <v>45369</v>
      </c>
      <c r="B1064" s="27">
        <v>4261.87</v>
      </c>
      <c r="C1064" s="27"/>
      <c r="D1064" s="27"/>
      <c r="E1064" s="27"/>
      <c r="G1064" s="100"/>
    </row>
    <row r="1065" spans="1:7" ht="15.75" customHeight="1">
      <c r="A1065" s="101">
        <v>45370</v>
      </c>
      <c r="B1065" s="27">
        <v>4267.68</v>
      </c>
      <c r="C1065" s="27"/>
      <c r="D1065" s="27"/>
      <c r="E1065" s="27"/>
      <c r="G1065" s="100"/>
    </row>
    <row r="1066" spans="1:7" ht="15.75" customHeight="1">
      <c r="A1066" s="101">
        <v>45371</v>
      </c>
      <c r="B1066" s="27">
        <v>4268.83</v>
      </c>
      <c r="C1066" s="27"/>
      <c r="D1066" s="27"/>
      <c r="E1066" s="27"/>
      <c r="G1066" s="100"/>
    </row>
    <row r="1067" spans="1:7" ht="15.75" customHeight="1">
      <c r="A1067" s="101">
        <v>45372</v>
      </c>
      <c r="B1067" s="27">
        <v>4345.58</v>
      </c>
      <c r="C1067" s="27"/>
      <c r="D1067" s="27"/>
      <c r="E1067" s="27"/>
      <c r="G1067" s="100"/>
    </row>
    <row r="1068" spans="1:7" ht="15.75" customHeight="1">
      <c r="A1068" s="101">
        <v>45373</v>
      </c>
      <c r="B1068" s="27">
        <v>4367.9799999999996</v>
      </c>
      <c r="C1068" s="27"/>
      <c r="D1068" s="27"/>
      <c r="E1068" s="27"/>
      <c r="G1068" s="100"/>
    </row>
    <row r="1069" spans="1:7" ht="15.75" customHeight="1">
      <c r="A1069" s="101">
        <v>45376</v>
      </c>
      <c r="B1069" s="27">
        <v>4358.2299999999996</v>
      </c>
      <c r="C1069" s="27"/>
      <c r="D1069" s="27"/>
      <c r="E1069" s="27"/>
      <c r="G1069" s="100"/>
    </row>
    <row r="1070" spans="1:7" ht="15.75" customHeight="1">
      <c r="A1070" s="101">
        <v>45377</v>
      </c>
      <c r="B1070" s="27">
        <v>4369.6400000000003</v>
      </c>
      <c r="C1070" s="27"/>
      <c r="D1070" s="27"/>
      <c r="E1070" s="27"/>
      <c r="G1070" s="100"/>
    </row>
    <row r="1071" spans="1:7" ht="15.75" customHeight="1">
      <c r="A1071" s="101">
        <v>45378</v>
      </c>
      <c r="B1071" s="27">
        <v>4371.1400000000003</v>
      </c>
      <c r="C1071" s="27"/>
      <c r="D1071" s="27"/>
      <c r="E1071" s="27"/>
      <c r="G1071" s="100"/>
    </row>
    <row r="1072" spans="1:7" ht="15.75" customHeight="1">
      <c r="A1072" s="101">
        <v>45379</v>
      </c>
      <c r="B1072" s="27">
        <v>4383.21</v>
      </c>
      <c r="C1072" s="27"/>
      <c r="D1072" s="27"/>
      <c r="E1072" s="27"/>
      <c r="G1072" s="100"/>
    </row>
    <row r="1073" spans="1:7" ht="15.75" customHeight="1">
      <c r="A1073" s="101">
        <v>45384</v>
      </c>
      <c r="B1073" s="27">
        <v>4369.63</v>
      </c>
      <c r="C1073" s="27"/>
      <c r="D1073" s="27"/>
      <c r="E1073" s="27"/>
      <c r="G1073" s="100"/>
    </row>
    <row r="1074" spans="1:7" ht="15.75" customHeight="1">
      <c r="A1074" s="101">
        <v>45385</v>
      </c>
      <c r="B1074" s="27">
        <v>4371.97</v>
      </c>
      <c r="C1074" s="27"/>
      <c r="D1074" s="27"/>
      <c r="E1074" s="27"/>
      <c r="G1074" s="100"/>
    </row>
    <row r="1075" spans="1:7" ht="15.75" customHeight="1">
      <c r="A1075" s="101">
        <v>45386</v>
      </c>
      <c r="B1075" s="27">
        <v>4393.88</v>
      </c>
      <c r="C1075" s="27"/>
      <c r="D1075" s="27"/>
      <c r="E1075" s="27"/>
      <c r="G1075" s="100"/>
    </row>
    <row r="1076" spans="1:7" ht="15.75" customHeight="1">
      <c r="A1076" s="101">
        <v>45387</v>
      </c>
      <c r="B1076" s="27">
        <v>4358.6499999999996</v>
      </c>
      <c r="C1076" s="27"/>
      <c r="D1076" s="27"/>
      <c r="E1076" s="27"/>
      <c r="G1076" s="100"/>
    </row>
    <row r="1077" spans="1:7" ht="15.75" customHeight="1">
      <c r="A1077" s="101">
        <v>45390</v>
      </c>
      <c r="B1077" s="27">
        <v>4377.9399999999996</v>
      </c>
      <c r="C1077" s="27"/>
      <c r="D1077" s="27"/>
      <c r="E1077" s="27"/>
      <c r="G1077" s="100"/>
    </row>
    <row r="1078" spans="1:7" ht="15.75" customHeight="1">
      <c r="A1078" s="101">
        <v>45391</v>
      </c>
      <c r="B1078" s="27">
        <v>4371.01</v>
      </c>
      <c r="C1078" s="27"/>
      <c r="D1078" s="27"/>
      <c r="E1078" s="27"/>
      <c r="G1078" s="100"/>
    </row>
    <row r="1079" spans="1:7" ht="15.75" customHeight="1">
      <c r="A1079" s="101">
        <v>45392</v>
      </c>
      <c r="B1079" s="27">
        <v>4384.72</v>
      </c>
      <c r="C1079" s="27"/>
      <c r="D1079" s="27"/>
      <c r="E1079" s="27"/>
      <c r="G1079" s="100"/>
    </row>
    <row r="1080" spans="1:7" ht="15.75" customHeight="1">
      <c r="A1080" s="101">
        <v>45393</v>
      </c>
      <c r="B1080" s="27">
        <v>4366.53</v>
      </c>
      <c r="C1080" s="27"/>
      <c r="D1080" s="27"/>
      <c r="E1080" s="27"/>
      <c r="G1080" s="100"/>
    </row>
    <row r="1081" spans="1:7" ht="15.75" customHeight="1">
      <c r="A1081" s="101">
        <v>45394</v>
      </c>
      <c r="B1081" s="27">
        <v>4398.53</v>
      </c>
      <c r="C1081" s="27"/>
      <c r="D1081" s="27"/>
      <c r="E1081" s="27"/>
      <c r="G1081" s="100"/>
    </row>
    <row r="1082" spans="1:7" ht="15.75" customHeight="1">
      <c r="A1082" s="101">
        <v>45397</v>
      </c>
      <c r="B1082" s="27">
        <v>4383.6000000000004</v>
      </c>
      <c r="C1082" s="27"/>
      <c r="D1082" s="27"/>
      <c r="E1082" s="27"/>
      <c r="G1082" s="100"/>
    </row>
    <row r="1083" spans="1:7" ht="15.75" customHeight="1">
      <c r="A1083" s="101">
        <v>45398</v>
      </c>
      <c r="B1083" s="27">
        <v>4303.8500000000004</v>
      </c>
      <c r="C1083" s="27"/>
      <c r="D1083" s="27"/>
      <c r="E1083" s="27"/>
      <c r="G1083" s="100"/>
    </row>
    <row r="1084" spans="1:7" ht="15.75" customHeight="1">
      <c r="A1084" s="101">
        <v>45399</v>
      </c>
      <c r="B1084" s="27">
        <v>4316.8100000000004</v>
      </c>
      <c r="C1084" s="27"/>
      <c r="D1084" s="27"/>
      <c r="E1084" s="27"/>
      <c r="G1084" s="100"/>
    </row>
    <row r="1085" spans="1:7" ht="15.75" customHeight="1">
      <c r="A1085" s="101">
        <v>45400</v>
      </c>
      <c r="B1085" s="27">
        <v>4334</v>
      </c>
      <c r="C1085" s="27"/>
      <c r="D1085" s="27"/>
      <c r="E1085" s="27"/>
      <c r="G1085" s="100"/>
    </row>
    <row r="1086" spans="1:7" ht="15.75" customHeight="1">
      <c r="A1086" s="101">
        <v>45401</v>
      </c>
      <c r="B1086" s="27">
        <v>4341.08</v>
      </c>
      <c r="C1086" s="27"/>
      <c r="D1086" s="27"/>
      <c r="E1086" s="27"/>
      <c r="G1086" s="100"/>
    </row>
    <row r="1087" spans="1:7" ht="15.75" customHeight="1">
      <c r="A1087" s="101">
        <v>45404</v>
      </c>
      <c r="B1087" s="27">
        <v>4408.1899999999996</v>
      </c>
      <c r="C1087" s="27"/>
      <c r="D1087" s="27"/>
      <c r="E1087" s="27"/>
      <c r="G1087" s="100"/>
    </row>
    <row r="1088" spans="1:7" ht="15.75" customHeight="1">
      <c r="A1088" s="101">
        <v>45405</v>
      </c>
      <c r="B1088" s="27">
        <v>4424.29</v>
      </c>
      <c r="C1088" s="27"/>
      <c r="D1088" s="27"/>
      <c r="E1088" s="27"/>
      <c r="G1088" s="100"/>
    </row>
    <row r="1089" spans="1:7" ht="15.75" customHeight="1">
      <c r="A1089" s="101">
        <v>45406</v>
      </c>
      <c r="B1089" s="27">
        <v>4419.71</v>
      </c>
      <c r="C1089" s="27"/>
      <c r="D1089" s="27"/>
      <c r="E1089" s="27"/>
      <c r="G1089" s="100"/>
    </row>
    <row r="1090" spans="1:7" ht="15.75" customHeight="1">
      <c r="A1090" s="101">
        <v>45407</v>
      </c>
      <c r="B1090" s="27">
        <v>4434.34</v>
      </c>
      <c r="C1090" s="27"/>
      <c r="D1090" s="27"/>
      <c r="E1090" s="27"/>
      <c r="G1090" s="100"/>
    </row>
    <row r="1091" spans="1:7" ht="15.75" customHeight="1">
      <c r="A1091" s="101">
        <v>45408</v>
      </c>
      <c r="B1091" s="27">
        <v>4470.09</v>
      </c>
      <c r="C1091" s="27"/>
      <c r="D1091" s="27"/>
      <c r="E1091" s="27"/>
      <c r="G1091" s="100"/>
    </row>
    <row r="1092" spans="1:7" ht="15.75" customHeight="1">
      <c r="A1092" s="101">
        <v>45411</v>
      </c>
      <c r="B1092" s="27">
        <v>4481.53</v>
      </c>
      <c r="C1092" s="27"/>
      <c r="D1092" s="27"/>
      <c r="E1092" s="27"/>
      <c r="G1092" s="100"/>
    </row>
    <row r="1093" spans="1:7" ht="15.75" customHeight="1">
      <c r="A1093" s="101">
        <v>45412</v>
      </c>
      <c r="B1093" s="27">
        <v>4476.4799999999996</v>
      </c>
      <c r="C1093" s="27"/>
      <c r="D1093" s="27"/>
      <c r="E1093" s="27"/>
      <c r="G1093" s="100"/>
    </row>
    <row r="1094" spans="1:7" ht="15.75" customHeight="1">
      <c r="A1094" s="101">
        <v>45413</v>
      </c>
      <c r="B1094" s="27">
        <v>4464.43</v>
      </c>
      <c r="C1094" s="27"/>
      <c r="D1094" s="27"/>
      <c r="E1094" s="27"/>
      <c r="G1094" s="100"/>
    </row>
    <row r="1095" spans="1:7" ht="15.75" customHeight="1">
      <c r="A1095" s="101">
        <v>45414</v>
      </c>
      <c r="B1095" s="27">
        <v>4492.4399999999996</v>
      </c>
      <c r="C1095" s="27"/>
      <c r="D1095" s="27"/>
      <c r="E1095" s="27"/>
      <c r="G1095" s="100"/>
    </row>
    <row r="1096" spans="1:7" ht="15.75" customHeight="1">
      <c r="A1096" s="101">
        <v>45415</v>
      </c>
      <c r="B1096" s="27">
        <v>4515.5</v>
      </c>
      <c r="C1096" s="27"/>
      <c r="D1096" s="27"/>
      <c r="E1096" s="27"/>
      <c r="G1096" s="100"/>
    </row>
    <row r="1097" spans="1:7" ht="15.75" customHeight="1">
      <c r="A1097" s="101">
        <v>45419</v>
      </c>
      <c r="B1097" s="27">
        <v>4570.66</v>
      </c>
      <c r="C1097" s="27"/>
      <c r="D1097" s="27"/>
      <c r="E1097" s="27"/>
      <c r="G1097" s="100"/>
    </row>
    <row r="1098" spans="1:7" ht="15.75" customHeight="1">
      <c r="A1098" s="101">
        <v>45420</v>
      </c>
      <c r="B1098" s="27">
        <v>4592.2299999999996</v>
      </c>
      <c r="C1098" s="27"/>
      <c r="D1098" s="27"/>
      <c r="E1098" s="27"/>
      <c r="G1098" s="100"/>
    </row>
    <row r="1099" spans="1:7" ht="15.75" customHeight="1">
      <c r="A1099" s="101">
        <v>45421</v>
      </c>
      <c r="B1099" s="27">
        <v>4606.3900000000003</v>
      </c>
      <c r="C1099" s="27"/>
      <c r="D1099" s="27"/>
      <c r="E1099" s="27"/>
      <c r="G1099" s="100"/>
    </row>
    <row r="1100" spans="1:7" ht="15.75" customHeight="1">
      <c r="A1100" s="101">
        <v>45422</v>
      </c>
      <c r="B1100" s="27">
        <v>4634.75</v>
      </c>
      <c r="C1100" s="27"/>
      <c r="D1100" s="27"/>
      <c r="E1100" s="27"/>
      <c r="G1100" s="100"/>
    </row>
    <row r="1101" spans="1:7" ht="15.75" customHeight="1">
      <c r="A1101" s="101">
        <v>45425</v>
      </c>
      <c r="B1101" s="27">
        <v>4623.2299999999996</v>
      </c>
      <c r="C1101" s="27"/>
      <c r="D1101" s="27"/>
      <c r="E1101" s="27"/>
      <c r="G1101" s="100"/>
    </row>
    <row r="1102" spans="1:7" ht="15.75" customHeight="1">
      <c r="A1102" s="101">
        <v>45426</v>
      </c>
      <c r="B1102" s="27">
        <v>4631.25</v>
      </c>
      <c r="C1102" s="27"/>
      <c r="D1102" s="27"/>
      <c r="E1102" s="27"/>
      <c r="G1102" s="100"/>
    </row>
    <row r="1103" spans="1:7" ht="15.75" customHeight="1">
      <c r="A1103" s="101">
        <v>45427</v>
      </c>
      <c r="B1103" s="27">
        <v>4644.47</v>
      </c>
      <c r="C1103" s="27"/>
      <c r="D1103" s="27"/>
      <c r="E1103" s="27"/>
      <c r="G1103" s="100"/>
    </row>
    <row r="1104" spans="1:7" ht="15.75" customHeight="1">
      <c r="A1104" s="101">
        <v>45428</v>
      </c>
      <c r="B1104" s="27">
        <v>4642.54</v>
      </c>
      <c r="C1104" s="27"/>
      <c r="D1104" s="27"/>
      <c r="E1104" s="27"/>
      <c r="G1104" s="100"/>
    </row>
    <row r="1105" spans="1:7" ht="15.75" customHeight="1">
      <c r="A1105" s="101">
        <v>45429</v>
      </c>
      <c r="B1105" s="27">
        <v>4631.57</v>
      </c>
      <c r="C1105" s="27"/>
      <c r="D1105" s="27"/>
      <c r="E1105" s="27"/>
      <c r="G1105" s="100"/>
    </row>
    <row r="1106" spans="1:7" ht="15.75" customHeight="1">
      <c r="A1106" s="101">
        <v>45432</v>
      </c>
      <c r="B1106" s="27">
        <v>4637.24</v>
      </c>
      <c r="C1106" s="27"/>
      <c r="D1106" s="27"/>
      <c r="E1106" s="27"/>
      <c r="G1106" s="100"/>
    </row>
    <row r="1107" spans="1:7" ht="15.75" customHeight="1">
      <c r="A1107" s="101">
        <v>45433</v>
      </c>
      <c r="B1107" s="27">
        <v>4630.8</v>
      </c>
      <c r="C1107" s="27"/>
      <c r="D1107" s="27"/>
      <c r="E1107" s="27"/>
      <c r="G1107" s="100"/>
    </row>
    <row r="1108" spans="1:7" ht="15.75" customHeight="1">
      <c r="A1108" s="101">
        <v>45434</v>
      </c>
      <c r="B1108" s="27">
        <v>4606.67</v>
      </c>
      <c r="C1108" s="27"/>
      <c r="D1108" s="27"/>
      <c r="E1108" s="27"/>
      <c r="G1108" s="100"/>
    </row>
    <row r="1109" spans="1:7" ht="15.75" customHeight="1">
      <c r="A1109" s="101">
        <v>45435</v>
      </c>
      <c r="B1109" s="27">
        <v>4589.5</v>
      </c>
      <c r="C1109" s="27"/>
      <c r="D1109" s="27"/>
      <c r="E1109" s="27"/>
      <c r="G1109" s="100"/>
    </row>
    <row r="1110" spans="1:7" ht="15.75" customHeight="1">
      <c r="A1110" s="101">
        <v>45436</v>
      </c>
      <c r="B1110" s="27">
        <v>4583.5200000000004</v>
      </c>
      <c r="C1110" s="27"/>
      <c r="D1110" s="27"/>
      <c r="E1110" s="27"/>
      <c r="G1110" s="100"/>
    </row>
    <row r="1111" spans="1:7" ht="15.75" customHeight="1">
      <c r="A1111" s="101">
        <v>45440</v>
      </c>
      <c r="B1111" s="27">
        <v>4551.43</v>
      </c>
      <c r="C1111" s="27"/>
      <c r="D1111" s="27"/>
      <c r="E1111" s="27"/>
      <c r="G1111" s="100"/>
    </row>
    <row r="1112" spans="1:7" ht="15.75" customHeight="1">
      <c r="A1112" s="101">
        <v>45441</v>
      </c>
      <c r="B1112" s="27">
        <v>4509.43</v>
      </c>
      <c r="C1112" s="27"/>
      <c r="D1112" s="27"/>
      <c r="E1112" s="27"/>
      <c r="G1112" s="100"/>
    </row>
    <row r="1113" spans="1:7" ht="15.75" customHeight="1">
      <c r="A1113" s="101">
        <v>45442</v>
      </c>
      <c r="B1113" s="27">
        <v>4539.3999999999996</v>
      </c>
      <c r="C1113" s="27"/>
      <c r="D1113" s="27"/>
      <c r="E1113" s="27"/>
      <c r="G1113" s="100"/>
    </row>
    <row r="1114" spans="1:7" ht="15.75" customHeight="1">
      <c r="A1114" s="101">
        <v>45443</v>
      </c>
      <c r="B1114" s="27">
        <v>4562.25</v>
      </c>
      <c r="C1114" s="27"/>
      <c r="D1114" s="27"/>
      <c r="E1114" s="27"/>
      <c r="G1114" s="100"/>
    </row>
    <row r="1115" spans="1:7" ht="15.75" customHeight="1">
      <c r="A1115" s="101">
        <v>45446</v>
      </c>
      <c r="B1115" s="27">
        <v>4561.46</v>
      </c>
      <c r="C1115" s="27"/>
      <c r="D1115" s="27"/>
      <c r="E1115" s="27"/>
      <c r="G1115" s="100"/>
    </row>
    <row r="1116" spans="1:7" ht="15.75" customHeight="1">
      <c r="A1116" s="101">
        <v>45447</v>
      </c>
      <c r="B1116" s="27">
        <v>4541.3</v>
      </c>
      <c r="C1116" s="27"/>
      <c r="D1116" s="27"/>
      <c r="E1116" s="27"/>
      <c r="G1116" s="100"/>
    </row>
    <row r="1117" spans="1:7" ht="15.75" customHeight="1">
      <c r="A1117" s="101">
        <v>45448</v>
      </c>
      <c r="B1117" s="27">
        <v>4547.01</v>
      </c>
      <c r="C1117" s="27"/>
      <c r="D1117" s="27"/>
      <c r="E1117" s="27"/>
      <c r="G1117" s="100"/>
    </row>
    <row r="1118" spans="1:7" ht="15.75" customHeight="1">
      <c r="A1118" s="101">
        <v>45449</v>
      </c>
      <c r="B1118" s="27">
        <v>4566.54</v>
      </c>
      <c r="C1118" s="27"/>
      <c r="D1118" s="27"/>
      <c r="E1118" s="27"/>
      <c r="G1118" s="100"/>
    </row>
    <row r="1119" spans="1:7" ht="15.75" customHeight="1">
      <c r="A1119" s="101">
        <v>45450</v>
      </c>
      <c r="B1119" s="27">
        <v>4542.66</v>
      </c>
      <c r="C1119" s="27"/>
      <c r="D1119" s="27"/>
      <c r="E1119" s="27"/>
      <c r="G1119" s="100"/>
    </row>
    <row r="1120" spans="1:7" ht="15.75" customHeight="1">
      <c r="A1120" s="101">
        <v>45453</v>
      </c>
      <c r="B1120" s="27">
        <v>4531.29</v>
      </c>
      <c r="C1120" s="27"/>
      <c r="D1120" s="27"/>
      <c r="E1120" s="27"/>
      <c r="G1120" s="100"/>
    </row>
    <row r="1121" spans="1:7" ht="15.75" customHeight="1">
      <c r="A1121" s="101">
        <v>45454</v>
      </c>
      <c r="B1121" s="27">
        <v>4487.5200000000004</v>
      </c>
      <c r="C1121" s="27"/>
      <c r="D1121" s="27"/>
      <c r="E1121" s="27"/>
      <c r="G1121" s="100"/>
    </row>
    <row r="1122" spans="1:7" ht="15.75" customHeight="1">
      <c r="A1122" s="101">
        <v>45455</v>
      </c>
      <c r="B1122" s="27">
        <v>4526.6899999999996</v>
      </c>
      <c r="C1122" s="27"/>
      <c r="D1122" s="27"/>
      <c r="E1122" s="27"/>
      <c r="G1122" s="100"/>
    </row>
    <row r="1123" spans="1:7" ht="15.75" customHeight="1">
      <c r="A1123" s="101">
        <v>45456</v>
      </c>
      <c r="B1123" s="27">
        <v>4492.88</v>
      </c>
      <c r="C1123" s="27"/>
      <c r="D1123" s="27"/>
      <c r="E1123" s="27"/>
      <c r="G1123" s="100"/>
    </row>
    <row r="1124" spans="1:7" ht="15.75" customHeight="1">
      <c r="A1124" s="101">
        <v>45457</v>
      </c>
      <c r="B1124" s="27">
        <v>4482.59</v>
      </c>
      <c r="C1124" s="27"/>
      <c r="D1124" s="27"/>
      <c r="E1124" s="27"/>
      <c r="G1124" s="100"/>
    </row>
    <row r="1125" spans="1:7" ht="15.75" customHeight="1">
      <c r="A1125" s="101">
        <v>45460</v>
      </c>
      <c r="B1125" s="27">
        <v>4481.5600000000004</v>
      </c>
      <c r="C1125" s="27"/>
      <c r="D1125" s="27"/>
      <c r="E1125" s="27"/>
      <c r="G1125" s="100"/>
    </row>
    <row r="1126" spans="1:7" ht="15.75" customHeight="1">
      <c r="A1126" s="101">
        <v>45461</v>
      </c>
      <c r="B1126" s="27">
        <v>4512.53</v>
      </c>
      <c r="C1126" s="27"/>
      <c r="D1126" s="27"/>
      <c r="E1126" s="27"/>
      <c r="G1126" s="100"/>
    </row>
    <row r="1127" spans="1:7" ht="15.75" customHeight="1">
      <c r="A1127" s="101">
        <v>45462</v>
      </c>
      <c r="B1127" s="27">
        <v>4518.21</v>
      </c>
      <c r="C1127" s="27"/>
      <c r="D1127" s="27"/>
      <c r="E1127" s="27"/>
      <c r="G1127" s="100"/>
    </row>
    <row r="1128" spans="1:7" ht="15.75" customHeight="1">
      <c r="A1128" s="101">
        <v>45463</v>
      </c>
      <c r="B1128" s="27">
        <v>4553.78</v>
      </c>
      <c r="C1128" s="27"/>
      <c r="D1128" s="27"/>
      <c r="E1128" s="27"/>
      <c r="G1128" s="100"/>
    </row>
    <row r="1129" spans="1:7" ht="15.75" customHeight="1">
      <c r="A1129" s="101">
        <v>45464</v>
      </c>
      <c r="B1129" s="27">
        <v>4535.57</v>
      </c>
      <c r="C1129" s="27"/>
      <c r="D1129" s="27"/>
      <c r="E1129" s="27"/>
      <c r="G1129" s="100"/>
    </row>
    <row r="1130" spans="1:7" ht="15.75" customHeight="1">
      <c r="A1130" s="101">
        <v>45467</v>
      </c>
      <c r="B1130" s="27">
        <v>4560.05</v>
      </c>
      <c r="C1130" s="27"/>
      <c r="D1130" s="27"/>
      <c r="E1130" s="27"/>
      <c r="G1130" s="100"/>
    </row>
    <row r="1131" spans="1:7" ht="15.75" customHeight="1">
      <c r="A1131" s="101">
        <v>45468</v>
      </c>
      <c r="B1131" s="27">
        <v>4537.93</v>
      </c>
      <c r="C1131" s="27"/>
      <c r="D1131" s="27"/>
      <c r="E1131" s="27"/>
      <c r="G1131" s="100"/>
    </row>
    <row r="1132" spans="1:7" ht="15.75" customHeight="1">
      <c r="A1132" s="101">
        <v>45469</v>
      </c>
      <c r="B1132" s="27">
        <v>4525.26</v>
      </c>
      <c r="C1132" s="27"/>
      <c r="D1132" s="27"/>
      <c r="E1132" s="27"/>
      <c r="G1132" s="100"/>
    </row>
    <row r="1133" spans="1:7" ht="15.75" customHeight="1">
      <c r="A1133" s="101">
        <v>45470</v>
      </c>
      <c r="B1133" s="27">
        <v>4504.6400000000003</v>
      </c>
      <c r="C1133" s="27"/>
      <c r="D1133" s="27"/>
      <c r="E1133" s="27"/>
      <c r="G1133" s="100"/>
    </row>
    <row r="1134" spans="1:7" ht="15.75" customHeight="1">
      <c r="A1134" s="101">
        <v>45471</v>
      </c>
      <c r="B1134" s="27">
        <v>4495.8500000000004</v>
      </c>
      <c r="C1134" s="27"/>
      <c r="D1134" s="27"/>
      <c r="E1134" s="27"/>
      <c r="G1134" s="100"/>
    </row>
    <row r="1135" spans="1:7" ht="15.75" customHeight="1">
      <c r="A1135" s="101">
        <v>45474</v>
      </c>
      <c r="B1135" s="27">
        <v>4495.1400000000003</v>
      </c>
      <c r="C1135" s="27"/>
      <c r="D1135" s="27"/>
      <c r="E1135" s="27"/>
      <c r="G1135" s="100"/>
    </row>
    <row r="1136" spans="1:7" ht="15.75" customHeight="1">
      <c r="A1136" s="101">
        <v>45475</v>
      </c>
      <c r="B1136" s="27">
        <v>4472.68</v>
      </c>
      <c r="C1136" s="27"/>
      <c r="D1136" s="27"/>
      <c r="E1136" s="27"/>
      <c r="G1136" s="100"/>
    </row>
    <row r="1137" spans="1:7" ht="15.75" customHeight="1">
      <c r="A1137" s="101">
        <v>45476</v>
      </c>
      <c r="B1137" s="27">
        <v>4506.63</v>
      </c>
      <c r="C1137" s="27"/>
      <c r="D1137" s="27"/>
      <c r="E1137" s="27"/>
      <c r="G1137" s="100"/>
    </row>
    <row r="1138" spans="1:7" ht="15.75" customHeight="1">
      <c r="A1138" s="101">
        <v>45477</v>
      </c>
      <c r="B1138" s="27">
        <v>4542.3900000000003</v>
      </c>
      <c r="C1138" s="27"/>
      <c r="D1138" s="27"/>
      <c r="E1138" s="27"/>
      <c r="G1138" s="100"/>
    </row>
    <row r="1139" spans="1:7" ht="15.75" customHeight="1">
      <c r="A1139" s="101">
        <v>45478</v>
      </c>
      <c r="B1139" s="27">
        <v>4530.08</v>
      </c>
      <c r="C1139" s="27"/>
      <c r="D1139" s="27"/>
      <c r="E1139" s="27"/>
      <c r="G1139" s="100"/>
    </row>
    <row r="1140" spans="1:7" ht="15.75" customHeight="1">
      <c r="A1140" s="101">
        <v>45481</v>
      </c>
      <c r="B1140" s="27">
        <v>4525.4799999999996</v>
      </c>
      <c r="C1140" s="27"/>
      <c r="D1140" s="27"/>
      <c r="E1140" s="27"/>
      <c r="G1140" s="100"/>
    </row>
    <row r="1141" spans="1:7" ht="15.75" customHeight="1">
      <c r="A1141" s="101">
        <v>45482</v>
      </c>
      <c r="B1141" s="27">
        <v>4495.3100000000004</v>
      </c>
      <c r="C1141" s="27"/>
      <c r="D1141" s="27"/>
      <c r="E1141" s="27"/>
      <c r="G1141" s="100"/>
    </row>
    <row r="1142" spans="1:7" ht="15.75" customHeight="1">
      <c r="A1142" s="101">
        <v>45483</v>
      </c>
      <c r="B1142" s="27">
        <v>4529.43</v>
      </c>
      <c r="C1142" s="27"/>
      <c r="D1142" s="27"/>
      <c r="E1142" s="27"/>
      <c r="G1142" s="100"/>
    </row>
    <row r="1143" spans="1:7" ht="15.75" customHeight="1">
      <c r="A1143" s="101">
        <v>45484</v>
      </c>
      <c r="B1143" s="27">
        <v>4551.55</v>
      </c>
      <c r="C1143" s="27"/>
      <c r="D1143" s="27"/>
      <c r="E1143" s="27"/>
      <c r="G1143" s="100"/>
    </row>
    <row r="1144" spans="1:7" ht="15.75" customHeight="1">
      <c r="A1144" s="101">
        <v>45485</v>
      </c>
      <c r="B1144" s="27">
        <v>4566.03</v>
      </c>
      <c r="C1144" s="27"/>
      <c r="D1144" s="27"/>
      <c r="E1144" s="27"/>
      <c r="G1144" s="100"/>
    </row>
    <row r="1145" spans="1:7" ht="15.75" customHeight="1">
      <c r="A1145" s="101">
        <v>45488</v>
      </c>
      <c r="B1145" s="27">
        <v>4532.3900000000003</v>
      </c>
      <c r="C1145" s="27"/>
      <c r="D1145" s="27"/>
      <c r="E1145" s="27"/>
      <c r="G1145" s="100"/>
    </row>
    <row r="1146" spans="1:7" ht="15.75" customHeight="1">
      <c r="A1146" s="101">
        <v>45489</v>
      </c>
      <c r="B1146" s="27">
        <v>4524.5600000000004</v>
      </c>
      <c r="C1146" s="27"/>
      <c r="D1146" s="27"/>
      <c r="E1146" s="27"/>
      <c r="G1146" s="100"/>
    </row>
    <row r="1147" spans="1:7" ht="15.75" customHeight="1">
      <c r="A1147" s="101">
        <v>45490</v>
      </c>
      <c r="B1147" s="27">
        <v>4531.6000000000004</v>
      </c>
      <c r="C1147" s="27"/>
      <c r="D1147" s="27"/>
      <c r="E1147" s="27"/>
      <c r="G1147" s="100"/>
    </row>
    <row r="1148" spans="1:7" ht="15.75" customHeight="1">
      <c r="A1148" s="101">
        <v>45491</v>
      </c>
      <c r="B1148" s="27">
        <v>4544.17</v>
      </c>
      <c r="C1148" s="27"/>
      <c r="D1148" s="27"/>
      <c r="E1148" s="27"/>
      <c r="G1148" s="100"/>
    </row>
    <row r="1149" spans="1:7" ht="15.75" customHeight="1">
      <c r="A1149" s="101">
        <v>45492</v>
      </c>
      <c r="B1149" s="27">
        <v>4515.75</v>
      </c>
      <c r="C1149" s="27"/>
      <c r="D1149" s="27"/>
      <c r="E1149" s="27"/>
      <c r="G1149" s="100"/>
    </row>
    <row r="1150" spans="1:7" ht="15.75" customHeight="1">
      <c r="A1150" s="101">
        <v>45495</v>
      </c>
      <c r="B1150" s="27">
        <v>4538.3599999999997</v>
      </c>
      <c r="C1150" s="27"/>
      <c r="D1150" s="27"/>
      <c r="E1150" s="27"/>
      <c r="G1150" s="100"/>
    </row>
    <row r="1151" spans="1:7" ht="15.75" customHeight="1">
      <c r="A1151" s="101">
        <v>45496</v>
      </c>
      <c r="B1151" s="27">
        <v>4522</v>
      </c>
      <c r="C1151" s="27"/>
      <c r="D1151" s="27"/>
      <c r="E1151" s="27"/>
      <c r="G1151" s="100"/>
    </row>
    <row r="1152" spans="1:7" ht="15.75" customHeight="1">
      <c r="A1152" s="101">
        <v>45497</v>
      </c>
      <c r="B1152" s="27">
        <v>4511.22</v>
      </c>
      <c r="C1152" s="27"/>
      <c r="D1152" s="27"/>
      <c r="E1152" s="27"/>
      <c r="G1152" s="100"/>
    </row>
    <row r="1153" spans="1:7" ht="15.75" customHeight="1">
      <c r="A1153" s="101">
        <v>45498</v>
      </c>
      <c r="B1153" s="27">
        <v>4524.71</v>
      </c>
      <c r="C1153" s="27"/>
      <c r="D1153" s="27"/>
      <c r="E1153" s="27"/>
      <c r="G1153" s="100"/>
    </row>
    <row r="1154" spans="1:7" ht="15.75" customHeight="1">
      <c r="A1154" s="101">
        <v>45499</v>
      </c>
      <c r="B1154" s="27">
        <v>4586.28</v>
      </c>
      <c r="C1154" s="27"/>
      <c r="D1154" s="27"/>
      <c r="E1154" s="27"/>
      <c r="G1154" s="100"/>
    </row>
    <row r="1155" spans="1:7" ht="15.75" customHeight="1">
      <c r="A1155" s="101">
        <v>45502</v>
      </c>
      <c r="B1155" s="27">
        <v>4586.2700000000004</v>
      </c>
      <c r="C1155" s="27"/>
      <c r="D1155" s="27"/>
      <c r="E1155" s="27"/>
      <c r="G1155" s="100"/>
    </row>
    <row r="1156" spans="1:7" ht="15.75" customHeight="1">
      <c r="A1156" s="101">
        <v>45503</v>
      </c>
      <c r="B1156" s="27">
        <v>4583.2299999999996</v>
      </c>
      <c r="C1156" s="27"/>
      <c r="D1156" s="27"/>
      <c r="E1156" s="27"/>
      <c r="G1156" s="100"/>
    </row>
    <row r="1157" spans="1:7" ht="15.75" customHeight="1">
      <c r="A1157" s="101">
        <v>45504</v>
      </c>
      <c r="B1157" s="27">
        <v>4632.8</v>
      </c>
      <c r="C1157" s="27"/>
      <c r="D1157" s="27"/>
      <c r="E1157" s="27"/>
      <c r="G1157" s="100"/>
    </row>
    <row r="1158" spans="1:7" ht="15.75" customHeight="1">
      <c r="A1158" s="101">
        <v>45505</v>
      </c>
      <c r="B1158" s="27">
        <v>4588.3</v>
      </c>
      <c r="C1158" s="27"/>
      <c r="D1158" s="27"/>
      <c r="E1158" s="27"/>
      <c r="G1158" s="100"/>
    </row>
    <row r="1159" spans="1:7" ht="15.75" customHeight="1">
      <c r="A1159" s="101">
        <v>45506</v>
      </c>
      <c r="B1159" s="27">
        <v>4517.43</v>
      </c>
      <c r="C1159" s="27"/>
      <c r="D1159" s="27"/>
      <c r="E1159" s="27"/>
      <c r="G1159" s="100"/>
    </row>
    <row r="1160" spans="1:7" ht="15.75" customHeight="1">
      <c r="A1160" s="101">
        <v>45509</v>
      </c>
      <c r="B1160" s="27">
        <v>4420.3999999999996</v>
      </c>
      <c r="C1160" s="27"/>
      <c r="D1160" s="27"/>
      <c r="E1160" s="27"/>
      <c r="G1160" s="100"/>
    </row>
    <row r="1161" spans="1:7" ht="15.75" customHeight="1">
      <c r="A1161" s="101">
        <v>45510</v>
      </c>
      <c r="B1161" s="27">
        <v>4433.1499999999996</v>
      </c>
      <c r="C1161" s="27"/>
      <c r="D1161" s="27"/>
      <c r="E1161" s="27"/>
      <c r="G1161" s="100"/>
    </row>
    <row r="1162" spans="1:7" ht="15.75" customHeight="1">
      <c r="A1162" s="101">
        <v>45511</v>
      </c>
      <c r="B1162" s="27">
        <v>4506.1000000000004</v>
      </c>
      <c r="C1162" s="27"/>
      <c r="D1162" s="27"/>
      <c r="E1162" s="27"/>
      <c r="G1162" s="100"/>
    </row>
    <row r="1163" spans="1:7" ht="15.75" customHeight="1">
      <c r="A1163" s="101">
        <v>45512</v>
      </c>
      <c r="B1163" s="27">
        <v>4493.6400000000003</v>
      </c>
      <c r="C1163" s="27"/>
      <c r="D1163" s="27"/>
      <c r="E1163" s="27"/>
      <c r="G1163" s="100"/>
    </row>
    <row r="1164" spans="1:7" ht="15.75" customHeight="1">
      <c r="A1164" s="101">
        <v>45513</v>
      </c>
      <c r="B1164" s="27">
        <v>4508.17</v>
      </c>
      <c r="C1164" s="27"/>
      <c r="D1164" s="27"/>
      <c r="E1164" s="27"/>
      <c r="G1164" s="100"/>
    </row>
    <row r="1165" spans="1:7" ht="15.75" customHeight="1">
      <c r="A1165" s="101">
        <v>45516</v>
      </c>
      <c r="B1165" s="27">
        <v>4529.78</v>
      </c>
      <c r="C1165" s="27"/>
      <c r="D1165" s="27"/>
      <c r="E1165" s="27"/>
      <c r="G1165" s="100"/>
    </row>
    <row r="1166" spans="1:7" ht="15.75" customHeight="1">
      <c r="A1166" s="101">
        <v>45517</v>
      </c>
      <c r="B1166" s="27">
        <v>4543.68</v>
      </c>
      <c r="C1166" s="27"/>
      <c r="D1166" s="27"/>
      <c r="E1166" s="27"/>
      <c r="G1166" s="100"/>
    </row>
    <row r="1167" spans="1:7" ht="15.75" customHeight="1">
      <c r="A1167" s="101">
        <v>45518</v>
      </c>
      <c r="B1167" s="27">
        <v>4571.78</v>
      </c>
      <c r="C1167" s="27"/>
      <c r="D1167" s="27"/>
      <c r="E1167" s="27"/>
      <c r="G1167" s="100"/>
    </row>
    <row r="1168" spans="1:7" ht="15.75" customHeight="1">
      <c r="A1168" s="101">
        <v>45519</v>
      </c>
      <c r="B1168" s="27">
        <v>4607.6000000000004</v>
      </c>
      <c r="C1168" s="27"/>
      <c r="D1168" s="27"/>
      <c r="E1168" s="27"/>
      <c r="G1168" s="100"/>
    </row>
    <row r="1169" spans="1:7" ht="15.75" customHeight="1">
      <c r="A1169" s="101">
        <v>45520</v>
      </c>
      <c r="B1169" s="27">
        <v>4589.1499999999996</v>
      </c>
      <c r="C1169" s="27"/>
      <c r="D1169" s="27"/>
      <c r="E1169" s="27"/>
      <c r="G1169" s="100"/>
    </row>
    <row r="1170" spans="1:7" ht="15.75" customHeight="1">
      <c r="A1170" s="101">
        <v>45523</v>
      </c>
      <c r="B1170" s="27">
        <v>4614.08</v>
      </c>
      <c r="C1170" s="27"/>
      <c r="D1170" s="27"/>
      <c r="E1170" s="27"/>
      <c r="G1170" s="100"/>
    </row>
    <row r="1171" spans="1:7" ht="15.75" customHeight="1">
      <c r="A1171" s="101">
        <v>45524</v>
      </c>
      <c r="B1171" s="27">
        <v>4569.1400000000003</v>
      </c>
      <c r="C1171" s="27"/>
      <c r="D1171" s="27"/>
      <c r="E1171" s="27"/>
      <c r="G1171" s="100"/>
    </row>
    <row r="1172" spans="1:7" ht="15.75" customHeight="1">
      <c r="A1172" s="101">
        <v>45525</v>
      </c>
      <c r="B1172" s="27">
        <v>4580.0600000000004</v>
      </c>
      <c r="C1172" s="27"/>
      <c r="D1172" s="27"/>
      <c r="E1172" s="27"/>
      <c r="G1172" s="100"/>
    </row>
    <row r="1173" spans="1:7" ht="15.75" customHeight="1">
      <c r="A1173" s="101">
        <v>45526</v>
      </c>
      <c r="B1173" s="27">
        <v>4579.7299999999996</v>
      </c>
      <c r="C1173" s="27"/>
      <c r="D1173" s="27"/>
      <c r="E1173" s="27"/>
      <c r="G1173" s="100"/>
    </row>
    <row r="1174" spans="1:7" ht="15.75" customHeight="1">
      <c r="A1174" s="101">
        <v>45527</v>
      </c>
      <c r="B1174" s="27">
        <v>4601.22</v>
      </c>
      <c r="C1174" s="27"/>
      <c r="D1174" s="27"/>
      <c r="E1174" s="27"/>
      <c r="G1174" s="100"/>
    </row>
    <row r="1175" spans="1:7" ht="15.75" customHeight="1">
      <c r="A1175" s="101">
        <v>45531</v>
      </c>
      <c r="B1175" s="27">
        <v>4608.79</v>
      </c>
      <c r="C1175" s="27"/>
      <c r="D1175" s="27"/>
      <c r="E1175" s="27"/>
      <c r="G1175" s="100"/>
    </row>
    <row r="1176" spans="1:7" ht="15.75" customHeight="1">
      <c r="A1176" s="101">
        <v>45532</v>
      </c>
      <c r="B1176" s="27">
        <v>4605.1499999999996</v>
      </c>
      <c r="C1176" s="27"/>
      <c r="D1176" s="27"/>
      <c r="E1176" s="27"/>
      <c r="G1176" s="100"/>
    </row>
    <row r="1177" spans="1:7" ht="15.75" customHeight="1">
      <c r="A1177" s="101">
        <v>45533</v>
      </c>
      <c r="B1177" s="27">
        <v>4621.09</v>
      </c>
      <c r="C1177" s="27"/>
      <c r="D1177" s="27"/>
      <c r="E1177" s="27"/>
      <c r="G1177" s="100"/>
    </row>
    <row r="1178" spans="1:7" ht="15.75" customHeight="1">
      <c r="A1178" s="101">
        <v>45534</v>
      </c>
      <c r="B1178" s="27">
        <v>4621.33</v>
      </c>
      <c r="C1178" s="27"/>
      <c r="D1178" s="27"/>
      <c r="E1178" s="27"/>
      <c r="G1178" s="100"/>
    </row>
    <row r="1179" spans="1:7" ht="15.75" customHeight="1">
      <c r="A1179" s="101">
        <v>45537</v>
      </c>
      <c r="B1179" s="27">
        <v>4612.05</v>
      </c>
      <c r="C1179" s="27"/>
      <c r="D1179" s="27"/>
      <c r="E1179" s="27"/>
      <c r="G1179" s="100"/>
    </row>
    <row r="1180" spans="1:7" ht="15.75" customHeight="1">
      <c r="A1180" s="101">
        <v>45538</v>
      </c>
      <c r="B1180" s="27">
        <v>4575.75</v>
      </c>
      <c r="C1180" s="27"/>
      <c r="D1180" s="27"/>
      <c r="E1180" s="27"/>
      <c r="G1180" s="100"/>
    </row>
    <row r="1181" spans="1:7" ht="15.75" customHeight="1">
      <c r="A1181" s="101">
        <v>45539</v>
      </c>
      <c r="B1181" s="27">
        <v>4562.03</v>
      </c>
      <c r="C1181" s="27"/>
      <c r="D1181" s="27"/>
      <c r="E1181" s="27"/>
      <c r="G1181" s="100"/>
    </row>
    <row r="1182" spans="1:7" ht="15.75" customHeight="1">
      <c r="A1182" s="101">
        <v>45540</v>
      </c>
      <c r="B1182" s="27">
        <v>4547.37</v>
      </c>
      <c r="C1182" s="27"/>
      <c r="D1182" s="27"/>
      <c r="E1182" s="27"/>
      <c r="G1182" s="100"/>
    </row>
    <row r="1183" spans="1:7" ht="15.75" customHeight="1">
      <c r="A1183" s="101">
        <v>45541</v>
      </c>
      <c r="B1183" s="27">
        <v>4510.6099999999997</v>
      </c>
      <c r="C1183" s="27"/>
      <c r="D1183" s="27"/>
      <c r="E1183" s="27"/>
      <c r="G1183" s="100"/>
    </row>
    <row r="1184" spans="1:7" ht="15.75" customHeight="1">
      <c r="A1184" s="101">
        <v>45544</v>
      </c>
      <c r="B1184" s="27">
        <v>4557.8500000000004</v>
      </c>
      <c r="C1184" s="27"/>
      <c r="D1184" s="27"/>
      <c r="E1184" s="27"/>
      <c r="G1184" s="100"/>
    </row>
    <row r="1185" spans="1:7" ht="15.75" customHeight="1">
      <c r="A1185" s="101">
        <v>45545</v>
      </c>
      <c r="B1185" s="27">
        <v>4527.16</v>
      </c>
      <c r="C1185" s="27"/>
      <c r="D1185" s="27"/>
      <c r="E1185" s="27"/>
      <c r="G1185" s="100"/>
    </row>
    <row r="1186" spans="1:7" ht="15.75" customHeight="1">
      <c r="A1186" s="101">
        <v>45546</v>
      </c>
      <c r="B1186" s="27">
        <v>4517.84</v>
      </c>
      <c r="C1186" s="27"/>
      <c r="D1186" s="27"/>
      <c r="E1186" s="27"/>
      <c r="G1186" s="100"/>
    </row>
    <row r="1187" spans="1:7" ht="15.75" customHeight="1">
      <c r="A1187" s="101">
        <v>45547</v>
      </c>
      <c r="B1187" s="27">
        <v>4545</v>
      </c>
      <c r="C1187" s="27"/>
      <c r="D1187" s="27"/>
      <c r="E1187" s="27"/>
      <c r="G1187" s="100"/>
    </row>
    <row r="1188" spans="1:7" ht="15.75" customHeight="1">
      <c r="A1188" s="101">
        <v>45548</v>
      </c>
      <c r="B1188" s="27">
        <v>4566.32</v>
      </c>
      <c r="C1188" s="27"/>
      <c r="D1188" s="27"/>
      <c r="E1188" s="27"/>
      <c r="G1188" s="100"/>
    </row>
    <row r="1189" spans="1:7" ht="15.75" customHeight="1">
      <c r="A1189" s="101">
        <v>45551</v>
      </c>
      <c r="B1189" s="27">
        <v>4569.8900000000003</v>
      </c>
      <c r="C1189" s="27"/>
      <c r="D1189" s="27"/>
      <c r="E1189" s="27"/>
      <c r="G1189" s="100"/>
    </row>
    <row r="1190" spans="1:7" ht="15.75" customHeight="1">
      <c r="A1190" s="101">
        <v>45552</v>
      </c>
      <c r="B1190" s="27">
        <v>4585.3</v>
      </c>
      <c r="C1190" s="27"/>
      <c r="D1190" s="27"/>
      <c r="E1190" s="27"/>
      <c r="G1190" s="100"/>
    </row>
    <row r="1191" spans="1:7" ht="15.75" customHeight="1">
      <c r="A1191" s="101">
        <v>45553</v>
      </c>
      <c r="B1191" s="27">
        <v>4555.2700000000004</v>
      </c>
      <c r="C1191" s="27"/>
      <c r="D1191" s="27"/>
      <c r="E1191" s="27"/>
      <c r="G1191" s="100"/>
    </row>
    <row r="1192" spans="1:7" ht="15.75" customHeight="1">
      <c r="A1192" s="101">
        <v>45554</v>
      </c>
      <c r="B1192" s="27">
        <v>4600.84</v>
      </c>
      <c r="C1192" s="27"/>
      <c r="D1192" s="27"/>
      <c r="E1192" s="27"/>
      <c r="G1192" s="100"/>
    </row>
    <row r="1193" spans="1:7" ht="15.75" customHeight="1">
      <c r="A1193" s="101">
        <v>45555</v>
      </c>
      <c r="B1193" s="27">
        <v>4543.8900000000003</v>
      </c>
      <c r="C1193" s="27"/>
      <c r="D1193" s="27"/>
      <c r="E1193" s="27"/>
      <c r="G1193" s="100"/>
    </row>
    <row r="1194" spans="1:7" ht="15.75" customHeight="1">
      <c r="A1194" s="101">
        <v>45558</v>
      </c>
      <c r="B1194" s="27">
        <v>4558.45</v>
      </c>
      <c r="C1194" s="27"/>
      <c r="D1194" s="27"/>
      <c r="E1194" s="27"/>
      <c r="G1194" s="100"/>
    </row>
    <row r="1195" spans="1:7" ht="15.75" customHeight="1">
      <c r="A1195" s="101">
        <v>45559</v>
      </c>
      <c r="B1195" s="27">
        <v>4567.1899999999996</v>
      </c>
      <c r="C1195" s="27"/>
      <c r="D1195" s="27"/>
      <c r="E1195" s="27"/>
      <c r="G1195" s="100"/>
    </row>
    <row r="1196" spans="1:7" ht="15.75" customHeight="1">
      <c r="A1196" s="101">
        <v>45560</v>
      </c>
      <c r="B1196" s="27">
        <v>4560.05</v>
      </c>
      <c r="C1196" s="27"/>
      <c r="D1196" s="27"/>
      <c r="E1196" s="27"/>
      <c r="G1196" s="100"/>
    </row>
    <row r="1197" spans="1:7" ht="15.75" customHeight="1">
      <c r="A1197" s="101">
        <v>45561</v>
      </c>
      <c r="B1197" s="27">
        <v>4575.3999999999996</v>
      </c>
      <c r="C1197" s="27"/>
      <c r="D1197" s="27"/>
      <c r="E1197" s="27"/>
      <c r="G1197" s="100"/>
    </row>
    <row r="1198" spans="1:7" ht="15.75" customHeight="1">
      <c r="A1198" s="101">
        <v>45562</v>
      </c>
      <c r="B1198" s="27">
        <v>4599.3599999999997</v>
      </c>
      <c r="C1198" s="27"/>
      <c r="D1198" s="27"/>
      <c r="E1198" s="27"/>
      <c r="G1198" s="100"/>
    </row>
    <row r="1199" spans="1:7" ht="15.75" customHeight="1">
      <c r="A1199" s="101">
        <v>45565</v>
      </c>
      <c r="B1199" s="27">
        <v>4553.82</v>
      </c>
      <c r="C1199" s="27"/>
      <c r="D1199" s="27"/>
      <c r="E1199" s="27"/>
      <c r="G1199" s="100"/>
    </row>
    <row r="1200" spans="1:7" ht="15.75" customHeight="1">
      <c r="A1200" s="101">
        <v>45566</v>
      </c>
      <c r="B1200" s="27">
        <v>4568.7</v>
      </c>
    </row>
    <row r="1201" spans="1:2" ht="15.75" customHeight="1">
      <c r="A1201" s="101">
        <v>45567</v>
      </c>
      <c r="B1201" s="27">
        <v>4571.63</v>
      </c>
    </row>
    <row r="1202" spans="1:2" ht="15.75" customHeight="1">
      <c r="A1202" s="101">
        <v>45568</v>
      </c>
      <c r="B1202" s="27">
        <v>4566.3599999999997</v>
      </c>
    </row>
    <row r="1203" spans="1:2" ht="15.75" customHeight="1">
      <c r="A1203" s="101">
        <v>45569</v>
      </c>
      <c r="B1203" s="27">
        <v>4570.17</v>
      </c>
    </row>
    <row r="1204" spans="1:2" ht="15.75" customHeight="1">
      <c r="A1204" s="101">
        <v>45572</v>
      </c>
      <c r="B1204" s="27">
        <v>4579.7700000000004</v>
      </c>
    </row>
    <row r="1205" spans="1:2" ht="15.75" customHeight="1">
      <c r="A1205" s="101">
        <v>45573</v>
      </c>
      <c r="B1205" s="27">
        <v>4519.26</v>
      </c>
    </row>
    <row r="1206" spans="1:2" ht="15.75" customHeight="1">
      <c r="A1206" s="101">
        <v>45574</v>
      </c>
      <c r="B1206" s="27">
        <v>4550.26</v>
      </c>
    </row>
    <row r="1207" spans="1:2" ht="15.75" customHeight="1">
      <c r="A1207" s="101">
        <v>45575</v>
      </c>
      <c r="B1207" s="27">
        <v>4544.04</v>
      </c>
    </row>
    <row r="1208" spans="1:2" ht="15.75" customHeight="1">
      <c r="A1208" s="101">
        <v>45576</v>
      </c>
      <c r="B1208" s="27">
        <v>4553.3100000000004</v>
      </c>
    </row>
    <row r="1209" spans="1:2" ht="15.75" customHeight="1">
      <c r="A1209" s="101">
        <v>45579</v>
      </c>
      <c r="B1209" s="27">
        <v>4573.4799999999996</v>
      </c>
    </row>
    <row r="1210" spans="1:2" ht="15.75" customHeight="1">
      <c r="A1210" s="101">
        <v>45580</v>
      </c>
      <c r="B1210" s="27">
        <v>4552.08</v>
      </c>
    </row>
    <row r="1211" spans="1:2" ht="15.75" customHeight="1">
      <c r="A1211" s="101">
        <v>45581</v>
      </c>
      <c r="B1211" s="27">
        <v>4595.6400000000003</v>
      </c>
    </row>
    <row r="1212" spans="1:2" ht="15.75" customHeight="1">
      <c r="A1212" s="101">
        <v>45582</v>
      </c>
      <c r="B1212" s="27">
        <v>4625.99</v>
      </c>
    </row>
    <row r="1213" spans="1:2" ht="15.75" customHeight="1">
      <c r="A1213" s="101">
        <v>45583</v>
      </c>
      <c r="B1213" s="27">
        <v>4614.58</v>
      </c>
    </row>
    <row r="1214" spans="1:2" ht="15.75" customHeight="1">
      <c r="A1214" s="101">
        <v>45586</v>
      </c>
      <c r="B1214" s="27">
        <v>4588.33</v>
      </c>
    </row>
    <row r="1215" spans="1:2" ht="15.75" customHeight="1">
      <c r="A1215" s="101">
        <v>45587</v>
      </c>
      <c r="B1215" s="27">
        <v>4584</v>
      </c>
    </row>
    <row r="1216" spans="1:2" ht="15.75" customHeight="1">
      <c r="A1216" s="101">
        <v>45588</v>
      </c>
      <c r="B1216" s="27">
        <v>4557.6000000000004</v>
      </c>
    </row>
    <row r="1217" spans="1:2" ht="15.75" customHeight="1">
      <c r="A1217" s="101">
        <v>45589</v>
      </c>
      <c r="B1217" s="27">
        <v>4561.58</v>
      </c>
    </row>
    <row r="1218" spans="1:2" ht="15.75" customHeight="1">
      <c r="A1218" s="101">
        <v>45590</v>
      </c>
      <c r="B1218" s="27">
        <v>4552.62</v>
      </c>
    </row>
    <row r="1219" spans="1:2" ht="15.75" customHeight="1">
      <c r="A1219" s="101">
        <v>45593</v>
      </c>
      <c r="B1219" s="27">
        <v>4570.6400000000003</v>
      </c>
    </row>
    <row r="1220" spans="1:2" ht="15.75" customHeight="1">
      <c r="A1220" s="101">
        <v>45594</v>
      </c>
      <c r="B1220" s="27">
        <v>4532.87</v>
      </c>
    </row>
    <row r="1221" spans="1:2" ht="15.75" customHeight="1">
      <c r="A1221" s="101">
        <v>45595</v>
      </c>
      <c r="B1221" s="27">
        <v>4506.3100000000004</v>
      </c>
    </row>
    <row r="1222" spans="1:2" ht="15.75" customHeight="1">
      <c r="A1222" s="101">
        <v>45596</v>
      </c>
      <c r="B1222" s="27">
        <v>4473.68</v>
      </c>
    </row>
    <row r="1223" spans="1:2" ht="15.75" customHeight="1">
      <c r="A1223" s="101">
        <v>45597</v>
      </c>
      <c r="B1223" s="27">
        <v>4508.38</v>
      </c>
    </row>
    <row r="1224" spans="1:2" ht="15.75" customHeight="1">
      <c r="A1224" s="101">
        <v>45600</v>
      </c>
      <c r="B1224" s="27">
        <v>4511.2299999999996</v>
      </c>
    </row>
    <row r="1225" spans="1:2" ht="15.75" customHeight="1">
      <c r="A1225" s="101">
        <v>45601</v>
      </c>
      <c r="B1225" s="27">
        <v>4502.88</v>
      </c>
    </row>
    <row r="1226" spans="1:2" ht="15.75" customHeight="1">
      <c r="A1226" s="101">
        <v>45602</v>
      </c>
      <c r="B1226" s="27">
        <v>4502.41</v>
      </c>
    </row>
    <row r="1227" spans="1:2" ht="15.75" customHeight="1">
      <c r="A1227" s="101">
        <v>45603</v>
      </c>
      <c r="B1227" s="27">
        <v>4495.5600000000004</v>
      </c>
    </row>
    <row r="1228" spans="1:2" ht="15.75" customHeight="1">
      <c r="A1228" s="101">
        <v>45604</v>
      </c>
      <c r="B1228" s="27">
        <v>4459.45</v>
      </c>
    </row>
    <row r="1229" spans="1:2" ht="15.75" customHeight="1">
      <c r="A1229" s="101">
        <v>45607</v>
      </c>
      <c r="B1229" s="27">
        <v>4490.72</v>
      </c>
    </row>
    <row r="1230" spans="1:2" ht="15.75" customHeight="1">
      <c r="A1230" s="101">
        <v>45608</v>
      </c>
      <c r="B1230" s="27">
        <v>4434.53</v>
      </c>
    </row>
    <row r="1231" spans="1:2" ht="15.75" customHeight="1">
      <c r="A1231" s="101">
        <v>45609</v>
      </c>
      <c r="B1231" s="27">
        <v>4434.7</v>
      </c>
    </row>
    <row r="1232" spans="1:2" ht="15.75" customHeight="1">
      <c r="A1232" s="101">
        <v>45610</v>
      </c>
      <c r="B1232" s="27">
        <v>4459.0200000000004</v>
      </c>
    </row>
    <row r="1233" spans="1:2" ht="15.75" customHeight="1">
      <c r="A1233" s="101">
        <v>45611</v>
      </c>
      <c r="B1233" s="27">
        <v>4454.04</v>
      </c>
    </row>
    <row r="1234" spans="1:2" ht="15.75" customHeight="1">
      <c r="A1234" s="101">
        <v>45614</v>
      </c>
      <c r="B1234" s="27">
        <v>4473.5</v>
      </c>
    </row>
    <row r="1235" spans="1:2" ht="15.75" customHeight="1">
      <c r="A1235" s="101">
        <v>45615</v>
      </c>
      <c r="B1235" s="27">
        <v>4469.5200000000004</v>
      </c>
    </row>
    <row r="1236" spans="1:2" ht="15.75" customHeight="1">
      <c r="A1236" s="101">
        <v>45616</v>
      </c>
      <c r="B1236" s="27">
        <v>4457.49</v>
      </c>
    </row>
    <row r="1237" spans="1:2" ht="15.75" customHeight="1">
      <c r="A1237" s="101">
        <v>45617</v>
      </c>
      <c r="B1237" s="27">
        <v>4491.25</v>
      </c>
    </row>
    <row r="1238" spans="1:2" ht="15.75" customHeight="1">
      <c r="A1238" s="101">
        <v>45618</v>
      </c>
      <c r="B1238" s="27">
        <v>4551.96</v>
      </c>
    </row>
    <row r="1239" spans="1:2" ht="15.75" customHeight="1">
      <c r="A1239" s="101">
        <v>45621</v>
      </c>
      <c r="B1239" s="27">
        <v>4571.01</v>
      </c>
    </row>
    <row r="1240" spans="1:2" ht="15.75" customHeight="1">
      <c r="A1240" s="101">
        <v>45622</v>
      </c>
      <c r="B1240" s="27">
        <v>4549.92</v>
      </c>
    </row>
    <row r="1241" spans="1:2" ht="15.75" customHeight="1">
      <c r="A1241" s="101">
        <v>45623</v>
      </c>
      <c r="B1241" s="27">
        <v>4558.6000000000004</v>
      </c>
    </row>
    <row r="1242" spans="1:2" ht="15.75" customHeight="1">
      <c r="A1242" s="101">
        <v>45624</v>
      </c>
      <c r="B1242" s="27">
        <v>4566.41</v>
      </c>
    </row>
    <row r="1243" spans="1:2" ht="15.75" customHeight="1">
      <c r="A1243" s="101">
        <v>45625</v>
      </c>
      <c r="B1243" s="27">
        <v>4569.57</v>
      </c>
    </row>
    <row r="1244" spans="1:2" ht="15.75" customHeight="1">
      <c r="A1244" s="101">
        <v>45628</v>
      </c>
      <c r="B1244" s="27">
        <v>4581.7299999999996</v>
      </c>
    </row>
    <row r="1245" spans="1:2" ht="15.75" customHeight="1">
      <c r="A1245" s="101">
        <v>45629</v>
      </c>
      <c r="B1245" s="27">
        <v>4607.59</v>
      </c>
    </row>
    <row r="1246" spans="1:2" ht="15.75" customHeight="1">
      <c r="A1246" s="101">
        <v>45630</v>
      </c>
      <c r="B1246" s="27">
        <v>4599.6000000000004</v>
      </c>
    </row>
    <row r="1247" spans="1:2" ht="15.75" customHeight="1">
      <c r="A1247" s="101">
        <v>45631</v>
      </c>
      <c r="B1247" s="27">
        <v>4605.97</v>
      </c>
    </row>
    <row r="1248" spans="1:2" ht="15.75" customHeight="1">
      <c r="A1248" s="101">
        <v>45632</v>
      </c>
      <c r="B1248" s="27">
        <v>4588.17</v>
      </c>
    </row>
    <row r="1249" spans="1:2" ht="15.75" customHeight="1">
      <c r="A1249" s="101">
        <v>45635</v>
      </c>
      <c r="B1249" s="27">
        <v>4608.66</v>
      </c>
    </row>
    <row r="1250" spans="1:2" ht="15.75" customHeight="1">
      <c r="A1250" s="101">
        <v>45636</v>
      </c>
      <c r="B1250" s="27">
        <v>4572.17</v>
      </c>
    </row>
    <row r="1251" spans="1:2" ht="15.75" customHeight="1">
      <c r="A1251" s="101">
        <v>45637</v>
      </c>
      <c r="B1251" s="27">
        <v>4582.32</v>
      </c>
    </row>
    <row r="1252" spans="1:2" ht="15.75" customHeight="1">
      <c r="A1252" s="101">
        <v>45638</v>
      </c>
      <c r="B1252" s="27">
        <v>4586.46</v>
      </c>
    </row>
    <row r="1253" spans="1:2" ht="15.75" customHeight="1">
      <c r="A1253" s="101">
        <v>45639</v>
      </c>
      <c r="B1253" s="27">
        <v>4579.24</v>
      </c>
    </row>
    <row r="1254" spans="1:2" ht="15.75" customHeight="1">
      <c r="A1254" s="101">
        <v>45642</v>
      </c>
      <c r="B1254" s="27">
        <v>4558.72</v>
      </c>
    </row>
    <row r="1255" spans="1:2" ht="15.75" customHeight="1">
      <c r="A1255" s="101">
        <v>45643</v>
      </c>
      <c r="B1255" s="27">
        <v>4518.8500000000004</v>
      </c>
    </row>
    <row r="1256" spans="1:2" ht="15.75" customHeight="1">
      <c r="A1256" s="101">
        <v>45644</v>
      </c>
      <c r="B1256" s="27">
        <v>4522.45</v>
      </c>
    </row>
    <row r="1257" spans="1:2" ht="15.75" customHeight="1">
      <c r="A1257" s="101">
        <v>45645</v>
      </c>
      <c r="B1257" s="27">
        <v>4471.6899999999996</v>
      </c>
    </row>
    <row r="1258" spans="1:2" ht="15.75" customHeight="1">
      <c r="A1258" s="101">
        <v>45646</v>
      </c>
      <c r="B1258" s="27">
        <v>4463.29</v>
      </c>
    </row>
    <row r="1259" spans="1:2" ht="15.75" customHeight="1">
      <c r="A1259" s="101">
        <v>45649</v>
      </c>
      <c r="B1259" s="27">
        <v>4471.0600000000004</v>
      </c>
    </row>
    <row r="1260" spans="1:2" ht="15.75" customHeight="1">
      <c r="A1260" s="101">
        <v>45650</v>
      </c>
      <c r="B1260" s="27">
        <v>4491.87</v>
      </c>
    </row>
    <row r="1261" spans="1:2" ht="15.75" customHeight="1">
      <c r="A1261" s="101">
        <v>45653</v>
      </c>
      <c r="B1261" s="27">
        <v>4495.62</v>
      </c>
    </row>
    <row r="1262" spans="1:2" ht="15.75" customHeight="1">
      <c r="A1262" s="101">
        <v>45656</v>
      </c>
      <c r="B1262" s="27">
        <v>4479.42</v>
      </c>
    </row>
    <row r="1263" spans="1:2" ht="15.75" customHeight="1">
      <c r="A1263" s="101"/>
      <c r="B1263" s="27"/>
    </row>
    <row r="1264" spans="1:2" ht="15.75" customHeight="1">
      <c r="B1264" s="27"/>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1000"/>
  <sheetViews>
    <sheetView zoomScale="118" zoomScaleNormal="118" workbookViewId="0">
      <selection activeCell="P23" sqref="P23"/>
    </sheetView>
  </sheetViews>
  <sheetFormatPr defaultColWidth="12.5703125" defaultRowHeight="15" customHeight="1"/>
  <cols>
    <col min="1" max="1" width="8.5703125" customWidth="1"/>
    <col min="2" max="2" width="19.85546875" customWidth="1"/>
    <col min="3" max="3" width="15.140625" customWidth="1"/>
    <col min="4" max="4" width="15" customWidth="1"/>
    <col min="5" max="5" width="12.5703125" customWidth="1"/>
    <col min="6" max="6" width="8.5703125" customWidth="1"/>
    <col min="7" max="7" width="12.7109375" customWidth="1"/>
    <col min="8" max="16" width="8.5703125" customWidth="1"/>
    <col min="17" max="19" width="9.140625" customWidth="1"/>
    <col min="20" max="20" width="9.42578125" customWidth="1"/>
    <col min="21" max="26" width="8.5703125" customWidth="1"/>
  </cols>
  <sheetData>
    <row r="1" spans="1:5" ht="15.75" thickBot="1">
      <c r="B1" s="405" t="s">
        <v>399</v>
      </c>
      <c r="C1" s="406"/>
      <c r="D1" s="406"/>
      <c r="E1" s="407"/>
    </row>
    <row r="2" spans="1:5" ht="15.75" thickBot="1">
      <c r="A2" s="194"/>
      <c r="B2" s="292"/>
      <c r="C2" s="300" t="s">
        <v>13</v>
      </c>
      <c r="D2" s="308" t="s">
        <v>237</v>
      </c>
      <c r="E2" s="304" t="s">
        <v>66</v>
      </c>
    </row>
    <row r="3" spans="1:5" ht="15.75" customHeight="1">
      <c r="A3" s="194"/>
      <c r="B3" s="293" t="s">
        <v>401</v>
      </c>
      <c r="C3" s="301">
        <f>AVERAGE(Ret_data!B2:B783)</f>
        <v>-2.1590878496172616E-3</v>
      </c>
      <c r="D3" s="301">
        <f>AVERAGE(Ret_data!D2:D783)</f>
        <v>8.253820529865602E-5</v>
      </c>
      <c r="E3" s="305">
        <f>AVERAGE(Ret_data!C2:C783)</f>
        <v>-1.4817205370739543E-3</v>
      </c>
    </row>
    <row r="4" spans="1:5">
      <c r="A4" s="194"/>
      <c r="B4" s="294" t="s">
        <v>1001</v>
      </c>
      <c r="C4" s="302">
        <f>STDEV(Ret_data!B2:B783)</f>
        <v>3.5796840593617638E-2</v>
      </c>
      <c r="D4" s="302">
        <f>STDEV(Ret_data!D2:D783)</f>
        <v>7.959032127053161E-3</v>
      </c>
      <c r="E4" s="306">
        <f>STDEV(Ret_data!C2:C783)</f>
        <v>2.3658622067292166E-2</v>
      </c>
    </row>
    <row r="5" spans="1:5" ht="19.5" customHeight="1" thickBot="1">
      <c r="A5" s="194"/>
      <c r="B5" s="295" t="s">
        <v>402</v>
      </c>
      <c r="C5" s="303">
        <f>C3*252*3</f>
        <v>-1.6322704143106497</v>
      </c>
      <c r="D5" s="303">
        <f>D3*252*3</f>
        <v>6.2398883205783955E-2</v>
      </c>
      <c r="E5" s="307">
        <f>E3*252*3</f>
        <v>-1.1201807260279093</v>
      </c>
    </row>
    <row r="6" spans="1:5">
      <c r="A6" s="408" t="s">
        <v>403</v>
      </c>
      <c r="B6" s="296">
        <v>2022</v>
      </c>
      <c r="C6" s="369">
        <f>AVERAGE(Ret_data!B2:B261)*252</f>
        <v>-1.0068667425610298</v>
      </c>
      <c r="D6" s="372">
        <f>AVERAGE(Ret_data!D2:D261)*252</f>
        <v>-2.6697664058039947E-2</v>
      </c>
      <c r="E6" s="373">
        <f>AVERAGE(Ret_data!C2:C261)*252</f>
        <v>-0.48819737908665861</v>
      </c>
    </row>
    <row r="7" spans="1:5">
      <c r="A7" s="409"/>
      <c r="B7" s="297">
        <v>2023</v>
      </c>
      <c r="C7" s="302">
        <f>AVERAGE(Ret_data!B262:B521)*252</f>
        <v>-0.16656255671353137</v>
      </c>
      <c r="D7" s="302">
        <f>AVERAGE(Ret_data!D262:D521)*252</f>
        <v>3.6859853759608749E-2</v>
      </c>
      <c r="E7" s="306">
        <f>AVERAGE(Ret_data!C262:C521)*252</f>
        <v>-0.3087363604879419</v>
      </c>
    </row>
    <row r="8" spans="1:5" ht="15.75" thickBot="1">
      <c r="A8" s="409"/>
      <c r="B8" s="298">
        <v>2024</v>
      </c>
      <c r="C8" s="370">
        <f>AVERAGE(Ret_data!B522:B783)*252</f>
        <v>-0.45949187093736915</v>
      </c>
      <c r="D8" s="370">
        <f>AVERAGE(Ret_data!D522:D783)*252</f>
        <v>5.1996715902925497E-2</v>
      </c>
      <c r="E8" s="374">
        <f>AVERAGE(Ret_data!C522:C783)*252</f>
        <v>-0.32362978484177723</v>
      </c>
    </row>
    <row r="9" spans="1:5">
      <c r="A9" s="410" t="s">
        <v>404</v>
      </c>
      <c r="B9" s="299">
        <v>2022</v>
      </c>
      <c r="C9" s="371">
        <f>STDEV(Ret_data!B2:B261)*SQRT(252)</f>
        <v>0.63817623186015837</v>
      </c>
      <c r="D9" s="371">
        <f>STDEV(Ret_data!D2:D261)*SQRT(252)</f>
        <v>0.16267515056409931</v>
      </c>
      <c r="E9" s="375">
        <f>STDEV(Ret_data!C2:C261)*SQRT(252)</f>
        <v>0.41185255250336933</v>
      </c>
    </row>
    <row r="10" spans="1:5">
      <c r="A10" s="409"/>
      <c r="B10" s="297">
        <v>2023</v>
      </c>
      <c r="C10" s="302">
        <f>STDEV(Ret_data!B262:B521)*SQRT(252)</f>
        <v>0.47956891804343899</v>
      </c>
      <c r="D10" s="302">
        <f>STDEV(Ret_data!D262:D521)*SQRT(252)</f>
        <v>0.11455636142306089</v>
      </c>
      <c r="E10" s="306">
        <f>STDEV(Ret_data!C262:C521)*SQRT(252)</f>
        <v>0.31637224771228672</v>
      </c>
    </row>
    <row r="11" spans="1:5" ht="15.75" customHeight="1" thickBot="1">
      <c r="A11" s="409"/>
      <c r="B11" s="298">
        <v>2024</v>
      </c>
      <c r="C11" s="370">
        <f>STDEV(Ret_data!B522:B783)*SQRT(252)</f>
        <v>0.57659672936036999</v>
      </c>
      <c r="D11" s="370">
        <f>STDEV(Ret_data!D522:D783)*SQRT(252)</f>
        <v>9.2035658356905289E-2</v>
      </c>
      <c r="E11" s="374">
        <f>STDEV(Ret_data!C522:C783)*SQRT(252)</f>
        <v>0.3928736182869601</v>
      </c>
    </row>
    <row r="13" spans="1:5" ht="15.75" thickBot="1">
      <c r="A13" s="98" t="s">
        <v>405</v>
      </c>
    </row>
    <row r="14" spans="1:5" ht="15.75" thickBot="1">
      <c r="B14" s="292"/>
      <c r="C14" s="311"/>
      <c r="D14" s="300" t="s">
        <v>13</v>
      </c>
      <c r="E14" s="310" t="s">
        <v>66</v>
      </c>
    </row>
    <row r="15" spans="1:5" ht="15.75" thickBot="1">
      <c r="B15" s="317" t="s">
        <v>406</v>
      </c>
      <c r="C15" s="312"/>
      <c r="D15" s="356">
        <v>1.4</v>
      </c>
      <c r="E15" s="357">
        <v>1.24</v>
      </c>
    </row>
    <row r="16" spans="1:5" ht="15.75" thickBot="1">
      <c r="B16" s="315" t="s">
        <v>407</v>
      </c>
      <c r="C16" s="313">
        <v>2022</v>
      </c>
      <c r="D16" s="358">
        <v>-22.31</v>
      </c>
      <c r="E16" s="359">
        <v>67.83</v>
      </c>
    </row>
    <row r="17" spans="3:20" ht="15" customHeight="1" thickBot="1">
      <c r="C17" s="312">
        <v>2023</v>
      </c>
      <c r="D17" s="360">
        <v>-11.24</v>
      </c>
      <c r="E17" s="361">
        <v>54.05</v>
      </c>
      <c r="F17" s="194"/>
    </row>
    <row r="18" spans="3:20" ht="15" customHeight="1" thickBot="1">
      <c r="C18" s="314">
        <v>2024</v>
      </c>
      <c r="D18" s="362">
        <v>-7.91</v>
      </c>
      <c r="E18" s="363">
        <v>168.09</v>
      </c>
      <c r="F18" s="194"/>
    </row>
    <row r="19" spans="3:20">
      <c r="F19" s="316"/>
      <c r="G19" s="114"/>
      <c r="H19" s="114"/>
      <c r="I19" s="114"/>
      <c r="J19" s="114"/>
      <c r="K19" s="114"/>
      <c r="L19" s="114"/>
      <c r="M19" s="114"/>
      <c r="N19" s="114"/>
      <c r="O19" s="114"/>
      <c r="P19" s="114"/>
      <c r="Q19" s="114"/>
      <c r="R19" s="114"/>
      <c r="S19" s="114"/>
      <c r="T19" s="114"/>
    </row>
    <row r="20" spans="3:20">
      <c r="F20" s="114"/>
      <c r="G20" s="114"/>
      <c r="H20" s="114"/>
      <c r="I20" s="114"/>
      <c r="J20" s="114"/>
      <c r="K20" s="114"/>
      <c r="L20" s="114"/>
      <c r="M20" s="114"/>
      <c r="N20" s="114"/>
      <c r="O20" s="114"/>
      <c r="P20" s="114"/>
      <c r="Q20" s="114"/>
      <c r="R20" s="114"/>
      <c r="S20" s="114"/>
      <c r="T20" s="114"/>
    </row>
    <row r="21" spans="3:20" ht="15.75" customHeight="1">
      <c r="F21" s="114"/>
      <c r="G21" s="114"/>
      <c r="H21" s="114"/>
      <c r="I21" s="114"/>
      <c r="J21" s="114"/>
      <c r="K21" s="114"/>
      <c r="L21" s="114"/>
      <c r="M21" s="114"/>
      <c r="N21" s="114"/>
      <c r="O21" s="114"/>
      <c r="P21" s="114"/>
      <c r="Q21" s="114"/>
      <c r="R21" s="114"/>
      <c r="S21" s="114"/>
      <c r="T21" s="114"/>
    </row>
    <row r="22" spans="3:20" ht="15.75" customHeight="1"/>
    <row r="23" spans="3:20" ht="15.75" customHeight="1"/>
    <row r="24" spans="3:20" ht="15.75" customHeight="1"/>
    <row r="25" spans="3:20" ht="15.75" customHeight="1"/>
    <row r="26" spans="3:20" ht="15.75" customHeight="1"/>
    <row r="27" spans="3:20" ht="15.75" customHeight="1"/>
    <row r="28" spans="3:20" ht="15.75" customHeight="1"/>
    <row r="29" spans="3:20" ht="15.75" customHeight="1"/>
    <row r="30" spans="3:20" ht="15.75" customHeight="1"/>
    <row r="31" spans="3:20" ht="15.75" customHeight="1"/>
    <row r="32" spans="3:2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E1"/>
    <mergeCell ref="A6:A8"/>
    <mergeCell ref="A9:A11"/>
  </mergeCell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8941E-0C81-4618-AF8A-758EE1124B02}">
  <dimension ref="A1:O77"/>
  <sheetViews>
    <sheetView topLeftCell="G1" zoomScale="130" zoomScaleNormal="130" workbookViewId="0">
      <selection activeCell="F31" sqref="F31"/>
    </sheetView>
  </sheetViews>
  <sheetFormatPr defaultRowHeight="15"/>
  <cols>
    <col min="1" max="1" width="18.85546875" style="318" customWidth="1"/>
    <col min="2" max="3" width="15.85546875" style="318" customWidth="1"/>
    <col min="4" max="6" width="14.28515625" style="318" customWidth="1"/>
    <col min="7" max="7" width="18.85546875" style="318" customWidth="1"/>
    <col min="8" max="9" width="15.85546875" style="318" customWidth="1"/>
    <col min="10" max="12" width="14.28515625" style="318" customWidth="1"/>
    <col min="13" max="13" width="18.85546875" style="318" customWidth="1"/>
    <col min="14" max="15" width="15.85546875" style="318" customWidth="1"/>
    <col min="16" max="19" width="14.28515625" style="318" customWidth="1"/>
    <col min="20" max="16384" width="9.140625" style="318"/>
  </cols>
  <sheetData>
    <row r="1" spans="1:15">
      <c r="B1" s="325"/>
      <c r="C1" s="325"/>
      <c r="D1" s="325"/>
      <c r="E1" s="325"/>
      <c r="F1" s="325"/>
      <c r="G1" s="325"/>
    </row>
    <row r="2" spans="1:15">
      <c r="B2" s="325"/>
      <c r="E2" s="324"/>
      <c r="F2" s="324"/>
      <c r="G2" s="324"/>
    </row>
    <row r="3" spans="1:15">
      <c r="A3" s="416" t="s">
        <v>945</v>
      </c>
      <c r="B3" s="416"/>
      <c r="C3" s="416"/>
      <c r="G3" s="417" t="s">
        <v>948</v>
      </c>
      <c r="H3" s="418"/>
      <c r="I3" s="419"/>
      <c r="M3" s="416" t="s">
        <v>946</v>
      </c>
      <c r="N3" s="416"/>
      <c r="O3" s="416"/>
    </row>
    <row r="4" spans="1:15" s="328" customFormat="1" ht="30" customHeight="1">
      <c r="A4" s="326"/>
      <c r="B4" s="327" t="s">
        <v>400</v>
      </c>
      <c r="C4" s="327" t="s">
        <v>239</v>
      </c>
      <c r="G4" s="326"/>
      <c r="H4" s="327" t="s">
        <v>400</v>
      </c>
      <c r="I4" s="327" t="s">
        <v>239</v>
      </c>
      <c r="M4" s="326"/>
      <c r="N4" s="327" t="s">
        <v>400</v>
      </c>
      <c r="O4" s="327" t="s">
        <v>239</v>
      </c>
    </row>
    <row r="5" spans="1:15">
      <c r="A5" s="331">
        <v>2022</v>
      </c>
      <c r="B5" s="334">
        <f>('IS data'!D15 / 'IS data'!D5)</f>
        <v>-0.49585857212630224</v>
      </c>
      <c r="C5" s="334">
        <f>('IS data'!L15 / 'IS data'!L5)</f>
        <v>8.3249073137849683E-2</v>
      </c>
      <c r="G5" s="331">
        <v>2022</v>
      </c>
      <c r="H5" s="332">
        <f>'IS data'!D5 / 'SoFP data'!D57</f>
        <v>0.27531821924758582</v>
      </c>
      <c r="I5" s="332">
        <f>'IS data'!L5 / 'SoFP data'!L57</f>
        <v>0.68474498038310638</v>
      </c>
      <c r="M5" s="330">
        <v>2022</v>
      </c>
      <c r="N5" s="333">
        <f>ABS('SoFP data'!D75) / (ABS('SoFP data'!D75) + ABS('SoFP data'!D90))</f>
        <v>3.8541195911045559E-2</v>
      </c>
      <c r="O5" s="333">
        <f>ABS('SoFP data'!L75) / (ABS('SoFP data'!L75) + ABS('SoFP data'!L90))</f>
        <v>0.33983383337179784</v>
      </c>
    </row>
    <row r="6" spans="1:15">
      <c r="A6" s="331">
        <v>2023</v>
      </c>
      <c r="B6" s="334">
        <f>('IS data'!C15 / 'IS data'!C5)</f>
        <v>-0.9937583987552161</v>
      </c>
      <c r="C6" s="334">
        <f>('IS data'!K15 / 'IS data'!K5)</f>
        <v>5.8721183123097001E-2</v>
      </c>
      <c r="G6" s="331">
        <v>2023</v>
      </c>
      <c r="H6" s="332">
        <f>'IS data'!C5 / 'SoFP data'!C57</f>
        <v>0.24665958192256307</v>
      </c>
      <c r="I6" s="332">
        <f>'IS data'!K5 / 'SoFP data'!K57</f>
        <v>0.80169708241311166</v>
      </c>
      <c r="M6" s="330">
        <v>2023</v>
      </c>
      <c r="N6" s="333">
        <f>ABS('SoFP data'!C75) / (ABS('SoFP data'!C75) + ABS('SoFP data'!C90))</f>
        <v>6.3983671167078329E-2</v>
      </c>
      <c r="O6" s="333">
        <f>ABS('SoFP data'!K75) / (ABS('SoFP data'!K75) + ABS('SoFP data'!K90))</f>
        <v>0.34069510635824712</v>
      </c>
    </row>
    <row r="7" spans="1:15">
      <c r="A7" s="331">
        <v>2024</v>
      </c>
      <c r="B7" s="334">
        <f>('IS data'!B15 / 'IS data'!B5)</f>
        <v>-0.83155286012959151</v>
      </c>
      <c r="C7" s="334">
        <f>('IS data'!J15 / 'IS data'!J5)</f>
        <v>9.5693779904306216E-3</v>
      </c>
      <c r="G7" s="331">
        <v>2024</v>
      </c>
      <c r="H7" s="332">
        <f>'IS data'!B5 / 'SoFP data'!B57</f>
        <v>0.29052112408018271</v>
      </c>
      <c r="I7" s="332">
        <f>'IS data'!J5 / 'SoFP data'!J57</f>
        <v>0.76147102356825691</v>
      </c>
      <c r="M7" s="330">
        <v>2024</v>
      </c>
      <c r="N7" s="333">
        <f>ABS('SoFP data'!B75) / (ABS('SoFP data'!B75) + ABS('SoFP data'!B90))</f>
        <v>7.0131311849784314E-2</v>
      </c>
      <c r="O7" s="333">
        <f>ABS('SoFP data'!J75) / (ABS('SoFP data'!J75) + ABS('SoFP data'!J90))</f>
        <v>0.38073551178412846</v>
      </c>
    </row>
    <row r="8" spans="1:15">
      <c r="E8" s="323"/>
      <c r="F8" s="323"/>
      <c r="G8" s="323"/>
    </row>
    <row r="14" spans="1:15">
      <c r="E14" s="323"/>
      <c r="F14" s="323"/>
      <c r="G14" s="323"/>
    </row>
    <row r="15" spans="1:15">
      <c r="E15" s="323"/>
      <c r="F15" s="323"/>
    </row>
    <row r="16" spans="1:15">
      <c r="E16" s="323"/>
      <c r="F16" s="323"/>
    </row>
    <row r="17" spans="1:9">
      <c r="E17" s="323"/>
      <c r="F17" s="323"/>
    </row>
    <row r="18" spans="1:9">
      <c r="D18" s="323"/>
      <c r="E18" s="323"/>
    </row>
    <row r="19" spans="1:9">
      <c r="E19" s="324"/>
      <c r="F19" s="324"/>
      <c r="G19" s="324"/>
    </row>
    <row r="20" spans="1:9">
      <c r="E20" s="323"/>
      <c r="F20" s="323"/>
      <c r="G20" s="323"/>
    </row>
    <row r="21" spans="1:9">
      <c r="E21" s="323"/>
      <c r="F21" s="323"/>
      <c r="G21" s="323"/>
    </row>
    <row r="22" spans="1:9">
      <c r="E22" s="323"/>
      <c r="F22" s="323"/>
      <c r="G22" s="323"/>
    </row>
    <row r="23" spans="1:9">
      <c r="E23" s="323"/>
      <c r="F23" s="323"/>
      <c r="G23" s="323"/>
    </row>
    <row r="24" spans="1:9">
      <c r="E24" s="323"/>
      <c r="F24" s="323"/>
      <c r="G24" s="323"/>
    </row>
    <row r="25" spans="1:9">
      <c r="E25" s="323"/>
      <c r="F25" s="323"/>
      <c r="G25" s="323"/>
    </row>
    <row r="26" spans="1:9">
      <c r="E26" s="323"/>
      <c r="F26" s="323"/>
      <c r="G26" s="323"/>
    </row>
    <row r="27" spans="1:9">
      <c r="A27" s="416" t="s">
        <v>949</v>
      </c>
      <c r="B27" s="416"/>
      <c r="C27" s="416"/>
      <c r="G27" s="417" t="s">
        <v>947</v>
      </c>
      <c r="H27" s="418"/>
      <c r="I27" s="419"/>
    </row>
    <row r="28" spans="1:9" ht="30" customHeight="1">
      <c r="A28" s="326"/>
      <c r="B28" s="327" t="s">
        <v>400</v>
      </c>
      <c r="C28" s="327" t="s">
        <v>239</v>
      </c>
      <c r="G28" s="329"/>
      <c r="H28" s="327" t="s">
        <v>400</v>
      </c>
      <c r="I28" s="327" t="s">
        <v>239</v>
      </c>
    </row>
    <row r="29" spans="1:9">
      <c r="A29" s="331">
        <v>2022</v>
      </c>
      <c r="B29" s="335">
        <f>('IS data'!D31 / 'SoFP data'!D90)</f>
        <v>-0.12026570312995634</v>
      </c>
      <c r="C29" s="333">
        <f>('IS data'!L31 / 'SoFP data'!L90)</f>
        <v>8.4600594301695503E-2</v>
      </c>
      <c r="G29" s="331">
        <v>2022</v>
      </c>
      <c r="H29" s="332">
        <f>'SoFP data'!D33 / ABS('SoFP data'!D51)</f>
        <v>6.2224476261069714</v>
      </c>
      <c r="I29" s="332">
        <f>'SoFP data'!L33 / ABS('SoFP data'!L51)</f>
        <v>1.7019167217448776</v>
      </c>
    </row>
    <row r="30" spans="1:9">
      <c r="A30" s="331">
        <v>2023</v>
      </c>
      <c r="B30" s="333">
        <f>('IS data'!C31 / 'SoFP data'!C90)</f>
        <v>-0.2326128250169682</v>
      </c>
      <c r="C30" s="333">
        <f>('IS data'!K31 / 'SoFP data'!K90)</f>
        <v>6.9464033850493656E-2</v>
      </c>
      <c r="G30" s="331">
        <v>2023</v>
      </c>
      <c r="H30" s="332">
        <f>'SoFP data'!C33 / ABS('SoFP data'!C51)</f>
        <v>5.0133185349611544</v>
      </c>
      <c r="I30" s="332">
        <f>'SoFP data'!K33 / ABS('SoFP data'!K51)</f>
        <v>1.7595108695652173</v>
      </c>
    </row>
    <row r="31" spans="1:9">
      <c r="A31" s="331">
        <v>2024</v>
      </c>
      <c r="B31" s="333">
        <f>('IS data'!B31 / 'SoFP data'!B90)</f>
        <v>-0.23870361463865553</v>
      </c>
      <c r="C31" s="333">
        <f>('IS data'!J31 / 'SoFP data'!J90)</f>
        <v>1.0112152969295827E-2</v>
      </c>
      <c r="G31" s="331">
        <v>2024</v>
      </c>
      <c r="H31" s="332">
        <f>'SoFP data'!B33 / ABS('SoFP data'!B51)</f>
        <v>4.6649475289263611</v>
      </c>
      <c r="I31" s="332">
        <f>'SoFP data'!J33 / ABS('SoFP data'!J51)</f>
        <v>1.800132802124834</v>
      </c>
    </row>
    <row r="34" spans="5:7">
      <c r="E34" s="323"/>
      <c r="F34" s="323"/>
      <c r="G34" s="323"/>
    </row>
    <row r="35" spans="5:7">
      <c r="E35" s="323"/>
      <c r="F35" s="323"/>
      <c r="G35" s="323"/>
    </row>
    <row r="36" spans="5:7">
      <c r="E36" s="323"/>
      <c r="F36" s="323"/>
      <c r="G36" s="323"/>
    </row>
    <row r="37" spans="5:7">
      <c r="E37" s="323"/>
      <c r="F37" s="323"/>
      <c r="G37" s="323"/>
    </row>
    <row r="38" spans="5:7">
      <c r="E38" s="323"/>
      <c r="F38" s="323"/>
      <c r="G38" s="323"/>
    </row>
    <row r="39" spans="5:7">
      <c r="E39" s="323"/>
      <c r="F39" s="323"/>
      <c r="G39" s="323"/>
    </row>
    <row r="40" spans="5:7">
      <c r="E40" s="323"/>
      <c r="F40" s="323"/>
      <c r="G40" s="323"/>
    </row>
    <row r="41" spans="5:7">
      <c r="E41" s="323"/>
      <c r="F41" s="323"/>
      <c r="G41" s="323"/>
    </row>
    <row r="42" spans="5:7">
      <c r="E42" s="323"/>
      <c r="F42" s="323"/>
      <c r="G42" s="323"/>
    </row>
    <row r="43" spans="5:7">
      <c r="E43" s="323"/>
      <c r="F43" s="323"/>
      <c r="G43" s="323"/>
    </row>
    <row r="44" spans="5:7">
      <c r="E44" s="323"/>
      <c r="F44" s="323"/>
      <c r="G44" s="323"/>
    </row>
    <row r="45" spans="5:7">
      <c r="E45" s="323"/>
      <c r="F45" s="323"/>
      <c r="G45" s="323"/>
    </row>
    <row r="46" spans="5:7">
      <c r="E46" s="323"/>
      <c r="F46" s="323"/>
      <c r="G46" s="323"/>
    </row>
    <row r="47" spans="5:7">
      <c r="E47" s="323"/>
      <c r="F47" s="323"/>
      <c r="G47" s="323"/>
    </row>
    <row r="48" spans="5:7">
      <c r="E48" s="323"/>
      <c r="F48" s="323"/>
      <c r="G48" s="323"/>
    </row>
    <row r="49" spans="4:7">
      <c r="E49" s="323"/>
      <c r="F49" s="323"/>
      <c r="G49" s="323"/>
    </row>
    <row r="50" spans="4:7">
      <c r="E50" s="323"/>
      <c r="F50" s="323"/>
      <c r="G50" s="323"/>
    </row>
    <row r="51" spans="4:7">
      <c r="E51" s="323"/>
      <c r="F51" s="323"/>
      <c r="G51" s="323"/>
    </row>
    <row r="52" spans="4:7">
      <c r="E52" s="323"/>
      <c r="F52" s="323"/>
      <c r="G52" s="323"/>
    </row>
    <row r="53" spans="4:7">
      <c r="E53" s="323"/>
      <c r="F53" s="323"/>
      <c r="G53" s="323"/>
    </row>
    <row r="54" spans="4:7">
      <c r="E54" s="323"/>
      <c r="F54" s="323"/>
      <c r="G54" s="323"/>
    </row>
    <row r="55" spans="4:7">
      <c r="E55" s="323"/>
      <c r="F55" s="323"/>
      <c r="G55" s="323"/>
    </row>
    <row r="56" spans="4:7">
      <c r="E56" s="323"/>
      <c r="F56" s="323"/>
      <c r="G56" s="323"/>
    </row>
    <row r="57" spans="4:7">
      <c r="E57" s="323"/>
      <c r="F57" s="323"/>
      <c r="G57" s="323"/>
    </row>
    <row r="58" spans="4:7">
      <c r="E58" s="323"/>
      <c r="F58" s="323"/>
      <c r="G58" s="323"/>
    </row>
    <row r="59" spans="4:7">
      <c r="E59" s="323"/>
      <c r="F59" s="323"/>
      <c r="G59" s="323"/>
    </row>
    <row r="60" spans="4:7">
      <c r="D60" s="323"/>
      <c r="E60" s="323"/>
      <c r="F60" s="323"/>
    </row>
    <row r="61" spans="4:7">
      <c r="D61" s="323"/>
      <c r="E61" s="323"/>
      <c r="F61" s="323"/>
    </row>
    <row r="62" spans="4:7">
      <c r="D62" s="323"/>
      <c r="E62" s="323"/>
      <c r="F62" s="323"/>
    </row>
    <row r="63" spans="4:7">
      <c r="D63" s="323"/>
      <c r="E63" s="323"/>
      <c r="F63" s="323"/>
    </row>
    <row r="64" spans="4:7">
      <c r="D64" s="323"/>
      <c r="E64" s="323"/>
      <c r="F64" s="323"/>
    </row>
    <row r="65" spans="2:7">
      <c r="D65" s="323"/>
      <c r="E65" s="323"/>
      <c r="F65" s="323"/>
    </row>
    <row r="66" spans="2:7">
      <c r="D66" s="323"/>
      <c r="E66" s="323"/>
      <c r="F66" s="323"/>
    </row>
    <row r="67" spans="2:7">
      <c r="D67" s="323"/>
      <c r="E67" s="323"/>
      <c r="F67" s="323"/>
    </row>
    <row r="68" spans="2:7">
      <c r="D68" s="322"/>
      <c r="E68" s="322"/>
      <c r="F68" s="322"/>
      <c r="G68" s="322"/>
    </row>
    <row r="69" spans="2:7">
      <c r="B69" s="321"/>
      <c r="C69" s="321"/>
      <c r="D69" s="320"/>
      <c r="E69" s="320"/>
      <c r="F69" s="320"/>
      <c r="G69" s="320"/>
    </row>
    <row r="70" spans="2:7">
      <c r="D70" s="320"/>
      <c r="E70" s="320"/>
      <c r="F70" s="320"/>
      <c r="G70" s="320"/>
    </row>
    <row r="71" spans="2:7" hidden="1">
      <c r="D71" s="319"/>
      <c r="E71" s="319"/>
      <c r="F71" s="319"/>
      <c r="G71" s="319"/>
    </row>
    <row r="72" spans="2:7">
      <c r="D72" s="319"/>
      <c r="E72" s="319"/>
      <c r="F72" s="319"/>
      <c r="G72" s="319"/>
    </row>
    <row r="73" spans="2:7">
      <c r="D73" s="319"/>
      <c r="E73" s="319"/>
      <c r="F73" s="319"/>
      <c r="G73" s="319"/>
    </row>
    <row r="74" spans="2:7">
      <c r="D74" s="320"/>
      <c r="E74" s="320"/>
      <c r="F74" s="320"/>
      <c r="G74" s="320"/>
    </row>
    <row r="75" spans="2:7">
      <c r="D75" s="320"/>
      <c r="E75" s="320"/>
      <c r="F75" s="320"/>
      <c r="G75" s="320"/>
    </row>
    <row r="77" spans="2:7">
      <c r="D77" s="319"/>
      <c r="E77" s="319"/>
      <c r="F77" s="319"/>
      <c r="G77" s="319"/>
    </row>
  </sheetData>
  <mergeCells count="5">
    <mergeCell ref="A3:C3"/>
    <mergeCell ref="M3:O3"/>
    <mergeCell ref="A27:C27"/>
    <mergeCell ref="G3:I3"/>
    <mergeCell ref="G27:I2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63210-1F19-4A87-9753-7070A9FAAA0C}">
  <dimension ref="A3:K56"/>
  <sheetViews>
    <sheetView workbookViewId="0">
      <selection activeCell="D36" sqref="D36"/>
    </sheetView>
  </sheetViews>
  <sheetFormatPr defaultRowHeight="15"/>
  <cols>
    <col min="1" max="1" width="40" customWidth="1"/>
    <col min="2" max="4" width="20.28515625" customWidth="1"/>
    <col min="8" max="8" width="40" style="343" customWidth="1"/>
    <col min="9" max="11" width="20.28515625" style="343" customWidth="1"/>
  </cols>
  <sheetData>
    <row r="3" spans="1:11" s="349" customFormat="1"/>
    <row r="4" spans="1:11" s="349" customFormat="1">
      <c r="A4" s="71" t="s">
        <v>9</v>
      </c>
      <c r="H4" s="28" t="s">
        <v>240</v>
      </c>
    </row>
    <row r="5" spans="1:11">
      <c r="H5"/>
      <c r="I5"/>
      <c r="J5"/>
      <c r="K5"/>
    </row>
    <row r="6" spans="1:11">
      <c r="H6"/>
      <c r="I6"/>
      <c r="J6"/>
      <c r="K6"/>
    </row>
    <row r="7" spans="1:11" ht="15.75" thickBot="1">
      <c r="H7"/>
      <c r="I7"/>
      <c r="J7"/>
      <c r="K7"/>
    </row>
    <row r="8" spans="1:11">
      <c r="A8" s="346"/>
      <c r="B8" s="347" t="s">
        <v>950</v>
      </c>
      <c r="C8" s="347" t="s">
        <v>952</v>
      </c>
      <c r="D8" s="348" t="s">
        <v>953</v>
      </c>
      <c r="H8" s="350"/>
      <c r="I8" s="347" t="s">
        <v>987</v>
      </c>
      <c r="J8" s="347" t="s">
        <v>988</v>
      </c>
      <c r="K8" s="348" t="s">
        <v>989</v>
      </c>
    </row>
    <row r="9" spans="1:11" ht="15.75" thickBot="1">
      <c r="A9" s="351"/>
      <c r="B9" s="352" t="s">
        <v>951</v>
      </c>
      <c r="C9" s="352" t="s">
        <v>951</v>
      </c>
      <c r="D9" s="353" t="s">
        <v>951</v>
      </c>
      <c r="H9" s="354"/>
      <c r="I9" s="352" t="s">
        <v>951</v>
      </c>
      <c r="J9" s="352" t="s">
        <v>951</v>
      </c>
      <c r="K9" s="353" t="s">
        <v>951</v>
      </c>
    </row>
    <row r="10" spans="1:11" ht="15.75" thickBot="1">
      <c r="A10" s="341" t="s">
        <v>954</v>
      </c>
      <c r="B10" s="339"/>
      <c r="C10" s="339"/>
      <c r="D10" s="339"/>
      <c r="H10" s="341" t="s">
        <v>954</v>
      </c>
      <c r="I10" s="342"/>
      <c r="J10" s="342"/>
      <c r="K10" s="342"/>
    </row>
    <row r="11" spans="1:11" ht="45" customHeight="1" thickBot="1">
      <c r="A11" s="336" t="s">
        <v>955</v>
      </c>
      <c r="B11" s="355">
        <v>-23.87</v>
      </c>
      <c r="C11" s="355">
        <v>-23.26</v>
      </c>
      <c r="D11" s="355">
        <v>-12.03</v>
      </c>
      <c r="H11" s="336" t="s">
        <v>955</v>
      </c>
      <c r="I11" s="355">
        <v>1.01</v>
      </c>
      <c r="J11" s="355">
        <v>6.95</v>
      </c>
      <c r="K11" s="355">
        <v>8.4600000000000009</v>
      </c>
    </row>
    <row r="12" spans="1:11" ht="45" customHeight="1" thickBot="1">
      <c r="A12" s="336" t="s">
        <v>956</v>
      </c>
      <c r="B12" s="355">
        <v>-22.2</v>
      </c>
      <c r="C12" s="355">
        <v>-21.77</v>
      </c>
      <c r="D12" s="355">
        <v>-11.56</v>
      </c>
      <c r="H12" s="344" t="s">
        <v>956</v>
      </c>
      <c r="I12" s="355">
        <v>0.63</v>
      </c>
      <c r="J12" s="355">
        <v>4.58</v>
      </c>
      <c r="K12" s="355">
        <v>5.59</v>
      </c>
    </row>
    <row r="13" spans="1:11" ht="45" customHeight="1" thickBot="1">
      <c r="A13" s="336" t="s">
        <v>957</v>
      </c>
      <c r="B13" s="355">
        <v>-18.86</v>
      </c>
      <c r="C13" s="355">
        <v>-19.27</v>
      </c>
      <c r="D13" s="355">
        <v>-10.119999999999999</v>
      </c>
      <c r="H13" s="344" t="s">
        <v>957</v>
      </c>
      <c r="I13" s="355">
        <v>0.53</v>
      </c>
      <c r="J13" s="355">
        <v>3.91</v>
      </c>
      <c r="K13" s="355">
        <v>4.75</v>
      </c>
    </row>
    <row r="14" spans="1:11" ht="45" customHeight="1" thickBot="1">
      <c r="A14" s="336" t="s">
        <v>958</v>
      </c>
      <c r="B14" s="355">
        <v>-76.400000000000006</v>
      </c>
      <c r="C14" s="355">
        <v>-88.27</v>
      </c>
      <c r="D14" s="355">
        <v>-42</v>
      </c>
      <c r="H14" s="344" t="s">
        <v>958</v>
      </c>
      <c r="I14" s="355">
        <v>0.82</v>
      </c>
      <c r="J14" s="355">
        <v>5.71</v>
      </c>
      <c r="K14" s="355">
        <v>8.16</v>
      </c>
    </row>
    <row r="15" spans="1:11" ht="45" customHeight="1" thickBot="1">
      <c r="A15" s="336" t="s">
        <v>959</v>
      </c>
      <c r="B15" s="355">
        <v>57.53</v>
      </c>
      <c r="C15" s="355">
        <v>53.33</v>
      </c>
      <c r="D15" s="355">
        <v>62.34</v>
      </c>
      <c r="H15" s="344" t="s">
        <v>959</v>
      </c>
      <c r="I15" s="355"/>
      <c r="J15" s="355"/>
      <c r="K15" s="355"/>
    </row>
    <row r="16" spans="1:11" ht="45" customHeight="1" thickBot="1">
      <c r="A16" s="336" t="s">
        <v>960</v>
      </c>
      <c r="B16" s="355">
        <v>0.41</v>
      </c>
      <c r="C16" s="355">
        <v>0.35</v>
      </c>
      <c r="D16" s="355">
        <v>0.56000000000000005</v>
      </c>
      <c r="H16" s="344" t="s">
        <v>960</v>
      </c>
      <c r="I16" s="355"/>
      <c r="J16" s="355"/>
      <c r="K16" s="355"/>
    </row>
    <row r="17" spans="1:11" ht="45" customHeight="1" thickBot="1">
      <c r="A17" s="336" t="s">
        <v>961</v>
      </c>
      <c r="B17" s="355">
        <v>-83.16</v>
      </c>
      <c r="C17" s="355">
        <v>-99.38</v>
      </c>
      <c r="D17" s="355">
        <v>-49.59</v>
      </c>
      <c r="H17" s="344" t="s">
        <v>961</v>
      </c>
      <c r="I17" s="355">
        <v>0.96</v>
      </c>
      <c r="J17" s="355">
        <v>5.87</v>
      </c>
      <c r="K17" s="355">
        <v>8.32</v>
      </c>
    </row>
    <row r="18" spans="1:11" ht="45" customHeight="1" thickBot="1">
      <c r="A18" s="336" t="s">
        <v>962</v>
      </c>
      <c r="B18" s="355">
        <v>-59.53</v>
      </c>
      <c r="C18" s="355">
        <v>-74.84</v>
      </c>
      <c r="D18" s="355">
        <v>-33.54</v>
      </c>
      <c r="H18" s="344" t="s">
        <v>962</v>
      </c>
      <c r="I18" s="355">
        <v>8.24</v>
      </c>
      <c r="J18" s="355">
        <v>12.19</v>
      </c>
      <c r="K18" s="355">
        <v>15.05</v>
      </c>
    </row>
    <row r="19" spans="1:11" ht="15.75" thickBot="1">
      <c r="A19" s="340"/>
      <c r="B19" s="355"/>
      <c r="C19" s="355"/>
      <c r="D19" s="355"/>
      <c r="H19" s="345"/>
      <c r="I19" s="355"/>
      <c r="J19" s="355"/>
      <c r="K19" s="355"/>
    </row>
    <row r="20" spans="1:11" ht="15.75" thickBot="1">
      <c r="A20" s="341" t="s">
        <v>963</v>
      </c>
      <c r="B20" s="355"/>
      <c r="C20" s="355"/>
      <c r="D20" s="355"/>
      <c r="H20" s="341" t="s">
        <v>963</v>
      </c>
      <c r="I20" s="355"/>
      <c r="J20" s="355"/>
      <c r="K20" s="355"/>
    </row>
    <row r="21" spans="1:11" ht="45" customHeight="1" thickBot="1">
      <c r="A21" s="336" t="s">
        <v>964</v>
      </c>
      <c r="B21" s="355">
        <v>0.28999999999999998</v>
      </c>
      <c r="C21" s="355">
        <v>0.25</v>
      </c>
      <c r="D21" s="355">
        <v>0.28000000000000003</v>
      </c>
      <c r="H21" s="344" t="s">
        <v>964</v>
      </c>
      <c r="I21" s="355">
        <v>0.76</v>
      </c>
      <c r="J21" s="355">
        <v>0.8</v>
      </c>
      <c r="K21" s="355">
        <v>0.68</v>
      </c>
    </row>
    <row r="22" spans="1:11" ht="45" customHeight="1" thickBot="1">
      <c r="A22" s="336" t="s">
        <v>965</v>
      </c>
      <c r="B22" s="355">
        <v>0.83</v>
      </c>
      <c r="C22" s="355">
        <v>0.51</v>
      </c>
      <c r="D22" s="355">
        <v>1.07</v>
      </c>
      <c r="H22" s="344" t="s">
        <v>965</v>
      </c>
      <c r="I22" s="355">
        <v>0.88</v>
      </c>
      <c r="J22" s="355">
        <v>0.92</v>
      </c>
      <c r="K22" s="355">
        <v>0.78</v>
      </c>
    </row>
    <row r="23" spans="1:11" ht="45" customHeight="1" thickBot="1">
      <c r="A23" s="336" t="s">
        <v>966</v>
      </c>
      <c r="B23" s="355">
        <v>-38.26</v>
      </c>
      <c r="C23" s="355">
        <v>-66.89</v>
      </c>
      <c r="D23" s="355">
        <v>-50.24</v>
      </c>
      <c r="H23" s="344" t="s">
        <v>966</v>
      </c>
      <c r="I23" s="355">
        <v>1.25</v>
      </c>
      <c r="J23" s="355">
        <v>3.56</v>
      </c>
      <c r="K23" s="355">
        <v>8.33</v>
      </c>
    </row>
    <row r="24" spans="1:11" ht="45" customHeight="1" thickBot="1">
      <c r="A24" s="336" t="s">
        <v>967</v>
      </c>
      <c r="B24" s="355">
        <v>1.84</v>
      </c>
      <c r="C24" s="355">
        <v>1.67</v>
      </c>
      <c r="D24" s="355">
        <v>2.2599999999999998</v>
      </c>
      <c r="H24" s="344" t="s">
        <v>967</v>
      </c>
      <c r="I24" s="355">
        <v>11.71</v>
      </c>
      <c r="J24" s="355">
        <v>11.25</v>
      </c>
      <c r="K24" s="355">
        <v>11.66</v>
      </c>
    </row>
    <row r="25" spans="1:11" ht="45" customHeight="1" thickBot="1">
      <c r="A25" s="336" t="s">
        <v>968</v>
      </c>
      <c r="B25" s="355">
        <v>4.88</v>
      </c>
      <c r="C25" s="355">
        <v>5.0199999999999996</v>
      </c>
      <c r="D25" s="355">
        <v>4.82</v>
      </c>
      <c r="H25" s="344" t="s">
        <v>968</v>
      </c>
      <c r="I25" s="355">
        <v>5.81</v>
      </c>
      <c r="J25" s="355">
        <v>6.06</v>
      </c>
      <c r="K25" s="355">
        <v>5.46</v>
      </c>
    </row>
    <row r="26" spans="1:11" ht="45" customHeight="1" thickBot="1">
      <c r="A26" s="336" t="s">
        <v>969</v>
      </c>
      <c r="B26" s="355">
        <v>74.790000000000006</v>
      </c>
      <c r="C26" s="355">
        <v>72.78</v>
      </c>
      <c r="D26" s="355">
        <v>75.680000000000007</v>
      </c>
      <c r="H26" s="344" t="s">
        <v>969</v>
      </c>
      <c r="I26" s="355">
        <v>62.87</v>
      </c>
      <c r="J26" s="355">
        <v>60.28</v>
      </c>
      <c r="K26" s="355">
        <v>66.86</v>
      </c>
    </row>
    <row r="27" spans="1:11" ht="45" customHeight="1" thickBot="1">
      <c r="A27" s="336" t="s">
        <v>970</v>
      </c>
      <c r="B27" s="355">
        <v>103.54</v>
      </c>
      <c r="C27" s="355">
        <v>86.78</v>
      </c>
      <c r="D27" s="355">
        <v>42.46</v>
      </c>
      <c r="H27" s="344" t="s">
        <v>970</v>
      </c>
      <c r="I27" s="355">
        <v>22.98</v>
      </c>
      <c r="J27" s="355">
        <v>18.420000000000002</v>
      </c>
      <c r="K27" s="355">
        <v>22.14</v>
      </c>
    </row>
    <row r="28" spans="1:11" ht="15.75" thickBot="1">
      <c r="A28" s="340"/>
      <c r="B28" s="355"/>
      <c r="C28" s="355"/>
      <c r="D28" s="355"/>
      <c r="H28" s="345"/>
      <c r="I28" s="355"/>
      <c r="J28" s="355"/>
      <c r="K28" s="355"/>
    </row>
    <row r="29" spans="1:11" ht="15.75" thickBot="1">
      <c r="A29" s="341" t="s">
        <v>971</v>
      </c>
      <c r="B29" s="355"/>
      <c r="C29" s="355"/>
      <c r="D29" s="355"/>
      <c r="H29" s="341" t="s">
        <v>971</v>
      </c>
      <c r="I29" s="355"/>
      <c r="J29" s="355"/>
      <c r="K29" s="355"/>
    </row>
    <row r="30" spans="1:11" ht="45.75" customHeight="1" thickBot="1">
      <c r="A30" s="336" t="s">
        <v>972</v>
      </c>
      <c r="B30" s="355">
        <v>4.66</v>
      </c>
      <c r="C30" s="355">
        <v>5.01</v>
      </c>
      <c r="D30" s="355">
        <v>6.22</v>
      </c>
      <c r="H30" s="344" t="s">
        <v>972</v>
      </c>
      <c r="I30" s="355">
        <v>1.8</v>
      </c>
      <c r="J30" s="355">
        <v>1.76</v>
      </c>
      <c r="K30" s="355">
        <v>1.7</v>
      </c>
    </row>
    <row r="31" spans="1:11" ht="45" customHeight="1" thickBot="1">
      <c r="A31" s="336" t="s">
        <v>973</v>
      </c>
      <c r="B31" s="355">
        <v>3.77</v>
      </c>
      <c r="C31" s="355">
        <v>3.87</v>
      </c>
      <c r="D31" s="355">
        <v>5.37</v>
      </c>
      <c r="H31" s="344" t="s">
        <v>973</v>
      </c>
      <c r="I31" s="355">
        <v>1.42</v>
      </c>
      <c r="J31" s="355">
        <v>1.34</v>
      </c>
      <c r="K31" s="355">
        <v>1.37</v>
      </c>
    </row>
    <row r="32" spans="1:11" ht="45" customHeight="1" thickBot="1">
      <c r="A32" s="336" t="s">
        <v>974</v>
      </c>
      <c r="B32" s="355">
        <v>13.26</v>
      </c>
      <c r="C32" s="355">
        <v>14.63</v>
      </c>
      <c r="D32" s="355">
        <v>24.95</v>
      </c>
      <c r="H32" s="344" t="s">
        <v>974</v>
      </c>
      <c r="I32" s="355">
        <v>1.63</v>
      </c>
      <c r="J32" s="355">
        <v>1.94</v>
      </c>
      <c r="K32" s="355">
        <v>1.94</v>
      </c>
    </row>
    <row r="33" spans="1:11" ht="45" customHeight="1" thickBot="1">
      <c r="A33" s="336" t="s">
        <v>975</v>
      </c>
      <c r="B33" s="355">
        <v>79.02</v>
      </c>
      <c r="C33" s="355">
        <v>82.86</v>
      </c>
      <c r="D33" s="355">
        <v>84.18</v>
      </c>
      <c r="H33" s="344" t="s">
        <v>975</v>
      </c>
      <c r="I33" s="355">
        <v>52.86</v>
      </c>
      <c r="J33" s="355">
        <v>56.3</v>
      </c>
      <c r="K33" s="355">
        <v>56.2</v>
      </c>
    </row>
    <row r="34" spans="1:11" ht="45" customHeight="1" thickBot="1">
      <c r="A34" s="344" t="s">
        <v>976</v>
      </c>
      <c r="B34" s="355" t="s">
        <v>944</v>
      </c>
      <c r="C34" s="355" t="s">
        <v>944</v>
      </c>
      <c r="D34" s="355" t="s">
        <v>944</v>
      </c>
      <c r="H34" s="344" t="s">
        <v>976</v>
      </c>
      <c r="I34" s="355" t="s">
        <v>944</v>
      </c>
      <c r="J34" s="355" t="s">
        <v>944</v>
      </c>
      <c r="K34" s="355" t="s">
        <v>944</v>
      </c>
    </row>
    <row r="35" spans="1:11" ht="45" customHeight="1" thickBot="1">
      <c r="A35" s="336" t="s">
        <v>977</v>
      </c>
      <c r="B35" s="355"/>
      <c r="C35" s="355"/>
      <c r="D35" s="355">
        <v>43.25</v>
      </c>
      <c r="H35" s="344" t="s">
        <v>977</v>
      </c>
      <c r="I35" s="355">
        <v>4.51</v>
      </c>
      <c r="J35" s="355">
        <v>4.62</v>
      </c>
      <c r="K35" s="355">
        <v>4.93</v>
      </c>
    </row>
    <row r="36" spans="1:11" ht="45" customHeight="1" thickBot="1">
      <c r="A36" s="336" t="s">
        <v>978</v>
      </c>
      <c r="B36" s="355">
        <v>7.54</v>
      </c>
      <c r="C36" s="355">
        <v>6.84</v>
      </c>
      <c r="D36" s="355">
        <v>6.32</v>
      </c>
      <c r="H36" s="344" t="s">
        <v>978</v>
      </c>
      <c r="I36" s="355">
        <v>62.38</v>
      </c>
      <c r="J36" s="355">
        <v>54.18</v>
      </c>
      <c r="K36" s="355">
        <v>54.48</v>
      </c>
    </row>
    <row r="37" spans="1:11" ht="15.75" thickBot="1">
      <c r="A37" s="340"/>
      <c r="B37" s="355"/>
      <c r="C37" s="355"/>
      <c r="D37" s="355"/>
      <c r="H37" s="345"/>
      <c r="I37" s="355"/>
      <c r="J37" s="355"/>
      <c r="K37" s="355"/>
    </row>
    <row r="38" spans="1:11" ht="15.75" thickBot="1">
      <c r="A38" s="341" t="s">
        <v>979</v>
      </c>
      <c r="B38" s="355"/>
      <c r="C38" s="355"/>
      <c r="D38" s="355"/>
      <c r="H38" s="341" t="s">
        <v>979</v>
      </c>
      <c r="I38" s="355"/>
      <c r="J38" s="355"/>
      <c r="K38" s="355"/>
    </row>
    <row r="39" spans="1:11" ht="45" customHeight="1" thickBot="1">
      <c r="A39" s="336" t="s">
        <v>980</v>
      </c>
      <c r="B39" s="355">
        <v>-106434</v>
      </c>
      <c r="C39" s="355">
        <v>-132187</v>
      </c>
      <c r="D39" s="355">
        <v>-90467</v>
      </c>
      <c r="H39" s="344" t="s">
        <v>980</v>
      </c>
      <c r="I39" s="355">
        <v>1536</v>
      </c>
      <c r="J39" s="355">
        <v>10860</v>
      </c>
      <c r="K39" s="355">
        <v>13868</v>
      </c>
    </row>
    <row r="40" spans="1:11" ht="45" customHeight="1" thickBot="1">
      <c r="A40" s="336" t="s">
        <v>981</v>
      </c>
      <c r="B40" s="355">
        <v>139309</v>
      </c>
      <c r="C40" s="355">
        <v>149751</v>
      </c>
      <c r="D40" s="355">
        <v>215405</v>
      </c>
      <c r="H40" s="344" t="s">
        <v>981</v>
      </c>
      <c r="I40" s="355">
        <v>186763</v>
      </c>
      <c r="J40" s="355">
        <v>190105</v>
      </c>
      <c r="K40" s="355">
        <v>170029</v>
      </c>
    </row>
    <row r="41" spans="1:11" ht="45" customHeight="1" thickBot="1">
      <c r="A41" s="336" t="s">
        <v>982</v>
      </c>
      <c r="B41" s="355">
        <v>82.34</v>
      </c>
      <c r="C41" s="355">
        <v>89.31</v>
      </c>
      <c r="D41" s="355">
        <v>72.55</v>
      </c>
      <c r="H41" s="344" t="s">
        <v>982</v>
      </c>
      <c r="I41" s="355">
        <v>35.200000000000003</v>
      </c>
      <c r="J41" s="355">
        <v>33.299999999999997</v>
      </c>
      <c r="K41" s="355">
        <v>33.229999999999997</v>
      </c>
    </row>
    <row r="42" spans="1:11" ht="45" customHeight="1" thickBot="1">
      <c r="A42" s="336" t="s">
        <v>983</v>
      </c>
      <c r="B42" s="355">
        <v>114710</v>
      </c>
      <c r="C42" s="355">
        <v>133738</v>
      </c>
      <c r="D42" s="355">
        <v>156278</v>
      </c>
      <c r="H42" s="344" t="s">
        <v>983</v>
      </c>
      <c r="I42" s="355">
        <v>65736</v>
      </c>
      <c r="J42" s="355">
        <v>63313</v>
      </c>
      <c r="K42" s="355">
        <v>56504</v>
      </c>
    </row>
    <row r="43" spans="1:11" ht="45" customHeight="1" thickBot="1">
      <c r="A43" s="344" t="s">
        <v>984</v>
      </c>
      <c r="B43" s="355" t="s">
        <v>944</v>
      </c>
      <c r="C43" s="355" t="s">
        <v>944</v>
      </c>
      <c r="D43" s="355" t="s">
        <v>944</v>
      </c>
      <c r="H43" s="344" t="s">
        <v>984</v>
      </c>
      <c r="I43" s="355">
        <v>151885</v>
      </c>
      <c r="J43" s="355">
        <v>156340</v>
      </c>
      <c r="K43" s="355">
        <v>163926</v>
      </c>
    </row>
    <row r="44" spans="1:11" ht="45" customHeight="1" thickBot="1">
      <c r="A44" s="336" t="s">
        <v>985</v>
      </c>
      <c r="B44" s="355">
        <v>64657</v>
      </c>
      <c r="C44" s="355">
        <v>83882</v>
      </c>
      <c r="D44" s="355">
        <v>114725</v>
      </c>
      <c r="H44" s="344" t="s">
        <v>985</v>
      </c>
      <c r="I44" s="355">
        <v>36359</v>
      </c>
      <c r="J44" s="355">
        <v>38699</v>
      </c>
      <c r="K44" s="355">
        <v>35415</v>
      </c>
    </row>
    <row r="45" spans="1:11" ht="45" customHeight="1" thickBot="1">
      <c r="A45" s="336" t="s">
        <v>986</v>
      </c>
      <c r="B45" s="355">
        <v>564297</v>
      </c>
      <c r="C45" s="355">
        <v>685845</v>
      </c>
      <c r="D45" s="355">
        <v>893590</v>
      </c>
      <c r="H45" s="344" t="s">
        <v>986</v>
      </c>
      <c r="I45" s="355">
        <v>287322</v>
      </c>
      <c r="J45" s="355">
        <v>277701</v>
      </c>
      <c r="K45" s="355">
        <v>291662</v>
      </c>
    </row>
    <row r="47" spans="1:11" ht="51" customHeight="1"/>
    <row r="48" spans="1:11">
      <c r="A48" s="337"/>
    </row>
    <row r="56" spans="1:1">
      <c r="A56" s="33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00"/>
  <sheetViews>
    <sheetView tabSelected="1" zoomScale="90" zoomScaleNormal="90" workbookViewId="0">
      <selection activeCell="H131" sqref="H131"/>
    </sheetView>
  </sheetViews>
  <sheetFormatPr defaultColWidth="12.5703125" defaultRowHeight="15" customHeight="1"/>
  <cols>
    <col min="1" max="1" width="9.5703125" customWidth="1"/>
    <col min="2" max="2" width="45.5703125" customWidth="1"/>
    <col min="3" max="7" width="13.140625" customWidth="1"/>
    <col min="8" max="8" width="9.5703125" customWidth="1"/>
    <col min="9" max="9" width="13.140625" customWidth="1"/>
    <col min="10" max="10" width="15.42578125" customWidth="1"/>
    <col min="11" max="26" width="8.5703125" customWidth="1"/>
  </cols>
  <sheetData>
    <row r="1" spans="1:10">
      <c r="A1" s="26" t="s">
        <v>12</v>
      </c>
      <c r="B1" s="95" t="s">
        <v>13</v>
      </c>
    </row>
    <row r="2" spans="1:10">
      <c r="A2" s="26" t="s">
        <v>392</v>
      </c>
      <c r="B2" s="96" t="s">
        <v>9</v>
      </c>
    </row>
    <row r="3" spans="1:10">
      <c r="A3" s="26" t="s">
        <v>16</v>
      </c>
      <c r="B3" s="96" t="s">
        <v>17</v>
      </c>
    </row>
    <row r="6" spans="1:10" ht="15.75" thickBot="1">
      <c r="A6" s="400" t="s">
        <v>1000</v>
      </c>
      <c r="B6" s="400" t="s">
        <v>998</v>
      </c>
      <c r="F6" s="97"/>
      <c r="G6" s="97"/>
      <c r="H6" s="97"/>
      <c r="I6" s="97"/>
      <c r="J6" s="98"/>
    </row>
    <row r="7" spans="1:10" ht="19.5" thickBot="1">
      <c r="B7" s="364" t="s">
        <v>990</v>
      </c>
      <c r="C7" s="365">
        <v>2022</v>
      </c>
      <c r="D7" s="365">
        <v>2023</v>
      </c>
      <c r="E7" s="365">
        <v>2024</v>
      </c>
      <c r="F7" s="99"/>
    </row>
    <row r="8" spans="1:10" ht="19.5" thickBot="1">
      <c r="B8" s="366" t="s">
        <v>991</v>
      </c>
      <c r="C8" s="367">
        <v>-0.49590000000000001</v>
      </c>
      <c r="D8" s="367">
        <v>-0.99380000000000002</v>
      </c>
      <c r="E8" s="367">
        <v>-0.83160000000000001</v>
      </c>
      <c r="F8" s="100"/>
      <c r="G8" s="100"/>
    </row>
    <row r="9" spans="1:10" ht="19.5" thickBot="1">
      <c r="B9" s="366" t="s">
        <v>992</v>
      </c>
      <c r="C9" s="367">
        <v>-0.1203</v>
      </c>
      <c r="D9" s="367">
        <v>-0.2326</v>
      </c>
      <c r="E9" s="367">
        <v>-0.2387</v>
      </c>
      <c r="F9" s="100"/>
      <c r="G9" s="100"/>
    </row>
    <row r="10" spans="1:10" ht="19.5" customHeight="1" thickBot="1">
      <c r="B10" s="366" t="s">
        <v>993</v>
      </c>
      <c r="C10" s="368">
        <v>0.28000000000000003</v>
      </c>
      <c r="D10" s="368">
        <v>0.25</v>
      </c>
      <c r="E10" s="368">
        <v>0.28999999999999998</v>
      </c>
    </row>
    <row r="11" spans="1:10" ht="19.5" thickBot="1">
      <c r="B11" s="376" t="s">
        <v>994</v>
      </c>
      <c r="C11" s="377">
        <v>4.1799999999999997E-2</v>
      </c>
      <c r="D11" s="377">
        <v>7.3400000000000007E-2</v>
      </c>
      <c r="E11" s="377">
        <v>8.1600000000000006E-2</v>
      </c>
      <c r="F11" s="102"/>
      <c r="G11" s="102"/>
    </row>
    <row r="12" spans="1:10" ht="19.5" thickBot="1">
      <c r="B12" s="378" t="s">
        <v>997</v>
      </c>
      <c r="C12" s="379">
        <v>6.22</v>
      </c>
      <c r="D12" s="379">
        <v>5.01</v>
      </c>
      <c r="E12" s="379">
        <v>4.66</v>
      </c>
      <c r="F12" s="102"/>
      <c r="G12" s="102"/>
    </row>
    <row r="13" spans="1:10">
      <c r="F13" s="100"/>
      <c r="G13" s="100"/>
    </row>
    <row r="14" spans="1:10"/>
    <row r="15" spans="1:10" ht="15.75" customHeight="1" thickBot="1">
      <c r="A15" s="400" t="s">
        <v>1008</v>
      </c>
      <c r="B15" s="420" t="s">
        <v>1013</v>
      </c>
      <c r="C15" s="420"/>
    </row>
    <row r="16" spans="1:10" ht="18.75" customHeight="1" thickBot="1">
      <c r="B16" s="401" t="s">
        <v>1009</v>
      </c>
      <c r="C16" s="401">
        <v>2022</v>
      </c>
      <c r="D16" s="401">
        <v>2023</v>
      </c>
      <c r="E16" s="401">
        <v>2024</v>
      </c>
    </row>
    <row r="17" spans="1:5" ht="19.5" thickBot="1">
      <c r="B17" s="402" t="s">
        <v>1011</v>
      </c>
      <c r="C17" s="403">
        <v>-1.0068999999999999</v>
      </c>
      <c r="D17" s="404">
        <v>-0.1666</v>
      </c>
      <c r="E17" s="403">
        <v>-0.45950000000000002</v>
      </c>
    </row>
    <row r="18" spans="1:5" ht="18.75" customHeight="1" thickBot="1">
      <c r="B18" s="402" t="s">
        <v>1012</v>
      </c>
      <c r="C18" s="403">
        <v>0.63819999999999999</v>
      </c>
      <c r="D18" s="403">
        <v>0.47960000000000003</v>
      </c>
      <c r="E18" s="403">
        <v>0.5766</v>
      </c>
    </row>
    <row r="19" spans="1:5" ht="19.5" thickBot="1">
      <c r="B19" s="402" t="s">
        <v>1010</v>
      </c>
      <c r="C19" s="402">
        <v>-22.31</v>
      </c>
      <c r="D19" s="402">
        <v>-11.24</v>
      </c>
      <c r="E19" s="402">
        <v>-7.91</v>
      </c>
    </row>
    <row r="20" spans="1:5"/>
    <row r="21" spans="1:5" ht="15.75" customHeight="1" thickBot="1"/>
    <row r="22" spans="1:5" ht="15.75" customHeight="1">
      <c r="A22" s="391" t="s">
        <v>393</v>
      </c>
      <c r="B22" s="392" t="s">
        <v>995</v>
      </c>
      <c r="C22" s="382"/>
      <c r="D22" s="382"/>
      <c r="E22" s="383"/>
    </row>
    <row r="23" spans="1:5" ht="15.75" customHeight="1">
      <c r="A23" s="384"/>
      <c r="B23" s="194"/>
      <c r="C23" s="194"/>
      <c r="D23" s="194"/>
      <c r="E23" s="385"/>
    </row>
    <row r="24" spans="1:5" ht="15.75" customHeight="1">
      <c r="A24" s="384"/>
      <c r="B24" s="194"/>
      <c r="C24" s="194"/>
      <c r="D24" s="194"/>
      <c r="E24" s="385"/>
    </row>
    <row r="25" spans="1:5" ht="15.75" customHeight="1">
      <c r="A25" s="384"/>
      <c r="B25" s="194"/>
      <c r="C25" s="194"/>
      <c r="D25" s="194"/>
      <c r="E25" s="385"/>
    </row>
    <row r="26" spans="1:5" ht="15.75" customHeight="1">
      <c r="A26" s="384"/>
      <c r="B26" s="194"/>
      <c r="C26" s="194"/>
      <c r="D26" s="194"/>
      <c r="E26" s="385"/>
    </row>
    <row r="27" spans="1:5" ht="15.75" customHeight="1">
      <c r="A27" s="384"/>
      <c r="B27" s="194"/>
      <c r="C27" s="194"/>
      <c r="D27" s="194"/>
      <c r="E27" s="385"/>
    </row>
    <row r="28" spans="1:5" ht="15.75" customHeight="1">
      <c r="A28" s="389"/>
      <c r="B28" s="390"/>
      <c r="C28" s="194"/>
      <c r="D28" s="194"/>
      <c r="E28" s="385"/>
    </row>
    <row r="29" spans="1:5" ht="15.75" customHeight="1">
      <c r="A29" s="384"/>
      <c r="B29" s="194"/>
      <c r="C29" s="194"/>
      <c r="D29" s="194"/>
      <c r="E29" s="385"/>
    </row>
    <row r="30" spans="1:5" ht="15.75" customHeight="1">
      <c r="A30" s="384"/>
      <c r="B30" s="194"/>
      <c r="C30" s="194"/>
      <c r="D30" s="194"/>
      <c r="E30" s="385"/>
    </row>
    <row r="31" spans="1:5" ht="15.75" customHeight="1">
      <c r="A31" s="384"/>
      <c r="B31" s="194"/>
      <c r="C31" s="194"/>
      <c r="D31" s="194"/>
      <c r="E31" s="385"/>
    </row>
    <row r="32" spans="1:5" ht="15.75" customHeight="1">
      <c r="A32" s="384"/>
      <c r="B32" s="194"/>
      <c r="C32" s="194"/>
      <c r="D32" s="194"/>
      <c r="E32" s="385"/>
    </row>
    <row r="33" spans="1:6" ht="15.75" customHeight="1">
      <c r="A33" s="384"/>
      <c r="B33" s="194"/>
      <c r="C33" s="194"/>
      <c r="D33" s="194"/>
      <c r="E33" s="385"/>
    </row>
    <row r="34" spans="1:6" ht="15.75" customHeight="1">
      <c r="A34" s="384"/>
      <c r="B34" s="194"/>
      <c r="C34" s="194"/>
      <c r="D34" s="194"/>
      <c r="E34" s="385"/>
    </row>
    <row r="35" spans="1:6" ht="15.75" customHeight="1">
      <c r="A35" s="389"/>
      <c r="B35" s="390"/>
      <c r="C35" s="194"/>
      <c r="D35" s="194"/>
      <c r="E35" s="385"/>
    </row>
    <row r="36" spans="1:6" ht="15.75" customHeight="1">
      <c r="A36" s="384"/>
      <c r="B36" s="194"/>
      <c r="C36" s="194"/>
      <c r="D36" s="194"/>
      <c r="E36" s="385"/>
    </row>
    <row r="37" spans="1:6" ht="15.75" customHeight="1">
      <c r="A37" s="384"/>
      <c r="B37" s="194"/>
      <c r="C37" s="194"/>
      <c r="D37" s="194"/>
      <c r="E37" s="385"/>
    </row>
    <row r="38" spans="1:6" ht="15.75" customHeight="1">
      <c r="A38" s="384"/>
      <c r="B38" s="194"/>
      <c r="C38" s="194"/>
      <c r="D38" s="194"/>
      <c r="E38" s="385"/>
    </row>
    <row r="39" spans="1:6" ht="15.75" customHeight="1">
      <c r="A39" s="384"/>
      <c r="B39" s="194"/>
      <c r="C39" s="194"/>
      <c r="D39" s="194"/>
      <c r="E39" s="385"/>
    </row>
    <row r="40" spans="1:6" ht="15.75" customHeight="1">
      <c r="A40" s="384"/>
      <c r="B40" s="194"/>
      <c r="C40" s="194"/>
      <c r="D40" s="194"/>
      <c r="E40" s="385"/>
    </row>
    <row r="41" spans="1:6" ht="15.75" customHeight="1" thickBot="1">
      <c r="A41" s="386"/>
      <c r="B41" s="387"/>
      <c r="C41" s="387"/>
      <c r="D41" s="387"/>
      <c r="E41" s="388"/>
    </row>
    <row r="42" spans="1:6" ht="15.75" customHeight="1" thickBot="1">
      <c r="F42" s="103"/>
    </row>
    <row r="43" spans="1:6" ht="15.75" customHeight="1">
      <c r="A43" s="391" t="s">
        <v>1003</v>
      </c>
      <c r="B43" s="392" t="s">
        <v>996</v>
      </c>
      <c r="C43" s="382"/>
      <c r="D43" s="382"/>
      <c r="E43" s="383"/>
    </row>
    <row r="44" spans="1:6" ht="15.75" customHeight="1">
      <c r="A44" s="384"/>
      <c r="B44" s="194"/>
      <c r="C44" s="194"/>
      <c r="D44" s="194"/>
      <c r="E44" s="385"/>
    </row>
    <row r="45" spans="1:6" ht="15.75" customHeight="1">
      <c r="A45" s="384"/>
      <c r="B45" s="194"/>
      <c r="C45" s="194"/>
      <c r="D45" s="194"/>
      <c r="E45" s="385"/>
    </row>
    <row r="46" spans="1:6" ht="15.75" customHeight="1">
      <c r="A46" s="384"/>
      <c r="B46" s="194"/>
      <c r="C46" s="194"/>
      <c r="D46" s="194"/>
      <c r="E46" s="385"/>
    </row>
    <row r="47" spans="1:6" ht="15.75" customHeight="1">
      <c r="A47" s="384"/>
      <c r="B47" s="194"/>
      <c r="C47" s="194"/>
      <c r="D47" s="194"/>
      <c r="E47" s="385"/>
    </row>
    <row r="48" spans="1:6" ht="15.75" customHeight="1">
      <c r="A48" s="384"/>
      <c r="B48" s="194"/>
      <c r="C48" s="194"/>
      <c r="D48" s="194"/>
      <c r="E48" s="385"/>
    </row>
    <row r="49" spans="1:7" ht="15.75" customHeight="1">
      <c r="A49" s="389"/>
      <c r="B49" s="390"/>
      <c r="C49" s="194"/>
      <c r="D49" s="194"/>
      <c r="E49" s="385"/>
    </row>
    <row r="50" spans="1:7" ht="15.75" customHeight="1">
      <c r="A50" s="384"/>
      <c r="B50" s="194"/>
      <c r="C50" s="194"/>
      <c r="D50" s="194"/>
      <c r="E50" s="385"/>
    </row>
    <row r="51" spans="1:7" ht="15.75" customHeight="1">
      <c r="A51" s="384"/>
      <c r="B51" s="194"/>
      <c r="C51" s="194"/>
      <c r="D51" s="194"/>
      <c r="E51" s="385"/>
    </row>
    <row r="52" spans="1:7" ht="15.75" customHeight="1">
      <c r="A52" s="384"/>
      <c r="B52" s="194"/>
      <c r="C52" s="194"/>
      <c r="D52" s="194"/>
      <c r="E52" s="385"/>
    </row>
    <row r="53" spans="1:7" ht="15.75" customHeight="1">
      <c r="A53" s="384"/>
      <c r="B53" s="194"/>
      <c r="C53" s="194"/>
      <c r="D53" s="194"/>
      <c r="E53" s="385"/>
    </row>
    <row r="54" spans="1:7" ht="15.75" customHeight="1">
      <c r="A54" s="384"/>
      <c r="B54" s="194"/>
      <c r="C54" s="194"/>
      <c r="D54" s="194"/>
      <c r="E54" s="385"/>
    </row>
    <row r="55" spans="1:7" ht="15.75" customHeight="1">
      <c r="A55" s="384"/>
      <c r="B55" s="194"/>
      <c r="C55" s="194"/>
      <c r="D55" s="194"/>
      <c r="E55" s="385"/>
    </row>
    <row r="56" spans="1:7" ht="15.75" customHeight="1">
      <c r="A56" s="389"/>
      <c r="B56" s="390"/>
      <c r="C56" s="194"/>
      <c r="D56" s="194"/>
      <c r="E56" s="385"/>
    </row>
    <row r="57" spans="1:7" ht="15.75" customHeight="1">
      <c r="A57" s="384"/>
      <c r="B57" s="194"/>
      <c r="C57" s="194"/>
      <c r="D57" s="194"/>
      <c r="E57" s="385"/>
    </row>
    <row r="58" spans="1:7" ht="15.75" customHeight="1">
      <c r="A58" s="384"/>
      <c r="B58" s="194"/>
      <c r="C58" s="194"/>
      <c r="D58" s="194"/>
      <c r="E58" s="385"/>
    </row>
    <row r="59" spans="1:7" ht="15.75" customHeight="1">
      <c r="A59" s="384"/>
      <c r="B59" s="194"/>
      <c r="C59" s="194"/>
      <c r="D59" s="194"/>
      <c r="E59" s="385"/>
    </row>
    <row r="60" spans="1:7" ht="15.75" customHeight="1">
      <c r="A60" s="384"/>
      <c r="B60" s="194"/>
      <c r="C60" s="194"/>
      <c r="D60" s="194"/>
      <c r="E60" s="385"/>
    </row>
    <row r="61" spans="1:7" ht="15.75" customHeight="1">
      <c r="A61" s="384"/>
      <c r="B61" s="194"/>
      <c r="C61" s="194"/>
      <c r="D61" s="194"/>
      <c r="E61" s="385"/>
    </row>
    <row r="62" spans="1:7" ht="15.75" customHeight="1" thickBot="1">
      <c r="A62" s="386"/>
      <c r="B62" s="387"/>
      <c r="C62" s="387"/>
      <c r="D62" s="387"/>
      <c r="E62" s="388"/>
    </row>
    <row r="63" spans="1:7" ht="15.75" customHeight="1" thickBot="1">
      <c r="A63" s="26"/>
      <c r="B63" s="26"/>
      <c r="G63" s="103"/>
    </row>
    <row r="64" spans="1:7" ht="15.75" customHeight="1">
      <c r="A64" s="391" t="s">
        <v>1004</v>
      </c>
      <c r="B64" s="392" t="s">
        <v>1002</v>
      </c>
      <c r="C64" s="382"/>
      <c r="D64" s="382"/>
      <c r="E64" s="383"/>
    </row>
    <row r="65" spans="1:5" ht="15.75" customHeight="1">
      <c r="A65" s="384"/>
      <c r="B65" s="194"/>
      <c r="C65" s="194"/>
      <c r="D65" s="194"/>
      <c r="E65" s="385"/>
    </row>
    <row r="66" spans="1:5" ht="15.75" customHeight="1">
      <c r="A66" s="384"/>
      <c r="B66" s="194"/>
      <c r="C66" s="194"/>
      <c r="D66" s="194"/>
      <c r="E66" s="385"/>
    </row>
    <row r="67" spans="1:5" ht="15.75" customHeight="1">
      <c r="A67" s="384"/>
      <c r="B67" s="194"/>
      <c r="C67" s="194"/>
      <c r="D67" s="194"/>
      <c r="E67" s="385"/>
    </row>
    <row r="68" spans="1:5" ht="15.75" customHeight="1">
      <c r="A68" s="384"/>
      <c r="B68" s="194"/>
      <c r="C68" s="194"/>
      <c r="D68" s="194"/>
      <c r="E68" s="385"/>
    </row>
    <row r="69" spans="1:5" ht="15.75" customHeight="1">
      <c r="A69" s="384"/>
      <c r="B69" s="194"/>
      <c r="C69" s="194"/>
      <c r="D69" s="194"/>
      <c r="E69" s="385"/>
    </row>
    <row r="70" spans="1:5" ht="15.75" customHeight="1">
      <c r="A70" s="384"/>
      <c r="B70" s="194"/>
      <c r="C70" s="194"/>
      <c r="D70" s="194"/>
      <c r="E70" s="385"/>
    </row>
    <row r="71" spans="1:5" ht="15.75" customHeight="1">
      <c r="A71" s="384"/>
      <c r="B71" s="194"/>
      <c r="C71" s="194"/>
      <c r="D71" s="194"/>
      <c r="E71" s="385"/>
    </row>
    <row r="72" spans="1:5" ht="15.75" customHeight="1">
      <c r="A72" s="384"/>
      <c r="B72" s="194"/>
      <c r="C72" s="194"/>
      <c r="D72" s="194"/>
      <c r="E72" s="385"/>
    </row>
    <row r="73" spans="1:5" ht="15.75" customHeight="1">
      <c r="A73" s="384"/>
      <c r="B73" s="194"/>
      <c r="C73" s="194"/>
      <c r="D73" s="194"/>
      <c r="E73" s="385"/>
    </row>
    <row r="74" spans="1:5" ht="15.75" customHeight="1">
      <c r="A74" s="384"/>
      <c r="B74" s="194"/>
      <c r="C74" s="194"/>
      <c r="D74" s="194"/>
      <c r="E74" s="385"/>
    </row>
    <row r="75" spans="1:5" ht="15.75" customHeight="1">
      <c r="A75" s="384"/>
      <c r="B75" s="194"/>
      <c r="C75" s="194"/>
      <c r="D75" s="194"/>
      <c r="E75" s="385"/>
    </row>
    <row r="76" spans="1:5" ht="15.75" customHeight="1">
      <c r="A76" s="384"/>
      <c r="B76" s="194"/>
      <c r="C76" s="194"/>
      <c r="D76" s="194"/>
      <c r="E76" s="385"/>
    </row>
    <row r="77" spans="1:5" ht="15.75" customHeight="1">
      <c r="A77" s="384"/>
      <c r="B77" s="194"/>
      <c r="C77" s="194"/>
      <c r="D77" s="194"/>
      <c r="E77" s="385"/>
    </row>
    <row r="78" spans="1:5" ht="15.75" customHeight="1">
      <c r="A78" s="384"/>
      <c r="B78" s="194"/>
      <c r="C78" s="194"/>
      <c r="D78" s="194"/>
      <c r="E78" s="385"/>
    </row>
    <row r="79" spans="1:5" ht="15.75" customHeight="1">
      <c r="A79" s="384"/>
      <c r="B79" s="194"/>
      <c r="C79" s="194"/>
      <c r="D79" s="194"/>
      <c r="E79" s="385"/>
    </row>
    <row r="80" spans="1:5" ht="15.75" customHeight="1">
      <c r="A80" s="384"/>
      <c r="B80" s="194"/>
      <c r="C80" s="194"/>
      <c r="D80" s="194"/>
      <c r="E80" s="385"/>
    </row>
    <row r="81" spans="1:5" ht="15.75" customHeight="1">
      <c r="A81" s="384"/>
      <c r="B81" s="194"/>
      <c r="C81" s="194"/>
      <c r="D81" s="194"/>
      <c r="E81" s="385"/>
    </row>
    <row r="82" spans="1:5" ht="15.75" customHeight="1" thickBot="1">
      <c r="A82" s="386"/>
      <c r="B82" s="387"/>
      <c r="C82" s="387"/>
      <c r="D82" s="387"/>
      <c r="E82" s="388"/>
    </row>
    <row r="83" spans="1:5" ht="15.75" customHeight="1"/>
    <row r="84" spans="1:5" ht="15.75" customHeight="1" thickBot="1"/>
    <row r="85" spans="1:5" ht="15.75" customHeight="1">
      <c r="A85" s="391" t="s">
        <v>1005</v>
      </c>
      <c r="B85" s="392" t="s">
        <v>999</v>
      </c>
      <c r="C85" s="392"/>
      <c r="D85" s="392"/>
      <c r="E85" s="393"/>
    </row>
    <row r="86" spans="1:5" ht="15.75" customHeight="1">
      <c r="A86" s="394"/>
      <c r="B86" s="395"/>
      <c r="C86" s="395"/>
      <c r="D86" s="395"/>
      <c r="E86" s="396"/>
    </row>
    <row r="87" spans="1:5" ht="15.75" customHeight="1">
      <c r="A87" s="394"/>
      <c r="B87" s="395"/>
      <c r="C87" s="395"/>
      <c r="D87" s="395"/>
      <c r="E87" s="396"/>
    </row>
    <row r="88" spans="1:5" ht="15.75" customHeight="1">
      <c r="A88" s="394"/>
      <c r="B88" s="395"/>
      <c r="C88" s="395"/>
      <c r="D88" s="395"/>
      <c r="E88" s="396"/>
    </row>
    <row r="89" spans="1:5" ht="15.75" customHeight="1">
      <c r="A89" s="394"/>
      <c r="B89" s="395"/>
      <c r="C89" s="395"/>
      <c r="D89" s="395"/>
      <c r="E89" s="396"/>
    </row>
    <row r="90" spans="1:5" ht="15.75" customHeight="1">
      <c r="A90" s="394"/>
      <c r="B90" s="395"/>
      <c r="C90" s="395"/>
      <c r="D90" s="395"/>
      <c r="E90" s="396"/>
    </row>
    <row r="91" spans="1:5" ht="15.75" customHeight="1">
      <c r="A91" s="394"/>
      <c r="B91" s="395"/>
      <c r="C91" s="395"/>
      <c r="D91" s="395"/>
      <c r="E91" s="396"/>
    </row>
    <row r="92" spans="1:5" ht="15.75" customHeight="1">
      <c r="A92" s="394"/>
      <c r="B92" s="395"/>
      <c r="C92" s="395"/>
      <c r="D92" s="395"/>
      <c r="E92" s="396"/>
    </row>
    <row r="93" spans="1:5" ht="15.75" customHeight="1">
      <c r="A93" s="394"/>
      <c r="B93" s="395"/>
      <c r="C93" s="395"/>
      <c r="D93" s="395"/>
      <c r="E93" s="396"/>
    </row>
    <row r="94" spans="1:5" ht="15.75" customHeight="1">
      <c r="A94" s="394"/>
      <c r="B94" s="395"/>
      <c r="C94" s="395"/>
      <c r="D94" s="395"/>
      <c r="E94" s="396"/>
    </row>
    <row r="95" spans="1:5" ht="15.75" customHeight="1">
      <c r="A95" s="394"/>
      <c r="B95" s="395"/>
      <c r="C95" s="395"/>
      <c r="D95" s="395"/>
      <c r="E95" s="396"/>
    </row>
    <row r="96" spans="1:5" ht="15.75" customHeight="1">
      <c r="A96" s="394"/>
      <c r="B96" s="395"/>
      <c r="C96" s="395"/>
      <c r="D96" s="395"/>
      <c r="E96" s="396"/>
    </row>
    <row r="97" spans="1:10" ht="15.75" customHeight="1">
      <c r="A97" s="394"/>
      <c r="B97" s="395"/>
      <c r="C97" s="395"/>
      <c r="D97" s="395"/>
      <c r="E97" s="396"/>
    </row>
    <row r="98" spans="1:10" ht="15.75" customHeight="1">
      <c r="A98" s="394"/>
      <c r="B98" s="395"/>
      <c r="C98" s="395"/>
      <c r="D98" s="395"/>
      <c r="E98" s="396"/>
    </row>
    <row r="99" spans="1:10" ht="15.75" customHeight="1">
      <c r="A99" s="394"/>
      <c r="B99" s="395"/>
      <c r="C99" s="395"/>
      <c r="D99" s="395"/>
      <c r="E99" s="396"/>
    </row>
    <row r="100" spans="1:10" ht="15.75" customHeight="1">
      <c r="A100" s="394"/>
      <c r="B100" s="395"/>
      <c r="C100" s="395"/>
      <c r="D100" s="395"/>
      <c r="E100" s="396"/>
      <c r="F100" s="395"/>
      <c r="G100" s="194"/>
      <c r="H100" s="194"/>
      <c r="I100" s="194"/>
      <c r="J100" s="194"/>
    </row>
    <row r="101" spans="1:10" ht="15.75" customHeight="1">
      <c r="A101" s="394"/>
      <c r="B101" s="395"/>
      <c r="C101" s="395"/>
      <c r="D101" s="395"/>
      <c r="E101" s="396"/>
      <c r="F101" s="194"/>
      <c r="G101" s="194"/>
      <c r="H101" s="194"/>
      <c r="I101" s="194"/>
      <c r="J101" s="194"/>
    </row>
    <row r="102" spans="1:10" ht="15.75" customHeight="1">
      <c r="A102" s="394"/>
      <c r="B102" s="395"/>
      <c r="C102" s="395"/>
      <c r="D102" s="395"/>
      <c r="E102" s="396"/>
      <c r="F102" s="194"/>
      <c r="G102" s="194"/>
      <c r="H102" s="194"/>
      <c r="I102" s="194"/>
      <c r="J102" s="194"/>
    </row>
    <row r="103" spans="1:10" ht="15.75" customHeight="1">
      <c r="A103" s="394"/>
      <c r="B103" s="395"/>
      <c r="C103" s="395"/>
      <c r="D103" s="395"/>
      <c r="E103" s="396"/>
      <c r="F103" s="194"/>
      <c r="G103" s="194"/>
      <c r="H103" s="194"/>
      <c r="I103" s="194"/>
      <c r="J103" s="194"/>
    </row>
    <row r="104" spans="1:10" ht="15.75" customHeight="1" thickBot="1">
      <c r="A104" s="397"/>
      <c r="B104" s="398"/>
      <c r="C104" s="398"/>
      <c r="D104" s="398"/>
      <c r="E104" s="399"/>
      <c r="F104" s="194"/>
      <c r="G104" s="194"/>
      <c r="H104" s="194"/>
      <c r="I104" s="194"/>
      <c r="J104" s="194"/>
    </row>
    <row r="105" spans="1:10" ht="15.75" customHeight="1">
      <c r="F105" s="194"/>
      <c r="G105" s="194"/>
      <c r="H105" s="194"/>
      <c r="I105" s="194"/>
      <c r="J105" s="194"/>
    </row>
    <row r="106" spans="1:10" ht="15.75" customHeight="1">
      <c r="F106" s="194"/>
      <c r="G106" s="194"/>
      <c r="H106" s="194"/>
      <c r="I106" s="194"/>
      <c r="J106" s="194"/>
    </row>
    <row r="107" spans="1:10" ht="15.75" customHeight="1" thickBot="1">
      <c r="F107" s="194"/>
      <c r="G107" s="194"/>
      <c r="H107" s="194"/>
      <c r="I107" s="194"/>
      <c r="J107" s="194"/>
    </row>
    <row r="108" spans="1:10" ht="15.75" customHeight="1">
      <c r="A108" s="391" t="s">
        <v>394</v>
      </c>
      <c r="B108" s="392" t="s">
        <v>1006</v>
      </c>
      <c r="C108" s="392"/>
      <c r="D108" s="392"/>
      <c r="E108" s="393"/>
      <c r="F108" s="194"/>
      <c r="G108" s="194"/>
      <c r="H108" s="194"/>
      <c r="I108" s="194"/>
      <c r="J108" s="194"/>
    </row>
    <row r="109" spans="1:10" ht="15.75" customHeight="1">
      <c r="A109" s="384"/>
      <c r="B109" s="194"/>
      <c r="C109" s="194"/>
      <c r="D109" s="194"/>
      <c r="E109" s="385"/>
      <c r="F109" s="194"/>
      <c r="G109" s="194"/>
      <c r="H109" s="194"/>
      <c r="I109" s="194"/>
      <c r="J109" s="194"/>
    </row>
    <row r="110" spans="1:10" ht="15.75" customHeight="1">
      <c r="A110" s="384"/>
      <c r="B110" s="194"/>
      <c r="C110" s="194"/>
      <c r="D110" s="194"/>
      <c r="E110" s="385"/>
      <c r="F110" s="194"/>
      <c r="G110" s="194"/>
      <c r="H110" s="194"/>
      <c r="I110" s="194"/>
      <c r="J110" s="194"/>
    </row>
    <row r="111" spans="1:10" ht="15.75" customHeight="1">
      <c r="A111" s="384"/>
      <c r="B111" s="194"/>
      <c r="C111" s="194"/>
      <c r="D111" s="194"/>
      <c r="E111" s="385"/>
      <c r="F111" s="194"/>
      <c r="G111" s="194"/>
      <c r="H111" s="194"/>
      <c r="I111" s="194"/>
      <c r="J111" s="194"/>
    </row>
    <row r="112" spans="1:10" ht="15.75" customHeight="1">
      <c r="A112" s="384"/>
      <c r="B112" s="194"/>
      <c r="C112" s="194"/>
      <c r="D112" s="194"/>
      <c r="E112" s="385"/>
      <c r="F112" s="194"/>
      <c r="G112" s="194"/>
      <c r="H112" s="194"/>
      <c r="I112" s="194"/>
      <c r="J112" s="194"/>
    </row>
    <row r="113" spans="1:10" ht="15.75" customHeight="1">
      <c r="A113" s="384"/>
      <c r="B113" s="194"/>
      <c r="C113" s="194"/>
      <c r="D113" s="194"/>
      <c r="E113" s="385"/>
      <c r="F113" s="194"/>
      <c r="G113" s="194"/>
      <c r="H113" s="194"/>
      <c r="I113" s="194"/>
      <c r="J113" s="194"/>
    </row>
    <row r="114" spans="1:10" ht="15.75" customHeight="1">
      <c r="A114" s="384"/>
      <c r="B114" s="194"/>
      <c r="C114" s="194"/>
      <c r="D114" s="194"/>
      <c r="E114" s="385"/>
      <c r="F114" s="194"/>
      <c r="G114" s="194"/>
      <c r="H114" s="194"/>
      <c r="I114" s="194"/>
      <c r="J114" s="194"/>
    </row>
    <row r="115" spans="1:10" ht="15.75" customHeight="1">
      <c r="A115" s="384"/>
      <c r="B115" s="194"/>
      <c r="C115" s="194"/>
      <c r="D115" s="194"/>
      <c r="E115" s="385"/>
      <c r="F115" s="194"/>
      <c r="G115" s="194"/>
      <c r="H115" s="194"/>
      <c r="I115" s="194"/>
      <c r="J115" s="194"/>
    </row>
    <row r="116" spans="1:10" ht="15.75" customHeight="1">
      <c r="A116" s="384"/>
      <c r="B116" s="194"/>
      <c r="C116" s="194"/>
      <c r="D116" s="194"/>
      <c r="E116" s="385"/>
      <c r="F116" s="194"/>
      <c r="G116" s="194"/>
      <c r="H116" s="194"/>
      <c r="I116" s="194"/>
      <c r="J116" s="194"/>
    </row>
    <row r="117" spans="1:10" ht="15.75" customHeight="1">
      <c r="A117" s="384"/>
      <c r="B117" s="194"/>
      <c r="C117" s="194"/>
      <c r="D117" s="194"/>
      <c r="E117" s="385"/>
      <c r="F117" s="194"/>
      <c r="G117" s="194"/>
      <c r="H117" s="194"/>
      <c r="I117" s="194"/>
      <c r="J117" s="194"/>
    </row>
    <row r="118" spans="1:10" ht="15.75" customHeight="1">
      <c r="A118" s="384"/>
      <c r="B118" s="194"/>
      <c r="C118" s="194"/>
      <c r="D118" s="194"/>
      <c r="E118" s="385"/>
    </row>
    <row r="119" spans="1:10" ht="15.75" customHeight="1">
      <c r="A119" s="384"/>
      <c r="B119" s="194"/>
      <c r="C119" s="194"/>
      <c r="D119" s="194"/>
      <c r="E119" s="385"/>
    </row>
    <row r="120" spans="1:10" ht="15.75" customHeight="1">
      <c r="A120" s="384"/>
      <c r="B120" s="194"/>
      <c r="C120" s="194"/>
      <c r="D120" s="194"/>
      <c r="E120" s="385"/>
      <c r="F120" s="194"/>
      <c r="G120" s="194"/>
      <c r="H120" s="194"/>
      <c r="I120" s="194"/>
      <c r="J120" s="194"/>
    </row>
    <row r="121" spans="1:10" ht="15.75" customHeight="1">
      <c r="A121" s="384"/>
      <c r="B121" s="194"/>
      <c r="C121" s="194"/>
      <c r="D121" s="194"/>
      <c r="E121" s="385"/>
      <c r="F121" s="194"/>
      <c r="G121" s="194"/>
      <c r="H121" s="194"/>
      <c r="I121" s="194"/>
      <c r="J121" s="194"/>
    </row>
    <row r="122" spans="1:10" ht="15.75" customHeight="1">
      <c r="A122" s="384"/>
      <c r="B122" s="194"/>
      <c r="C122" s="194"/>
      <c r="D122" s="194"/>
      <c r="E122" s="385"/>
      <c r="F122" s="194"/>
      <c r="G122" s="194"/>
      <c r="H122" s="194"/>
      <c r="I122" s="194"/>
      <c r="J122" s="194"/>
    </row>
    <row r="123" spans="1:10" ht="15.75" customHeight="1">
      <c r="A123" s="384"/>
      <c r="B123" s="194"/>
      <c r="C123" s="194"/>
      <c r="D123" s="194"/>
      <c r="E123" s="385"/>
      <c r="F123" s="194"/>
      <c r="G123" s="194"/>
      <c r="H123" s="194"/>
      <c r="I123" s="194"/>
      <c r="J123" s="194"/>
    </row>
    <row r="124" spans="1:10" ht="15.75" customHeight="1">
      <c r="A124" s="384"/>
      <c r="B124" s="194"/>
      <c r="C124" s="194"/>
      <c r="D124" s="194"/>
      <c r="E124" s="385"/>
      <c r="F124" s="194"/>
      <c r="G124" s="194"/>
      <c r="H124" s="194"/>
      <c r="I124" s="194"/>
      <c r="J124" s="194"/>
    </row>
    <row r="125" spans="1:10" ht="15.75" customHeight="1" thickBot="1">
      <c r="A125" s="386"/>
      <c r="B125" s="387"/>
      <c r="C125" s="387"/>
      <c r="D125" s="387"/>
      <c r="E125" s="388"/>
      <c r="F125" s="194"/>
      <c r="G125" s="194"/>
      <c r="H125" s="194"/>
      <c r="I125" s="194"/>
      <c r="J125" s="194"/>
    </row>
    <row r="126" spans="1:10" ht="15.75" customHeight="1">
      <c r="F126" s="194"/>
      <c r="G126" s="194"/>
      <c r="H126" s="194"/>
      <c r="I126" s="194"/>
      <c r="J126" s="194"/>
    </row>
    <row r="127" spans="1:10" ht="15.75" customHeight="1" thickBot="1">
      <c r="F127" s="194"/>
      <c r="G127" s="194"/>
      <c r="H127" s="194"/>
      <c r="I127" s="194"/>
      <c r="J127" s="194"/>
    </row>
    <row r="128" spans="1:10" ht="15.75" customHeight="1">
      <c r="A128" s="391" t="s">
        <v>395</v>
      </c>
      <c r="B128" s="392" t="s">
        <v>1007</v>
      </c>
      <c r="C128" s="382"/>
      <c r="D128" s="382"/>
      <c r="E128" s="383"/>
      <c r="F128" s="194"/>
      <c r="G128" s="194"/>
      <c r="H128" s="194"/>
      <c r="I128" s="194"/>
      <c r="J128" s="194"/>
    </row>
    <row r="129" spans="1:10" ht="15.75" customHeight="1">
      <c r="A129" s="384"/>
      <c r="B129" s="194"/>
      <c r="C129" s="194"/>
      <c r="D129" s="194"/>
      <c r="E129" s="385"/>
      <c r="F129" s="194"/>
      <c r="G129" s="194"/>
      <c r="H129" s="194"/>
      <c r="I129" s="194"/>
      <c r="J129" s="194"/>
    </row>
    <row r="130" spans="1:10" ht="15.75" customHeight="1">
      <c r="A130" s="384"/>
      <c r="B130" s="194"/>
      <c r="C130" s="194"/>
      <c r="D130" s="194"/>
      <c r="E130" s="385"/>
      <c r="F130" s="194"/>
      <c r="G130" s="194"/>
      <c r="H130" s="194"/>
      <c r="I130" s="194"/>
      <c r="J130" s="194"/>
    </row>
    <row r="131" spans="1:10" ht="15.75" customHeight="1">
      <c r="A131" s="384"/>
      <c r="B131" s="194"/>
      <c r="C131" s="194"/>
      <c r="D131" s="194"/>
      <c r="E131" s="385"/>
      <c r="F131" s="194"/>
      <c r="G131" s="194"/>
      <c r="H131" s="194"/>
      <c r="I131" s="194"/>
      <c r="J131" s="194"/>
    </row>
    <row r="132" spans="1:10" ht="15.75" customHeight="1">
      <c r="A132" s="384"/>
      <c r="B132" s="194"/>
      <c r="C132" s="194"/>
      <c r="D132" s="194"/>
      <c r="E132" s="385"/>
      <c r="F132" s="194"/>
      <c r="G132" s="194"/>
      <c r="H132" s="194"/>
      <c r="I132" s="194"/>
      <c r="J132" s="194"/>
    </row>
    <row r="133" spans="1:10" ht="15.75" customHeight="1">
      <c r="A133" s="384"/>
      <c r="B133" s="194"/>
      <c r="C133" s="194"/>
      <c r="D133" s="194"/>
      <c r="E133" s="385"/>
      <c r="F133" s="194"/>
      <c r="G133" s="194"/>
      <c r="H133" s="194"/>
      <c r="I133" s="194"/>
      <c r="J133" s="194"/>
    </row>
    <row r="134" spans="1:10" ht="15.75" customHeight="1">
      <c r="A134" s="384"/>
      <c r="B134" s="194"/>
      <c r="C134" s="194"/>
      <c r="D134" s="194"/>
      <c r="E134" s="385"/>
      <c r="F134" s="194"/>
      <c r="G134" s="194"/>
      <c r="H134" s="194"/>
      <c r="I134" s="194"/>
      <c r="J134" s="194"/>
    </row>
    <row r="135" spans="1:10" ht="15.75" customHeight="1">
      <c r="A135" s="384"/>
      <c r="B135" s="194"/>
      <c r="C135" s="194"/>
      <c r="D135" s="194"/>
      <c r="E135" s="385"/>
      <c r="F135" s="194"/>
      <c r="G135" s="194"/>
      <c r="H135" s="194"/>
      <c r="I135" s="194"/>
      <c r="J135" s="194"/>
    </row>
    <row r="136" spans="1:10" ht="15.75" customHeight="1">
      <c r="A136" s="384"/>
      <c r="B136" s="194"/>
      <c r="C136" s="194"/>
      <c r="D136" s="194"/>
      <c r="E136" s="385"/>
      <c r="F136" s="194"/>
      <c r="G136" s="194"/>
      <c r="H136" s="194"/>
      <c r="I136" s="194"/>
      <c r="J136" s="194"/>
    </row>
    <row r="137" spans="1:10" ht="15.75" customHeight="1">
      <c r="A137" s="384"/>
      <c r="B137" s="194"/>
      <c r="C137" s="194"/>
      <c r="D137" s="194"/>
      <c r="E137" s="385"/>
      <c r="F137" s="194"/>
      <c r="G137" s="194"/>
      <c r="H137" s="194"/>
      <c r="I137" s="194"/>
      <c r="J137" s="194"/>
    </row>
    <row r="138" spans="1:10" ht="15.75" customHeight="1">
      <c r="A138" s="384"/>
      <c r="B138" s="194"/>
      <c r="C138" s="194"/>
      <c r="D138" s="194"/>
      <c r="E138" s="385"/>
    </row>
    <row r="139" spans="1:10" ht="15.75" customHeight="1">
      <c r="A139" s="384"/>
      <c r="B139" s="194"/>
      <c r="C139" s="194"/>
      <c r="D139" s="194"/>
      <c r="E139" s="385"/>
    </row>
    <row r="140" spans="1:10" ht="15.75" customHeight="1">
      <c r="A140" s="384"/>
      <c r="B140" s="194"/>
      <c r="C140" s="194"/>
      <c r="D140" s="194"/>
      <c r="E140" s="385"/>
    </row>
    <row r="141" spans="1:10" ht="15.75" customHeight="1">
      <c r="A141" s="384"/>
      <c r="B141" s="194"/>
      <c r="C141" s="194"/>
      <c r="D141" s="194"/>
      <c r="E141" s="385"/>
    </row>
    <row r="142" spans="1:10" ht="15.75" customHeight="1">
      <c r="A142" s="384"/>
      <c r="B142" s="194"/>
      <c r="C142" s="194"/>
      <c r="D142" s="194"/>
      <c r="E142" s="385"/>
    </row>
    <row r="143" spans="1:10" ht="15.75" customHeight="1">
      <c r="A143" s="384"/>
      <c r="B143" s="194"/>
      <c r="C143" s="194"/>
      <c r="D143" s="194"/>
      <c r="E143" s="385"/>
    </row>
    <row r="144" spans="1:10" ht="15.75" customHeight="1">
      <c r="A144" s="384"/>
      <c r="B144" s="194"/>
      <c r="C144" s="194"/>
      <c r="D144" s="194"/>
      <c r="E144" s="385"/>
    </row>
    <row r="145" spans="1:5" ht="15.75" customHeight="1" thickBot="1">
      <c r="A145" s="386"/>
      <c r="B145" s="387"/>
      <c r="C145" s="387"/>
      <c r="D145" s="387"/>
      <c r="E145" s="388"/>
    </row>
    <row r="146" spans="1:5" ht="15.75" customHeight="1"/>
    <row r="147" spans="1:5" ht="15.75" customHeight="1"/>
    <row r="148" spans="1:5" ht="15.75" customHeight="1"/>
    <row r="149" spans="1:5" ht="15.75" customHeight="1"/>
    <row r="150" spans="1:5" ht="15.75" customHeight="1"/>
    <row r="151" spans="1:5" ht="15.75" customHeight="1"/>
    <row r="152" spans="1:5" ht="15.75" customHeight="1"/>
    <row r="153" spans="1:5" ht="15.75" customHeight="1"/>
    <row r="154" spans="1:5" ht="15.75" customHeight="1"/>
    <row r="155" spans="1:5" ht="15.75" customHeight="1"/>
    <row r="156" spans="1:5" ht="15.75" customHeight="1"/>
    <row r="157" spans="1:5" ht="15.75" customHeight="1"/>
    <row r="158" spans="1:5" ht="15.75" customHeight="1"/>
    <row r="159" spans="1:5" ht="15.75" customHeight="1"/>
    <row r="160" spans="1:5"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5:C15"/>
  </mergeCells>
  <pageMargins left="0.7" right="0.7" top="0.75" bottom="0.75" header="0" footer="0"/>
  <pageSetup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1000"/>
  <sheetViews>
    <sheetView workbookViewId="0"/>
  </sheetViews>
  <sheetFormatPr defaultColWidth="12.5703125" defaultRowHeight="15" customHeight="1"/>
  <cols>
    <col min="1" max="1" width="42.28515625" customWidth="1"/>
    <col min="2" max="2" width="20.42578125" customWidth="1"/>
    <col min="3" max="3" width="21.42578125" customWidth="1"/>
    <col min="4" max="4" width="18.28515625" customWidth="1"/>
    <col min="5" max="5" width="23.7109375" customWidth="1"/>
    <col min="6" max="26" width="8.5703125" customWidth="1"/>
  </cols>
  <sheetData>
    <row r="1" spans="1:21">
      <c r="A1" s="74"/>
      <c r="B1" s="83" t="s">
        <v>241</v>
      </c>
      <c r="C1" s="83" t="s">
        <v>242</v>
      </c>
      <c r="D1" s="83" t="s">
        <v>243</v>
      </c>
      <c r="E1" s="83"/>
      <c r="F1" s="83"/>
      <c r="G1" s="83"/>
      <c r="H1" s="83"/>
      <c r="I1" s="83"/>
      <c r="J1" s="83"/>
      <c r="K1" s="83"/>
      <c r="L1" s="83"/>
      <c r="M1" s="83"/>
      <c r="N1" s="83"/>
      <c r="O1" s="83"/>
      <c r="P1" s="83"/>
      <c r="Q1" s="83"/>
      <c r="R1" s="83"/>
      <c r="S1" s="83"/>
      <c r="T1" s="83"/>
      <c r="U1" s="83"/>
    </row>
    <row r="2" spans="1:21">
      <c r="A2" s="84" t="s">
        <v>408</v>
      </c>
      <c r="B2" s="115" t="s">
        <v>409</v>
      </c>
      <c r="C2" s="115" t="s">
        <v>410</v>
      </c>
      <c r="D2" s="115" t="s">
        <v>411</v>
      </c>
      <c r="E2" s="116"/>
      <c r="F2" s="116"/>
      <c r="G2" s="116"/>
      <c r="H2" s="116"/>
      <c r="I2" s="116"/>
      <c r="J2" s="116"/>
      <c r="K2" s="116"/>
      <c r="L2" s="116"/>
      <c r="M2" s="116"/>
      <c r="N2" s="116"/>
      <c r="O2" s="116"/>
      <c r="P2" s="116"/>
      <c r="Q2" s="116"/>
      <c r="R2" s="116"/>
      <c r="S2" s="116"/>
      <c r="T2" s="116"/>
      <c r="U2" s="116"/>
    </row>
    <row r="3" spans="1:21">
      <c r="A3" s="76" t="s">
        <v>247</v>
      </c>
      <c r="B3" s="117" t="s">
        <v>412</v>
      </c>
      <c r="C3" s="117" t="s">
        <v>413</v>
      </c>
      <c r="D3" s="117" t="s">
        <v>414</v>
      </c>
      <c r="E3" s="117"/>
      <c r="F3" s="117"/>
      <c r="G3" s="117"/>
      <c r="H3" s="117"/>
      <c r="I3" s="117"/>
      <c r="J3" s="117"/>
      <c r="K3" s="117"/>
      <c r="L3" s="81"/>
      <c r="M3" s="81"/>
      <c r="N3" s="117"/>
      <c r="O3" s="117"/>
      <c r="P3" s="117"/>
      <c r="Q3" s="117"/>
      <c r="R3" s="117"/>
      <c r="S3" s="117"/>
      <c r="T3" s="117"/>
      <c r="U3" s="81"/>
    </row>
    <row r="4" spans="1:21">
      <c r="A4" s="76" t="s">
        <v>415</v>
      </c>
      <c r="B4" s="81" t="s">
        <v>416</v>
      </c>
      <c r="C4" s="81"/>
      <c r="D4" s="81" t="s">
        <v>414</v>
      </c>
      <c r="E4" s="81"/>
      <c r="F4" s="81"/>
      <c r="G4" s="81"/>
      <c r="H4" s="81"/>
      <c r="I4" s="81"/>
      <c r="J4" s="81"/>
      <c r="K4" s="81"/>
      <c r="L4" s="81"/>
      <c r="M4" s="81"/>
      <c r="N4" s="81"/>
      <c r="O4" s="81"/>
      <c r="P4" s="81"/>
      <c r="Q4" s="81"/>
      <c r="R4" s="81"/>
      <c r="S4" s="81"/>
      <c r="T4" s="81"/>
      <c r="U4" s="81"/>
    </row>
    <row r="5" spans="1:21">
      <c r="A5" s="76" t="s">
        <v>417</v>
      </c>
      <c r="B5" s="81" t="s">
        <v>418</v>
      </c>
      <c r="C5" s="81"/>
      <c r="D5" s="81"/>
      <c r="E5" s="81"/>
      <c r="F5" s="81"/>
      <c r="G5" s="81"/>
      <c r="H5" s="81"/>
      <c r="I5" s="81"/>
      <c r="J5" s="81"/>
      <c r="K5" s="81"/>
      <c r="L5" s="81"/>
      <c r="M5" s="81"/>
      <c r="N5" s="81"/>
      <c r="O5" s="81"/>
      <c r="P5" s="81"/>
      <c r="Q5" s="81"/>
      <c r="R5" s="81"/>
      <c r="S5" s="81"/>
      <c r="T5" s="81"/>
      <c r="U5" s="81"/>
    </row>
    <row r="6" spans="1:21">
      <c r="A6" s="76" t="s">
        <v>250</v>
      </c>
      <c r="B6" s="81" t="s">
        <v>419</v>
      </c>
      <c r="C6" s="81" t="s">
        <v>420</v>
      </c>
      <c r="D6" s="81" t="s">
        <v>421</v>
      </c>
      <c r="E6" s="81"/>
      <c r="F6" s="81"/>
      <c r="G6" s="81"/>
      <c r="H6" s="81"/>
      <c r="I6" s="81"/>
      <c r="J6" s="81"/>
      <c r="K6" s="81"/>
      <c r="L6" s="81"/>
      <c r="M6" s="81"/>
      <c r="N6" s="81"/>
      <c r="O6" s="81"/>
      <c r="P6" s="81"/>
      <c r="Q6" s="81"/>
      <c r="R6" s="81"/>
      <c r="S6" s="81"/>
      <c r="T6" s="81"/>
      <c r="U6" s="81"/>
    </row>
    <row r="7" spans="1:21">
      <c r="A7" s="76" t="s">
        <v>251</v>
      </c>
      <c r="B7" s="81"/>
      <c r="C7" s="81"/>
      <c r="D7" s="81"/>
      <c r="E7" s="81"/>
      <c r="F7" s="81"/>
      <c r="G7" s="81"/>
      <c r="H7" s="81"/>
      <c r="I7" s="81"/>
      <c r="J7" s="81"/>
      <c r="K7" s="81"/>
      <c r="L7" s="81"/>
      <c r="M7" s="81"/>
      <c r="N7" s="81"/>
      <c r="O7" s="81"/>
      <c r="P7" s="81"/>
      <c r="Q7" s="81"/>
      <c r="R7" s="81"/>
      <c r="S7" s="81"/>
      <c r="T7" s="81"/>
      <c r="U7" s="81"/>
    </row>
    <row r="8" spans="1:21">
      <c r="A8" s="76" t="s">
        <v>252</v>
      </c>
      <c r="B8" s="81"/>
      <c r="C8" s="81"/>
      <c r="D8" s="81"/>
      <c r="E8" s="81"/>
      <c r="F8" s="81"/>
      <c r="G8" s="81"/>
      <c r="H8" s="81"/>
      <c r="I8" s="81"/>
      <c r="J8" s="81"/>
      <c r="K8" s="81"/>
      <c r="L8" s="81"/>
      <c r="M8" s="81"/>
      <c r="N8" s="81"/>
      <c r="O8" s="81"/>
      <c r="P8" s="81"/>
      <c r="Q8" s="81"/>
      <c r="R8" s="81"/>
      <c r="S8" s="81"/>
      <c r="T8" s="81"/>
      <c r="U8" s="81"/>
    </row>
    <row r="9" spans="1:21">
      <c r="A9" s="76" t="s">
        <v>253</v>
      </c>
      <c r="B9" s="117" t="s">
        <v>422</v>
      </c>
      <c r="C9" s="117" t="s">
        <v>423</v>
      </c>
      <c r="D9" s="117" t="s">
        <v>424</v>
      </c>
      <c r="E9" s="117"/>
      <c r="F9" s="117"/>
      <c r="G9" s="117"/>
      <c r="H9" s="117"/>
      <c r="I9" s="117"/>
      <c r="J9" s="117"/>
      <c r="K9" s="117"/>
      <c r="L9" s="81"/>
      <c r="M9" s="81"/>
      <c r="N9" s="81"/>
      <c r="O9" s="81"/>
      <c r="P9" s="81"/>
      <c r="Q9" s="81"/>
      <c r="R9" s="81"/>
      <c r="S9" s="81"/>
      <c r="T9" s="81"/>
      <c r="U9" s="81"/>
    </row>
    <row r="10" spans="1:21">
      <c r="A10" s="76" t="s">
        <v>254</v>
      </c>
      <c r="B10" s="81" t="s">
        <v>425</v>
      </c>
      <c r="C10" s="81" t="s">
        <v>426</v>
      </c>
      <c r="D10" s="81" t="s">
        <v>427</v>
      </c>
      <c r="E10" s="81"/>
      <c r="F10" s="81"/>
      <c r="G10" s="81"/>
      <c r="H10" s="81"/>
      <c r="I10" s="81"/>
      <c r="J10" s="81"/>
      <c r="K10" s="81"/>
      <c r="L10" s="81"/>
      <c r="M10" s="81"/>
      <c r="N10" s="81"/>
      <c r="O10" s="81"/>
      <c r="P10" s="81"/>
      <c r="Q10" s="81"/>
      <c r="R10" s="81"/>
      <c r="S10" s="81"/>
      <c r="T10" s="81"/>
      <c r="U10" s="81"/>
    </row>
    <row r="11" spans="1:21">
      <c r="A11" s="76" t="s">
        <v>255</v>
      </c>
      <c r="B11" s="81"/>
      <c r="C11" s="81"/>
      <c r="D11" s="81"/>
      <c r="E11" s="81"/>
      <c r="F11" s="81"/>
      <c r="G11" s="81"/>
      <c r="H11" s="81"/>
      <c r="I11" s="81"/>
      <c r="J11" s="81"/>
      <c r="K11" s="81"/>
      <c r="L11" s="81"/>
      <c r="M11" s="81"/>
      <c r="N11" s="81"/>
      <c r="O11" s="81"/>
      <c r="P11" s="81"/>
      <c r="Q11" s="81"/>
      <c r="R11" s="81"/>
      <c r="S11" s="81"/>
      <c r="T11" s="81"/>
      <c r="U11" s="81"/>
    </row>
    <row r="12" spans="1:21">
      <c r="A12" s="76" t="s">
        <v>256</v>
      </c>
      <c r="B12" s="81"/>
      <c r="C12" s="81"/>
      <c r="D12" s="81"/>
      <c r="E12" s="81"/>
      <c r="F12" s="81"/>
      <c r="G12" s="81"/>
      <c r="H12" s="81"/>
      <c r="I12" s="81"/>
      <c r="J12" s="81"/>
      <c r="K12" s="81"/>
      <c r="L12" s="81"/>
      <c r="M12" s="81"/>
      <c r="N12" s="81"/>
      <c r="O12" s="81"/>
      <c r="P12" s="81"/>
      <c r="Q12" s="81"/>
      <c r="R12" s="81"/>
      <c r="S12" s="81"/>
      <c r="T12" s="81"/>
      <c r="U12" s="81"/>
    </row>
    <row r="13" spans="1:21">
      <c r="A13" s="76" t="s">
        <v>257</v>
      </c>
      <c r="B13" s="117" t="s">
        <v>428</v>
      </c>
      <c r="C13" s="117" t="s">
        <v>429</v>
      </c>
      <c r="D13" s="117" t="s">
        <v>430</v>
      </c>
      <c r="E13" s="117"/>
      <c r="F13" s="117"/>
      <c r="G13" s="117"/>
      <c r="H13" s="117"/>
      <c r="I13" s="117"/>
      <c r="J13" s="117"/>
      <c r="K13" s="117"/>
      <c r="L13" s="117"/>
      <c r="M13" s="117"/>
      <c r="N13" s="117"/>
      <c r="O13" s="117"/>
      <c r="P13" s="117"/>
      <c r="Q13" s="117"/>
      <c r="R13" s="117"/>
      <c r="S13" s="117"/>
      <c r="T13" s="117"/>
      <c r="U13" s="117"/>
    </row>
    <row r="14" spans="1:21">
      <c r="A14" s="76" t="s">
        <v>258</v>
      </c>
      <c r="B14" s="81" t="s">
        <v>431</v>
      </c>
      <c r="C14" s="81" t="s">
        <v>432</v>
      </c>
      <c r="D14" s="81" t="s">
        <v>433</v>
      </c>
      <c r="E14" s="81"/>
      <c r="F14" s="81"/>
      <c r="G14" s="81"/>
      <c r="H14" s="81"/>
      <c r="I14" s="81"/>
      <c r="J14" s="81"/>
      <c r="K14" s="81"/>
      <c r="L14" s="81"/>
      <c r="M14" s="81"/>
      <c r="N14" s="81"/>
      <c r="O14" s="81"/>
      <c r="P14" s="81"/>
      <c r="Q14" s="81"/>
      <c r="R14" s="81"/>
      <c r="S14" s="81"/>
      <c r="T14" s="81"/>
      <c r="U14" s="81"/>
    </row>
    <row r="15" spans="1:21">
      <c r="A15" s="76" t="s">
        <v>259</v>
      </c>
      <c r="B15" s="117" t="s">
        <v>434</v>
      </c>
      <c r="C15" s="117" t="s">
        <v>435</v>
      </c>
      <c r="D15" s="117" t="s">
        <v>436</v>
      </c>
      <c r="E15" s="117"/>
      <c r="F15" s="117"/>
      <c r="G15" s="117"/>
      <c r="H15" s="117"/>
      <c r="I15" s="117"/>
      <c r="J15" s="117"/>
      <c r="K15" s="117"/>
      <c r="L15" s="117"/>
      <c r="M15" s="117"/>
      <c r="N15" s="117"/>
      <c r="O15" s="117"/>
      <c r="P15" s="117"/>
      <c r="Q15" s="117"/>
      <c r="R15" s="117"/>
      <c r="S15" s="117"/>
      <c r="T15" s="117"/>
      <c r="U15" s="117"/>
    </row>
    <row r="16" spans="1:21">
      <c r="A16" s="76" t="s">
        <v>260</v>
      </c>
      <c r="B16" s="81"/>
      <c r="C16" s="81"/>
      <c r="D16" s="81"/>
      <c r="E16" s="81"/>
      <c r="F16" s="81"/>
      <c r="G16" s="81"/>
      <c r="H16" s="81"/>
      <c r="I16" s="81"/>
      <c r="J16" s="81"/>
      <c r="K16" s="81"/>
      <c r="L16" s="81"/>
      <c r="M16" s="81"/>
      <c r="N16" s="81"/>
      <c r="O16" s="81"/>
      <c r="P16" s="81"/>
      <c r="Q16" s="81"/>
      <c r="R16" s="81"/>
      <c r="S16" s="81"/>
      <c r="T16" s="81"/>
      <c r="U16" s="81"/>
    </row>
    <row r="17" spans="1:21">
      <c r="A17" s="76" t="s">
        <v>437</v>
      </c>
      <c r="B17" s="81"/>
      <c r="C17" s="81"/>
      <c r="D17" s="81"/>
      <c r="E17" s="81"/>
      <c r="F17" s="81"/>
      <c r="G17" s="81"/>
      <c r="H17" s="81"/>
      <c r="I17" s="81"/>
      <c r="J17" s="81"/>
      <c r="K17" s="81"/>
      <c r="L17" s="81"/>
      <c r="M17" s="81"/>
      <c r="N17" s="81"/>
      <c r="O17" s="81"/>
      <c r="P17" s="81"/>
      <c r="Q17" s="81"/>
      <c r="R17" s="81"/>
      <c r="S17" s="81"/>
      <c r="T17" s="81"/>
      <c r="U17" s="81"/>
    </row>
    <row r="18" spans="1:21">
      <c r="A18" s="76" t="s">
        <v>438</v>
      </c>
      <c r="B18" s="81"/>
      <c r="C18" s="81"/>
      <c r="D18" s="81"/>
      <c r="E18" s="81"/>
      <c r="F18" s="81"/>
      <c r="G18" s="81"/>
      <c r="H18" s="81"/>
      <c r="I18" s="81"/>
      <c r="J18" s="81"/>
      <c r="K18" s="81"/>
      <c r="L18" s="81"/>
      <c r="M18" s="81"/>
      <c r="N18" s="81"/>
      <c r="O18" s="81"/>
      <c r="P18" s="81"/>
      <c r="Q18" s="81"/>
      <c r="R18" s="81"/>
      <c r="S18" s="81"/>
      <c r="T18" s="81"/>
      <c r="U18" s="81"/>
    </row>
    <row r="19" spans="1:21">
      <c r="A19" s="76" t="s">
        <v>439</v>
      </c>
      <c r="B19" s="81"/>
      <c r="C19" s="81"/>
      <c r="D19" s="81"/>
      <c r="E19" s="81"/>
      <c r="F19" s="81"/>
      <c r="G19" s="81"/>
      <c r="H19" s="81"/>
      <c r="I19" s="81"/>
      <c r="J19" s="81"/>
      <c r="K19" s="81"/>
      <c r="L19" s="81"/>
      <c r="M19" s="81"/>
      <c r="N19" s="81"/>
      <c r="O19" s="81"/>
      <c r="P19" s="81"/>
      <c r="Q19" s="81"/>
      <c r="R19" s="81"/>
      <c r="S19" s="81"/>
      <c r="T19" s="81"/>
      <c r="U19" s="81"/>
    </row>
    <row r="20" spans="1:21">
      <c r="A20" s="76" t="s">
        <v>440</v>
      </c>
      <c r="B20" s="81"/>
      <c r="C20" s="81"/>
      <c r="D20" s="81"/>
      <c r="E20" s="81"/>
      <c r="F20" s="81"/>
      <c r="G20" s="81"/>
      <c r="H20" s="81"/>
      <c r="I20" s="81"/>
      <c r="J20" s="81"/>
      <c r="K20" s="81"/>
      <c r="L20" s="81"/>
      <c r="M20" s="81"/>
      <c r="N20" s="81"/>
      <c r="O20" s="81"/>
      <c r="P20" s="81"/>
      <c r="Q20" s="81"/>
      <c r="R20" s="81"/>
      <c r="S20" s="81"/>
      <c r="T20" s="81"/>
      <c r="U20" s="81"/>
    </row>
    <row r="21" spans="1:21" ht="15.75" customHeight="1">
      <c r="A21" s="76" t="s">
        <v>265</v>
      </c>
      <c r="B21" s="117" t="s">
        <v>441</v>
      </c>
      <c r="C21" s="117" t="s">
        <v>442</v>
      </c>
      <c r="D21" s="117" t="s">
        <v>443</v>
      </c>
      <c r="E21" s="117"/>
      <c r="F21" s="117"/>
      <c r="G21" s="117"/>
      <c r="H21" s="117"/>
      <c r="I21" s="117"/>
      <c r="J21" s="117"/>
      <c r="K21" s="117"/>
      <c r="L21" s="117"/>
      <c r="M21" s="117"/>
      <c r="N21" s="117"/>
      <c r="O21" s="117"/>
      <c r="P21" s="117"/>
      <c r="Q21" s="117"/>
      <c r="R21" s="117"/>
      <c r="S21" s="117"/>
      <c r="T21" s="117"/>
      <c r="U21" s="117"/>
    </row>
    <row r="22" spans="1:21" ht="15.75" customHeight="1">
      <c r="A22" s="76" t="s">
        <v>266</v>
      </c>
      <c r="B22" s="81" t="s">
        <v>444</v>
      </c>
      <c r="C22" s="81" t="s">
        <v>445</v>
      </c>
      <c r="D22" s="81" t="s">
        <v>446</v>
      </c>
      <c r="E22" s="81"/>
      <c r="F22" s="81"/>
      <c r="G22" s="81"/>
      <c r="H22" s="81"/>
      <c r="I22" s="81"/>
      <c r="J22" s="81"/>
      <c r="K22" s="81"/>
      <c r="L22" s="81"/>
      <c r="M22" s="81"/>
      <c r="N22" s="81"/>
      <c r="O22" s="81"/>
      <c r="P22" s="81"/>
      <c r="Q22" s="81"/>
      <c r="R22" s="81"/>
      <c r="S22" s="81"/>
      <c r="T22" s="81"/>
      <c r="U22" s="81"/>
    </row>
    <row r="23" spans="1:21" ht="15.75" customHeight="1">
      <c r="A23" s="76" t="s">
        <v>267</v>
      </c>
      <c r="B23" s="117" t="s">
        <v>447</v>
      </c>
      <c r="C23" s="117" t="s">
        <v>448</v>
      </c>
      <c r="D23" s="117" t="s">
        <v>449</v>
      </c>
      <c r="E23" s="117"/>
      <c r="F23" s="117"/>
      <c r="G23" s="117"/>
      <c r="H23" s="117"/>
      <c r="I23" s="117"/>
      <c r="J23" s="81"/>
      <c r="K23" s="81"/>
      <c r="L23" s="117"/>
      <c r="M23" s="117"/>
      <c r="N23" s="117"/>
      <c r="O23" s="117"/>
      <c r="P23" s="81"/>
      <c r="Q23" s="117"/>
      <c r="R23" s="117"/>
      <c r="S23" s="117"/>
      <c r="T23" s="81"/>
      <c r="U23" s="81"/>
    </row>
    <row r="24" spans="1:21" ht="15.75" customHeight="1">
      <c r="A24" s="76" t="s">
        <v>450</v>
      </c>
      <c r="B24" s="81">
        <v>-3</v>
      </c>
      <c r="C24" s="81">
        <v>-1</v>
      </c>
      <c r="D24" s="81">
        <v>-221</v>
      </c>
      <c r="E24" s="81"/>
      <c r="F24" s="81"/>
      <c r="G24" s="81"/>
      <c r="H24" s="81"/>
      <c r="I24" s="81"/>
      <c r="J24" s="81"/>
      <c r="K24" s="81"/>
      <c r="L24" s="81"/>
      <c r="M24" s="81"/>
      <c r="N24" s="81"/>
      <c r="O24" s="81"/>
      <c r="P24" s="81"/>
      <c r="Q24" s="81"/>
      <c r="R24" s="81"/>
      <c r="S24" s="81"/>
      <c r="T24" s="81"/>
      <c r="U24" s="81"/>
    </row>
    <row r="25" spans="1:21" ht="15.75" customHeight="1">
      <c r="A25" s="76" t="s">
        <v>451</v>
      </c>
      <c r="B25" s="81"/>
      <c r="C25" s="81"/>
      <c r="D25" s="81"/>
      <c r="E25" s="81"/>
      <c r="F25" s="81"/>
      <c r="G25" s="81"/>
      <c r="H25" s="81"/>
      <c r="I25" s="81"/>
      <c r="J25" s="81"/>
      <c r="K25" s="81"/>
      <c r="L25" s="81"/>
      <c r="M25" s="81"/>
      <c r="N25" s="81"/>
      <c r="O25" s="81"/>
      <c r="P25" s="81"/>
      <c r="Q25" s="81"/>
      <c r="R25" s="81"/>
      <c r="S25" s="81"/>
      <c r="T25" s="81"/>
      <c r="U25" s="81"/>
    </row>
    <row r="26" spans="1:21" ht="15.75" customHeight="1">
      <c r="A26" s="76" t="s">
        <v>452</v>
      </c>
      <c r="B26" s="81" t="s">
        <v>453</v>
      </c>
      <c r="C26" s="81" t="s">
        <v>454</v>
      </c>
      <c r="D26" s="81" t="s">
        <v>455</v>
      </c>
      <c r="E26" s="81"/>
      <c r="F26" s="81"/>
      <c r="G26" s="81"/>
      <c r="H26" s="81"/>
      <c r="I26" s="81"/>
      <c r="J26" s="81"/>
      <c r="K26" s="81"/>
      <c r="L26" s="81"/>
      <c r="M26" s="81"/>
      <c r="N26" s="81"/>
      <c r="O26" s="81"/>
      <c r="P26" s="81"/>
      <c r="Q26" s="81"/>
      <c r="R26" s="81"/>
      <c r="S26" s="81"/>
      <c r="T26" s="81"/>
      <c r="U26" s="81"/>
    </row>
    <row r="27" spans="1:21" ht="15.75" customHeight="1">
      <c r="A27" s="76" t="s">
        <v>456</v>
      </c>
      <c r="B27" s="81"/>
      <c r="C27" s="81"/>
      <c r="D27" s="81"/>
      <c r="E27" s="81"/>
      <c r="F27" s="81"/>
      <c r="G27" s="81"/>
      <c r="H27" s="81"/>
      <c r="I27" s="81"/>
      <c r="J27" s="81"/>
      <c r="K27" s="81"/>
      <c r="L27" s="81"/>
      <c r="M27" s="81"/>
      <c r="N27" s="81"/>
      <c r="O27" s="81"/>
      <c r="P27" s="81"/>
      <c r="Q27" s="81"/>
      <c r="R27" s="81"/>
      <c r="S27" s="81"/>
      <c r="T27" s="81"/>
      <c r="U27" s="81"/>
    </row>
    <row r="28" spans="1:21" ht="15.75" customHeight="1">
      <c r="A28" s="76" t="s">
        <v>272</v>
      </c>
      <c r="B28" s="117" t="s">
        <v>457</v>
      </c>
      <c r="C28" s="117" t="s">
        <v>458</v>
      </c>
      <c r="D28" s="117" t="s">
        <v>459</v>
      </c>
      <c r="E28" s="117"/>
      <c r="F28" s="117"/>
      <c r="G28" s="117"/>
      <c r="H28" s="117"/>
      <c r="I28" s="117"/>
      <c r="J28" s="117"/>
      <c r="K28" s="117"/>
      <c r="L28" s="117"/>
      <c r="M28" s="117"/>
      <c r="N28" s="117"/>
      <c r="O28" s="117"/>
      <c r="P28" s="117"/>
      <c r="Q28" s="117"/>
      <c r="R28" s="117"/>
      <c r="S28" s="117"/>
      <c r="T28" s="81"/>
      <c r="U28" s="81"/>
    </row>
    <row r="29" spans="1:21" ht="15.75" customHeight="1">
      <c r="A29" s="76" t="s">
        <v>273</v>
      </c>
      <c r="B29" s="117" t="s">
        <v>460</v>
      </c>
      <c r="C29" s="117" t="s">
        <v>461</v>
      </c>
      <c r="D29" s="117" t="s">
        <v>462</v>
      </c>
      <c r="E29" s="117"/>
      <c r="F29" s="117"/>
      <c r="G29" s="117"/>
      <c r="H29" s="117"/>
      <c r="I29" s="117"/>
      <c r="J29" s="117"/>
      <c r="K29" s="117"/>
      <c r="L29" s="117"/>
      <c r="M29" s="117"/>
      <c r="N29" s="117"/>
      <c r="O29" s="117"/>
      <c r="P29" s="117"/>
      <c r="Q29" s="117"/>
      <c r="R29" s="117"/>
      <c r="S29" s="117"/>
      <c r="T29" s="117"/>
      <c r="U29" s="117"/>
    </row>
    <row r="30" spans="1:21" ht="15.75" customHeight="1">
      <c r="A30" s="76" t="s">
        <v>274</v>
      </c>
      <c r="B30" s="81" t="s">
        <v>463</v>
      </c>
      <c r="C30" s="81" t="s">
        <v>464</v>
      </c>
      <c r="D30" s="81" t="s">
        <v>465</v>
      </c>
      <c r="E30" s="81"/>
      <c r="F30" s="81"/>
      <c r="G30" s="81"/>
      <c r="H30" s="81"/>
      <c r="I30" s="81"/>
      <c r="J30" s="81"/>
      <c r="K30" s="81"/>
      <c r="L30" s="81"/>
      <c r="M30" s="81"/>
      <c r="N30" s="81"/>
      <c r="O30" s="81"/>
      <c r="P30" s="81"/>
      <c r="Q30" s="81"/>
      <c r="R30" s="81"/>
      <c r="S30" s="81"/>
      <c r="T30" s="81"/>
      <c r="U30" s="81"/>
    </row>
    <row r="31" spans="1:21" ht="15.75" customHeight="1">
      <c r="A31" s="76" t="s">
        <v>275</v>
      </c>
      <c r="B31" s="117" t="s">
        <v>466</v>
      </c>
      <c r="C31" s="117" t="s">
        <v>467</v>
      </c>
      <c r="D31" s="117" t="s">
        <v>468</v>
      </c>
      <c r="E31" s="117"/>
      <c r="F31" s="117"/>
      <c r="G31" s="117"/>
      <c r="H31" s="117"/>
      <c r="I31" s="117"/>
      <c r="J31" s="117"/>
      <c r="K31" s="117"/>
      <c r="L31" s="117"/>
      <c r="M31" s="117"/>
      <c r="N31" s="117"/>
      <c r="O31" s="117"/>
      <c r="P31" s="117"/>
      <c r="Q31" s="117"/>
      <c r="R31" s="117"/>
      <c r="S31" s="117"/>
      <c r="T31" s="117"/>
      <c r="U31" s="117"/>
    </row>
    <row r="32" spans="1:21" ht="15.75" customHeight="1">
      <c r="A32" s="76" t="s">
        <v>276</v>
      </c>
      <c r="B32" s="81"/>
      <c r="C32" s="81"/>
      <c r="D32" s="81"/>
      <c r="E32" s="81"/>
      <c r="F32" s="81"/>
      <c r="G32" s="81"/>
      <c r="H32" s="81"/>
      <c r="I32" s="81"/>
      <c r="J32" s="81"/>
      <c r="K32" s="81"/>
      <c r="L32" s="81"/>
      <c r="M32" s="81"/>
      <c r="N32" s="81"/>
      <c r="O32" s="81"/>
      <c r="P32" s="81"/>
      <c r="Q32" s="81"/>
      <c r="R32" s="81"/>
      <c r="S32" s="81"/>
      <c r="T32" s="81"/>
      <c r="U32" s="81"/>
    </row>
    <row r="33" spans="1:21" ht="15.75" customHeight="1">
      <c r="A33" s="76" t="s">
        <v>277</v>
      </c>
      <c r="B33" s="81"/>
      <c r="C33" s="81"/>
      <c r="D33" s="81"/>
      <c r="E33" s="81"/>
      <c r="F33" s="81"/>
      <c r="G33" s="81"/>
      <c r="H33" s="81"/>
      <c r="I33" s="81"/>
      <c r="J33" s="81"/>
      <c r="K33" s="81"/>
      <c r="L33" s="81"/>
      <c r="M33" s="81"/>
      <c r="N33" s="81"/>
      <c r="O33" s="81"/>
      <c r="P33" s="81"/>
      <c r="Q33" s="81"/>
      <c r="R33" s="81"/>
      <c r="S33" s="81"/>
      <c r="T33" s="81"/>
      <c r="U33" s="81"/>
    </row>
    <row r="34" spans="1:21" ht="15.75" customHeight="1">
      <c r="A34" s="76" t="s">
        <v>278</v>
      </c>
      <c r="B34" s="117" t="s">
        <v>466</v>
      </c>
      <c r="C34" s="117" t="s">
        <v>467</v>
      </c>
      <c r="D34" s="117" t="s">
        <v>468</v>
      </c>
      <c r="E34" s="117"/>
      <c r="F34" s="117"/>
      <c r="G34" s="117"/>
      <c r="H34" s="117"/>
      <c r="I34" s="117"/>
      <c r="J34" s="117"/>
      <c r="K34" s="117"/>
      <c r="L34" s="117"/>
      <c r="M34" s="117"/>
      <c r="N34" s="117"/>
      <c r="O34" s="117"/>
      <c r="P34" s="117"/>
      <c r="Q34" s="117"/>
      <c r="R34" s="117"/>
      <c r="S34" s="117"/>
      <c r="T34" s="117"/>
      <c r="U34" s="117"/>
    </row>
    <row r="35" spans="1:21" ht="15.75" customHeight="1">
      <c r="A35" s="76" t="s">
        <v>279</v>
      </c>
      <c r="B35" s="81"/>
      <c r="C35" s="81"/>
      <c r="D35" s="81"/>
      <c r="E35" s="81"/>
      <c r="F35" s="81"/>
      <c r="G35" s="81"/>
      <c r="H35" s="81"/>
      <c r="I35" s="81"/>
      <c r="J35" s="81"/>
      <c r="K35" s="81"/>
      <c r="L35" s="81"/>
      <c r="M35" s="81"/>
      <c r="N35" s="81"/>
      <c r="O35" s="81"/>
      <c r="P35" s="81"/>
      <c r="Q35" s="81"/>
      <c r="R35" s="81"/>
      <c r="S35" s="81"/>
      <c r="T35" s="81"/>
      <c r="U35" s="81"/>
    </row>
    <row r="36" spans="1:21" ht="15.75" customHeight="1">
      <c r="A36" s="76" t="s">
        <v>280</v>
      </c>
      <c r="B36" s="117" t="s">
        <v>466</v>
      </c>
      <c r="C36" s="117" t="s">
        <v>467</v>
      </c>
      <c r="D36" s="117" t="s">
        <v>468</v>
      </c>
      <c r="E36" s="117"/>
      <c r="F36" s="117"/>
      <c r="G36" s="117"/>
      <c r="H36" s="117"/>
      <c r="I36" s="117"/>
      <c r="J36" s="117"/>
      <c r="K36" s="117"/>
      <c r="L36" s="117"/>
      <c r="M36" s="117"/>
      <c r="N36" s="117"/>
      <c r="O36" s="117"/>
      <c r="P36" s="117"/>
      <c r="Q36" s="117"/>
      <c r="R36" s="117"/>
      <c r="S36" s="117"/>
      <c r="T36" s="117"/>
      <c r="U36" s="117"/>
    </row>
    <row r="37" spans="1:21" ht="15.75" customHeight="1">
      <c r="A37" s="421"/>
      <c r="B37" s="413"/>
      <c r="C37" s="413"/>
      <c r="D37" s="413"/>
      <c r="E37" s="413"/>
      <c r="F37" s="413"/>
      <c r="G37" s="413"/>
      <c r="H37" s="413"/>
      <c r="I37" s="413"/>
      <c r="J37" s="413"/>
      <c r="K37" s="413"/>
      <c r="L37" s="413"/>
      <c r="M37" s="413"/>
      <c r="N37" s="413"/>
      <c r="O37" s="413"/>
      <c r="P37" s="413"/>
      <c r="Q37" s="413"/>
      <c r="R37" s="413"/>
      <c r="S37" s="413"/>
      <c r="T37" s="413"/>
      <c r="U37" s="413"/>
    </row>
    <row r="38" spans="1:21" ht="15.75" customHeight="1">
      <c r="A38" s="76" t="s">
        <v>281</v>
      </c>
      <c r="B38" s="117" t="s">
        <v>469</v>
      </c>
      <c r="C38" s="117" t="s">
        <v>470</v>
      </c>
      <c r="D38" s="117" t="s">
        <v>471</v>
      </c>
      <c r="E38" s="117"/>
      <c r="F38" s="117"/>
      <c r="G38" s="117"/>
      <c r="H38" s="117"/>
      <c r="I38" s="117"/>
      <c r="J38" s="117"/>
      <c r="K38" s="117"/>
      <c r="L38" s="117"/>
      <c r="M38" s="117"/>
      <c r="N38" s="117"/>
      <c r="O38" s="117"/>
      <c r="P38" s="117"/>
      <c r="Q38" s="117"/>
      <c r="R38" s="117"/>
      <c r="S38" s="117"/>
      <c r="T38" s="117"/>
      <c r="U38" s="117"/>
    </row>
    <row r="39" spans="1:21" ht="15.75" customHeight="1">
      <c r="A39" s="76" t="s">
        <v>472</v>
      </c>
      <c r="B39" s="81" t="s">
        <v>473</v>
      </c>
      <c r="C39" s="81" t="s">
        <v>474</v>
      </c>
      <c r="D39" s="81" t="s">
        <v>475</v>
      </c>
      <c r="E39" s="81"/>
      <c r="F39" s="81"/>
      <c r="G39" s="81"/>
      <c r="H39" s="81"/>
      <c r="I39" s="81"/>
      <c r="J39" s="81"/>
      <c r="K39" s="81"/>
      <c r="L39" s="81"/>
      <c r="M39" s="81"/>
      <c r="N39" s="81"/>
      <c r="O39" s="81"/>
      <c r="P39" s="81"/>
      <c r="Q39" s="81"/>
      <c r="R39" s="81"/>
      <c r="S39" s="81"/>
      <c r="T39" s="81"/>
      <c r="U39" s="81"/>
    </row>
    <row r="40" spans="1:21" ht="15.75" customHeight="1">
      <c r="A40" s="76" t="s">
        <v>476</v>
      </c>
      <c r="B40" s="81" t="s">
        <v>477</v>
      </c>
      <c r="C40" s="81" t="s">
        <v>478</v>
      </c>
      <c r="D40" s="81" t="s">
        <v>479</v>
      </c>
      <c r="E40" s="81"/>
      <c r="F40" s="81"/>
      <c r="G40" s="81"/>
      <c r="H40" s="81"/>
      <c r="I40" s="81"/>
      <c r="J40" s="81"/>
      <c r="K40" s="81"/>
      <c r="L40" s="81"/>
      <c r="M40" s="81"/>
      <c r="N40" s="81"/>
      <c r="O40" s="81"/>
      <c r="P40" s="81"/>
      <c r="Q40" s="81"/>
      <c r="R40" s="81"/>
      <c r="S40" s="81"/>
      <c r="T40" s="81"/>
      <c r="U40" s="81"/>
    </row>
    <row r="41" spans="1:21" ht="15.75" customHeight="1">
      <c r="A41" s="76" t="s">
        <v>480</v>
      </c>
      <c r="B41" s="81"/>
      <c r="C41" s="81"/>
      <c r="D41" s="81"/>
      <c r="E41" s="81"/>
      <c r="F41" s="81"/>
      <c r="G41" s="81"/>
      <c r="H41" s="81"/>
      <c r="I41" s="81"/>
      <c r="J41" s="81"/>
      <c r="K41" s="81"/>
      <c r="L41" s="81"/>
      <c r="M41" s="81"/>
      <c r="N41" s="81"/>
      <c r="O41" s="81"/>
      <c r="P41" s="81"/>
      <c r="Q41" s="81"/>
      <c r="R41" s="81"/>
      <c r="S41" s="81"/>
      <c r="T41" s="81"/>
      <c r="U41" s="81"/>
    </row>
    <row r="42" spans="1:21" ht="15.75" customHeight="1">
      <c r="A42" s="76" t="s">
        <v>285</v>
      </c>
      <c r="B42" s="81">
        <v>564</v>
      </c>
      <c r="C42" s="81">
        <v>570</v>
      </c>
      <c r="D42" s="81">
        <v>594</v>
      </c>
      <c r="E42" s="81"/>
      <c r="F42" s="81"/>
      <c r="G42" s="81"/>
      <c r="H42" s="81"/>
      <c r="I42" s="81"/>
      <c r="J42" s="81"/>
      <c r="K42" s="81"/>
      <c r="L42" s="81"/>
      <c r="M42" s="81"/>
      <c r="N42" s="81"/>
      <c r="O42" s="81"/>
      <c r="P42" s="81"/>
      <c r="Q42" s="81"/>
      <c r="R42" s="81"/>
      <c r="S42" s="81"/>
      <c r="T42" s="81"/>
      <c r="U42" s="81"/>
    </row>
    <row r="43" spans="1:21" ht="15.75" customHeight="1">
      <c r="A43" s="76" t="s">
        <v>286</v>
      </c>
      <c r="B43" s="117">
        <v>83</v>
      </c>
      <c r="C43" s="117">
        <v>90</v>
      </c>
      <c r="D43" s="117">
        <v>89</v>
      </c>
      <c r="E43" s="81"/>
      <c r="F43" s="81"/>
      <c r="G43" s="117"/>
      <c r="H43" s="81"/>
      <c r="I43" s="81"/>
      <c r="J43" s="81"/>
      <c r="K43" s="117"/>
      <c r="L43" s="117"/>
      <c r="M43" s="117"/>
      <c r="N43" s="117"/>
      <c r="O43" s="117"/>
      <c r="P43" s="117"/>
      <c r="Q43" s="117"/>
      <c r="R43" s="117"/>
      <c r="S43" s="117"/>
      <c r="T43" s="117"/>
      <c r="U43" s="117"/>
    </row>
    <row r="44" spans="1:21" ht="15.75" customHeight="1">
      <c r="A44" s="76" t="s">
        <v>481</v>
      </c>
      <c r="B44" s="81"/>
      <c r="C44" s="81"/>
      <c r="D44" s="81"/>
      <c r="E44" s="81"/>
      <c r="F44" s="81"/>
      <c r="G44" s="81"/>
      <c r="H44" s="81"/>
      <c r="I44" s="81"/>
      <c r="J44" s="81"/>
      <c r="K44" s="81"/>
      <c r="L44" s="81"/>
      <c r="M44" s="81"/>
      <c r="N44" s="81"/>
      <c r="O44" s="81"/>
      <c r="P44" s="81"/>
      <c r="Q44" s="81"/>
      <c r="R44" s="81"/>
      <c r="S44" s="81"/>
      <c r="T44" s="81"/>
      <c r="U44" s="81"/>
    </row>
    <row r="45" spans="1:21" ht="15.75" customHeight="1">
      <c r="A45" s="76" t="s">
        <v>482</v>
      </c>
      <c r="B45" s="81">
        <v>83</v>
      </c>
      <c r="C45" s="81">
        <v>90</v>
      </c>
      <c r="D45" s="81">
        <v>89</v>
      </c>
      <c r="E45" s="81"/>
      <c r="F45" s="81"/>
      <c r="G45" s="81"/>
      <c r="H45" s="81"/>
      <c r="I45" s="81"/>
      <c r="J45" s="81"/>
      <c r="K45" s="81"/>
      <c r="L45" s="81"/>
      <c r="M45" s="81"/>
      <c r="N45" s="81"/>
      <c r="O45" s="81"/>
      <c r="P45" s="81"/>
      <c r="Q45" s="81"/>
      <c r="R45" s="81"/>
      <c r="S45" s="81"/>
      <c r="T45" s="81"/>
      <c r="U45" s="81"/>
    </row>
    <row r="46" spans="1:21" ht="15.75" customHeight="1">
      <c r="A46" s="76" t="s">
        <v>483</v>
      </c>
      <c r="B46" s="81"/>
      <c r="C46" s="81"/>
      <c r="D46" s="81"/>
      <c r="E46" s="81"/>
      <c r="F46" s="81"/>
      <c r="G46" s="81"/>
      <c r="H46" s="81"/>
      <c r="I46" s="81"/>
      <c r="J46" s="81"/>
      <c r="K46" s="81"/>
      <c r="L46" s="81"/>
      <c r="M46" s="81"/>
      <c r="N46" s="81"/>
      <c r="O46" s="81"/>
      <c r="P46" s="81"/>
      <c r="Q46" s="81"/>
      <c r="R46" s="81"/>
      <c r="S46" s="81"/>
      <c r="T46" s="81"/>
      <c r="U46" s="81"/>
    </row>
    <row r="47" spans="1:21" ht="15.75" customHeight="1">
      <c r="A47" s="76" t="s">
        <v>484</v>
      </c>
      <c r="B47" s="81"/>
      <c r="C47" s="81"/>
      <c r="D47" s="81"/>
      <c r="E47" s="81"/>
      <c r="F47" s="81"/>
      <c r="G47" s="81"/>
      <c r="H47" s="81"/>
      <c r="I47" s="81"/>
      <c r="J47" s="81"/>
      <c r="K47" s="81"/>
      <c r="L47" s="81"/>
      <c r="M47" s="81"/>
      <c r="N47" s="81"/>
      <c r="O47" s="81"/>
      <c r="P47" s="81"/>
      <c r="Q47" s="81"/>
      <c r="R47" s="81"/>
      <c r="S47" s="81"/>
      <c r="T47" s="81"/>
      <c r="U47" s="81"/>
    </row>
    <row r="48" spans="1:21" ht="15.75" customHeight="1">
      <c r="A48" s="76" t="s">
        <v>291</v>
      </c>
      <c r="B48" s="117" t="s">
        <v>485</v>
      </c>
      <c r="C48" s="117" t="s">
        <v>486</v>
      </c>
      <c r="D48" s="117" t="s">
        <v>487</v>
      </c>
      <c r="E48" s="117"/>
      <c r="F48" s="117"/>
      <c r="G48" s="117"/>
      <c r="H48" s="117"/>
      <c r="I48" s="81"/>
      <c r="J48" s="81"/>
      <c r="K48" s="81"/>
      <c r="L48" s="81"/>
      <c r="M48" s="81"/>
      <c r="N48" s="81"/>
      <c r="O48" s="81"/>
      <c r="P48" s="81"/>
      <c r="Q48" s="81"/>
      <c r="R48" s="81"/>
      <c r="S48" s="81"/>
      <c r="T48" s="81"/>
      <c r="U48" s="81"/>
    </row>
    <row r="49" spans="1:21" ht="15.75" customHeight="1">
      <c r="A49" s="76" t="s">
        <v>488</v>
      </c>
      <c r="B49" s="81" t="s">
        <v>485</v>
      </c>
      <c r="C49" s="81" t="s">
        <v>486</v>
      </c>
      <c r="D49" s="81" t="s">
        <v>487</v>
      </c>
      <c r="E49" s="81"/>
      <c r="F49" s="81"/>
      <c r="G49" s="81"/>
      <c r="H49" s="81"/>
      <c r="I49" s="81"/>
      <c r="J49" s="81"/>
      <c r="K49" s="81"/>
      <c r="L49" s="81"/>
      <c r="M49" s="81"/>
      <c r="N49" s="81"/>
      <c r="O49" s="81"/>
      <c r="P49" s="81"/>
      <c r="Q49" s="81"/>
      <c r="R49" s="81"/>
      <c r="S49" s="81"/>
      <c r="T49" s="81"/>
      <c r="U49" s="81"/>
    </row>
    <row r="50" spans="1:21" ht="15.75" customHeight="1">
      <c r="A50" s="76" t="s">
        <v>489</v>
      </c>
      <c r="B50" s="81"/>
      <c r="C50" s="81"/>
      <c r="D50" s="81"/>
      <c r="E50" s="81"/>
      <c r="F50" s="81"/>
      <c r="G50" s="81"/>
      <c r="H50" s="81"/>
      <c r="I50" s="81"/>
      <c r="J50" s="81"/>
      <c r="K50" s="81"/>
      <c r="L50" s="81"/>
      <c r="M50" s="81"/>
      <c r="N50" s="81"/>
      <c r="O50" s="81"/>
      <c r="P50" s="81"/>
      <c r="Q50" s="81"/>
      <c r="R50" s="81"/>
      <c r="S50" s="81"/>
      <c r="T50" s="81"/>
      <c r="U50" s="81"/>
    </row>
    <row r="51" spans="1:21" ht="15.75" customHeight="1">
      <c r="A51" s="76" t="s">
        <v>294</v>
      </c>
      <c r="B51" s="117">
        <v>971</v>
      </c>
      <c r="C51" s="117">
        <v>928</v>
      </c>
      <c r="D51" s="117">
        <v>602</v>
      </c>
      <c r="E51" s="117"/>
      <c r="F51" s="81"/>
      <c r="G51" s="81"/>
      <c r="H51" s="117"/>
      <c r="I51" s="117"/>
      <c r="J51" s="117"/>
      <c r="K51" s="117"/>
      <c r="L51" s="117"/>
      <c r="M51" s="117"/>
      <c r="N51" s="117"/>
      <c r="O51" s="117"/>
      <c r="P51" s="117"/>
      <c r="Q51" s="81"/>
      <c r="R51" s="81"/>
      <c r="S51" s="81"/>
      <c r="T51" s="81"/>
      <c r="U51" s="81"/>
    </row>
    <row r="52" spans="1:21" ht="15.75" customHeight="1">
      <c r="A52" s="76" t="s">
        <v>490</v>
      </c>
      <c r="B52" s="81"/>
      <c r="C52" s="81"/>
      <c r="D52" s="81">
        <v>602</v>
      </c>
      <c r="E52" s="81"/>
      <c r="F52" s="81"/>
      <c r="G52" s="81"/>
      <c r="H52" s="81"/>
      <c r="I52" s="81"/>
      <c r="J52" s="81"/>
      <c r="K52" s="81"/>
      <c r="L52" s="81"/>
      <c r="M52" s="81"/>
      <c r="N52" s="81"/>
      <c r="O52" s="81"/>
      <c r="P52" s="81"/>
      <c r="Q52" s="81"/>
      <c r="R52" s="81"/>
      <c r="S52" s="81"/>
      <c r="T52" s="81"/>
      <c r="U52" s="81"/>
    </row>
    <row r="53" spans="1:21" ht="15.75" customHeight="1">
      <c r="A53" s="76" t="s">
        <v>491</v>
      </c>
      <c r="B53" s="81"/>
      <c r="C53" s="81"/>
      <c r="D53" s="81"/>
      <c r="E53" s="81"/>
      <c r="F53" s="81"/>
      <c r="G53" s="81"/>
      <c r="H53" s="81"/>
      <c r="I53" s="81"/>
      <c r="J53" s="81"/>
      <c r="K53" s="81"/>
      <c r="L53" s="81"/>
      <c r="M53" s="81"/>
      <c r="N53" s="81"/>
      <c r="O53" s="81"/>
      <c r="P53" s="81"/>
      <c r="Q53" s="81"/>
      <c r="R53" s="81"/>
      <c r="S53" s="81"/>
      <c r="T53" s="81"/>
      <c r="U53" s="81"/>
    </row>
    <row r="54" spans="1:21" ht="15.75" customHeight="1">
      <c r="A54" s="76" t="s">
        <v>297</v>
      </c>
      <c r="B54" s="81" t="s">
        <v>492</v>
      </c>
      <c r="C54" s="81" t="s">
        <v>493</v>
      </c>
      <c r="D54" s="81"/>
      <c r="E54" s="81"/>
      <c r="F54" s="81"/>
      <c r="G54" s="81"/>
      <c r="H54" s="81"/>
      <c r="I54" s="81"/>
      <c r="J54" s="81"/>
      <c r="K54" s="81"/>
      <c r="L54" s="81"/>
      <c r="M54" s="81"/>
      <c r="N54" s="81"/>
      <c r="O54" s="81"/>
      <c r="P54" s="81"/>
      <c r="Q54" s="81"/>
      <c r="R54" s="81"/>
      <c r="S54" s="81"/>
      <c r="T54" s="81"/>
      <c r="U54" s="81"/>
    </row>
    <row r="55" spans="1:21" ht="15.75" customHeight="1">
      <c r="A55" s="76" t="s">
        <v>298</v>
      </c>
      <c r="B55" s="81">
        <v>504</v>
      </c>
      <c r="C55" s="81" t="s">
        <v>494</v>
      </c>
      <c r="D55" s="81" t="s">
        <v>495</v>
      </c>
      <c r="E55" s="81"/>
      <c r="F55" s="81"/>
      <c r="G55" s="81"/>
      <c r="H55" s="81"/>
      <c r="I55" s="81"/>
      <c r="J55" s="81"/>
      <c r="K55" s="81"/>
      <c r="L55" s="81"/>
      <c r="M55" s="81"/>
      <c r="N55" s="81"/>
      <c r="O55" s="81"/>
      <c r="P55" s="81"/>
      <c r="Q55" s="81"/>
      <c r="R55" s="81"/>
      <c r="S55" s="81"/>
      <c r="T55" s="81"/>
      <c r="U55" s="81"/>
    </row>
    <row r="56" spans="1:21" ht="15.75" customHeight="1">
      <c r="A56" s="76" t="s">
        <v>299</v>
      </c>
      <c r="B56" s="117" t="s">
        <v>496</v>
      </c>
      <c r="C56" s="117" t="s">
        <v>497</v>
      </c>
      <c r="D56" s="117" t="s">
        <v>498</v>
      </c>
      <c r="E56" s="117"/>
      <c r="F56" s="117"/>
      <c r="G56" s="117"/>
      <c r="H56" s="117"/>
      <c r="I56" s="117"/>
      <c r="J56" s="117"/>
      <c r="K56" s="117"/>
      <c r="L56" s="117"/>
      <c r="M56" s="117"/>
      <c r="N56" s="117"/>
      <c r="O56" s="117"/>
      <c r="P56" s="117"/>
      <c r="Q56" s="117"/>
      <c r="R56" s="117"/>
      <c r="S56" s="117"/>
      <c r="T56" s="117"/>
      <c r="U56" s="117"/>
    </row>
    <row r="57" spans="1:21" ht="15.75" customHeight="1">
      <c r="A57" s="76" t="s">
        <v>499</v>
      </c>
      <c r="B57" s="81" t="s">
        <v>500</v>
      </c>
      <c r="C57" s="81" t="s">
        <v>501</v>
      </c>
      <c r="D57" s="81" t="s">
        <v>502</v>
      </c>
      <c r="E57" s="81"/>
      <c r="F57" s="81"/>
      <c r="G57" s="81"/>
      <c r="H57" s="81"/>
      <c r="I57" s="81"/>
      <c r="J57" s="81"/>
      <c r="K57" s="81"/>
      <c r="L57" s="81"/>
      <c r="M57" s="81"/>
      <c r="N57" s="81"/>
      <c r="O57" s="81"/>
      <c r="P57" s="81"/>
      <c r="Q57" s="81"/>
      <c r="R57" s="81"/>
      <c r="S57" s="81"/>
      <c r="T57" s="81"/>
      <c r="U57" s="81"/>
    </row>
    <row r="58" spans="1:21" ht="15.75" customHeight="1">
      <c r="A58" s="76" t="s">
        <v>503</v>
      </c>
      <c r="B58" s="81" t="s">
        <v>504</v>
      </c>
      <c r="C58" s="81" t="s">
        <v>505</v>
      </c>
      <c r="D58" s="81" t="s">
        <v>506</v>
      </c>
      <c r="E58" s="81"/>
      <c r="F58" s="81"/>
      <c r="G58" s="81"/>
      <c r="H58" s="81"/>
      <c r="I58" s="81"/>
      <c r="J58" s="81"/>
      <c r="K58" s="81"/>
      <c r="L58" s="81"/>
      <c r="M58" s="81"/>
      <c r="N58" s="81"/>
      <c r="O58" s="81"/>
      <c r="P58" s="81"/>
      <c r="Q58" s="81"/>
      <c r="R58" s="81"/>
      <c r="S58" s="81"/>
      <c r="T58" s="81"/>
      <c r="U58" s="81"/>
    </row>
    <row r="59" spans="1:21" ht="15.75" customHeight="1">
      <c r="A59" s="76" t="s">
        <v>507</v>
      </c>
      <c r="B59" s="81" t="s">
        <v>508</v>
      </c>
      <c r="C59" s="81" t="s">
        <v>509</v>
      </c>
      <c r="D59" s="81" t="s">
        <v>510</v>
      </c>
      <c r="E59" s="81"/>
      <c r="F59" s="81"/>
      <c r="G59" s="81"/>
      <c r="H59" s="81"/>
      <c r="I59" s="81"/>
      <c r="J59" s="81"/>
      <c r="K59" s="81"/>
      <c r="L59" s="81"/>
      <c r="M59" s="81"/>
      <c r="N59" s="81"/>
      <c r="O59" s="81"/>
      <c r="P59" s="81"/>
      <c r="Q59" s="81"/>
      <c r="R59" s="81"/>
      <c r="S59" s="81"/>
      <c r="T59" s="81"/>
      <c r="U59" s="81"/>
    </row>
    <row r="60" spans="1:21" ht="15.75" customHeight="1">
      <c r="A60" s="76" t="s">
        <v>511</v>
      </c>
      <c r="B60" s="81" t="s">
        <v>512</v>
      </c>
      <c r="C60" s="81" t="s">
        <v>513</v>
      </c>
      <c r="D60" s="81" t="s">
        <v>514</v>
      </c>
      <c r="E60" s="81"/>
      <c r="F60" s="81"/>
      <c r="G60" s="81"/>
      <c r="H60" s="81"/>
      <c r="I60" s="81"/>
      <c r="J60" s="81"/>
      <c r="K60" s="81"/>
      <c r="L60" s="81"/>
      <c r="M60" s="81"/>
      <c r="N60" s="81"/>
      <c r="O60" s="81"/>
      <c r="P60" s="81"/>
      <c r="Q60" s="81"/>
      <c r="R60" s="81"/>
      <c r="S60" s="81"/>
      <c r="T60" s="81"/>
      <c r="U60" s="81"/>
    </row>
    <row r="61" spans="1:21" ht="15.75" customHeight="1">
      <c r="A61" s="76" t="s">
        <v>304</v>
      </c>
      <c r="B61" s="117" t="s">
        <v>515</v>
      </c>
      <c r="C61" s="117" t="s">
        <v>516</v>
      </c>
      <c r="D61" s="117" t="s">
        <v>517</v>
      </c>
      <c r="E61" s="117"/>
      <c r="F61" s="117"/>
      <c r="G61" s="117"/>
      <c r="H61" s="117"/>
      <c r="I61" s="117"/>
      <c r="J61" s="117"/>
      <c r="K61" s="117"/>
      <c r="L61" s="117"/>
      <c r="M61" s="117"/>
      <c r="N61" s="117"/>
      <c r="O61" s="117"/>
      <c r="P61" s="117"/>
      <c r="Q61" s="117"/>
      <c r="R61" s="117"/>
      <c r="S61" s="117"/>
      <c r="T61" s="117"/>
      <c r="U61" s="117"/>
    </row>
    <row r="62" spans="1:21" ht="15.75" customHeight="1">
      <c r="A62" s="76" t="s">
        <v>518</v>
      </c>
      <c r="B62" s="81" t="s">
        <v>519</v>
      </c>
      <c r="C62" s="81" t="s">
        <v>520</v>
      </c>
      <c r="D62" s="81" t="s">
        <v>521</v>
      </c>
      <c r="E62" s="81"/>
      <c r="F62" s="81"/>
      <c r="G62" s="81"/>
      <c r="H62" s="81"/>
      <c r="I62" s="81"/>
      <c r="J62" s="81"/>
      <c r="K62" s="81"/>
      <c r="L62" s="81"/>
      <c r="M62" s="81"/>
      <c r="N62" s="81"/>
      <c r="O62" s="81"/>
      <c r="P62" s="81"/>
      <c r="Q62" s="81"/>
      <c r="R62" s="81"/>
      <c r="S62" s="81"/>
      <c r="T62" s="81"/>
      <c r="U62" s="81"/>
    </row>
    <row r="63" spans="1:21" ht="15.75" customHeight="1">
      <c r="A63" s="76" t="s">
        <v>522</v>
      </c>
      <c r="B63" s="81">
        <v>102</v>
      </c>
      <c r="C63" s="81">
        <v>135</v>
      </c>
      <c r="D63" s="81">
        <v>128</v>
      </c>
      <c r="E63" s="81"/>
      <c r="F63" s="81"/>
      <c r="G63" s="81"/>
      <c r="H63" s="81"/>
      <c r="I63" s="81"/>
      <c r="J63" s="81"/>
      <c r="K63" s="81"/>
      <c r="L63" s="81"/>
      <c r="M63" s="81"/>
      <c r="N63" s="81"/>
      <c r="O63" s="81"/>
      <c r="P63" s="81"/>
      <c r="Q63" s="81"/>
      <c r="R63" s="81"/>
      <c r="S63" s="81"/>
      <c r="T63" s="81"/>
      <c r="U63" s="81"/>
    </row>
    <row r="64" spans="1:21" ht="15.75" customHeight="1">
      <c r="A64" s="76" t="s">
        <v>523</v>
      </c>
      <c r="B64" s="81" t="s">
        <v>524</v>
      </c>
      <c r="C64" s="81" t="s">
        <v>525</v>
      </c>
      <c r="D64" s="81" t="s">
        <v>526</v>
      </c>
      <c r="E64" s="81"/>
      <c r="F64" s="81"/>
      <c r="G64" s="81"/>
      <c r="H64" s="81"/>
      <c r="I64" s="81"/>
      <c r="J64" s="81"/>
      <c r="K64" s="81"/>
      <c r="L64" s="81"/>
      <c r="M64" s="81"/>
      <c r="N64" s="81"/>
      <c r="O64" s="81"/>
      <c r="P64" s="81"/>
      <c r="Q64" s="81"/>
      <c r="R64" s="81"/>
      <c r="S64" s="81"/>
      <c r="T64" s="81"/>
      <c r="U64" s="81"/>
    </row>
    <row r="65" spans="1:21" ht="15.75" customHeight="1">
      <c r="A65" s="76" t="s">
        <v>308</v>
      </c>
      <c r="B65" s="81" t="s">
        <v>527</v>
      </c>
      <c r="C65" s="81" t="s">
        <v>528</v>
      </c>
      <c r="D65" s="81" t="s">
        <v>529</v>
      </c>
      <c r="E65" s="81"/>
      <c r="F65" s="81"/>
      <c r="G65" s="81"/>
      <c r="H65" s="81"/>
      <c r="I65" s="81"/>
      <c r="J65" s="81"/>
      <c r="K65" s="81"/>
      <c r="L65" s="81"/>
      <c r="M65" s="81"/>
      <c r="N65" s="81"/>
      <c r="O65" s="81"/>
      <c r="P65" s="81"/>
      <c r="Q65" s="81"/>
      <c r="R65" s="81"/>
      <c r="S65" s="81"/>
      <c r="T65" s="81"/>
      <c r="U65" s="81"/>
    </row>
    <row r="66" spans="1:21" ht="15.75" customHeight="1">
      <c r="A66" s="76" t="s">
        <v>309</v>
      </c>
      <c r="B66" s="81" t="s">
        <v>530</v>
      </c>
      <c r="C66" s="81" t="s">
        <v>531</v>
      </c>
      <c r="D66" s="81" t="s">
        <v>532</v>
      </c>
      <c r="E66" s="81"/>
      <c r="F66" s="81"/>
      <c r="G66" s="81"/>
      <c r="H66" s="81"/>
      <c r="I66" s="81"/>
      <c r="J66" s="81"/>
      <c r="K66" s="81"/>
      <c r="L66" s="81"/>
      <c r="M66" s="81"/>
      <c r="N66" s="81"/>
      <c r="O66" s="81"/>
      <c r="P66" s="81"/>
      <c r="Q66" s="81"/>
      <c r="R66" s="81"/>
      <c r="S66" s="81"/>
      <c r="T66" s="81"/>
      <c r="U66" s="81"/>
    </row>
    <row r="67" spans="1:21" ht="15.75" customHeight="1">
      <c r="A67" s="76" t="s">
        <v>310</v>
      </c>
      <c r="B67" s="81">
        <v>1.3149999999999999</v>
      </c>
      <c r="C67" s="81">
        <v>1.133</v>
      </c>
      <c r="D67" s="81">
        <v>922</v>
      </c>
      <c r="E67" s="81"/>
      <c r="F67" s="81"/>
      <c r="G67" s="81"/>
      <c r="H67" s="81"/>
      <c r="I67" s="81"/>
      <c r="J67" s="81"/>
      <c r="K67" s="81"/>
      <c r="L67" s="81"/>
      <c r="M67" s="81"/>
      <c r="N67" s="81"/>
      <c r="O67" s="81"/>
      <c r="P67" s="81"/>
      <c r="Q67" s="81"/>
      <c r="R67" s="81"/>
      <c r="S67" s="81"/>
      <c r="T67" s="81"/>
      <c r="U67" s="81"/>
    </row>
    <row r="68" spans="1:21" ht="15.75" customHeight="1">
      <c r="A68" s="421"/>
      <c r="B68" s="413"/>
      <c r="C68" s="413"/>
      <c r="D68" s="413"/>
      <c r="E68" s="413"/>
      <c r="F68" s="413"/>
      <c r="G68" s="413"/>
      <c r="H68" s="413"/>
      <c r="I68" s="413"/>
      <c r="J68" s="413"/>
      <c r="K68" s="413"/>
      <c r="L68" s="413"/>
      <c r="M68" s="413"/>
      <c r="N68" s="413"/>
      <c r="O68" s="413"/>
      <c r="P68" s="413"/>
      <c r="Q68" s="413"/>
      <c r="R68" s="413"/>
      <c r="S68" s="413"/>
      <c r="T68" s="413"/>
      <c r="U68" s="413"/>
    </row>
    <row r="69" spans="1:21" ht="15.75" customHeight="1">
      <c r="A69" s="74"/>
      <c r="B69" s="83" t="s">
        <v>241</v>
      </c>
      <c r="C69" s="83" t="s">
        <v>242</v>
      </c>
      <c r="D69" s="83" t="s">
        <v>243</v>
      </c>
      <c r="E69" s="83"/>
      <c r="F69" s="83"/>
      <c r="G69" s="83"/>
      <c r="H69" s="83"/>
      <c r="I69" s="83"/>
      <c r="J69" s="83"/>
      <c r="K69" s="83"/>
      <c r="L69" s="83"/>
      <c r="M69" s="83"/>
      <c r="N69" s="83"/>
      <c r="O69" s="83"/>
      <c r="P69" s="83"/>
      <c r="Q69" s="83"/>
      <c r="R69" s="83"/>
      <c r="S69" s="83"/>
      <c r="T69" s="83"/>
      <c r="U69" s="83"/>
    </row>
    <row r="70" spans="1:21" ht="15.75" customHeight="1">
      <c r="A70" s="84" t="s">
        <v>408</v>
      </c>
      <c r="B70" s="115" t="s">
        <v>533</v>
      </c>
      <c r="C70" s="115" t="s">
        <v>534</v>
      </c>
      <c r="D70" s="115" t="s">
        <v>535</v>
      </c>
      <c r="E70" s="116"/>
      <c r="F70" s="116"/>
      <c r="G70" s="116"/>
      <c r="H70" s="116"/>
      <c r="I70" s="116"/>
      <c r="J70" s="116"/>
      <c r="K70" s="116"/>
      <c r="L70" s="116"/>
      <c r="M70" s="116"/>
      <c r="N70" s="116"/>
      <c r="O70" s="116"/>
      <c r="P70" s="116"/>
      <c r="Q70" s="116"/>
      <c r="R70" s="116"/>
      <c r="S70" s="116"/>
      <c r="T70" s="116"/>
      <c r="U70" s="116"/>
    </row>
    <row r="71" spans="1:21" ht="15.75" customHeight="1">
      <c r="A71" s="86" t="s">
        <v>536</v>
      </c>
    </row>
    <row r="72" spans="1:21" ht="15.75" customHeight="1"/>
    <row r="73" spans="1:21" ht="15.75" customHeight="1"/>
    <row r="74" spans="1:21" ht="15.75" customHeight="1"/>
    <row r="75" spans="1:21" ht="15.75" customHeight="1"/>
    <row r="76" spans="1:21" ht="15.75" customHeight="1"/>
    <row r="77" spans="1:21" ht="15.75" customHeight="1"/>
    <row r="78" spans="1:21" ht="15.75" customHeight="1"/>
    <row r="79" spans="1:21" ht="15.75" customHeight="1"/>
    <row r="80" spans="1:21"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7:U37"/>
    <mergeCell ref="A68:U68"/>
  </mergeCells>
  <hyperlinks>
    <hyperlink ref="B2" r:id="rId1" xr:uid="{00000000-0004-0000-0D00-000000000000}"/>
    <hyperlink ref="C2" r:id="rId2" xr:uid="{00000000-0004-0000-0D00-000001000000}"/>
    <hyperlink ref="D2" r:id="rId3" xr:uid="{00000000-0004-0000-0D00-000002000000}"/>
    <hyperlink ref="B70" r:id="rId4" xr:uid="{00000000-0004-0000-0D00-000003000000}"/>
    <hyperlink ref="C70" r:id="rId5" xr:uid="{00000000-0004-0000-0D00-000004000000}"/>
    <hyperlink ref="D70" r:id="rId6" xr:uid="{00000000-0004-0000-0D00-000005000000}"/>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1000"/>
  <sheetViews>
    <sheetView workbookViewId="0"/>
  </sheetViews>
  <sheetFormatPr defaultColWidth="12.5703125" defaultRowHeight="15" customHeight="1"/>
  <cols>
    <col min="1" max="1" width="39.140625" customWidth="1"/>
    <col min="2" max="2" width="23.140625" customWidth="1"/>
    <col min="3" max="3" width="32.42578125" customWidth="1"/>
    <col min="4" max="4" width="21.5703125" customWidth="1"/>
    <col min="5" max="26" width="8.5703125" customWidth="1"/>
  </cols>
  <sheetData>
    <row r="1" spans="1:21">
      <c r="A1" s="74"/>
      <c r="B1" s="83" t="s">
        <v>241</v>
      </c>
      <c r="C1" s="83" t="s">
        <v>242</v>
      </c>
      <c r="D1" s="83" t="s">
        <v>243</v>
      </c>
      <c r="E1" s="83"/>
      <c r="F1" s="83"/>
      <c r="G1" s="83"/>
      <c r="H1" s="83"/>
      <c r="I1" s="83"/>
      <c r="J1" s="83"/>
      <c r="K1" s="83"/>
      <c r="L1" s="83"/>
      <c r="M1" s="83"/>
      <c r="N1" s="83"/>
      <c r="O1" s="83"/>
      <c r="P1" s="83"/>
      <c r="Q1" s="83"/>
      <c r="R1" s="83"/>
      <c r="S1" s="83"/>
      <c r="T1" s="83"/>
      <c r="U1" s="83"/>
    </row>
    <row r="2" spans="1:21">
      <c r="A2" s="84" t="s">
        <v>408</v>
      </c>
      <c r="B2" s="115" t="s">
        <v>537</v>
      </c>
      <c r="C2" s="115" t="s">
        <v>538</v>
      </c>
      <c r="D2" s="115" t="s">
        <v>539</v>
      </c>
      <c r="E2" s="116"/>
      <c r="F2" s="116"/>
      <c r="G2" s="116"/>
      <c r="H2" s="116"/>
      <c r="I2" s="116"/>
      <c r="J2" s="116"/>
      <c r="K2" s="116"/>
      <c r="L2" s="116"/>
      <c r="M2" s="116"/>
      <c r="N2" s="116"/>
      <c r="O2" s="116"/>
      <c r="P2" s="116"/>
      <c r="Q2" s="116"/>
      <c r="R2" s="116"/>
      <c r="S2" s="116"/>
      <c r="T2" s="116"/>
      <c r="U2" s="116"/>
    </row>
    <row r="3" spans="1:21">
      <c r="A3" s="422" t="s">
        <v>311</v>
      </c>
      <c r="B3" s="413"/>
      <c r="C3" s="413"/>
      <c r="D3" s="413"/>
      <c r="E3" s="413"/>
      <c r="F3" s="413"/>
      <c r="G3" s="413"/>
      <c r="H3" s="413"/>
      <c r="I3" s="413"/>
      <c r="J3" s="413"/>
      <c r="K3" s="413"/>
      <c r="L3" s="413"/>
      <c r="M3" s="413"/>
      <c r="N3" s="413"/>
      <c r="O3" s="413"/>
      <c r="P3" s="413"/>
      <c r="Q3" s="413"/>
      <c r="R3" s="413"/>
      <c r="S3" s="413"/>
      <c r="T3" s="413"/>
      <c r="U3" s="413"/>
    </row>
    <row r="4" spans="1:21">
      <c r="A4" s="76" t="s">
        <v>312</v>
      </c>
      <c r="B4" s="117" t="s">
        <v>540</v>
      </c>
      <c r="C4" s="117" t="s">
        <v>541</v>
      </c>
      <c r="D4" s="117" t="s">
        <v>542</v>
      </c>
      <c r="E4" s="117"/>
      <c r="F4" s="117"/>
      <c r="G4" s="117"/>
      <c r="H4" s="117"/>
      <c r="I4" s="117"/>
      <c r="J4" s="117"/>
      <c r="K4" s="117"/>
      <c r="L4" s="117"/>
      <c r="M4" s="117"/>
      <c r="N4" s="117"/>
      <c r="O4" s="117"/>
      <c r="P4" s="117"/>
      <c r="Q4" s="117"/>
      <c r="R4" s="117"/>
      <c r="S4" s="117"/>
      <c r="T4" s="117"/>
      <c r="U4" s="117"/>
    </row>
    <row r="5" spans="1:21">
      <c r="A5" s="76" t="s">
        <v>313</v>
      </c>
      <c r="B5" s="117" t="s">
        <v>543</v>
      </c>
      <c r="C5" s="117" t="s">
        <v>544</v>
      </c>
      <c r="D5" s="117" t="s">
        <v>545</v>
      </c>
      <c r="E5" s="117"/>
      <c r="F5" s="117"/>
      <c r="G5" s="117"/>
      <c r="H5" s="117"/>
      <c r="I5" s="117"/>
      <c r="J5" s="117"/>
      <c r="K5" s="117"/>
      <c r="L5" s="117"/>
      <c r="M5" s="117"/>
      <c r="N5" s="117"/>
      <c r="O5" s="117"/>
      <c r="P5" s="117"/>
      <c r="Q5" s="117"/>
      <c r="R5" s="81"/>
      <c r="S5" s="117"/>
      <c r="T5" s="117"/>
      <c r="U5" s="81"/>
    </row>
    <row r="6" spans="1:21">
      <c r="A6" s="76" t="s">
        <v>546</v>
      </c>
      <c r="B6" s="81"/>
      <c r="C6" s="81"/>
      <c r="D6" s="81"/>
      <c r="E6" s="81"/>
      <c r="F6" s="81"/>
      <c r="G6" s="81"/>
      <c r="H6" s="81"/>
      <c r="I6" s="81"/>
      <c r="J6" s="81"/>
      <c r="K6" s="81"/>
      <c r="L6" s="81"/>
      <c r="M6" s="81"/>
      <c r="N6" s="81"/>
      <c r="O6" s="81"/>
      <c r="P6" s="81"/>
      <c r="Q6" s="81"/>
      <c r="R6" s="81"/>
      <c r="S6" s="81"/>
      <c r="T6" s="81"/>
      <c r="U6" s="81"/>
    </row>
    <row r="7" spans="1:21">
      <c r="A7" s="76" t="s">
        <v>547</v>
      </c>
      <c r="B7" s="81" t="s">
        <v>543</v>
      </c>
      <c r="C7" s="81" t="s">
        <v>544</v>
      </c>
      <c r="D7" s="81" t="s">
        <v>545</v>
      </c>
      <c r="E7" s="81"/>
      <c r="F7" s="81"/>
      <c r="G7" s="81"/>
      <c r="H7" s="81"/>
      <c r="I7" s="81"/>
      <c r="J7" s="81"/>
      <c r="K7" s="81"/>
      <c r="L7" s="81"/>
      <c r="M7" s="81"/>
      <c r="N7" s="81"/>
      <c r="O7" s="81"/>
      <c r="P7" s="81"/>
      <c r="Q7" s="81"/>
      <c r="R7" s="81"/>
      <c r="S7" s="81"/>
      <c r="T7" s="81"/>
      <c r="U7" s="81"/>
    </row>
    <row r="8" spans="1:21">
      <c r="A8" s="76" t="s">
        <v>316</v>
      </c>
      <c r="B8" s="81"/>
      <c r="C8" s="81"/>
      <c r="D8" s="81"/>
      <c r="E8" s="81"/>
      <c r="F8" s="81"/>
      <c r="G8" s="81"/>
      <c r="H8" s="81"/>
      <c r="I8" s="81"/>
      <c r="J8" s="81"/>
      <c r="K8" s="81"/>
      <c r="L8" s="81"/>
      <c r="M8" s="81"/>
      <c r="N8" s="81"/>
      <c r="O8" s="81"/>
      <c r="P8" s="81"/>
      <c r="Q8" s="81"/>
      <c r="R8" s="81"/>
      <c r="S8" s="81"/>
      <c r="T8" s="81"/>
      <c r="U8" s="81"/>
    </row>
    <row r="9" spans="1:21">
      <c r="A9" s="76" t="s">
        <v>317</v>
      </c>
      <c r="B9" s="117" t="s">
        <v>548</v>
      </c>
      <c r="C9" s="117" t="s">
        <v>549</v>
      </c>
      <c r="D9" s="117" t="s">
        <v>550</v>
      </c>
      <c r="E9" s="117"/>
      <c r="F9" s="117"/>
      <c r="G9" s="117"/>
      <c r="H9" s="117"/>
      <c r="I9" s="117"/>
      <c r="J9" s="117"/>
      <c r="K9" s="117"/>
      <c r="L9" s="117"/>
      <c r="M9" s="117"/>
      <c r="N9" s="117"/>
      <c r="O9" s="117"/>
      <c r="P9" s="117"/>
      <c r="Q9" s="117"/>
      <c r="R9" s="81"/>
      <c r="S9" s="117"/>
      <c r="T9" s="117"/>
      <c r="U9" s="117"/>
    </row>
    <row r="10" spans="1:21">
      <c r="A10" s="76" t="s">
        <v>551</v>
      </c>
      <c r="B10" s="81" t="s">
        <v>548</v>
      </c>
      <c r="C10" s="81" t="s">
        <v>549</v>
      </c>
      <c r="D10" s="81" t="s">
        <v>550</v>
      </c>
      <c r="E10" s="81"/>
      <c r="F10" s="81"/>
      <c r="G10" s="81"/>
      <c r="H10" s="81"/>
      <c r="I10" s="81"/>
      <c r="J10" s="81"/>
      <c r="K10" s="81"/>
      <c r="L10" s="81"/>
      <c r="M10" s="81"/>
      <c r="N10" s="81"/>
      <c r="O10" s="81"/>
      <c r="P10" s="81"/>
      <c r="Q10" s="81"/>
      <c r="R10" s="81"/>
      <c r="S10" s="81"/>
      <c r="T10" s="81"/>
      <c r="U10" s="81"/>
    </row>
    <row r="11" spans="1:21">
      <c r="A11" s="76" t="s">
        <v>552</v>
      </c>
      <c r="B11" s="81"/>
      <c r="C11" s="81"/>
      <c r="D11" s="81"/>
      <c r="E11" s="81"/>
      <c r="F11" s="81"/>
      <c r="G11" s="81"/>
      <c r="H11" s="81"/>
      <c r="I11" s="81"/>
      <c r="J11" s="81"/>
      <c r="K11" s="81"/>
      <c r="L11" s="81"/>
      <c r="M11" s="81"/>
      <c r="N11" s="81"/>
      <c r="O11" s="81"/>
      <c r="P11" s="81"/>
      <c r="Q11" s="81"/>
      <c r="R11" s="81"/>
      <c r="S11" s="81"/>
      <c r="T11" s="81"/>
      <c r="U11" s="81"/>
    </row>
    <row r="12" spans="1:21">
      <c r="A12" s="76" t="s">
        <v>320</v>
      </c>
      <c r="B12" s="81" t="s">
        <v>553</v>
      </c>
      <c r="C12" s="81" t="s">
        <v>554</v>
      </c>
      <c r="D12" s="81" t="s">
        <v>555</v>
      </c>
      <c r="E12" s="81"/>
      <c r="F12" s="81"/>
      <c r="G12" s="81"/>
      <c r="H12" s="81"/>
      <c r="I12" s="81"/>
      <c r="J12" s="81"/>
      <c r="K12" s="81"/>
      <c r="L12" s="81"/>
      <c r="M12" s="81"/>
      <c r="N12" s="81"/>
      <c r="O12" s="81"/>
      <c r="P12" s="81"/>
      <c r="Q12" s="81"/>
      <c r="R12" s="81"/>
      <c r="S12" s="81"/>
      <c r="T12" s="81"/>
      <c r="U12" s="81"/>
    </row>
    <row r="13" spans="1:21">
      <c r="A13" s="76" t="s">
        <v>321</v>
      </c>
      <c r="B13" s="81" t="s">
        <v>556</v>
      </c>
      <c r="C13" s="81" t="s">
        <v>557</v>
      </c>
      <c r="D13" s="81" t="s">
        <v>558</v>
      </c>
      <c r="E13" s="81"/>
      <c r="F13" s="81"/>
      <c r="G13" s="81"/>
      <c r="H13" s="81"/>
      <c r="I13" s="81"/>
      <c r="J13" s="81"/>
      <c r="K13" s="81"/>
      <c r="L13" s="81"/>
      <c r="M13" s="81"/>
      <c r="N13" s="81"/>
      <c r="O13" s="81"/>
      <c r="P13" s="81"/>
      <c r="Q13" s="81"/>
      <c r="R13" s="81"/>
      <c r="S13" s="81"/>
      <c r="T13" s="81"/>
      <c r="U13" s="81"/>
    </row>
    <row r="14" spans="1:21">
      <c r="A14" s="76" t="s">
        <v>322</v>
      </c>
      <c r="B14" s="81" t="s">
        <v>559</v>
      </c>
      <c r="C14" s="81" t="s">
        <v>560</v>
      </c>
      <c r="D14" s="81" t="s">
        <v>561</v>
      </c>
      <c r="E14" s="81"/>
      <c r="F14" s="81"/>
      <c r="G14" s="81"/>
      <c r="H14" s="81"/>
      <c r="I14" s="81"/>
      <c r="J14" s="81"/>
      <c r="K14" s="81"/>
      <c r="L14" s="81"/>
      <c r="M14" s="81"/>
      <c r="N14" s="81"/>
      <c r="O14" s="81"/>
      <c r="P14" s="81"/>
      <c r="Q14" s="81"/>
      <c r="R14" s="81"/>
      <c r="S14" s="81"/>
      <c r="T14" s="81"/>
      <c r="U14" s="81"/>
    </row>
    <row r="15" spans="1:21">
      <c r="A15" s="89" t="s">
        <v>323</v>
      </c>
      <c r="B15" s="118" t="s">
        <v>562</v>
      </c>
      <c r="C15" s="118" t="s">
        <v>563</v>
      </c>
      <c r="D15" s="118" t="s">
        <v>564</v>
      </c>
      <c r="E15" s="118"/>
      <c r="F15" s="118"/>
      <c r="G15" s="118"/>
      <c r="H15" s="118"/>
      <c r="I15" s="118"/>
      <c r="J15" s="118"/>
      <c r="K15" s="118"/>
      <c r="L15" s="118"/>
      <c r="M15" s="118"/>
      <c r="N15" s="118"/>
      <c r="O15" s="118"/>
      <c r="P15" s="118"/>
      <c r="Q15" s="118"/>
      <c r="R15" s="118"/>
      <c r="S15" s="118"/>
      <c r="T15" s="118"/>
      <c r="U15" s="118"/>
    </row>
    <row r="16" spans="1:21">
      <c r="A16" s="421"/>
      <c r="B16" s="413"/>
      <c r="C16" s="413"/>
      <c r="D16" s="413"/>
      <c r="E16" s="413"/>
      <c r="F16" s="413"/>
      <c r="G16" s="413"/>
      <c r="H16" s="413"/>
      <c r="I16" s="413"/>
      <c r="J16" s="413"/>
      <c r="K16" s="413"/>
      <c r="L16" s="413"/>
      <c r="M16" s="413"/>
      <c r="N16" s="413"/>
      <c r="O16" s="413"/>
      <c r="P16" s="413"/>
      <c r="Q16" s="413"/>
      <c r="R16" s="413"/>
      <c r="S16" s="413"/>
      <c r="T16" s="413"/>
      <c r="U16" s="413"/>
    </row>
    <row r="17" spans="1:21">
      <c r="A17" s="422" t="s">
        <v>324</v>
      </c>
      <c r="B17" s="413"/>
      <c r="C17" s="413"/>
      <c r="D17" s="413"/>
      <c r="E17" s="413"/>
      <c r="F17" s="413"/>
      <c r="G17" s="413"/>
      <c r="H17" s="413"/>
      <c r="I17" s="413"/>
      <c r="J17" s="413"/>
      <c r="K17" s="413"/>
      <c r="L17" s="413"/>
      <c r="M17" s="413"/>
      <c r="N17" s="413"/>
      <c r="O17" s="413"/>
      <c r="P17" s="413"/>
      <c r="Q17" s="413"/>
      <c r="R17" s="413"/>
      <c r="S17" s="413"/>
      <c r="T17" s="413"/>
      <c r="U17" s="413"/>
    </row>
    <row r="18" spans="1:21">
      <c r="A18" s="76" t="s">
        <v>325</v>
      </c>
      <c r="B18" s="117" t="s">
        <v>565</v>
      </c>
      <c r="C18" s="117" t="s">
        <v>566</v>
      </c>
      <c r="D18" s="117" t="s">
        <v>567</v>
      </c>
      <c r="E18" s="117"/>
      <c r="F18" s="117"/>
      <c r="G18" s="117"/>
      <c r="H18" s="117"/>
      <c r="I18" s="117"/>
      <c r="J18" s="117"/>
      <c r="K18" s="117"/>
      <c r="L18" s="81"/>
      <c r="M18" s="81"/>
      <c r="N18" s="81"/>
      <c r="O18" s="81"/>
      <c r="P18" s="81"/>
      <c r="Q18" s="81"/>
      <c r="R18" s="81"/>
      <c r="S18" s="81"/>
      <c r="T18" s="81"/>
      <c r="U18" s="81"/>
    </row>
    <row r="19" spans="1:21">
      <c r="A19" s="76" t="s">
        <v>326</v>
      </c>
      <c r="B19" s="81" t="s">
        <v>568</v>
      </c>
      <c r="C19" s="81" t="s">
        <v>569</v>
      </c>
      <c r="D19" s="81" t="s">
        <v>570</v>
      </c>
      <c r="E19" s="81"/>
      <c r="F19" s="81"/>
      <c r="G19" s="81"/>
      <c r="H19" s="81"/>
      <c r="I19" s="81"/>
      <c r="J19" s="81"/>
      <c r="K19" s="81"/>
      <c r="L19" s="81"/>
      <c r="M19" s="81"/>
      <c r="N19" s="81"/>
      <c r="O19" s="81"/>
      <c r="P19" s="81"/>
      <c r="Q19" s="81"/>
      <c r="R19" s="81"/>
      <c r="S19" s="81"/>
      <c r="T19" s="81"/>
      <c r="U19" s="81"/>
    </row>
    <row r="20" spans="1:21">
      <c r="A20" s="76" t="s">
        <v>327</v>
      </c>
      <c r="B20" s="81" t="s">
        <v>571</v>
      </c>
      <c r="C20" s="81" t="s">
        <v>572</v>
      </c>
      <c r="D20" s="81" t="s">
        <v>573</v>
      </c>
      <c r="E20" s="81"/>
      <c r="F20" s="81"/>
      <c r="G20" s="81"/>
      <c r="H20" s="81"/>
      <c r="I20" s="81"/>
      <c r="J20" s="81"/>
      <c r="K20" s="81"/>
      <c r="L20" s="81"/>
      <c r="M20" s="81"/>
      <c r="N20" s="81"/>
      <c r="O20" s="81"/>
      <c r="P20" s="81"/>
      <c r="Q20" s="81"/>
      <c r="R20" s="81"/>
      <c r="S20" s="81"/>
      <c r="T20" s="81"/>
      <c r="U20" s="81"/>
    </row>
    <row r="21" spans="1:21" ht="15.75" customHeight="1">
      <c r="A21" s="76" t="s">
        <v>328</v>
      </c>
      <c r="B21" s="81" t="s">
        <v>574</v>
      </c>
      <c r="C21" s="81" t="s">
        <v>575</v>
      </c>
      <c r="D21" s="81" t="s">
        <v>576</v>
      </c>
      <c r="E21" s="81"/>
      <c r="F21" s="81"/>
      <c r="G21" s="81"/>
      <c r="H21" s="81"/>
      <c r="I21" s="81"/>
      <c r="J21" s="81"/>
      <c r="K21" s="81"/>
      <c r="L21" s="81"/>
      <c r="M21" s="81"/>
      <c r="N21" s="81"/>
      <c r="O21" s="81"/>
      <c r="P21" s="81"/>
      <c r="Q21" s="81"/>
      <c r="R21" s="81"/>
      <c r="S21" s="81"/>
      <c r="T21" s="81"/>
      <c r="U21" s="81"/>
    </row>
    <row r="22" spans="1:21" ht="15.75" customHeight="1">
      <c r="A22" s="76" t="s">
        <v>329</v>
      </c>
      <c r="B22" s="81" t="s">
        <v>577</v>
      </c>
      <c r="C22" s="81" t="s">
        <v>578</v>
      </c>
      <c r="D22" s="81" t="s">
        <v>579</v>
      </c>
      <c r="E22" s="81"/>
      <c r="F22" s="81"/>
      <c r="G22" s="81"/>
      <c r="H22" s="81"/>
      <c r="I22" s="81"/>
      <c r="J22" s="81"/>
      <c r="K22" s="81"/>
      <c r="L22" s="81"/>
      <c r="M22" s="81"/>
      <c r="N22" s="81"/>
      <c r="O22" s="81"/>
      <c r="P22" s="81"/>
      <c r="Q22" s="81"/>
      <c r="R22" s="81"/>
      <c r="S22" s="81"/>
      <c r="T22" s="81"/>
      <c r="U22" s="81"/>
    </row>
    <row r="23" spans="1:21" ht="15.75" customHeight="1">
      <c r="A23" s="76" t="s">
        <v>330</v>
      </c>
      <c r="B23" s="81" t="s">
        <v>580</v>
      </c>
      <c r="C23" s="81" t="s">
        <v>581</v>
      </c>
      <c r="D23" s="81" t="s">
        <v>582</v>
      </c>
      <c r="E23" s="81"/>
      <c r="F23" s="81"/>
      <c r="G23" s="81"/>
      <c r="H23" s="81"/>
      <c r="I23" s="81"/>
      <c r="J23" s="81"/>
      <c r="K23" s="81"/>
      <c r="L23" s="81"/>
      <c r="M23" s="81"/>
      <c r="N23" s="81"/>
      <c r="O23" s="81"/>
      <c r="P23" s="81"/>
      <c r="Q23" s="81"/>
      <c r="R23" s="81"/>
      <c r="S23" s="81"/>
      <c r="T23" s="81"/>
      <c r="U23" s="81"/>
    </row>
    <row r="24" spans="1:21" ht="15.75" customHeight="1">
      <c r="A24" s="76" t="s">
        <v>331</v>
      </c>
      <c r="B24" s="117" t="s">
        <v>583</v>
      </c>
      <c r="C24" s="117" t="s">
        <v>584</v>
      </c>
      <c r="D24" s="117" t="s">
        <v>585</v>
      </c>
      <c r="E24" s="117"/>
      <c r="F24" s="117"/>
      <c r="G24" s="117"/>
      <c r="H24" s="117"/>
      <c r="I24" s="117"/>
      <c r="J24" s="117"/>
      <c r="K24" s="117"/>
      <c r="L24" s="117"/>
      <c r="M24" s="117"/>
      <c r="N24" s="117"/>
      <c r="O24" s="117"/>
      <c r="P24" s="117"/>
      <c r="Q24" s="117"/>
      <c r="R24" s="117"/>
      <c r="S24" s="117"/>
      <c r="T24" s="117"/>
      <c r="U24" s="117"/>
    </row>
    <row r="25" spans="1:21" ht="15.75" customHeight="1">
      <c r="A25" s="76" t="s">
        <v>332</v>
      </c>
      <c r="B25" s="81"/>
      <c r="C25" s="81"/>
      <c r="D25" s="81"/>
      <c r="E25" s="81"/>
      <c r="F25" s="81"/>
      <c r="G25" s="81"/>
      <c r="H25" s="81"/>
      <c r="I25" s="81"/>
      <c r="J25" s="81"/>
      <c r="K25" s="81"/>
      <c r="L25" s="81"/>
      <c r="M25" s="81"/>
      <c r="N25" s="81"/>
      <c r="O25" s="81"/>
      <c r="P25" s="81"/>
      <c r="Q25" s="81"/>
      <c r="R25" s="81"/>
      <c r="S25" s="81"/>
      <c r="T25" s="81"/>
      <c r="U25" s="81"/>
    </row>
    <row r="26" spans="1:21" ht="15.75" customHeight="1">
      <c r="A26" s="76" t="s">
        <v>333</v>
      </c>
      <c r="B26" s="81"/>
      <c r="C26" s="81"/>
      <c r="D26" s="81"/>
      <c r="E26" s="81"/>
      <c r="F26" s="81"/>
      <c r="G26" s="81"/>
      <c r="H26" s="81"/>
      <c r="I26" s="81"/>
      <c r="J26" s="81"/>
      <c r="K26" s="81"/>
      <c r="L26" s="81"/>
      <c r="M26" s="81"/>
      <c r="N26" s="81"/>
      <c r="O26" s="81"/>
      <c r="P26" s="81"/>
      <c r="Q26" s="81"/>
      <c r="R26" s="81"/>
      <c r="S26" s="81"/>
      <c r="T26" s="81"/>
      <c r="U26" s="81"/>
    </row>
    <row r="27" spans="1:21" ht="15.75" customHeight="1">
      <c r="A27" s="76" t="s">
        <v>334</v>
      </c>
      <c r="B27" s="81" t="s">
        <v>586</v>
      </c>
      <c r="C27" s="81" t="s">
        <v>587</v>
      </c>
      <c r="D27" s="81" t="s">
        <v>588</v>
      </c>
      <c r="E27" s="81"/>
      <c r="F27" s="81"/>
      <c r="G27" s="81"/>
      <c r="H27" s="81"/>
      <c r="I27" s="81"/>
      <c r="J27" s="81"/>
      <c r="K27" s="81"/>
      <c r="L27" s="81"/>
      <c r="M27" s="81"/>
      <c r="N27" s="81"/>
      <c r="O27" s="81"/>
      <c r="P27" s="81"/>
      <c r="Q27" s="81"/>
      <c r="R27" s="81"/>
      <c r="S27" s="81"/>
      <c r="T27" s="81"/>
      <c r="U27" s="81"/>
    </row>
    <row r="28" spans="1:21" ht="15.75" customHeight="1">
      <c r="A28" s="76" t="s">
        <v>335</v>
      </c>
      <c r="B28" s="81" t="s">
        <v>589</v>
      </c>
      <c r="C28" s="81" t="s">
        <v>590</v>
      </c>
      <c r="D28" s="81" t="s">
        <v>591</v>
      </c>
      <c r="E28" s="81"/>
      <c r="F28" s="81"/>
      <c r="G28" s="81"/>
      <c r="H28" s="81"/>
      <c r="I28" s="81"/>
      <c r="J28" s="81"/>
      <c r="K28" s="81"/>
      <c r="L28" s="81"/>
      <c r="M28" s="81"/>
      <c r="N28" s="81"/>
      <c r="O28" s="81"/>
      <c r="P28" s="81"/>
      <c r="Q28" s="81"/>
      <c r="R28" s="81"/>
      <c r="S28" s="81"/>
      <c r="T28" s="81"/>
      <c r="U28" s="81"/>
    </row>
    <row r="29" spans="1:21" ht="15.75" customHeight="1">
      <c r="A29" s="76" t="s">
        <v>336</v>
      </c>
      <c r="B29" s="81" t="s">
        <v>592</v>
      </c>
      <c r="C29" s="81" t="s">
        <v>593</v>
      </c>
      <c r="D29" s="81" t="s">
        <v>594</v>
      </c>
      <c r="E29" s="81"/>
      <c r="F29" s="81"/>
      <c r="G29" s="81"/>
      <c r="H29" s="81"/>
      <c r="I29" s="81"/>
      <c r="J29" s="81"/>
      <c r="K29" s="81"/>
      <c r="L29" s="81"/>
      <c r="M29" s="81"/>
      <c r="N29" s="81"/>
      <c r="O29" s="81"/>
      <c r="P29" s="81"/>
      <c r="Q29" s="81"/>
      <c r="R29" s="81"/>
      <c r="S29" s="81"/>
      <c r="T29" s="81"/>
      <c r="U29" s="81"/>
    </row>
    <row r="30" spans="1:21" ht="15.75" customHeight="1">
      <c r="A30" s="76" t="s">
        <v>337</v>
      </c>
      <c r="B30" s="81" t="s">
        <v>595</v>
      </c>
      <c r="C30" s="81" t="s">
        <v>596</v>
      </c>
      <c r="D30" s="81" t="s">
        <v>597</v>
      </c>
      <c r="E30" s="81"/>
      <c r="F30" s="81"/>
      <c r="G30" s="81"/>
      <c r="H30" s="81"/>
      <c r="I30" s="81"/>
      <c r="J30" s="81"/>
      <c r="K30" s="81"/>
      <c r="L30" s="81"/>
      <c r="M30" s="81"/>
      <c r="N30" s="81"/>
      <c r="O30" s="81"/>
      <c r="P30" s="81"/>
      <c r="Q30" s="81"/>
      <c r="R30" s="81"/>
      <c r="S30" s="81"/>
      <c r="T30" s="81"/>
      <c r="U30" s="81"/>
    </row>
    <row r="31" spans="1:21" ht="15.75" customHeight="1">
      <c r="A31" s="89" t="s">
        <v>338</v>
      </c>
      <c r="B31" s="118" t="s">
        <v>598</v>
      </c>
      <c r="C31" s="118" t="s">
        <v>599</v>
      </c>
      <c r="D31" s="118" t="s">
        <v>600</v>
      </c>
      <c r="E31" s="118"/>
      <c r="F31" s="118"/>
      <c r="G31" s="118"/>
      <c r="H31" s="118"/>
      <c r="I31" s="118"/>
      <c r="J31" s="118"/>
      <c r="K31" s="118"/>
      <c r="L31" s="118"/>
      <c r="M31" s="118"/>
      <c r="N31" s="118"/>
      <c r="O31" s="118"/>
      <c r="P31" s="118"/>
      <c r="Q31" s="118"/>
      <c r="R31" s="118"/>
      <c r="S31" s="118"/>
      <c r="T31" s="118"/>
      <c r="U31" s="118"/>
    </row>
    <row r="32" spans="1:21" ht="15.75" customHeight="1">
      <c r="A32" s="421"/>
      <c r="B32" s="413"/>
      <c r="C32" s="413"/>
      <c r="D32" s="413"/>
      <c r="E32" s="413"/>
      <c r="F32" s="413"/>
      <c r="G32" s="413"/>
      <c r="H32" s="413"/>
      <c r="I32" s="413"/>
      <c r="J32" s="413"/>
      <c r="K32" s="413"/>
      <c r="L32" s="413"/>
      <c r="M32" s="413"/>
      <c r="N32" s="413"/>
      <c r="O32" s="413"/>
      <c r="P32" s="413"/>
      <c r="Q32" s="413"/>
      <c r="R32" s="413"/>
      <c r="S32" s="413"/>
      <c r="T32" s="413"/>
      <c r="U32" s="413"/>
    </row>
    <row r="33" spans="1:21" ht="15.75" customHeight="1">
      <c r="A33" s="422" t="s">
        <v>339</v>
      </c>
      <c r="B33" s="413"/>
      <c r="C33" s="413"/>
      <c r="D33" s="413"/>
      <c r="E33" s="413"/>
      <c r="F33" s="413"/>
      <c r="G33" s="413"/>
      <c r="H33" s="413"/>
      <c r="I33" s="413"/>
      <c r="J33" s="413"/>
      <c r="K33" s="413"/>
      <c r="L33" s="413"/>
      <c r="M33" s="413"/>
      <c r="N33" s="413"/>
      <c r="O33" s="413"/>
      <c r="P33" s="413"/>
      <c r="Q33" s="413"/>
      <c r="R33" s="413"/>
      <c r="S33" s="413"/>
      <c r="T33" s="413"/>
      <c r="U33" s="413"/>
    </row>
    <row r="34" spans="1:21" ht="15.75" customHeight="1">
      <c r="A34" s="76" t="s">
        <v>340</v>
      </c>
      <c r="B34" s="81" t="s">
        <v>601</v>
      </c>
      <c r="C34" s="81" t="s">
        <v>602</v>
      </c>
      <c r="D34" s="81" t="s">
        <v>603</v>
      </c>
      <c r="E34" s="81"/>
      <c r="F34" s="81"/>
      <c r="G34" s="81"/>
      <c r="H34" s="81"/>
      <c r="I34" s="81"/>
      <c r="J34" s="81"/>
      <c r="K34" s="81"/>
      <c r="L34" s="81"/>
      <c r="M34" s="81"/>
      <c r="N34" s="81"/>
      <c r="O34" s="81"/>
      <c r="P34" s="81"/>
      <c r="Q34" s="81"/>
      <c r="R34" s="81"/>
      <c r="S34" s="81"/>
      <c r="T34" s="81"/>
      <c r="U34" s="81"/>
    </row>
    <row r="35" spans="1:21" ht="15.75" customHeight="1">
      <c r="A35" s="76" t="s">
        <v>341</v>
      </c>
      <c r="B35" s="81"/>
      <c r="C35" s="81"/>
      <c r="D35" s="117" t="s">
        <v>604</v>
      </c>
      <c r="E35" s="117"/>
      <c r="F35" s="117"/>
      <c r="G35" s="117"/>
      <c r="H35" s="81"/>
      <c r="I35" s="81"/>
      <c r="J35" s="81"/>
      <c r="K35" s="81"/>
      <c r="L35" s="81"/>
      <c r="M35" s="81"/>
      <c r="N35" s="81"/>
      <c r="O35" s="81"/>
      <c r="P35" s="81"/>
      <c r="Q35" s="81"/>
      <c r="R35" s="81"/>
      <c r="S35" s="81"/>
      <c r="T35" s="81"/>
      <c r="U35" s="81"/>
    </row>
    <row r="36" spans="1:21" ht="15.75" customHeight="1">
      <c r="A36" s="76" t="s">
        <v>342</v>
      </c>
      <c r="B36" s="81"/>
      <c r="C36" s="81"/>
      <c r="D36" s="81"/>
      <c r="E36" s="81"/>
      <c r="F36" s="81"/>
      <c r="G36" s="81"/>
      <c r="H36" s="81"/>
      <c r="I36" s="81"/>
      <c r="J36" s="81"/>
      <c r="K36" s="81"/>
      <c r="L36" s="81"/>
      <c r="M36" s="81"/>
      <c r="N36" s="81"/>
      <c r="O36" s="81"/>
      <c r="P36" s="81"/>
      <c r="Q36" s="81"/>
      <c r="R36" s="81"/>
      <c r="S36" s="81"/>
      <c r="T36" s="81"/>
      <c r="U36" s="81"/>
    </row>
    <row r="37" spans="1:21" ht="15.75" customHeight="1">
      <c r="A37" s="76" t="s">
        <v>343</v>
      </c>
      <c r="B37" s="81"/>
      <c r="C37" s="81"/>
      <c r="D37" s="81"/>
      <c r="E37" s="81"/>
      <c r="F37" s="81"/>
      <c r="G37" s="81"/>
      <c r="H37" s="81"/>
      <c r="I37" s="81"/>
      <c r="J37" s="81"/>
      <c r="K37" s="81"/>
      <c r="L37" s="81"/>
      <c r="M37" s="81"/>
      <c r="N37" s="81"/>
      <c r="O37" s="81"/>
      <c r="P37" s="81"/>
      <c r="Q37" s="81"/>
      <c r="R37" s="81"/>
      <c r="S37" s="81"/>
      <c r="T37" s="81"/>
      <c r="U37" s="81"/>
    </row>
    <row r="38" spans="1:21" ht="15.75" customHeight="1">
      <c r="A38" s="76" t="s">
        <v>344</v>
      </c>
      <c r="B38" s="81"/>
      <c r="C38" s="81"/>
      <c r="D38" s="81"/>
      <c r="E38" s="81"/>
      <c r="F38" s="81"/>
      <c r="G38" s="81"/>
      <c r="H38" s="81"/>
      <c r="I38" s="81"/>
      <c r="J38" s="81"/>
      <c r="K38" s="81"/>
      <c r="L38" s="81"/>
      <c r="M38" s="81"/>
      <c r="N38" s="81"/>
      <c r="O38" s="81"/>
      <c r="P38" s="81"/>
      <c r="Q38" s="81"/>
      <c r="R38" s="81"/>
      <c r="S38" s="81"/>
      <c r="T38" s="81"/>
      <c r="U38" s="81"/>
    </row>
    <row r="39" spans="1:21" ht="15.75" customHeight="1">
      <c r="A39" s="76" t="s">
        <v>345</v>
      </c>
      <c r="B39" s="81"/>
      <c r="C39" s="81"/>
      <c r="D39" s="117" t="s">
        <v>605</v>
      </c>
      <c r="E39" s="117"/>
      <c r="F39" s="117"/>
      <c r="G39" s="117"/>
      <c r="H39" s="81"/>
      <c r="I39" s="81"/>
      <c r="J39" s="81"/>
      <c r="K39" s="81"/>
      <c r="L39" s="81"/>
      <c r="M39" s="81"/>
      <c r="N39" s="81"/>
      <c r="O39" s="81"/>
      <c r="P39" s="81"/>
      <c r="Q39" s="81"/>
      <c r="R39" s="81"/>
      <c r="S39" s="81"/>
      <c r="T39" s="81"/>
      <c r="U39" s="81"/>
    </row>
    <row r="40" spans="1:21" ht="15.75" customHeight="1">
      <c r="A40" s="76" t="s">
        <v>606</v>
      </c>
      <c r="B40" s="81"/>
      <c r="C40" s="81"/>
      <c r="D40" s="81"/>
      <c r="E40" s="81"/>
      <c r="F40" s="81"/>
      <c r="G40" s="81"/>
      <c r="H40" s="81"/>
      <c r="I40" s="81"/>
      <c r="J40" s="81"/>
      <c r="K40" s="81"/>
      <c r="L40" s="81"/>
      <c r="M40" s="81"/>
      <c r="N40" s="81"/>
      <c r="O40" s="81"/>
      <c r="P40" s="81"/>
      <c r="Q40" s="81"/>
      <c r="R40" s="81"/>
      <c r="S40" s="81"/>
      <c r="T40" s="81"/>
      <c r="U40" s="81"/>
    </row>
    <row r="41" spans="1:21" ht="15.75" customHeight="1">
      <c r="A41" s="76" t="s">
        <v>607</v>
      </c>
      <c r="B41" s="81"/>
      <c r="C41" s="81"/>
      <c r="D41" s="81" t="s">
        <v>605</v>
      </c>
      <c r="E41" s="81"/>
      <c r="F41" s="81"/>
      <c r="G41" s="81"/>
      <c r="H41" s="81"/>
      <c r="I41" s="81"/>
      <c r="J41" s="81"/>
      <c r="K41" s="81"/>
      <c r="L41" s="81"/>
      <c r="M41" s="81"/>
      <c r="N41" s="81"/>
      <c r="O41" s="81"/>
      <c r="P41" s="81"/>
      <c r="Q41" s="81"/>
      <c r="R41" s="81"/>
      <c r="S41" s="81"/>
      <c r="T41" s="81"/>
      <c r="U41" s="81"/>
    </row>
    <row r="42" spans="1:21" ht="15.75" customHeight="1">
      <c r="A42" s="76" t="s">
        <v>348</v>
      </c>
      <c r="B42" s="81"/>
      <c r="C42" s="81"/>
      <c r="D42" s="81">
        <v>-962</v>
      </c>
      <c r="E42" s="81"/>
      <c r="F42" s="81"/>
      <c r="G42" s="81"/>
      <c r="H42" s="81"/>
      <c r="I42" s="81"/>
      <c r="J42" s="81"/>
      <c r="K42" s="81"/>
      <c r="L42" s="81"/>
      <c r="M42" s="81"/>
      <c r="N42" s="81"/>
      <c r="O42" s="81"/>
      <c r="P42" s="81"/>
      <c r="Q42" s="81"/>
      <c r="R42" s="81"/>
      <c r="S42" s="81"/>
      <c r="T42" s="81"/>
      <c r="U42" s="81"/>
    </row>
    <row r="43" spans="1:21" ht="15.75" customHeight="1">
      <c r="A43" s="76" t="s">
        <v>349</v>
      </c>
      <c r="B43" s="117" t="s">
        <v>608</v>
      </c>
      <c r="C43" s="117" t="s">
        <v>609</v>
      </c>
      <c r="D43" s="117" t="s">
        <v>610</v>
      </c>
      <c r="E43" s="117"/>
      <c r="F43" s="117"/>
      <c r="G43" s="117"/>
      <c r="H43" s="117"/>
      <c r="I43" s="117"/>
      <c r="J43" s="117"/>
      <c r="K43" s="117"/>
      <c r="L43" s="117"/>
      <c r="M43" s="117"/>
      <c r="N43" s="117"/>
      <c r="O43" s="117"/>
      <c r="P43" s="117"/>
      <c r="Q43" s="117"/>
      <c r="R43" s="117"/>
      <c r="S43" s="117"/>
      <c r="T43" s="117"/>
      <c r="U43" s="117"/>
    </row>
    <row r="44" spans="1:21" ht="15.75" customHeight="1">
      <c r="A44" s="76" t="s">
        <v>350</v>
      </c>
      <c r="B44" s="81"/>
      <c r="C44" s="81"/>
      <c r="D44" s="81" t="s">
        <v>611</v>
      </c>
      <c r="E44" s="81"/>
      <c r="F44" s="81"/>
      <c r="G44" s="81"/>
      <c r="H44" s="81"/>
      <c r="I44" s="81"/>
      <c r="J44" s="81"/>
      <c r="K44" s="81"/>
      <c r="L44" s="81"/>
      <c r="M44" s="81"/>
      <c r="N44" s="81"/>
      <c r="O44" s="81"/>
      <c r="P44" s="81"/>
      <c r="Q44" s="81"/>
      <c r="R44" s="81"/>
      <c r="S44" s="81"/>
      <c r="T44" s="81"/>
      <c r="U44" s="81"/>
    </row>
    <row r="45" spans="1:21" ht="15.75" customHeight="1">
      <c r="A45" s="76" t="s">
        <v>351</v>
      </c>
      <c r="B45" s="81"/>
      <c r="C45" s="81"/>
      <c r="D45" s="81"/>
      <c r="E45" s="81"/>
      <c r="F45" s="81"/>
      <c r="G45" s="81"/>
      <c r="H45" s="81"/>
      <c r="I45" s="81"/>
      <c r="J45" s="81"/>
      <c r="K45" s="81"/>
      <c r="L45" s="81"/>
      <c r="M45" s="81"/>
      <c r="N45" s="81"/>
      <c r="O45" s="81"/>
      <c r="P45" s="81"/>
      <c r="Q45" s="81"/>
      <c r="R45" s="81"/>
      <c r="S45" s="81"/>
      <c r="T45" s="81"/>
      <c r="U45" s="81"/>
    </row>
    <row r="46" spans="1:21" ht="15.75" customHeight="1">
      <c r="A46" s="76" t="s">
        <v>352</v>
      </c>
      <c r="B46" s="81" t="s">
        <v>612</v>
      </c>
      <c r="C46" s="81" t="s">
        <v>613</v>
      </c>
      <c r="D46" s="81" t="s">
        <v>614</v>
      </c>
      <c r="E46" s="81"/>
      <c r="F46" s="81"/>
      <c r="G46" s="81"/>
      <c r="H46" s="81"/>
      <c r="I46" s="81"/>
      <c r="J46" s="81"/>
      <c r="K46" s="81"/>
      <c r="L46" s="81"/>
      <c r="M46" s="81"/>
      <c r="N46" s="81"/>
      <c r="O46" s="81"/>
      <c r="P46" s="81"/>
      <c r="Q46" s="81"/>
      <c r="R46" s="81"/>
      <c r="S46" s="81"/>
      <c r="T46" s="81"/>
      <c r="U46" s="81"/>
    </row>
    <row r="47" spans="1:21" ht="15.75" customHeight="1">
      <c r="A47" s="76" t="s">
        <v>353</v>
      </c>
      <c r="B47" s="81" t="s">
        <v>615</v>
      </c>
      <c r="C47" s="81" t="s">
        <v>616</v>
      </c>
      <c r="D47" s="81" t="s">
        <v>617</v>
      </c>
      <c r="E47" s="81"/>
      <c r="F47" s="81"/>
      <c r="G47" s="81"/>
      <c r="H47" s="81"/>
      <c r="I47" s="81"/>
      <c r="J47" s="81"/>
      <c r="K47" s="81"/>
      <c r="L47" s="81"/>
      <c r="M47" s="81"/>
      <c r="N47" s="81"/>
      <c r="O47" s="81"/>
      <c r="P47" s="81"/>
      <c r="Q47" s="81"/>
      <c r="R47" s="81"/>
      <c r="S47" s="81"/>
      <c r="T47" s="81"/>
      <c r="U47" s="81"/>
    </row>
    <row r="48" spans="1:21" ht="15.75" customHeight="1">
      <c r="A48" s="76" t="s">
        <v>354</v>
      </c>
      <c r="B48" s="81" t="s">
        <v>618</v>
      </c>
      <c r="C48" s="81" t="s">
        <v>619</v>
      </c>
      <c r="D48" s="81" t="s">
        <v>620</v>
      </c>
      <c r="E48" s="81"/>
      <c r="F48" s="81"/>
      <c r="G48" s="81"/>
      <c r="H48" s="81"/>
      <c r="I48" s="81"/>
      <c r="J48" s="81"/>
      <c r="K48" s="81"/>
      <c r="L48" s="81"/>
      <c r="M48" s="81"/>
      <c r="N48" s="81"/>
      <c r="O48" s="81"/>
      <c r="P48" s="81"/>
      <c r="Q48" s="81"/>
      <c r="R48" s="81"/>
      <c r="S48" s="81"/>
      <c r="T48" s="81"/>
      <c r="U48" s="81"/>
    </row>
    <row r="49" spans="1:21" ht="15.75" customHeight="1">
      <c r="A49" s="89" t="s">
        <v>355</v>
      </c>
      <c r="B49" s="118" t="s">
        <v>621</v>
      </c>
      <c r="C49" s="118" t="s">
        <v>622</v>
      </c>
      <c r="D49" s="118" t="s">
        <v>623</v>
      </c>
      <c r="E49" s="118"/>
      <c r="F49" s="118"/>
      <c r="G49" s="118"/>
      <c r="H49" s="118"/>
      <c r="I49" s="118"/>
      <c r="J49" s="118"/>
      <c r="K49" s="118"/>
      <c r="L49" s="118"/>
      <c r="M49" s="118"/>
      <c r="N49" s="118"/>
      <c r="O49" s="118"/>
      <c r="P49" s="118"/>
      <c r="Q49" s="118"/>
      <c r="R49" s="118"/>
      <c r="S49" s="118"/>
      <c r="T49" s="118"/>
      <c r="U49" s="118"/>
    </row>
    <row r="50" spans="1:21" ht="15.75" customHeight="1">
      <c r="A50" s="421"/>
      <c r="B50" s="413"/>
      <c r="C50" s="413"/>
      <c r="D50" s="413"/>
      <c r="E50" s="413"/>
      <c r="F50" s="413"/>
      <c r="G50" s="413"/>
      <c r="H50" s="413"/>
      <c r="I50" s="413"/>
      <c r="J50" s="413"/>
      <c r="K50" s="413"/>
      <c r="L50" s="413"/>
      <c r="M50" s="413"/>
      <c r="N50" s="413"/>
      <c r="O50" s="413"/>
      <c r="P50" s="413"/>
      <c r="Q50" s="413"/>
      <c r="R50" s="413"/>
      <c r="S50" s="413"/>
      <c r="T50" s="413"/>
      <c r="U50" s="413"/>
    </row>
    <row r="51" spans="1:21" ht="15.75" customHeight="1">
      <c r="A51" s="91" t="s">
        <v>356</v>
      </c>
      <c r="B51" s="119" t="s">
        <v>624</v>
      </c>
      <c r="C51" s="119" t="s">
        <v>625</v>
      </c>
      <c r="D51" s="119" t="s">
        <v>626</v>
      </c>
      <c r="E51" s="119"/>
      <c r="F51" s="119"/>
      <c r="G51" s="119"/>
      <c r="H51" s="119"/>
      <c r="I51" s="119"/>
      <c r="J51" s="119"/>
      <c r="K51" s="119"/>
      <c r="L51" s="119"/>
      <c r="M51" s="119"/>
      <c r="N51" s="119"/>
      <c r="O51" s="119"/>
      <c r="P51" s="119"/>
      <c r="Q51" s="119"/>
      <c r="R51" s="119"/>
      <c r="S51" s="119"/>
      <c r="T51" s="119"/>
      <c r="U51" s="119"/>
    </row>
    <row r="52" spans="1:21" ht="15.75" customHeight="1">
      <c r="A52" s="91" t="s">
        <v>357</v>
      </c>
      <c r="B52" s="119" t="s">
        <v>627</v>
      </c>
      <c r="C52" s="119" t="s">
        <v>628</v>
      </c>
      <c r="D52" s="119" t="s">
        <v>629</v>
      </c>
      <c r="E52" s="119"/>
      <c r="F52" s="119"/>
      <c r="G52" s="119"/>
      <c r="H52" s="119"/>
      <c r="I52" s="119"/>
      <c r="J52" s="119"/>
      <c r="K52" s="119"/>
      <c r="L52" s="119"/>
      <c r="M52" s="119"/>
      <c r="N52" s="119"/>
      <c r="O52" s="119"/>
      <c r="P52" s="119"/>
      <c r="Q52" s="119"/>
      <c r="R52" s="119"/>
      <c r="S52" s="119"/>
      <c r="T52" s="119"/>
      <c r="U52" s="119"/>
    </row>
    <row r="53" spans="1:21" ht="15.75" customHeight="1">
      <c r="A53" s="91" t="s">
        <v>358</v>
      </c>
      <c r="B53" s="119" t="s">
        <v>630</v>
      </c>
      <c r="C53" s="119" t="s">
        <v>631</v>
      </c>
      <c r="D53" s="119" t="s">
        <v>632</v>
      </c>
      <c r="E53" s="119"/>
      <c r="F53" s="119"/>
      <c r="G53" s="119"/>
      <c r="H53" s="119"/>
      <c r="I53" s="119"/>
      <c r="J53" s="119"/>
      <c r="K53" s="119"/>
      <c r="L53" s="119"/>
      <c r="M53" s="119"/>
      <c r="N53" s="119"/>
      <c r="O53" s="119"/>
      <c r="P53" s="119"/>
      <c r="Q53" s="119"/>
      <c r="R53" s="119"/>
      <c r="S53" s="119"/>
      <c r="T53" s="119"/>
      <c r="U53" s="119"/>
    </row>
    <row r="54" spans="1:21" ht="15.75" customHeight="1">
      <c r="A54" s="91" t="s">
        <v>359</v>
      </c>
      <c r="B54" s="119" t="s">
        <v>633</v>
      </c>
      <c r="C54" s="119" t="s">
        <v>634</v>
      </c>
      <c r="D54" s="119" t="s">
        <v>635</v>
      </c>
      <c r="E54" s="119"/>
      <c r="F54" s="119"/>
      <c r="G54" s="119"/>
      <c r="H54" s="119"/>
      <c r="I54" s="119"/>
      <c r="J54" s="119"/>
      <c r="K54" s="119"/>
      <c r="L54" s="119"/>
      <c r="M54" s="119"/>
      <c r="N54" s="119"/>
      <c r="O54" s="119"/>
      <c r="P54" s="119"/>
      <c r="Q54" s="119"/>
      <c r="R54" s="119"/>
      <c r="S54" s="119"/>
      <c r="T54" s="119"/>
      <c r="U54" s="119"/>
    </row>
    <row r="55" spans="1:21" ht="15.75" customHeight="1">
      <c r="A55" s="91" t="s">
        <v>360</v>
      </c>
      <c r="B55" s="119" t="s">
        <v>636</v>
      </c>
      <c r="C55" s="119" t="s">
        <v>637</v>
      </c>
      <c r="D55" s="119" t="s">
        <v>638</v>
      </c>
      <c r="E55" s="119"/>
      <c r="F55" s="119"/>
      <c r="G55" s="119"/>
      <c r="H55" s="119"/>
      <c r="I55" s="119"/>
      <c r="J55" s="119"/>
      <c r="K55" s="119"/>
      <c r="L55" s="119"/>
      <c r="M55" s="119"/>
      <c r="N55" s="119"/>
      <c r="O55" s="119"/>
      <c r="P55" s="119"/>
      <c r="Q55" s="119"/>
      <c r="R55" s="119"/>
      <c r="S55" s="119"/>
      <c r="T55" s="119"/>
      <c r="U55" s="119"/>
    </row>
    <row r="56" spans="1:21" ht="15.75" customHeight="1">
      <c r="A56" s="421"/>
      <c r="B56" s="413"/>
      <c r="C56" s="413"/>
      <c r="D56" s="413"/>
      <c r="E56" s="413"/>
      <c r="F56" s="413"/>
      <c r="G56" s="413"/>
      <c r="H56" s="413"/>
      <c r="I56" s="413"/>
      <c r="J56" s="413"/>
      <c r="K56" s="413"/>
      <c r="L56" s="413"/>
      <c r="M56" s="413"/>
      <c r="N56" s="413"/>
      <c r="O56" s="413"/>
      <c r="P56" s="413"/>
      <c r="Q56" s="413"/>
      <c r="R56" s="413"/>
      <c r="S56" s="413"/>
      <c r="T56" s="413"/>
      <c r="U56" s="413"/>
    </row>
    <row r="57" spans="1:21" ht="15.75" customHeight="1">
      <c r="A57" s="422" t="s">
        <v>361</v>
      </c>
      <c r="B57" s="413"/>
      <c r="C57" s="413"/>
      <c r="D57" s="413"/>
      <c r="E57" s="413"/>
      <c r="F57" s="413"/>
      <c r="G57" s="413"/>
      <c r="H57" s="413"/>
      <c r="I57" s="413"/>
      <c r="J57" s="413"/>
      <c r="K57" s="413"/>
      <c r="L57" s="413"/>
      <c r="M57" s="413"/>
      <c r="N57" s="413"/>
      <c r="O57" s="413"/>
      <c r="P57" s="413"/>
      <c r="Q57" s="413"/>
      <c r="R57" s="413"/>
      <c r="S57" s="413"/>
      <c r="T57" s="413"/>
      <c r="U57" s="413"/>
    </row>
    <row r="58" spans="1:21" ht="15.75" customHeight="1">
      <c r="A58" s="76" t="s">
        <v>362</v>
      </c>
      <c r="B58" s="81"/>
      <c r="C58" s="81"/>
      <c r="D58" s="117" t="s">
        <v>639</v>
      </c>
      <c r="E58" s="117"/>
      <c r="F58" s="117"/>
      <c r="G58" s="117"/>
      <c r="H58" s="117"/>
      <c r="I58" s="117"/>
      <c r="J58" s="81"/>
      <c r="K58" s="81"/>
      <c r="L58" s="81"/>
      <c r="M58" s="81"/>
      <c r="N58" s="81"/>
      <c r="O58" s="81"/>
      <c r="P58" s="81"/>
      <c r="Q58" s="81"/>
      <c r="R58" s="81"/>
      <c r="S58" s="81"/>
      <c r="T58" s="81"/>
      <c r="U58" s="81"/>
    </row>
    <row r="59" spans="1:21" ht="15.75" customHeight="1">
      <c r="A59" s="76" t="s">
        <v>363</v>
      </c>
      <c r="B59" s="81"/>
      <c r="C59" s="81"/>
      <c r="D59" s="81"/>
      <c r="E59" s="81"/>
      <c r="F59" s="81"/>
      <c r="G59" s="81"/>
      <c r="H59" s="81"/>
      <c r="I59" s="81"/>
      <c r="J59" s="81"/>
      <c r="K59" s="81"/>
      <c r="L59" s="81"/>
      <c r="M59" s="81"/>
      <c r="N59" s="81"/>
      <c r="O59" s="81"/>
      <c r="P59" s="81"/>
      <c r="Q59" s="81"/>
      <c r="R59" s="81"/>
      <c r="S59" s="81"/>
      <c r="T59" s="81"/>
      <c r="U59" s="81"/>
    </row>
    <row r="60" spans="1:21" ht="15.75" customHeight="1">
      <c r="A60" s="76" t="s">
        <v>364</v>
      </c>
      <c r="B60" s="81"/>
      <c r="C60" s="81"/>
      <c r="D60" s="81"/>
      <c r="E60" s="81"/>
      <c r="F60" s="81"/>
      <c r="G60" s="81"/>
      <c r="H60" s="81"/>
      <c r="I60" s="81"/>
      <c r="J60" s="81"/>
      <c r="K60" s="81"/>
      <c r="L60" s="81"/>
      <c r="M60" s="81"/>
      <c r="N60" s="81"/>
      <c r="O60" s="81"/>
      <c r="P60" s="81"/>
      <c r="Q60" s="81"/>
      <c r="R60" s="81"/>
      <c r="S60" s="81"/>
      <c r="T60" s="81"/>
      <c r="U60" s="81"/>
    </row>
    <row r="61" spans="1:21" ht="15.75" customHeight="1">
      <c r="A61" s="76" t="s">
        <v>365</v>
      </c>
      <c r="B61" s="81"/>
      <c r="C61" s="81"/>
      <c r="D61" s="117" t="s">
        <v>639</v>
      </c>
      <c r="E61" s="117"/>
      <c r="F61" s="117"/>
      <c r="G61" s="117"/>
      <c r="H61" s="81"/>
      <c r="I61" s="81"/>
      <c r="J61" s="81"/>
      <c r="K61" s="81"/>
      <c r="L61" s="81"/>
      <c r="M61" s="81"/>
      <c r="N61" s="81"/>
      <c r="O61" s="81"/>
      <c r="P61" s="81"/>
      <c r="Q61" s="81"/>
      <c r="R61" s="81"/>
      <c r="S61" s="81"/>
      <c r="T61" s="81"/>
      <c r="U61" s="81"/>
    </row>
    <row r="62" spans="1:21" ht="15.75" customHeight="1">
      <c r="A62" s="76" t="s">
        <v>640</v>
      </c>
      <c r="B62" s="81"/>
      <c r="C62" s="81"/>
      <c r="D62" s="81"/>
      <c r="E62" s="81"/>
      <c r="F62" s="81"/>
      <c r="G62" s="81"/>
      <c r="H62" s="81"/>
      <c r="I62" s="81"/>
      <c r="J62" s="81"/>
      <c r="K62" s="81"/>
      <c r="L62" s="81"/>
      <c r="M62" s="81"/>
      <c r="N62" s="81"/>
      <c r="O62" s="81"/>
      <c r="P62" s="81"/>
      <c r="Q62" s="81"/>
      <c r="R62" s="81"/>
      <c r="S62" s="81"/>
      <c r="T62" s="81"/>
      <c r="U62" s="81"/>
    </row>
    <row r="63" spans="1:21" ht="15.75" customHeight="1">
      <c r="A63" s="76" t="s">
        <v>641</v>
      </c>
      <c r="B63" s="81"/>
      <c r="C63" s="81"/>
      <c r="D63" s="81" t="s">
        <v>639</v>
      </c>
      <c r="E63" s="81"/>
      <c r="F63" s="81"/>
      <c r="G63" s="81"/>
      <c r="H63" s="81"/>
      <c r="I63" s="81"/>
      <c r="J63" s="81"/>
      <c r="K63" s="81"/>
      <c r="L63" s="81"/>
      <c r="M63" s="81"/>
      <c r="N63" s="81"/>
      <c r="O63" s="81"/>
      <c r="P63" s="81"/>
      <c r="Q63" s="81"/>
      <c r="R63" s="81"/>
      <c r="S63" s="81"/>
      <c r="T63" s="81"/>
      <c r="U63" s="81"/>
    </row>
    <row r="64" spans="1:21" ht="15.75" customHeight="1">
      <c r="A64" s="76" t="s">
        <v>368</v>
      </c>
      <c r="B64" s="81"/>
      <c r="C64" s="81"/>
      <c r="D64" s="81"/>
      <c r="E64" s="81"/>
      <c r="F64" s="81"/>
      <c r="G64" s="81"/>
      <c r="H64" s="81"/>
      <c r="I64" s="81"/>
      <c r="J64" s="81"/>
      <c r="K64" s="81"/>
      <c r="L64" s="81"/>
      <c r="M64" s="81"/>
      <c r="N64" s="81"/>
      <c r="O64" s="81"/>
      <c r="P64" s="81"/>
      <c r="Q64" s="81"/>
      <c r="R64" s="81"/>
      <c r="S64" s="81"/>
      <c r="T64" s="81"/>
      <c r="U64" s="81"/>
    </row>
    <row r="65" spans="1:21" ht="15.75" customHeight="1">
      <c r="A65" s="76" t="s">
        <v>369</v>
      </c>
      <c r="B65" s="81"/>
      <c r="C65" s="81"/>
      <c r="D65" s="81"/>
      <c r="E65" s="81"/>
      <c r="F65" s="81"/>
      <c r="G65" s="81"/>
      <c r="H65" s="81"/>
      <c r="I65" s="81"/>
      <c r="J65" s="81"/>
      <c r="K65" s="81"/>
      <c r="L65" s="81"/>
      <c r="M65" s="81"/>
      <c r="N65" s="81"/>
      <c r="O65" s="81"/>
      <c r="P65" s="81"/>
      <c r="Q65" s="81"/>
      <c r="R65" s="81"/>
      <c r="S65" s="81"/>
      <c r="T65" s="81"/>
      <c r="U65" s="81"/>
    </row>
    <row r="66" spans="1:21" ht="15.75" customHeight="1">
      <c r="A66" s="76" t="s">
        <v>370</v>
      </c>
      <c r="B66" s="117" t="s">
        <v>642</v>
      </c>
      <c r="C66" s="117" t="s">
        <v>643</v>
      </c>
      <c r="D66" s="117">
        <v>-108</v>
      </c>
      <c r="E66" s="117"/>
      <c r="F66" s="81"/>
      <c r="G66" s="81"/>
      <c r="H66" s="81"/>
      <c r="I66" s="81"/>
      <c r="J66" s="81"/>
      <c r="K66" s="81"/>
      <c r="L66" s="81"/>
      <c r="M66" s="81"/>
      <c r="N66" s="81"/>
      <c r="O66" s="81"/>
      <c r="P66" s="81"/>
      <c r="Q66" s="81"/>
      <c r="R66" s="81"/>
      <c r="S66" s="81"/>
      <c r="T66" s="81"/>
      <c r="U66" s="81"/>
    </row>
    <row r="67" spans="1:21" ht="15.75" customHeight="1">
      <c r="A67" s="76" t="s">
        <v>371</v>
      </c>
      <c r="B67" s="81"/>
      <c r="C67" s="81"/>
      <c r="D67" s="81"/>
      <c r="E67" s="81"/>
      <c r="F67" s="81"/>
      <c r="G67" s="81"/>
      <c r="H67" s="81"/>
      <c r="I67" s="81"/>
      <c r="J67" s="81"/>
      <c r="K67" s="81"/>
      <c r="L67" s="81"/>
      <c r="M67" s="81"/>
      <c r="N67" s="81"/>
      <c r="O67" s="81"/>
      <c r="P67" s="81"/>
      <c r="Q67" s="81"/>
      <c r="R67" s="81"/>
      <c r="S67" s="81"/>
      <c r="T67" s="81"/>
      <c r="U67" s="81"/>
    </row>
    <row r="68" spans="1:21" ht="15.75" customHeight="1">
      <c r="A68" s="76" t="s">
        <v>372</v>
      </c>
      <c r="B68" s="81" t="s">
        <v>642</v>
      </c>
      <c r="C68" s="81" t="s">
        <v>643</v>
      </c>
      <c r="D68" s="81">
        <v>-108</v>
      </c>
      <c r="E68" s="81"/>
      <c r="F68" s="81"/>
      <c r="G68" s="81"/>
      <c r="H68" s="81"/>
      <c r="I68" s="81"/>
      <c r="J68" s="81"/>
      <c r="K68" s="81"/>
      <c r="L68" s="81"/>
      <c r="M68" s="81"/>
      <c r="N68" s="81"/>
      <c r="O68" s="81"/>
      <c r="P68" s="81"/>
      <c r="Q68" s="81"/>
      <c r="R68" s="81"/>
      <c r="S68" s="81"/>
      <c r="T68" s="81"/>
      <c r="U68" s="81"/>
    </row>
    <row r="69" spans="1:21" ht="15.75" customHeight="1">
      <c r="A69" s="76" t="s">
        <v>373</v>
      </c>
      <c r="B69" s="117" t="s">
        <v>644</v>
      </c>
      <c r="C69" s="117" t="s">
        <v>645</v>
      </c>
      <c r="D69" s="117" t="s">
        <v>646</v>
      </c>
      <c r="E69" s="117"/>
      <c r="F69" s="117"/>
      <c r="G69" s="117"/>
      <c r="H69" s="117"/>
      <c r="I69" s="117"/>
      <c r="J69" s="117"/>
      <c r="K69" s="117"/>
      <c r="L69" s="117"/>
      <c r="M69" s="117"/>
      <c r="N69" s="81"/>
      <c r="O69" s="81"/>
      <c r="P69" s="81"/>
      <c r="Q69" s="81"/>
      <c r="R69" s="81"/>
      <c r="S69" s="81"/>
      <c r="T69" s="81"/>
      <c r="U69" s="81"/>
    </row>
    <row r="70" spans="1:21" ht="15.75" customHeight="1">
      <c r="A70" s="76" t="s">
        <v>374</v>
      </c>
      <c r="B70" s="81"/>
      <c r="C70" s="81"/>
      <c r="D70" s="81"/>
      <c r="E70" s="81"/>
      <c r="F70" s="81"/>
      <c r="G70" s="81"/>
      <c r="H70" s="81"/>
      <c r="I70" s="81"/>
      <c r="J70" s="81"/>
      <c r="K70" s="81"/>
      <c r="L70" s="81"/>
      <c r="M70" s="81"/>
      <c r="N70" s="81"/>
      <c r="O70" s="81"/>
      <c r="P70" s="81"/>
      <c r="Q70" s="81"/>
      <c r="R70" s="81"/>
      <c r="S70" s="81"/>
      <c r="T70" s="81"/>
      <c r="U70" s="81"/>
    </row>
    <row r="71" spans="1:21" ht="15.75" customHeight="1">
      <c r="A71" s="76" t="s">
        <v>375</v>
      </c>
      <c r="B71" s="81" t="s">
        <v>644</v>
      </c>
      <c r="C71" s="81" t="s">
        <v>645</v>
      </c>
      <c r="D71" s="81" t="s">
        <v>646</v>
      </c>
      <c r="E71" s="81"/>
      <c r="F71" s="81"/>
      <c r="G71" s="81"/>
      <c r="H71" s="81"/>
      <c r="I71" s="81"/>
      <c r="J71" s="81"/>
      <c r="K71" s="81"/>
      <c r="L71" s="81"/>
      <c r="M71" s="81"/>
      <c r="N71" s="81"/>
      <c r="O71" s="81"/>
      <c r="P71" s="81"/>
      <c r="Q71" s="81"/>
      <c r="R71" s="81"/>
      <c r="S71" s="81"/>
      <c r="T71" s="81"/>
      <c r="U71" s="81"/>
    </row>
    <row r="72" spans="1:21" ht="15.75" customHeight="1">
      <c r="A72" s="76" t="s">
        <v>376</v>
      </c>
      <c r="B72" s="81"/>
      <c r="C72" s="81"/>
      <c r="D72" s="81"/>
      <c r="E72" s="81"/>
      <c r="F72" s="81"/>
      <c r="G72" s="81"/>
      <c r="H72" s="81"/>
      <c r="I72" s="81"/>
      <c r="J72" s="81"/>
      <c r="K72" s="81"/>
      <c r="L72" s="81"/>
      <c r="M72" s="81"/>
      <c r="N72" s="81"/>
      <c r="O72" s="81"/>
      <c r="P72" s="81"/>
      <c r="Q72" s="81"/>
      <c r="R72" s="81"/>
      <c r="S72" s="81"/>
      <c r="T72" s="81"/>
      <c r="U72" s="81"/>
    </row>
    <row r="73" spans="1:21" ht="15.75" customHeight="1">
      <c r="A73" s="89" t="s">
        <v>377</v>
      </c>
      <c r="B73" s="118" t="s">
        <v>647</v>
      </c>
      <c r="C73" s="118" t="s">
        <v>648</v>
      </c>
      <c r="D73" s="118" t="s">
        <v>649</v>
      </c>
      <c r="E73" s="118"/>
      <c r="F73" s="118"/>
      <c r="G73" s="118"/>
      <c r="H73" s="118"/>
      <c r="I73" s="118"/>
      <c r="J73" s="118"/>
      <c r="K73" s="118"/>
      <c r="L73" s="118"/>
      <c r="M73" s="118"/>
      <c r="N73" s="120"/>
      <c r="O73" s="120"/>
      <c r="P73" s="120"/>
      <c r="Q73" s="120"/>
      <c r="R73" s="120"/>
      <c r="S73" s="120"/>
      <c r="T73" s="120"/>
      <c r="U73" s="120"/>
    </row>
    <row r="74" spans="1:21" ht="15.75" customHeight="1">
      <c r="A74" s="421"/>
      <c r="B74" s="413"/>
      <c r="C74" s="413"/>
      <c r="D74" s="413"/>
      <c r="E74" s="413"/>
      <c r="F74" s="413"/>
      <c r="G74" s="413"/>
      <c r="H74" s="413"/>
      <c r="I74" s="413"/>
      <c r="J74" s="413"/>
      <c r="K74" s="413"/>
      <c r="L74" s="413"/>
      <c r="M74" s="413"/>
      <c r="N74" s="413"/>
      <c r="O74" s="413"/>
      <c r="P74" s="413"/>
      <c r="Q74" s="413"/>
      <c r="R74" s="413"/>
      <c r="S74" s="413"/>
      <c r="T74" s="413"/>
      <c r="U74" s="413"/>
    </row>
    <row r="75" spans="1:21" ht="15.75" customHeight="1">
      <c r="A75" s="91" t="s">
        <v>378</v>
      </c>
      <c r="B75" s="119" t="s">
        <v>650</v>
      </c>
      <c r="C75" s="119" t="s">
        <v>651</v>
      </c>
      <c r="D75" s="119" t="s">
        <v>652</v>
      </c>
      <c r="E75" s="119"/>
      <c r="F75" s="119"/>
      <c r="G75" s="119"/>
      <c r="H75" s="119"/>
      <c r="I75" s="119"/>
      <c r="J75" s="119"/>
      <c r="K75" s="119"/>
      <c r="L75" s="119"/>
      <c r="M75" s="119"/>
      <c r="N75" s="119"/>
      <c r="O75" s="119"/>
      <c r="P75" s="119"/>
      <c r="Q75" s="119"/>
      <c r="R75" s="119"/>
      <c r="S75" s="119"/>
      <c r="T75" s="119"/>
      <c r="U75" s="119"/>
    </row>
    <row r="76" spans="1:21" ht="15.75" customHeight="1">
      <c r="A76" s="421"/>
      <c r="B76" s="413"/>
      <c r="C76" s="413"/>
      <c r="D76" s="413"/>
      <c r="E76" s="413"/>
      <c r="F76" s="413"/>
      <c r="G76" s="413"/>
      <c r="H76" s="413"/>
      <c r="I76" s="413"/>
      <c r="J76" s="413"/>
      <c r="K76" s="413"/>
      <c r="L76" s="413"/>
      <c r="M76" s="413"/>
      <c r="N76" s="413"/>
      <c r="O76" s="413"/>
      <c r="P76" s="413"/>
      <c r="Q76" s="413"/>
      <c r="R76" s="413"/>
      <c r="S76" s="413"/>
      <c r="T76" s="413"/>
      <c r="U76" s="413"/>
    </row>
    <row r="77" spans="1:21" ht="15.75" customHeight="1">
      <c r="A77" s="422" t="s">
        <v>379</v>
      </c>
      <c r="B77" s="413"/>
      <c r="C77" s="413"/>
      <c r="D77" s="413"/>
      <c r="E77" s="413"/>
      <c r="F77" s="413"/>
      <c r="G77" s="413"/>
      <c r="H77" s="413"/>
      <c r="I77" s="413"/>
      <c r="J77" s="413"/>
      <c r="K77" s="413"/>
      <c r="L77" s="413"/>
      <c r="M77" s="413"/>
      <c r="N77" s="413"/>
      <c r="O77" s="413"/>
      <c r="P77" s="413"/>
      <c r="Q77" s="413"/>
      <c r="R77" s="413"/>
      <c r="S77" s="413"/>
      <c r="T77" s="413"/>
      <c r="U77" s="413"/>
    </row>
    <row r="78" spans="1:21" ht="15.75" customHeight="1">
      <c r="A78" s="76" t="s">
        <v>380</v>
      </c>
      <c r="B78" s="117">
        <v>96</v>
      </c>
      <c r="C78" s="117">
        <v>86</v>
      </c>
      <c r="D78" s="117">
        <v>83</v>
      </c>
      <c r="E78" s="117"/>
      <c r="F78" s="117"/>
      <c r="G78" s="117"/>
      <c r="H78" s="117"/>
      <c r="I78" s="117"/>
      <c r="J78" s="117"/>
      <c r="K78" s="117"/>
      <c r="L78" s="117"/>
      <c r="M78" s="117"/>
      <c r="N78" s="117"/>
      <c r="O78" s="117"/>
      <c r="P78" s="117"/>
      <c r="Q78" s="117"/>
      <c r="R78" s="117"/>
      <c r="S78" s="117"/>
      <c r="T78" s="117"/>
      <c r="U78" s="117"/>
    </row>
    <row r="79" spans="1:21" ht="15.75" customHeight="1">
      <c r="A79" s="76" t="s">
        <v>381</v>
      </c>
      <c r="B79" s="81"/>
      <c r="C79" s="81"/>
      <c r="D79" s="81"/>
      <c r="E79" s="81"/>
      <c r="F79" s="81"/>
      <c r="G79" s="81"/>
      <c r="H79" s="81"/>
      <c r="I79" s="81"/>
      <c r="J79" s="81"/>
      <c r="K79" s="81"/>
      <c r="L79" s="81"/>
      <c r="M79" s="81"/>
      <c r="N79" s="81"/>
      <c r="O79" s="81"/>
      <c r="P79" s="81"/>
      <c r="Q79" s="81"/>
      <c r="R79" s="81"/>
      <c r="S79" s="81"/>
      <c r="T79" s="81"/>
      <c r="U79" s="81"/>
    </row>
    <row r="80" spans="1:21" ht="15.75" customHeight="1">
      <c r="A80" s="76" t="s">
        <v>382</v>
      </c>
      <c r="B80" s="81"/>
      <c r="C80" s="81"/>
      <c r="D80" s="81"/>
      <c r="E80" s="81"/>
      <c r="F80" s="81"/>
      <c r="G80" s="81"/>
      <c r="H80" s="81"/>
      <c r="I80" s="81"/>
      <c r="J80" s="81"/>
      <c r="K80" s="81"/>
      <c r="L80" s="81"/>
      <c r="M80" s="81"/>
      <c r="N80" s="81"/>
      <c r="O80" s="81"/>
      <c r="P80" s="81"/>
      <c r="Q80" s="81"/>
      <c r="R80" s="81"/>
      <c r="S80" s="81"/>
      <c r="T80" s="81"/>
      <c r="U80" s="81"/>
    </row>
    <row r="81" spans="1:21" ht="15.75" customHeight="1">
      <c r="A81" s="76" t="s">
        <v>383</v>
      </c>
      <c r="B81" s="81"/>
      <c r="C81" s="81"/>
      <c r="D81" s="81"/>
      <c r="E81" s="81"/>
      <c r="F81" s="81"/>
      <c r="G81" s="81"/>
      <c r="H81" s="81"/>
      <c r="I81" s="81"/>
      <c r="J81" s="81"/>
      <c r="K81" s="81"/>
      <c r="L81" s="81"/>
      <c r="M81" s="81"/>
      <c r="N81" s="81"/>
      <c r="O81" s="81"/>
      <c r="P81" s="81"/>
      <c r="Q81" s="81"/>
      <c r="R81" s="81"/>
      <c r="S81" s="81"/>
      <c r="T81" s="81"/>
      <c r="U81" s="81"/>
    </row>
    <row r="82" spans="1:21" ht="15.75" customHeight="1">
      <c r="A82" s="76" t="s">
        <v>384</v>
      </c>
      <c r="B82" s="117" t="s">
        <v>653</v>
      </c>
      <c r="C82" s="117" t="s">
        <v>654</v>
      </c>
      <c r="D82" s="117" t="s">
        <v>655</v>
      </c>
      <c r="E82" s="117"/>
      <c r="F82" s="117"/>
      <c r="G82" s="117"/>
      <c r="H82" s="117"/>
      <c r="I82" s="117"/>
      <c r="J82" s="117"/>
      <c r="K82" s="117"/>
      <c r="L82" s="117"/>
      <c r="M82" s="117"/>
      <c r="N82" s="117"/>
      <c r="O82" s="117"/>
      <c r="P82" s="117"/>
      <c r="Q82" s="117"/>
      <c r="R82" s="117"/>
      <c r="S82" s="117"/>
      <c r="T82" s="117"/>
      <c r="U82" s="117"/>
    </row>
    <row r="83" spans="1:21" ht="15.75" customHeight="1">
      <c r="A83" s="76" t="s">
        <v>385</v>
      </c>
      <c r="B83" s="81" t="s">
        <v>656</v>
      </c>
      <c r="C83" s="81" t="s">
        <v>657</v>
      </c>
      <c r="D83" s="81" t="s">
        <v>658</v>
      </c>
      <c r="E83" s="81"/>
      <c r="F83" s="81"/>
      <c r="G83" s="81"/>
      <c r="H83" s="81"/>
      <c r="I83" s="81"/>
      <c r="J83" s="81"/>
      <c r="K83" s="81"/>
      <c r="L83" s="81"/>
      <c r="M83" s="81"/>
      <c r="N83" s="81"/>
      <c r="O83" s="81"/>
      <c r="P83" s="81"/>
      <c r="Q83" s="81"/>
      <c r="R83" s="81"/>
      <c r="S83" s="81"/>
      <c r="T83" s="81"/>
      <c r="U83" s="81"/>
    </row>
    <row r="84" spans="1:21" ht="15.75" customHeight="1">
      <c r="A84" s="76" t="s">
        <v>386</v>
      </c>
      <c r="B84" s="81"/>
      <c r="C84" s="81"/>
      <c r="D84" s="81"/>
      <c r="E84" s="81"/>
      <c r="F84" s="81"/>
      <c r="G84" s="81"/>
      <c r="H84" s="81"/>
      <c r="I84" s="81"/>
      <c r="J84" s="81"/>
      <c r="K84" s="81"/>
      <c r="L84" s="81"/>
      <c r="M84" s="81"/>
      <c r="N84" s="81"/>
      <c r="O84" s="81"/>
      <c r="P84" s="81"/>
      <c r="Q84" s="81"/>
      <c r="R84" s="81"/>
      <c r="S84" s="81"/>
      <c r="T84" s="81"/>
      <c r="U84" s="81"/>
    </row>
    <row r="85" spans="1:21" ht="15.75" customHeight="1">
      <c r="A85" s="76" t="s">
        <v>387</v>
      </c>
      <c r="B85" s="81" t="s">
        <v>659</v>
      </c>
      <c r="C85" s="81" t="s">
        <v>660</v>
      </c>
      <c r="D85" s="81" t="s">
        <v>661</v>
      </c>
      <c r="E85" s="81"/>
      <c r="F85" s="81"/>
      <c r="G85" s="81"/>
      <c r="H85" s="81"/>
      <c r="I85" s="81"/>
      <c r="J85" s="81"/>
      <c r="K85" s="81"/>
      <c r="L85" s="81"/>
      <c r="M85" s="81"/>
      <c r="N85" s="81"/>
      <c r="O85" s="81"/>
      <c r="P85" s="81"/>
      <c r="Q85" s="81"/>
      <c r="R85" s="81"/>
      <c r="S85" s="81"/>
      <c r="T85" s="81"/>
      <c r="U85" s="81"/>
    </row>
    <row r="86" spans="1:21" ht="15.75" customHeight="1">
      <c r="A86" s="76" t="s">
        <v>388</v>
      </c>
      <c r="B86" s="81" t="s">
        <v>662</v>
      </c>
      <c r="C86" s="81" t="s">
        <v>663</v>
      </c>
      <c r="D86" s="81" t="s">
        <v>664</v>
      </c>
      <c r="E86" s="81"/>
      <c r="F86" s="81"/>
      <c r="G86" s="81"/>
      <c r="H86" s="81"/>
      <c r="I86" s="81"/>
      <c r="J86" s="81"/>
      <c r="K86" s="81"/>
      <c r="L86" s="81"/>
      <c r="M86" s="81"/>
      <c r="N86" s="81"/>
      <c r="O86" s="81"/>
      <c r="P86" s="81"/>
      <c r="Q86" s="81"/>
      <c r="R86" s="81"/>
      <c r="S86" s="81"/>
      <c r="T86" s="81"/>
      <c r="U86" s="81"/>
    </row>
    <row r="87" spans="1:21" ht="15.75" customHeight="1">
      <c r="A87" s="76" t="s">
        <v>389</v>
      </c>
      <c r="B87" s="81" t="s">
        <v>390</v>
      </c>
      <c r="C87" s="81" t="s">
        <v>390</v>
      </c>
      <c r="D87" s="81" t="s">
        <v>390</v>
      </c>
      <c r="E87" s="81"/>
      <c r="F87" s="81"/>
      <c r="G87" s="81"/>
      <c r="H87" s="81"/>
      <c r="I87" s="81"/>
      <c r="J87" s="81"/>
      <c r="K87" s="81"/>
      <c r="L87" s="81"/>
      <c r="M87" s="81"/>
      <c r="N87" s="81"/>
      <c r="O87" s="81"/>
      <c r="P87" s="81"/>
      <c r="Q87" s="81"/>
      <c r="R87" s="81"/>
      <c r="S87" s="81"/>
      <c r="T87" s="81"/>
      <c r="U87" s="81"/>
    </row>
    <row r="88" spans="1:21" ht="15.75" customHeight="1">
      <c r="A88" s="89" t="s">
        <v>391</v>
      </c>
      <c r="B88" s="118" t="s">
        <v>650</v>
      </c>
      <c r="C88" s="118" t="s">
        <v>651</v>
      </c>
      <c r="D88" s="118" t="s">
        <v>652</v>
      </c>
      <c r="E88" s="118"/>
      <c r="F88" s="118"/>
      <c r="G88" s="118"/>
      <c r="H88" s="118"/>
      <c r="I88" s="118"/>
      <c r="J88" s="118"/>
      <c r="K88" s="118"/>
      <c r="L88" s="118"/>
      <c r="M88" s="118"/>
      <c r="N88" s="118"/>
      <c r="O88" s="118"/>
      <c r="P88" s="118"/>
      <c r="Q88" s="118"/>
      <c r="R88" s="118"/>
      <c r="S88" s="118"/>
      <c r="T88" s="118"/>
      <c r="U88" s="118"/>
    </row>
    <row r="89" spans="1:21" ht="15.75" customHeight="1">
      <c r="A89" s="421"/>
      <c r="B89" s="413"/>
      <c r="C89" s="413"/>
      <c r="D89" s="413"/>
      <c r="E89" s="413"/>
      <c r="F89" s="413"/>
      <c r="G89" s="413"/>
      <c r="H89" s="413"/>
      <c r="I89" s="413"/>
      <c r="J89" s="413"/>
      <c r="K89" s="413"/>
      <c r="L89" s="413"/>
      <c r="M89" s="413"/>
      <c r="N89" s="413"/>
      <c r="O89" s="413"/>
      <c r="P89" s="413"/>
      <c r="Q89" s="413"/>
      <c r="R89" s="413"/>
      <c r="S89" s="413"/>
      <c r="T89" s="413"/>
      <c r="U89" s="413"/>
    </row>
    <row r="90" spans="1:21" ht="15.75" customHeight="1">
      <c r="A90" s="121" t="s">
        <v>665</v>
      </c>
    </row>
    <row r="91" spans="1:21" ht="15.75" customHeight="1">
      <c r="A91" s="74"/>
      <c r="B91" s="83" t="s">
        <v>241</v>
      </c>
      <c r="C91" s="83" t="s">
        <v>242</v>
      </c>
      <c r="D91" s="83" t="s">
        <v>243</v>
      </c>
      <c r="E91" s="83"/>
      <c r="F91" s="83"/>
      <c r="G91" s="83"/>
      <c r="H91" s="83"/>
      <c r="I91" s="83"/>
      <c r="J91" s="83"/>
      <c r="K91" s="83"/>
      <c r="L91" s="83"/>
      <c r="M91" s="83"/>
      <c r="N91" s="83"/>
      <c r="O91" s="83"/>
      <c r="P91" s="83"/>
      <c r="Q91" s="83"/>
      <c r="R91" s="83"/>
      <c r="S91" s="83"/>
      <c r="T91" s="83"/>
      <c r="U91" s="83"/>
    </row>
    <row r="92" spans="1:21" ht="15.75" customHeight="1">
      <c r="A92" s="84" t="s">
        <v>408</v>
      </c>
      <c r="B92" s="115" t="s">
        <v>666</v>
      </c>
      <c r="C92" s="115" t="s">
        <v>667</v>
      </c>
      <c r="D92" s="115" t="s">
        <v>668</v>
      </c>
      <c r="E92" s="116"/>
      <c r="F92" s="116"/>
      <c r="G92" s="116"/>
      <c r="H92" s="116"/>
      <c r="I92" s="116"/>
      <c r="J92" s="116"/>
      <c r="K92" s="116"/>
      <c r="L92" s="116"/>
      <c r="M92" s="116"/>
      <c r="N92" s="116"/>
      <c r="O92" s="116"/>
      <c r="P92" s="116"/>
      <c r="Q92" s="116"/>
      <c r="R92" s="116"/>
      <c r="S92" s="116"/>
      <c r="T92" s="116"/>
      <c r="U92" s="116"/>
    </row>
    <row r="93" spans="1:21" ht="15.75" customHeight="1">
      <c r="A93" s="86" t="s">
        <v>536</v>
      </c>
    </row>
    <row r="94" spans="1:21" ht="15.75" customHeight="1"/>
    <row r="95" spans="1:21" ht="15.75" customHeight="1"/>
    <row r="96" spans="1:21"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50:U50"/>
    <mergeCell ref="A56:U56"/>
    <mergeCell ref="A3:U3"/>
    <mergeCell ref="A16:U16"/>
    <mergeCell ref="A17:U17"/>
    <mergeCell ref="A32:U32"/>
    <mergeCell ref="A33:U33"/>
    <mergeCell ref="A57:U57"/>
    <mergeCell ref="A74:U74"/>
    <mergeCell ref="A76:U76"/>
    <mergeCell ref="A77:U77"/>
    <mergeCell ref="A89:U89"/>
  </mergeCells>
  <hyperlinks>
    <hyperlink ref="B2" r:id="rId1" xr:uid="{00000000-0004-0000-0E00-000000000000}"/>
    <hyperlink ref="C2" r:id="rId2" xr:uid="{00000000-0004-0000-0E00-000001000000}"/>
    <hyperlink ref="D2" r:id="rId3" xr:uid="{00000000-0004-0000-0E00-000002000000}"/>
    <hyperlink ref="A90" r:id="rId4" xr:uid="{00000000-0004-0000-0E00-000003000000}"/>
    <hyperlink ref="B92" r:id="rId5" xr:uid="{00000000-0004-0000-0E00-000004000000}"/>
    <hyperlink ref="C92" r:id="rId6" xr:uid="{00000000-0004-0000-0E00-000005000000}"/>
    <hyperlink ref="D92" r:id="rId7" xr:uid="{00000000-0004-0000-0E00-000006000000}"/>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000"/>
  <sheetViews>
    <sheetView workbookViewId="0"/>
  </sheetViews>
  <sheetFormatPr defaultColWidth="12.5703125" defaultRowHeight="15" customHeight="1"/>
  <cols>
    <col min="1" max="1" width="12.42578125" customWidth="1"/>
    <col min="2" max="2" width="11.85546875" customWidth="1"/>
    <col min="3" max="26" width="8.5703125" customWidth="1"/>
  </cols>
  <sheetData>
    <row r="1" spans="1:5">
      <c r="A1" s="122">
        <v>45657</v>
      </c>
      <c r="B1" s="123" t="s">
        <v>669</v>
      </c>
      <c r="E1" s="123" t="s">
        <v>669</v>
      </c>
    </row>
    <row r="2" spans="1:5">
      <c r="A2" s="122">
        <v>45656</v>
      </c>
      <c r="B2" s="123" t="s">
        <v>670</v>
      </c>
      <c r="E2" s="123" t="s">
        <v>670</v>
      </c>
    </row>
    <row r="3" spans="1:5">
      <c r="A3" s="122">
        <v>45653</v>
      </c>
      <c r="B3" s="123" t="s">
        <v>671</v>
      </c>
      <c r="E3" s="123" t="s">
        <v>671</v>
      </c>
    </row>
    <row r="4" spans="1:5">
      <c r="A4" s="122">
        <v>45650</v>
      </c>
      <c r="B4" s="123" t="s">
        <v>672</v>
      </c>
      <c r="E4" s="123" t="s">
        <v>672</v>
      </c>
    </row>
    <row r="5" spans="1:5">
      <c r="A5" s="122">
        <v>45649</v>
      </c>
      <c r="B5" s="123" t="s">
        <v>669</v>
      </c>
      <c r="E5" s="123" t="s">
        <v>669</v>
      </c>
    </row>
    <row r="6" spans="1:5">
      <c r="A6" s="122">
        <v>45646</v>
      </c>
      <c r="B6" s="123" t="s">
        <v>673</v>
      </c>
      <c r="E6" s="123" t="s">
        <v>673</v>
      </c>
    </row>
    <row r="7" spans="1:5">
      <c r="A7" s="122">
        <v>45645</v>
      </c>
      <c r="B7" s="123" t="s">
        <v>674</v>
      </c>
      <c r="E7" s="123" t="s">
        <v>674</v>
      </c>
    </row>
    <row r="8" spans="1:5">
      <c r="A8" s="122">
        <v>45644</v>
      </c>
      <c r="B8" s="123" t="s">
        <v>673</v>
      </c>
      <c r="E8" s="123" t="s">
        <v>673</v>
      </c>
    </row>
    <row r="9" spans="1:5">
      <c r="A9" s="122">
        <v>45643</v>
      </c>
      <c r="B9" s="123" t="s">
        <v>675</v>
      </c>
      <c r="E9" s="123" t="s">
        <v>675</v>
      </c>
    </row>
    <row r="10" spans="1:5">
      <c r="A10" s="122">
        <v>45642</v>
      </c>
      <c r="B10" s="123" t="s">
        <v>676</v>
      </c>
      <c r="E10" s="123" t="s">
        <v>676</v>
      </c>
    </row>
    <row r="11" spans="1:5">
      <c r="A11" s="122">
        <v>45639</v>
      </c>
      <c r="B11" s="123" t="s">
        <v>677</v>
      </c>
      <c r="E11" s="123" t="s">
        <v>677</v>
      </c>
    </row>
    <row r="12" spans="1:5">
      <c r="A12" s="122">
        <v>45638</v>
      </c>
      <c r="B12" s="123" t="s">
        <v>677</v>
      </c>
      <c r="E12" s="123" t="s">
        <v>677</v>
      </c>
    </row>
    <row r="13" spans="1:5">
      <c r="A13" s="122">
        <v>45637</v>
      </c>
      <c r="B13" s="123" t="s">
        <v>678</v>
      </c>
      <c r="E13" s="123" t="s">
        <v>678</v>
      </c>
    </row>
    <row r="14" spans="1:5">
      <c r="A14" s="122">
        <v>45636</v>
      </c>
      <c r="B14" s="123" t="s">
        <v>679</v>
      </c>
      <c r="E14" s="123" t="s">
        <v>679</v>
      </c>
    </row>
    <row r="15" spans="1:5">
      <c r="A15" s="122">
        <v>45635</v>
      </c>
      <c r="B15" s="123" t="s">
        <v>673</v>
      </c>
      <c r="E15" s="123" t="s">
        <v>673</v>
      </c>
    </row>
    <row r="16" spans="1:5">
      <c r="A16" s="122">
        <v>45632</v>
      </c>
      <c r="B16" s="123" t="s">
        <v>680</v>
      </c>
      <c r="E16" s="123" t="s">
        <v>680</v>
      </c>
    </row>
    <row r="17" spans="1:5">
      <c r="A17" s="122">
        <v>45631</v>
      </c>
      <c r="B17" s="123" t="s">
        <v>677</v>
      </c>
      <c r="E17" s="123" t="s">
        <v>677</v>
      </c>
    </row>
    <row r="18" spans="1:5">
      <c r="A18" s="122">
        <v>45630</v>
      </c>
      <c r="B18" s="123" t="s">
        <v>678</v>
      </c>
      <c r="E18" s="123" t="s">
        <v>678</v>
      </c>
    </row>
    <row r="19" spans="1:5">
      <c r="A19" s="122">
        <v>45629</v>
      </c>
      <c r="B19" s="123" t="s">
        <v>677</v>
      </c>
      <c r="E19" s="123" t="s">
        <v>677</v>
      </c>
    </row>
    <row r="20" spans="1:5">
      <c r="A20" s="122">
        <v>45628</v>
      </c>
      <c r="B20" s="123" t="s">
        <v>681</v>
      </c>
      <c r="E20" s="123" t="s">
        <v>681</v>
      </c>
    </row>
    <row r="21" spans="1:5" ht="15.75" customHeight="1">
      <c r="A21" s="122">
        <v>45625</v>
      </c>
      <c r="B21" s="123" t="s">
        <v>682</v>
      </c>
      <c r="E21" s="123" t="s">
        <v>682</v>
      </c>
    </row>
    <row r="22" spans="1:5" ht="15.75" customHeight="1">
      <c r="A22" s="122">
        <v>45624</v>
      </c>
      <c r="B22" s="123" t="s">
        <v>679</v>
      </c>
      <c r="E22" s="123" t="s">
        <v>679</v>
      </c>
    </row>
    <row r="23" spans="1:5" ht="15.75" customHeight="1">
      <c r="A23" s="122">
        <v>45623</v>
      </c>
      <c r="B23" s="123" t="s">
        <v>683</v>
      </c>
      <c r="E23" s="123" t="s">
        <v>683</v>
      </c>
    </row>
    <row r="24" spans="1:5" ht="15.75" customHeight="1">
      <c r="A24" s="122">
        <v>45622</v>
      </c>
      <c r="B24" s="123" t="s">
        <v>684</v>
      </c>
      <c r="E24" s="123" t="s">
        <v>684</v>
      </c>
    </row>
    <row r="25" spans="1:5" ht="15.75" customHeight="1">
      <c r="A25" s="122">
        <v>45621</v>
      </c>
      <c r="B25" s="123" t="s">
        <v>684</v>
      </c>
      <c r="E25" s="123" t="s">
        <v>684</v>
      </c>
    </row>
    <row r="26" spans="1:5" ht="15.75" customHeight="1">
      <c r="A26" s="122">
        <v>45618</v>
      </c>
      <c r="B26" s="123" t="s">
        <v>669</v>
      </c>
      <c r="E26" s="123" t="s">
        <v>669</v>
      </c>
    </row>
    <row r="27" spans="1:5" ht="15.75" customHeight="1">
      <c r="A27" s="122">
        <v>45617</v>
      </c>
      <c r="B27" s="123" t="s">
        <v>685</v>
      </c>
      <c r="E27" s="123" t="s">
        <v>685</v>
      </c>
    </row>
    <row r="28" spans="1:5" ht="15.75" customHeight="1">
      <c r="A28" s="122">
        <v>45616</v>
      </c>
      <c r="B28" s="123" t="s">
        <v>686</v>
      </c>
      <c r="E28" s="123" t="s">
        <v>686</v>
      </c>
    </row>
    <row r="29" spans="1:5" ht="15.75" customHeight="1">
      <c r="A29" s="122">
        <v>45615</v>
      </c>
      <c r="B29" s="123" t="s">
        <v>687</v>
      </c>
      <c r="E29" s="123" t="s">
        <v>687</v>
      </c>
    </row>
    <row r="30" spans="1:5" ht="15.75" customHeight="1">
      <c r="A30" s="122">
        <v>45614</v>
      </c>
      <c r="B30" s="123" t="s">
        <v>687</v>
      </c>
      <c r="E30" s="123" t="s">
        <v>687</v>
      </c>
    </row>
    <row r="31" spans="1:5" ht="15.75" customHeight="1">
      <c r="A31" s="122">
        <v>45611</v>
      </c>
      <c r="B31" s="123" t="s">
        <v>688</v>
      </c>
      <c r="E31" s="123" t="s">
        <v>688</v>
      </c>
    </row>
    <row r="32" spans="1:5" ht="15.75" customHeight="1">
      <c r="A32" s="122">
        <v>45610</v>
      </c>
      <c r="B32" s="123" t="s">
        <v>689</v>
      </c>
      <c r="E32" s="123" t="s">
        <v>689</v>
      </c>
    </row>
    <row r="33" spans="1:5" ht="15.75" customHeight="1">
      <c r="A33" s="122">
        <v>45609</v>
      </c>
      <c r="B33" s="123" t="s">
        <v>690</v>
      </c>
      <c r="E33" s="123" t="s">
        <v>690</v>
      </c>
    </row>
    <row r="34" spans="1:5" ht="15.75" customHeight="1">
      <c r="A34" s="122">
        <v>45608</v>
      </c>
      <c r="B34" s="123" t="s">
        <v>674</v>
      </c>
      <c r="E34" s="123" t="s">
        <v>674</v>
      </c>
    </row>
    <row r="35" spans="1:5" ht="15.75" customHeight="1">
      <c r="A35" s="122">
        <v>45607</v>
      </c>
      <c r="B35" s="123" t="s">
        <v>674</v>
      </c>
      <c r="E35" s="123" t="s">
        <v>674</v>
      </c>
    </row>
    <row r="36" spans="1:5" ht="15.75" customHeight="1">
      <c r="A36" s="122">
        <v>45604</v>
      </c>
      <c r="B36" s="123" t="s">
        <v>691</v>
      </c>
      <c r="E36" s="123" t="s">
        <v>691</v>
      </c>
    </row>
    <row r="37" spans="1:5" ht="15.75" customHeight="1">
      <c r="A37" s="122">
        <v>45603</v>
      </c>
      <c r="B37" s="123" t="s">
        <v>692</v>
      </c>
      <c r="E37" s="123" t="s">
        <v>692</v>
      </c>
    </row>
    <row r="38" spans="1:5" ht="15.75" customHeight="1">
      <c r="A38" s="122">
        <v>45602</v>
      </c>
      <c r="B38" s="123" t="s">
        <v>688</v>
      </c>
      <c r="E38" s="123" t="s">
        <v>688</v>
      </c>
    </row>
    <row r="39" spans="1:5" ht="15.75" customHeight="1">
      <c r="A39" s="122">
        <v>45601</v>
      </c>
      <c r="B39" s="123" t="s">
        <v>689</v>
      </c>
      <c r="E39" s="123" t="s">
        <v>689</v>
      </c>
    </row>
    <row r="40" spans="1:5" ht="15.75" customHeight="1">
      <c r="A40" s="122">
        <v>45600</v>
      </c>
      <c r="B40" s="123" t="s">
        <v>674</v>
      </c>
      <c r="E40" s="123" t="s">
        <v>674</v>
      </c>
    </row>
    <row r="41" spans="1:5" ht="15.75" customHeight="1">
      <c r="A41" s="122">
        <v>45597</v>
      </c>
      <c r="B41" s="123" t="s">
        <v>672</v>
      </c>
      <c r="E41" s="123" t="s">
        <v>672</v>
      </c>
    </row>
    <row r="42" spans="1:5" ht="15.75" customHeight="1">
      <c r="A42" s="122">
        <v>45596</v>
      </c>
      <c r="B42" s="123" t="s">
        <v>672</v>
      </c>
      <c r="E42" s="123" t="s">
        <v>672</v>
      </c>
    </row>
    <row r="43" spans="1:5" ht="15.75" customHeight="1">
      <c r="A43" s="122">
        <v>45595</v>
      </c>
      <c r="B43" s="123" t="s">
        <v>693</v>
      </c>
      <c r="E43" s="123" t="s">
        <v>693</v>
      </c>
    </row>
    <row r="44" spans="1:5" ht="15.75" customHeight="1">
      <c r="A44" s="122">
        <v>45594</v>
      </c>
      <c r="B44" s="123" t="s">
        <v>694</v>
      </c>
      <c r="E44" s="123" t="s">
        <v>694</v>
      </c>
    </row>
    <row r="45" spans="1:5" ht="15.75" customHeight="1">
      <c r="A45" s="122">
        <v>45593</v>
      </c>
      <c r="B45" s="123" t="s">
        <v>683</v>
      </c>
      <c r="E45" s="123" t="s">
        <v>683</v>
      </c>
    </row>
    <row r="46" spans="1:5" ht="15.75" customHeight="1">
      <c r="A46" s="122">
        <v>45590</v>
      </c>
      <c r="B46" s="123" t="s">
        <v>690</v>
      </c>
      <c r="E46" s="123" t="s">
        <v>690</v>
      </c>
    </row>
    <row r="47" spans="1:5" ht="15.75" customHeight="1">
      <c r="A47" s="122">
        <v>45589</v>
      </c>
      <c r="B47" s="123" t="s">
        <v>693</v>
      </c>
      <c r="E47" s="123" t="s">
        <v>693</v>
      </c>
    </row>
    <row r="48" spans="1:5" ht="15.75" customHeight="1">
      <c r="A48" s="122">
        <v>45588</v>
      </c>
      <c r="B48" s="123" t="s">
        <v>695</v>
      </c>
      <c r="E48" s="123" t="s">
        <v>695</v>
      </c>
    </row>
    <row r="49" spans="1:5" ht="15.75" customHeight="1">
      <c r="A49" s="122">
        <v>45587</v>
      </c>
      <c r="B49" s="123" t="s">
        <v>696</v>
      </c>
      <c r="E49" s="123" t="s">
        <v>696</v>
      </c>
    </row>
    <row r="50" spans="1:5" ht="15.75" customHeight="1">
      <c r="A50" s="122">
        <v>45586</v>
      </c>
      <c r="B50" s="123" t="s">
        <v>690</v>
      </c>
      <c r="E50" s="123" t="s">
        <v>690</v>
      </c>
    </row>
    <row r="51" spans="1:5" ht="15.75" customHeight="1">
      <c r="A51" s="122">
        <v>45583</v>
      </c>
      <c r="B51" s="123" t="s">
        <v>673</v>
      </c>
      <c r="E51" s="123" t="s">
        <v>673</v>
      </c>
    </row>
    <row r="52" spans="1:5" ht="15.75" customHeight="1">
      <c r="A52" s="122">
        <v>45582</v>
      </c>
      <c r="B52" s="123" t="s">
        <v>690</v>
      </c>
      <c r="E52" s="123" t="s">
        <v>690</v>
      </c>
    </row>
    <row r="53" spans="1:5" ht="15.75" customHeight="1">
      <c r="A53" s="122">
        <v>45581</v>
      </c>
      <c r="B53" s="123" t="s">
        <v>673</v>
      </c>
      <c r="E53" s="123" t="s">
        <v>673</v>
      </c>
    </row>
    <row r="54" spans="1:5" ht="15.75" customHeight="1">
      <c r="A54" s="122">
        <v>45580</v>
      </c>
      <c r="B54" s="123" t="s">
        <v>697</v>
      </c>
      <c r="E54" s="123" t="s">
        <v>697</v>
      </c>
    </row>
    <row r="55" spans="1:5" ht="15.75" customHeight="1">
      <c r="A55" s="122">
        <v>45579</v>
      </c>
      <c r="B55" s="123" t="s">
        <v>683</v>
      </c>
      <c r="E55" s="123" t="s">
        <v>683</v>
      </c>
    </row>
    <row r="56" spans="1:5" ht="15.75" customHeight="1">
      <c r="A56" s="122">
        <v>45576</v>
      </c>
      <c r="B56" s="123" t="s">
        <v>695</v>
      </c>
      <c r="E56" s="123" t="s">
        <v>695</v>
      </c>
    </row>
    <row r="57" spans="1:5" ht="15.75" customHeight="1">
      <c r="A57" s="122">
        <v>45575</v>
      </c>
      <c r="B57" s="123" t="s">
        <v>690</v>
      </c>
      <c r="E57" s="123" t="s">
        <v>690</v>
      </c>
    </row>
    <row r="58" spans="1:5" ht="15.75" customHeight="1">
      <c r="A58" s="122">
        <v>45574</v>
      </c>
      <c r="B58" s="123" t="s">
        <v>698</v>
      </c>
      <c r="E58" s="123" t="s">
        <v>698</v>
      </c>
    </row>
    <row r="59" spans="1:5" ht="15.75" customHeight="1">
      <c r="A59" s="122">
        <v>45573</v>
      </c>
      <c r="B59" s="123" t="s">
        <v>675</v>
      </c>
      <c r="E59" s="123" t="s">
        <v>675</v>
      </c>
    </row>
    <row r="60" spans="1:5" ht="15.75" customHeight="1">
      <c r="A60" s="122">
        <v>45572</v>
      </c>
      <c r="B60" s="123" t="s">
        <v>680</v>
      </c>
      <c r="E60" s="123" t="s">
        <v>680</v>
      </c>
    </row>
    <row r="61" spans="1:5" ht="15.75" customHeight="1">
      <c r="A61" s="122">
        <v>45569</v>
      </c>
      <c r="B61" s="123" t="s">
        <v>699</v>
      </c>
      <c r="E61" s="123" t="s">
        <v>699</v>
      </c>
    </row>
    <row r="62" spans="1:5" ht="15.75" customHeight="1">
      <c r="A62" s="122">
        <v>45568</v>
      </c>
      <c r="B62" s="123" t="s">
        <v>675</v>
      </c>
      <c r="E62" s="123" t="s">
        <v>675</v>
      </c>
    </row>
    <row r="63" spans="1:5" ht="15.75" customHeight="1">
      <c r="A63" s="122">
        <v>45567</v>
      </c>
      <c r="B63" s="123" t="s">
        <v>681</v>
      </c>
      <c r="E63" s="123" t="s">
        <v>681</v>
      </c>
    </row>
    <row r="64" spans="1:5" ht="15.75" customHeight="1">
      <c r="A64" s="122">
        <v>45566</v>
      </c>
      <c r="B64" s="123" t="s">
        <v>682</v>
      </c>
      <c r="E64" s="123" t="s">
        <v>682</v>
      </c>
    </row>
    <row r="65" spans="1:5" ht="15.75" customHeight="1">
      <c r="A65" s="122">
        <v>45565</v>
      </c>
      <c r="B65" s="123" t="s">
        <v>682</v>
      </c>
      <c r="E65" s="123" t="s">
        <v>682</v>
      </c>
    </row>
    <row r="66" spans="1:5" ht="15.75" customHeight="1">
      <c r="A66" s="122">
        <v>45562</v>
      </c>
      <c r="B66" s="123" t="s">
        <v>700</v>
      </c>
      <c r="E66" s="123" t="s">
        <v>700</v>
      </c>
    </row>
    <row r="67" spans="1:5" ht="15.75" customHeight="1">
      <c r="A67" s="122">
        <v>45561</v>
      </c>
      <c r="B67" s="123" t="s">
        <v>676</v>
      </c>
      <c r="E67" s="123" t="s">
        <v>676</v>
      </c>
    </row>
    <row r="68" spans="1:5" ht="15.75" customHeight="1">
      <c r="A68" s="122">
        <v>45560</v>
      </c>
      <c r="B68" s="123" t="s">
        <v>676</v>
      </c>
      <c r="E68" s="123" t="s">
        <v>676</v>
      </c>
    </row>
    <row r="69" spans="1:5" ht="15.75" customHeight="1">
      <c r="A69" s="122">
        <v>45559</v>
      </c>
      <c r="B69" s="123" t="s">
        <v>678</v>
      </c>
      <c r="E69" s="123" t="s">
        <v>678</v>
      </c>
    </row>
    <row r="70" spans="1:5" ht="15.75" customHeight="1">
      <c r="A70" s="122">
        <v>45558</v>
      </c>
      <c r="B70" s="123" t="s">
        <v>682</v>
      </c>
      <c r="E70" s="123" t="s">
        <v>682</v>
      </c>
    </row>
    <row r="71" spans="1:5" ht="15.75" customHeight="1">
      <c r="A71" s="122">
        <v>45555</v>
      </c>
      <c r="B71" s="123" t="s">
        <v>701</v>
      </c>
      <c r="E71" s="123" t="s">
        <v>701</v>
      </c>
    </row>
    <row r="72" spans="1:5" ht="15.75" customHeight="1">
      <c r="A72" s="122">
        <v>45554</v>
      </c>
      <c r="B72" s="123" t="s">
        <v>700</v>
      </c>
      <c r="E72" s="123" t="s">
        <v>700</v>
      </c>
    </row>
    <row r="73" spans="1:5" ht="15.75" customHeight="1">
      <c r="A73" s="122">
        <v>45553</v>
      </c>
      <c r="B73" s="123" t="s">
        <v>702</v>
      </c>
      <c r="E73" s="123" t="s">
        <v>702</v>
      </c>
    </row>
    <row r="74" spans="1:5" ht="15.75" customHeight="1">
      <c r="A74" s="122">
        <v>45552</v>
      </c>
      <c r="B74" s="123" t="s">
        <v>703</v>
      </c>
      <c r="E74" s="123" t="s">
        <v>703</v>
      </c>
    </row>
    <row r="75" spans="1:5" ht="15.75" customHeight="1">
      <c r="A75" s="122">
        <v>45551</v>
      </c>
      <c r="B75" s="123" t="s">
        <v>696</v>
      </c>
      <c r="E75" s="123" t="s">
        <v>696</v>
      </c>
    </row>
    <row r="76" spans="1:5" ht="15.75" customHeight="1">
      <c r="A76" s="122">
        <v>45548</v>
      </c>
      <c r="B76" s="123" t="s">
        <v>695</v>
      </c>
      <c r="E76" s="123" t="s">
        <v>695</v>
      </c>
    </row>
    <row r="77" spans="1:5" ht="15.75" customHeight="1">
      <c r="A77" s="122">
        <v>45547</v>
      </c>
      <c r="B77" s="123" t="s">
        <v>697</v>
      </c>
      <c r="E77" s="123" t="s">
        <v>697</v>
      </c>
    </row>
    <row r="78" spans="1:5" ht="15.75" customHeight="1">
      <c r="A78" s="122">
        <v>45546</v>
      </c>
      <c r="B78" s="123" t="s">
        <v>689</v>
      </c>
      <c r="E78" s="123" t="s">
        <v>689</v>
      </c>
    </row>
    <row r="79" spans="1:5" ht="15.75" customHeight="1">
      <c r="A79" s="122">
        <v>45545</v>
      </c>
      <c r="B79" s="123" t="s">
        <v>689</v>
      </c>
      <c r="E79" s="123" t="s">
        <v>689</v>
      </c>
    </row>
    <row r="80" spans="1:5" ht="15.75" customHeight="1">
      <c r="A80" s="122">
        <v>45544</v>
      </c>
      <c r="B80" s="123" t="s">
        <v>690</v>
      </c>
      <c r="E80" s="123" t="s">
        <v>690</v>
      </c>
    </row>
    <row r="81" spans="1:5" ht="15.75" customHeight="1">
      <c r="A81" s="122">
        <v>45541</v>
      </c>
      <c r="B81" s="123" t="s">
        <v>683</v>
      </c>
      <c r="E81" s="123" t="s">
        <v>683</v>
      </c>
    </row>
    <row r="82" spans="1:5" ht="15.75" customHeight="1">
      <c r="A82" s="122">
        <v>45540</v>
      </c>
      <c r="B82" s="123" t="s">
        <v>689</v>
      </c>
      <c r="E82" s="123" t="s">
        <v>689</v>
      </c>
    </row>
    <row r="83" spans="1:5" ht="15.75" customHeight="1">
      <c r="A83" s="122">
        <v>45539</v>
      </c>
      <c r="B83" s="123" t="s">
        <v>689</v>
      </c>
      <c r="E83" s="123" t="s">
        <v>689</v>
      </c>
    </row>
    <row r="84" spans="1:5" ht="15.75" customHeight="1">
      <c r="A84" s="122">
        <v>45538</v>
      </c>
      <c r="B84" s="123" t="s">
        <v>704</v>
      </c>
      <c r="E84" s="123" t="s">
        <v>704</v>
      </c>
    </row>
    <row r="85" spans="1:5" ht="15.75" customHeight="1">
      <c r="A85" s="122">
        <v>45537</v>
      </c>
      <c r="B85" s="123" t="s">
        <v>686</v>
      </c>
      <c r="E85" s="123" t="s">
        <v>686</v>
      </c>
    </row>
    <row r="86" spans="1:5" ht="15.75" customHeight="1">
      <c r="A86" s="122">
        <v>45534</v>
      </c>
      <c r="B86" s="123" t="s">
        <v>705</v>
      </c>
      <c r="E86" s="123" t="s">
        <v>705</v>
      </c>
    </row>
    <row r="87" spans="1:5" ht="15.75" customHeight="1">
      <c r="A87" s="122">
        <v>45533</v>
      </c>
      <c r="B87" s="123" t="s">
        <v>706</v>
      </c>
      <c r="E87" s="123" t="s">
        <v>706</v>
      </c>
    </row>
    <row r="88" spans="1:5" ht="15.75" customHeight="1">
      <c r="A88" s="122">
        <v>45532</v>
      </c>
      <c r="B88" s="123" t="s">
        <v>706</v>
      </c>
      <c r="E88" s="123" t="s">
        <v>706</v>
      </c>
    </row>
    <row r="89" spans="1:5" ht="15.75" customHeight="1">
      <c r="A89" s="122">
        <v>45531</v>
      </c>
      <c r="B89" s="123" t="s">
        <v>686</v>
      </c>
      <c r="E89" s="123" t="s">
        <v>686</v>
      </c>
    </row>
    <row r="90" spans="1:5" ht="15.75" customHeight="1">
      <c r="A90" s="122">
        <v>45527</v>
      </c>
      <c r="B90" s="123" t="s">
        <v>686</v>
      </c>
      <c r="E90" s="123" t="s">
        <v>686</v>
      </c>
    </row>
    <row r="91" spans="1:5" ht="15.75" customHeight="1">
      <c r="A91" s="122">
        <v>45526</v>
      </c>
      <c r="B91" s="123" t="s">
        <v>707</v>
      </c>
      <c r="E91" s="123" t="s">
        <v>707</v>
      </c>
    </row>
    <row r="92" spans="1:5" ht="15.75" customHeight="1">
      <c r="A92" s="122">
        <v>45525</v>
      </c>
      <c r="B92" s="123" t="s">
        <v>708</v>
      </c>
      <c r="E92" s="123" t="s">
        <v>708</v>
      </c>
    </row>
    <row r="93" spans="1:5" ht="15.75" customHeight="1">
      <c r="A93" s="122">
        <v>45524</v>
      </c>
      <c r="B93" s="123" t="s">
        <v>685</v>
      </c>
      <c r="E93" s="123" t="s">
        <v>685</v>
      </c>
    </row>
    <row r="94" spans="1:5" ht="15.75" customHeight="1">
      <c r="A94" s="122">
        <v>45523</v>
      </c>
      <c r="B94" s="123" t="s">
        <v>704</v>
      </c>
      <c r="E94" s="123" t="s">
        <v>704</v>
      </c>
    </row>
    <row r="95" spans="1:5" ht="15.75" customHeight="1">
      <c r="A95" s="122">
        <v>45520</v>
      </c>
      <c r="B95" s="123" t="s">
        <v>671</v>
      </c>
      <c r="E95" s="123" t="s">
        <v>671</v>
      </c>
    </row>
    <row r="96" spans="1:5" ht="15.75" customHeight="1">
      <c r="A96" s="122">
        <v>45519</v>
      </c>
      <c r="B96" s="123" t="s">
        <v>687</v>
      </c>
      <c r="E96" s="123" t="s">
        <v>687</v>
      </c>
    </row>
    <row r="97" spans="1:5" ht="15.75" customHeight="1">
      <c r="A97" s="122">
        <v>45518</v>
      </c>
      <c r="B97" s="123" t="s">
        <v>709</v>
      </c>
      <c r="E97" s="123" t="s">
        <v>709</v>
      </c>
    </row>
    <row r="98" spans="1:5" ht="15.75" customHeight="1">
      <c r="A98" s="122">
        <v>45517</v>
      </c>
      <c r="B98" s="123" t="s">
        <v>685</v>
      </c>
      <c r="E98" s="123" t="s">
        <v>685</v>
      </c>
    </row>
    <row r="99" spans="1:5" ht="15.75" customHeight="1">
      <c r="A99" s="122">
        <v>45516</v>
      </c>
      <c r="B99" s="123" t="s">
        <v>686</v>
      </c>
      <c r="E99" s="123" t="s">
        <v>686</v>
      </c>
    </row>
    <row r="100" spans="1:5" ht="15.75" customHeight="1">
      <c r="A100" s="122">
        <v>45513</v>
      </c>
      <c r="B100" s="123" t="s">
        <v>708</v>
      </c>
      <c r="E100" s="123" t="s">
        <v>708</v>
      </c>
    </row>
    <row r="101" spans="1:5" ht="15.75" customHeight="1">
      <c r="A101" s="122">
        <v>45512</v>
      </c>
      <c r="B101" s="123" t="s">
        <v>707</v>
      </c>
      <c r="E101" s="123" t="s">
        <v>707</v>
      </c>
    </row>
    <row r="102" spans="1:5" ht="15.75" customHeight="1">
      <c r="A102" s="122">
        <v>45511</v>
      </c>
      <c r="B102" s="123" t="s">
        <v>709</v>
      </c>
      <c r="E102" s="123" t="s">
        <v>709</v>
      </c>
    </row>
    <row r="103" spans="1:5" ht="15.75" customHeight="1">
      <c r="A103" s="122">
        <v>45510</v>
      </c>
      <c r="B103" s="123" t="s">
        <v>685</v>
      </c>
      <c r="E103" s="123" t="s">
        <v>685</v>
      </c>
    </row>
    <row r="104" spans="1:5" ht="15.75" customHeight="1">
      <c r="A104" s="122">
        <v>45509</v>
      </c>
      <c r="B104" s="123" t="s">
        <v>710</v>
      </c>
      <c r="E104" s="123" t="s">
        <v>710</v>
      </c>
    </row>
    <row r="105" spans="1:5" ht="15.75" customHeight="1">
      <c r="A105" s="122">
        <v>45506</v>
      </c>
      <c r="B105" s="123" t="s">
        <v>708</v>
      </c>
      <c r="E105" s="123" t="s">
        <v>708</v>
      </c>
    </row>
    <row r="106" spans="1:5" ht="15.75" customHeight="1">
      <c r="A106" s="122">
        <v>45505</v>
      </c>
      <c r="B106" s="123" t="s">
        <v>711</v>
      </c>
      <c r="E106" s="123" t="s">
        <v>711</v>
      </c>
    </row>
    <row r="107" spans="1:5" ht="15.75" customHeight="1">
      <c r="A107" s="122">
        <v>45504</v>
      </c>
      <c r="B107" s="123" t="s">
        <v>707</v>
      </c>
      <c r="E107" s="123" t="s">
        <v>707</v>
      </c>
    </row>
    <row r="108" spans="1:5" ht="15.75" customHeight="1">
      <c r="A108" s="122">
        <v>45503</v>
      </c>
      <c r="B108" s="123" t="s">
        <v>706</v>
      </c>
      <c r="E108" s="123" t="s">
        <v>706</v>
      </c>
    </row>
    <row r="109" spans="1:5" ht="15.75" customHeight="1">
      <c r="A109" s="122">
        <v>45502</v>
      </c>
      <c r="B109" s="123" t="s">
        <v>671</v>
      </c>
      <c r="E109" s="123" t="s">
        <v>671</v>
      </c>
    </row>
    <row r="110" spans="1:5" ht="15.75" customHeight="1">
      <c r="A110" s="122">
        <v>45499</v>
      </c>
      <c r="B110" s="123" t="s">
        <v>711</v>
      </c>
      <c r="E110" s="123" t="s">
        <v>711</v>
      </c>
    </row>
    <row r="111" spans="1:5" ht="15.75" customHeight="1">
      <c r="A111" s="122">
        <v>45498</v>
      </c>
      <c r="B111" s="123" t="s">
        <v>691</v>
      </c>
      <c r="E111" s="123" t="s">
        <v>691</v>
      </c>
    </row>
    <row r="112" spans="1:5" ht="15.75" customHeight="1">
      <c r="A112" s="122">
        <v>45497</v>
      </c>
      <c r="B112" s="123" t="s">
        <v>712</v>
      </c>
      <c r="E112" s="123" t="s">
        <v>712</v>
      </c>
    </row>
    <row r="113" spans="1:5" ht="15.75" customHeight="1">
      <c r="A113" s="122">
        <v>45496</v>
      </c>
      <c r="B113" s="123" t="s">
        <v>708</v>
      </c>
      <c r="E113" s="123" t="s">
        <v>708</v>
      </c>
    </row>
    <row r="114" spans="1:5" ht="15.75" customHeight="1">
      <c r="A114" s="122">
        <v>45495</v>
      </c>
      <c r="B114" s="123" t="s">
        <v>708</v>
      </c>
      <c r="E114" s="123" t="s">
        <v>708</v>
      </c>
    </row>
    <row r="115" spans="1:5" ht="15.75" customHeight="1">
      <c r="A115" s="122">
        <v>45492</v>
      </c>
      <c r="B115" s="124">
        <v>45839</v>
      </c>
      <c r="E115" s="124">
        <v>45839</v>
      </c>
    </row>
    <row r="116" spans="1:5" ht="15.75" customHeight="1">
      <c r="A116" s="122">
        <v>45491</v>
      </c>
      <c r="B116" s="125">
        <v>45962</v>
      </c>
      <c r="E116" s="125">
        <v>45962</v>
      </c>
    </row>
    <row r="117" spans="1:5" ht="15.75" customHeight="1">
      <c r="A117" s="122">
        <v>45490</v>
      </c>
      <c r="B117" s="125">
        <v>45931</v>
      </c>
      <c r="E117" s="125">
        <v>45931</v>
      </c>
    </row>
    <row r="118" spans="1:5" ht="15.75" customHeight="1">
      <c r="A118" s="122">
        <v>45489</v>
      </c>
      <c r="B118" s="124">
        <v>45778</v>
      </c>
      <c r="E118" s="124">
        <v>45778</v>
      </c>
    </row>
    <row r="119" spans="1:5" ht="15.75" customHeight="1">
      <c r="A119" s="122">
        <v>45488</v>
      </c>
      <c r="B119" s="124">
        <v>45778</v>
      </c>
      <c r="E119" s="124">
        <v>45778</v>
      </c>
    </row>
    <row r="120" spans="1:5" ht="15.75" customHeight="1">
      <c r="A120" s="122">
        <v>45485</v>
      </c>
      <c r="B120" s="124">
        <v>45778</v>
      </c>
      <c r="E120" s="124">
        <v>45778</v>
      </c>
    </row>
    <row r="121" spans="1:5" ht="15.75" customHeight="1">
      <c r="A121" s="122">
        <v>45484</v>
      </c>
      <c r="B121" s="124">
        <v>45809</v>
      </c>
      <c r="E121" s="124">
        <v>45809</v>
      </c>
    </row>
    <row r="122" spans="1:5" ht="15.75" customHeight="1">
      <c r="A122" s="122">
        <v>45483</v>
      </c>
      <c r="B122" s="124">
        <v>45778</v>
      </c>
      <c r="E122" s="124">
        <v>45778</v>
      </c>
    </row>
    <row r="123" spans="1:5" ht="15.75" customHeight="1">
      <c r="A123" s="122">
        <v>45482</v>
      </c>
      <c r="B123" s="124">
        <v>45658</v>
      </c>
      <c r="E123" s="124">
        <v>45658</v>
      </c>
    </row>
    <row r="124" spans="1:5" ht="15.75" customHeight="1">
      <c r="A124" s="122">
        <v>45481</v>
      </c>
      <c r="B124" s="124">
        <v>45748</v>
      </c>
      <c r="E124" s="124">
        <v>45748</v>
      </c>
    </row>
    <row r="125" spans="1:5" ht="15.75" customHeight="1">
      <c r="A125" s="122">
        <v>45478</v>
      </c>
      <c r="B125" s="124">
        <v>45778</v>
      </c>
      <c r="E125" s="124">
        <v>45778</v>
      </c>
    </row>
    <row r="126" spans="1:5" ht="15.75" customHeight="1">
      <c r="A126" s="122">
        <v>45477</v>
      </c>
      <c r="B126" s="124">
        <v>45778</v>
      </c>
      <c r="E126" s="124">
        <v>45778</v>
      </c>
    </row>
    <row r="127" spans="1:5" ht="15.75" customHeight="1">
      <c r="A127" s="122">
        <v>45476</v>
      </c>
      <c r="B127" s="124">
        <v>45689</v>
      </c>
      <c r="E127" s="124">
        <v>45689</v>
      </c>
    </row>
    <row r="128" spans="1:5" ht="15.75" customHeight="1">
      <c r="A128" s="122">
        <v>45475</v>
      </c>
      <c r="B128" s="123" t="s">
        <v>713</v>
      </c>
      <c r="E128" s="123" t="s">
        <v>713</v>
      </c>
    </row>
    <row r="129" spans="1:5" ht="15.75" customHeight="1">
      <c r="A129" s="122">
        <v>45474</v>
      </c>
      <c r="B129" s="123" t="s">
        <v>714</v>
      </c>
      <c r="E129" s="123" t="s">
        <v>714</v>
      </c>
    </row>
    <row r="130" spans="1:5" ht="15.75" customHeight="1">
      <c r="A130" s="122">
        <v>45471</v>
      </c>
      <c r="B130" s="123" t="s">
        <v>715</v>
      </c>
      <c r="E130" s="123" t="s">
        <v>715</v>
      </c>
    </row>
    <row r="131" spans="1:5" ht="15.75" customHeight="1">
      <c r="A131" s="122">
        <v>45470</v>
      </c>
      <c r="B131" s="123" t="s">
        <v>714</v>
      </c>
      <c r="E131" s="123" t="s">
        <v>714</v>
      </c>
    </row>
    <row r="132" spans="1:5" ht="15.75" customHeight="1">
      <c r="A132" s="122">
        <v>45469</v>
      </c>
      <c r="B132" s="123" t="s">
        <v>716</v>
      </c>
      <c r="E132" s="123" t="s">
        <v>716</v>
      </c>
    </row>
    <row r="133" spans="1:5" ht="15.75" customHeight="1">
      <c r="A133" s="122">
        <v>45468</v>
      </c>
      <c r="B133" s="123" t="s">
        <v>717</v>
      </c>
      <c r="E133" s="123" t="s">
        <v>717</v>
      </c>
    </row>
    <row r="134" spans="1:5" ht="15.75" customHeight="1">
      <c r="A134" s="122">
        <v>45467</v>
      </c>
      <c r="B134" s="123" t="s">
        <v>717</v>
      </c>
      <c r="E134" s="123" t="s">
        <v>717</v>
      </c>
    </row>
    <row r="135" spans="1:5" ht="15.75" customHeight="1">
      <c r="A135" s="122">
        <v>45464</v>
      </c>
      <c r="B135" s="123" t="s">
        <v>718</v>
      </c>
      <c r="E135" s="123" t="s">
        <v>718</v>
      </c>
    </row>
    <row r="136" spans="1:5" ht="15.75" customHeight="1">
      <c r="A136" s="122">
        <v>45463</v>
      </c>
      <c r="B136" s="123" t="s">
        <v>719</v>
      </c>
      <c r="E136" s="123" t="s">
        <v>719</v>
      </c>
    </row>
    <row r="137" spans="1:5" ht="15.75" customHeight="1">
      <c r="A137" s="122">
        <v>45462</v>
      </c>
      <c r="B137" s="123" t="s">
        <v>719</v>
      </c>
      <c r="E137" s="123" t="s">
        <v>719</v>
      </c>
    </row>
    <row r="138" spans="1:5" ht="15.75" customHeight="1">
      <c r="A138" s="122">
        <v>45461</v>
      </c>
      <c r="B138" s="123" t="s">
        <v>719</v>
      </c>
      <c r="E138" s="123" t="s">
        <v>719</v>
      </c>
    </row>
    <row r="139" spans="1:5" ht="15.75" customHeight="1">
      <c r="A139" s="122">
        <v>45460</v>
      </c>
      <c r="B139" s="123" t="s">
        <v>719</v>
      </c>
      <c r="E139" s="123" t="s">
        <v>719</v>
      </c>
    </row>
    <row r="140" spans="1:5" ht="15.75" customHeight="1">
      <c r="A140" s="122">
        <v>45457</v>
      </c>
      <c r="B140" s="123" t="s">
        <v>714</v>
      </c>
      <c r="E140" s="123" t="s">
        <v>714</v>
      </c>
    </row>
    <row r="141" spans="1:5" ht="15.75" customHeight="1">
      <c r="A141" s="122">
        <v>45456</v>
      </c>
      <c r="B141" s="123" t="s">
        <v>714</v>
      </c>
      <c r="E141" s="123" t="s">
        <v>714</v>
      </c>
    </row>
    <row r="142" spans="1:5" ht="15.75" customHeight="1">
      <c r="A142" s="122">
        <v>45455</v>
      </c>
      <c r="B142" s="124">
        <v>45717</v>
      </c>
      <c r="E142" s="124">
        <v>45717</v>
      </c>
    </row>
    <row r="143" spans="1:5" ht="15.75" customHeight="1">
      <c r="A143" s="122">
        <v>45454</v>
      </c>
      <c r="B143" s="124">
        <v>45717</v>
      </c>
      <c r="E143" s="124">
        <v>45717</v>
      </c>
    </row>
    <row r="144" spans="1:5" ht="15.75" customHeight="1">
      <c r="A144" s="122">
        <v>45453</v>
      </c>
      <c r="B144" s="124">
        <v>45689</v>
      </c>
      <c r="E144" s="124">
        <v>45689</v>
      </c>
    </row>
    <row r="145" spans="1:5" ht="15.75" customHeight="1">
      <c r="A145" s="122">
        <v>45450</v>
      </c>
      <c r="B145" s="124">
        <v>45689</v>
      </c>
      <c r="E145" s="124">
        <v>45689</v>
      </c>
    </row>
    <row r="146" spans="1:5" ht="15.75" customHeight="1">
      <c r="A146" s="122">
        <v>45449</v>
      </c>
      <c r="B146" s="124">
        <v>45717</v>
      </c>
      <c r="E146" s="124">
        <v>45717</v>
      </c>
    </row>
    <row r="147" spans="1:5" ht="15.75" customHeight="1">
      <c r="A147" s="122">
        <v>45448</v>
      </c>
      <c r="B147" s="124">
        <v>45717</v>
      </c>
      <c r="E147" s="124">
        <v>45717</v>
      </c>
    </row>
    <row r="148" spans="1:5" ht="15.75" customHeight="1">
      <c r="A148" s="122">
        <v>45447</v>
      </c>
      <c r="B148" s="124">
        <v>45748</v>
      </c>
      <c r="E148" s="124">
        <v>45748</v>
      </c>
    </row>
    <row r="149" spans="1:5" ht="15.75" customHeight="1">
      <c r="A149" s="122">
        <v>45446</v>
      </c>
      <c r="B149" s="124">
        <v>45809</v>
      </c>
      <c r="E149" s="124">
        <v>45809</v>
      </c>
    </row>
    <row r="150" spans="1:5" ht="15.75" customHeight="1">
      <c r="A150" s="122">
        <v>45443</v>
      </c>
      <c r="B150" s="124">
        <v>45839</v>
      </c>
      <c r="E150" s="124">
        <v>45839</v>
      </c>
    </row>
    <row r="151" spans="1:5" ht="15.75" customHeight="1">
      <c r="A151" s="122">
        <v>45442</v>
      </c>
      <c r="B151" s="124">
        <v>45778</v>
      </c>
      <c r="E151" s="124">
        <v>45778</v>
      </c>
    </row>
    <row r="152" spans="1:5" ht="15.75" customHeight="1">
      <c r="A152" s="122">
        <v>45441</v>
      </c>
      <c r="B152" s="124">
        <v>45778</v>
      </c>
      <c r="E152" s="124">
        <v>45778</v>
      </c>
    </row>
    <row r="153" spans="1:5" ht="15.75" customHeight="1">
      <c r="A153" s="122">
        <v>45440</v>
      </c>
      <c r="B153" s="125">
        <v>45931</v>
      </c>
      <c r="E153" s="125">
        <v>45931</v>
      </c>
    </row>
    <row r="154" spans="1:5" ht="15.75" customHeight="1">
      <c r="A154" s="122">
        <v>45436</v>
      </c>
      <c r="B154" s="125">
        <v>45931</v>
      </c>
      <c r="E154" s="125">
        <v>45931</v>
      </c>
    </row>
    <row r="155" spans="1:5" ht="15.75" customHeight="1">
      <c r="A155" s="122">
        <v>45435</v>
      </c>
      <c r="B155" s="125">
        <v>45962</v>
      </c>
      <c r="E155" s="125">
        <v>45962</v>
      </c>
    </row>
    <row r="156" spans="1:5" ht="15.75" customHeight="1">
      <c r="A156" s="122">
        <v>45434</v>
      </c>
      <c r="B156" s="124">
        <v>45901</v>
      </c>
      <c r="E156" s="124">
        <v>45901</v>
      </c>
    </row>
    <row r="157" spans="1:5" ht="15.75" customHeight="1">
      <c r="A157" s="122">
        <v>45433</v>
      </c>
      <c r="B157" s="124">
        <v>45717</v>
      </c>
      <c r="E157" s="124">
        <v>45717</v>
      </c>
    </row>
    <row r="158" spans="1:5" ht="15.75" customHeight="1">
      <c r="A158" s="122">
        <v>45432</v>
      </c>
      <c r="B158" s="124">
        <v>45809</v>
      </c>
      <c r="E158" s="124">
        <v>45809</v>
      </c>
    </row>
    <row r="159" spans="1:5" ht="15.75" customHeight="1">
      <c r="A159" s="122">
        <v>45429</v>
      </c>
      <c r="B159" s="124">
        <v>45870</v>
      </c>
      <c r="E159" s="124">
        <v>45870</v>
      </c>
    </row>
    <row r="160" spans="1:5" ht="15.75" customHeight="1">
      <c r="A160" s="122">
        <v>45428</v>
      </c>
      <c r="B160" s="125">
        <v>45992</v>
      </c>
      <c r="E160" s="125">
        <v>45992</v>
      </c>
    </row>
    <row r="161" spans="1:5" ht="15.75" customHeight="1">
      <c r="A161" s="122">
        <v>45427</v>
      </c>
      <c r="B161" s="123" t="s">
        <v>720</v>
      </c>
      <c r="E161" s="123" t="s">
        <v>720</v>
      </c>
    </row>
    <row r="162" spans="1:5" ht="15.75" customHeight="1">
      <c r="A162" s="122">
        <v>45426</v>
      </c>
      <c r="B162" s="125">
        <v>45962</v>
      </c>
      <c r="E162" s="125">
        <v>45962</v>
      </c>
    </row>
    <row r="163" spans="1:5" ht="15.75" customHeight="1">
      <c r="A163" s="122">
        <v>45425</v>
      </c>
      <c r="B163" s="125">
        <v>45931</v>
      </c>
      <c r="E163" s="125">
        <v>45931</v>
      </c>
    </row>
    <row r="164" spans="1:5" ht="15.75" customHeight="1">
      <c r="A164" s="122">
        <v>45422</v>
      </c>
      <c r="B164" s="123" t="s">
        <v>720</v>
      </c>
      <c r="E164" s="123" t="s">
        <v>720</v>
      </c>
    </row>
    <row r="165" spans="1:5" ht="15.75" customHeight="1">
      <c r="A165" s="122">
        <v>45421</v>
      </c>
      <c r="B165" s="123" t="s">
        <v>721</v>
      </c>
      <c r="E165" s="123" t="s">
        <v>721</v>
      </c>
    </row>
    <row r="166" spans="1:5" ht="15.75" customHeight="1">
      <c r="A166" s="122">
        <v>45420</v>
      </c>
      <c r="B166" s="123" t="s">
        <v>722</v>
      </c>
      <c r="E166" s="123" t="s">
        <v>722</v>
      </c>
    </row>
    <row r="167" spans="1:5" ht="15.75" customHeight="1">
      <c r="A167" s="122">
        <v>45419</v>
      </c>
      <c r="B167" s="125">
        <v>45962</v>
      </c>
      <c r="E167" s="125">
        <v>45962</v>
      </c>
    </row>
    <row r="168" spans="1:5" ht="15.75" customHeight="1">
      <c r="A168" s="122">
        <v>45415</v>
      </c>
      <c r="B168" s="125">
        <v>45931</v>
      </c>
      <c r="E168" s="125">
        <v>45931</v>
      </c>
    </row>
    <row r="169" spans="1:5" ht="15.75" customHeight="1">
      <c r="A169" s="122">
        <v>45414</v>
      </c>
      <c r="B169" s="124">
        <v>45809</v>
      </c>
      <c r="E169" s="124">
        <v>45809</v>
      </c>
    </row>
    <row r="170" spans="1:5" ht="15.75" customHeight="1">
      <c r="A170" s="122">
        <v>45413</v>
      </c>
      <c r="B170" s="124">
        <v>45658</v>
      </c>
      <c r="E170" s="124">
        <v>45658</v>
      </c>
    </row>
    <row r="171" spans="1:5" ht="15.75" customHeight="1">
      <c r="A171" s="122">
        <v>45412</v>
      </c>
      <c r="B171" s="123" t="s">
        <v>714</v>
      </c>
      <c r="E171" s="123" t="s">
        <v>714</v>
      </c>
    </row>
    <row r="172" spans="1:5" ht="15.75" customHeight="1">
      <c r="A172" s="122">
        <v>45411</v>
      </c>
      <c r="B172" s="124">
        <v>45748</v>
      </c>
      <c r="E172" s="124">
        <v>45748</v>
      </c>
    </row>
    <row r="173" spans="1:5" ht="15.75" customHeight="1">
      <c r="A173" s="122">
        <v>45408</v>
      </c>
      <c r="B173" s="123" t="s">
        <v>719</v>
      </c>
      <c r="E173" s="123" t="s">
        <v>719</v>
      </c>
    </row>
    <row r="174" spans="1:5" ht="15.75" customHeight="1">
      <c r="A174" s="122">
        <v>45407</v>
      </c>
      <c r="B174" s="123" t="s">
        <v>723</v>
      </c>
      <c r="E174" s="123" t="s">
        <v>723</v>
      </c>
    </row>
    <row r="175" spans="1:5" ht="15.75" customHeight="1">
      <c r="A175" s="122">
        <v>45406</v>
      </c>
      <c r="B175" s="124">
        <v>45717</v>
      </c>
      <c r="E175" s="124">
        <v>45717</v>
      </c>
    </row>
    <row r="176" spans="1:5" ht="15.75" customHeight="1">
      <c r="A176" s="122">
        <v>45405</v>
      </c>
      <c r="B176" s="124">
        <v>45717</v>
      </c>
      <c r="E176" s="124">
        <v>45717</v>
      </c>
    </row>
    <row r="177" spans="1:5" ht="15.75" customHeight="1">
      <c r="A177" s="122">
        <v>45404</v>
      </c>
      <c r="B177" s="123" t="s">
        <v>724</v>
      </c>
      <c r="E177" s="123" t="s">
        <v>724</v>
      </c>
    </row>
    <row r="178" spans="1:5" ht="15.75" customHeight="1">
      <c r="A178" s="122">
        <v>45401</v>
      </c>
      <c r="B178" s="123" t="s">
        <v>723</v>
      </c>
      <c r="E178" s="123" t="s">
        <v>723</v>
      </c>
    </row>
    <row r="179" spans="1:5" ht="15.75" customHeight="1">
      <c r="A179" s="122">
        <v>45400</v>
      </c>
      <c r="B179" s="123" t="s">
        <v>725</v>
      </c>
      <c r="E179" s="123" t="s">
        <v>725</v>
      </c>
    </row>
    <row r="180" spans="1:5" ht="15.75" customHeight="1">
      <c r="A180" s="122">
        <v>45399</v>
      </c>
      <c r="B180" s="123" t="s">
        <v>713</v>
      </c>
      <c r="E180" s="123" t="s">
        <v>713</v>
      </c>
    </row>
    <row r="181" spans="1:5" ht="15.75" customHeight="1">
      <c r="A181" s="122">
        <v>45398</v>
      </c>
      <c r="B181" s="123" t="s">
        <v>726</v>
      </c>
      <c r="E181" s="123" t="s">
        <v>726</v>
      </c>
    </row>
    <row r="182" spans="1:5" ht="15.75" customHeight="1">
      <c r="A182" s="122">
        <v>45397</v>
      </c>
      <c r="B182" s="124">
        <v>45839</v>
      </c>
      <c r="E182" s="124">
        <v>45839</v>
      </c>
    </row>
    <row r="183" spans="1:5" ht="15.75" customHeight="1">
      <c r="A183" s="122">
        <v>45394</v>
      </c>
      <c r="B183" s="124">
        <v>45839</v>
      </c>
      <c r="E183" s="124">
        <v>45839</v>
      </c>
    </row>
    <row r="184" spans="1:5" ht="15.75" customHeight="1">
      <c r="A184" s="122">
        <v>45393</v>
      </c>
      <c r="B184" s="124">
        <v>45901</v>
      </c>
      <c r="E184" s="124">
        <v>45901</v>
      </c>
    </row>
    <row r="185" spans="1:5" ht="15.75" customHeight="1">
      <c r="A185" s="122">
        <v>45392</v>
      </c>
      <c r="B185" s="125">
        <v>45992</v>
      </c>
      <c r="E185" s="125">
        <v>45992</v>
      </c>
    </row>
    <row r="186" spans="1:5" ht="15.75" customHeight="1">
      <c r="A186" s="122">
        <v>45391</v>
      </c>
      <c r="B186" s="123" t="s">
        <v>722</v>
      </c>
      <c r="E186" s="123" t="s">
        <v>722</v>
      </c>
    </row>
    <row r="187" spans="1:5" ht="15.75" customHeight="1">
      <c r="A187" s="122">
        <v>45390</v>
      </c>
      <c r="B187" s="125">
        <v>45992</v>
      </c>
      <c r="E187" s="125">
        <v>45992</v>
      </c>
    </row>
    <row r="188" spans="1:5" ht="15.75" customHeight="1">
      <c r="A188" s="122">
        <v>45387</v>
      </c>
      <c r="B188" s="123" t="s">
        <v>721</v>
      </c>
      <c r="E188" s="123" t="s">
        <v>721</v>
      </c>
    </row>
    <row r="189" spans="1:5" ht="15.75" customHeight="1">
      <c r="A189" s="122">
        <v>45386</v>
      </c>
      <c r="B189" s="123" t="s">
        <v>705</v>
      </c>
      <c r="E189" s="123" t="s">
        <v>705</v>
      </c>
    </row>
    <row r="190" spans="1:5" ht="15.75" customHeight="1">
      <c r="A190" s="122">
        <v>45385</v>
      </c>
      <c r="B190" s="123" t="s">
        <v>710</v>
      </c>
      <c r="E190" s="123" t="s">
        <v>710</v>
      </c>
    </row>
    <row r="191" spans="1:5" ht="15.75" customHeight="1">
      <c r="A191" s="122">
        <v>45384</v>
      </c>
      <c r="B191" s="123" t="s">
        <v>705</v>
      </c>
      <c r="E191" s="123" t="s">
        <v>705</v>
      </c>
    </row>
    <row r="192" spans="1:5" ht="15.75" customHeight="1">
      <c r="A192" s="122">
        <v>45379</v>
      </c>
      <c r="B192" s="123" t="s">
        <v>686</v>
      </c>
      <c r="E192" s="123" t="s">
        <v>686</v>
      </c>
    </row>
    <row r="193" spans="1:5" ht="15.75" customHeight="1">
      <c r="A193" s="122">
        <v>45378</v>
      </c>
      <c r="B193" s="123" t="s">
        <v>671</v>
      </c>
      <c r="E193" s="123" t="s">
        <v>671</v>
      </c>
    </row>
    <row r="194" spans="1:5" ht="15.75" customHeight="1">
      <c r="A194" s="122">
        <v>45377</v>
      </c>
      <c r="B194" s="123" t="s">
        <v>709</v>
      </c>
      <c r="E194" s="123" t="s">
        <v>709</v>
      </c>
    </row>
    <row r="195" spans="1:5" ht="15.75" customHeight="1">
      <c r="A195" s="122">
        <v>45376</v>
      </c>
      <c r="B195" s="123" t="s">
        <v>685</v>
      </c>
      <c r="E195" s="123" t="s">
        <v>685</v>
      </c>
    </row>
    <row r="196" spans="1:5" ht="15.75" customHeight="1">
      <c r="A196" s="122">
        <v>45373</v>
      </c>
      <c r="B196" s="123" t="s">
        <v>669</v>
      </c>
      <c r="E196" s="123" t="s">
        <v>669</v>
      </c>
    </row>
    <row r="197" spans="1:5" ht="15.75" customHeight="1">
      <c r="A197" s="122">
        <v>45372</v>
      </c>
      <c r="B197" s="123" t="s">
        <v>692</v>
      </c>
      <c r="E197" s="123" t="s">
        <v>692</v>
      </c>
    </row>
    <row r="198" spans="1:5" ht="15.75" customHeight="1">
      <c r="A198" s="122">
        <v>45371</v>
      </c>
      <c r="B198" s="123" t="s">
        <v>727</v>
      </c>
      <c r="E198" s="123" t="s">
        <v>727</v>
      </c>
    </row>
    <row r="199" spans="1:5" ht="15.75" customHeight="1">
      <c r="A199" s="122">
        <v>45370</v>
      </c>
      <c r="B199" s="123" t="s">
        <v>684</v>
      </c>
      <c r="E199" s="123" t="s">
        <v>684</v>
      </c>
    </row>
    <row r="200" spans="1:5" ht="15.75" customHeight="1">
      <c r="A200" s="122">
        <v>45369</v>
      </c>
      <c r="B200" s="123" t="s">
        <v>727</v>
      </c>
      <c r="E200" s="123" t="s">
        <v>727</v>
      </c>
    </row>
    <row r="201" spans="1:5" ht="15.75" customHeight="1">
      <c r="A201" s="122">
        <v>45366</v>
      </c>
      <c r="B201" s="123" t="s">
        <v>674</v>
      </c>
      <c r="E201" s="123" t="s">
        <v>674</v>
      </c>
    </row>
    <row r="202" spans="1:5" ht="15.75" customHeight="1">
      <c r="A202" s="122">
        <v>45365</v>
      </c>
      <c r="B202" s="123" t="s">
        <v>674</v>
      </c>
      <c r="E202" s="123" t="s">
        <v>674</v>
      </c>
    </row>
    <row r="203" spans="1:5" ht="15.75" customHeight="1">
      <c r="A203" s="122">
        <v>45364</v>
      </c>
      <c r="B203" s="123" t="s">
        <v>697</v>
      </c>
      <c r="E203" s="123" t="s">
        <v>697</v>
      </c>
    </row>
    <row r="204" spans="1:5" ht="15.75" customHeight="1">
      <c r="A204" s="122">
        <v>45363</v>
      </c>
      <c r="B204" s="123" t="s">
        <v>683</v>
      </c>
      <c r="E204" s="123" t="s">
        <v>683</v>
      </c>
    </row>
    <row r="205" spans="1:5" ht="15.75" customHeight="1">
      <c r="A205" s="122">
        <v>45362</v>
      </c>
      <c r="B205" s="123" t="s">
        <v>696</v>
      </c>
      <c r="E205" s="123" t="s">
        <v>696</v>
      </c>
    </row>
    <row r="206" spans="1:5" ht="15.75" customHeight="1">
      <c r="A206" s="122">
        <v>45359</v>
      </c>
      <c r="B206" s="123" t="s">
        <v>690</v>
      </c>
      <c r="E206" s="123" t="s">
        <v>690</v>
      </c>
    </row>
    <row r="207" spans="1:5" ht="15.75" customHeight="1">
      <c r="A207" s="122">
        <v>45358</v>
      </c>
      <c r="B207" s="123" t="s">
        <v>694</v>
      </c>
      <c r="E207" s="123" t="s">
        <v>694</v>
      </c>
    </row>
    <row r="208" spans="1:5" ht="15.75" customHeight="1">
      <c r="A208" s="122">
        <v>45357</v>
      </c>
      <c r="B208" s="123" t="s">
        <v>712</v>
      </c>
      <c r="E208" s="123" t="s">
        <v>712</v>
      </c>
    </row>
    <row r="209" spans="1:5" ht="15.75" customHeight="1">
      <c r="A209" s="122">
        <v>45356</v>
      </c>
      <c r="B209" s="123" t="s">
        <v>669</v>
      </c>
      <c r="E209" s="123" t="s">
        <v>669</v>
      </c>
    </row>
    <row r="210" spans="1:5" ht="15.75" customHeight="1">
      <c r="A210" s="122">
        <v>45355</v>
      </c>
      <c r="B210" s="123" t="s">
        <v>687</v>
      </c>
      <c r="E210" s="123" t="s">
        <v>687</v>
      </c>
    </row>
    <row r="211" spans="1:5" ht="15.75" customHeight="1">
      <c r="A211" s="122">
        <v>45352</v>
      </c>
      <c r="B211" s="123" t="s">
        <v>711</v>
      </c>
      <c r="E211" s="123" t="s">
        <v>711</v>
      </c>
    </row>
    <row r="212" spans="1:5" ht="15.75" customHeight="1">
      <c r="A212" s="122">
        <v>45351</v>
      </c>
      <c r="B212" s="123" t="s">
        <v>692</v>
      </c>
      <c r="E212" s="123" t="s">
        <v>692</v>
      </c>
    </row>
    <row r="213" spans="1:5" ht="15.75" customHeight="1">
      <c r="A213" s="122">
        <v>45350</v>
      </c>
      <c r="B213" s="123" t="s">
        <v>672</v>
      </c>
      <c r="E213" s="123" t="s">
        <v>672</v>
      </c>
    </row>
    <row r="214" spans="1:5" ht="15.75" customHeight="1">
      <c r="A214" s="122">
        <v>45349</v>
      </c>
      <c r="B214" s="123" t="s">
        <v>728</v>
      </c>
      <c r="E214" s="123" t="s">
        <v>728</v>
      </c>
    </row>
    <row r="215" spans="1:5" ht="15.75" customHeight="1">
      <c r="A215" s="122">
        <v>45348</v>
      </c>
      <c r="B215" s="123" t="s">
        <v>689</v>
      </c>
      <c r="E215" s="123" t="s">
        <v>689</v>
      </c>
    </row>
    <row r="216" spans="1:5" ht="15.75" customHeight="1">
      <c r="A216" s="122">
        <v>45345</v>
      </c>
      <c r="B216" s="123" t="s">
        <v>673</v>
      </c>
      <c r="E216" s="123" t="s">
        <v>673</v>
      </c>
    </row>
    <row r="217" spans="1:5" ht="15.75" customHeight="1">
      <c r="A217" s="122">
        <v>45344</v>
      </c>
      <c r="B217" s="123" t="s">
        <v>679</v>
      </c>
      <c r="E217" s="123" t="s">
        <v>679</v>
      </c>
    </row>
    <row r="218" spans="1:5" ht="15.75" customHeight="1">
      <c r="A218" s="122">
        <v>45343</v>
      </c>
      <c r="B218" s="123" t="s">
        <v>727</v>
      </c>
      <c r="E218" s="123" t="s">
        <v>727</v>
      </c>
    </row>
    <row r="219" spans="1:5" ht="15.75" customHeight="1">
      <c r="A219" s="122">
        <v>45342</v>
      </c>
      <c r="B219" s="123" t="s">
        <v>694</v>
      </c>
      <c r="E219" s="123" t="s">
        <v>694</v>
      </c>
    </row>
    <row r="220" spans="1:5" ht="15.75" customHeight="1">
      <c r="A220" s="122">
        <v>45341</v>
      </c>
      <c r="B220" s="123" t="s">
        <v>698</v>
      </c>
      <c r="E220" s="123" t="s">
        <v>698</v>
      </c>
    </row>
    <row r="221" spans="1:5" ht="15.75" customHeight="1">
      <c r="A221" s="122">
        <v>45338</v>
      </c>
      <c r="B221" s="123" t="s">
        <v>676</v>
      </c>
      <c r="E221" s="123" t="s">
        <v>676</v>
      </c>
    </row>
    <row r="222" spans="1:5" ht="15.75" customHeight="1">
      <c r="A222" s="122">
        <v>45337</v>
      </c>
      <c r="B222" s="123" t="s">
        <v>675</v>
      </c>
      <c r="E222" s="123" t="s">
        <v>675</v>
      </c>
    </row>
    <row r="223" spans="1:5" ht="15.75" customHeight="1">
      <c r="A223" s="122">
        <v>45336</v>
      </c>
      <c r="B223" s="123" t="s">
        <v>682</v>
      </c>
      <c r="E223" s="123" t="s">
        <v>682</v>
      </c>
    </row>
    <row r="224" spans="1:5" ht="15.75" customHeight="1">
      <c r="A224" s="122">
        <v>45335</v>
      </c>
      <c r="B224" s="123" t="s">
        <v>681</v>
      </c>
      <c r="E224" s="123" t="s">
        <v>681</v>
      </c>
    </row>
    <row r="225" spans="1:5" ht="15.75" customHeight="1">
      <c r="A225" s="122">
        <v>45334</v>
      </c>
      <c r="B225" s="123" t="s">
        <v>682</v>
      </c>
      <c r="E225" s="123" t="s">
        <v>682</v>
      </c>
    </row>
    <row r="226" spans="1:5" ht="15.75" customHeight="1">
      <c r="A226" s="122">
        <v>45331</v>
      </c>
      <c r="B226" s="123" t="s">
        <v>675</v>
      </c>
      <c r="E226" s="123" t="s">
        <v>675</v>
      </c>
    </row>
    <row r="227" spans="1:5" ht="15.75" customHeight="1">
      <c r="A227" s="122">
        <v>45330</v>
      </c>
      <c r="B227" s="123" t="s">
        <v>675</v>
      </c>
      <c r="E227" s="123" t="s">
        <v>675</v>
      </c>
    </row>
    <row r="228" spans="1:5" ht="15.75" customHeight="1">
      <c r="A228" s="122">
        <v>45329</v>
      </c>
      <c r="B228" s="123" t="s">
        <v>675</v>
      </c>
      <c r="E228" s="123" t="s">
        <v>675</v>
      </c>
    </row>
    <row r="229" spans="1:5" ht="15.75" customHeight="1">
      <c r="A229" s="122">
        <v>45328</v>
      </c>
      <c r="B229" s="123" t="s">
        <v>702</v>
      </c>
      <c r="E229" s="123" t="s">
        <v>702</v>
      </c>
    </row>
    <row r="230" spans="1:5" ht="15.75" customHeight="1">
      <c r="A230" s="122">
        <v>45327</v>
      </c>
      <c r="B230" s="123" t="s">
        <v>676</v>
      </c>
      <c r="E230" s="123" t="s">
        <v>676</v>
      </c>
    </row>
    <row r="231" spans="1:5" ht="15.75" customHeight="1">
      <c r="A231" s="122">
        <v>45324</v>
      </c>
      <c r="B231" s="123" t="s">
        <v>676</v>
      </c>
      <c r="E231" s="123" t="s">
        <v>676</v>
      </c>
    </row>
    <row r="232" spans="1:5" ht="15.75" customHeight="1">
      <c r="A232" s="122">
        <v>45323</v>
      </c>
      <c r="B232" s="123" t="s">
        <v>676</v>
      </c>
      <c r="E232" s="123" t="s">
        <v>676</v>
      </c>
    </row>
    <row r="233" spans="1:5" ht="15.75" customHeight="1">
      <c r="A233" s="122">
        <v>45322</v>
      </c>
      <c r="B233" s="123" t="s">
        <v>729</v>
      </c>
      <c r="E233" s="123" t="s">
        <v>729</v>
      </c>
    </row>
    <row r="234" spans="1:5" ht="15.75" customHeight="1">
      <c r="A234" s="122">
        <v>45321</v>
      </c>
      <c r="B234" s="123" t="s">
        <v>699</v>
      </c>
      <c r="E234" s="123" t="s">
        <v>699</v>
      </c>
    </row>
    <row r="235" spans="1:5" ht="15.75" customHeight="1">
      <c r="A235" s="122">
        <v>45320</v>
      </c>
      <c r="B235" s="123" t="s">
        <v>683</v>
      </c>
      <c r="E235" s="123" t="s">
        <v>683</v>
      </c>
    </row>
    <row r="236" spans="1:5" ht="15.75" customHeight="1">
      <c r="A236" s="122">
        <v>45317</v>
      </c>
      <c r="B236" s="123" t="s">
        <v>728</v>
      </c>
      <c r="E236" s="123" t="s">
        <v>728</v>
      </c>
    </row>
    <row r="237" spans="1:5" ht="15.75" customHeight="1">
      <c r="A237" s="122">
        <v>45316</v>
      </c>
      <c r="B237" s="123" t="s">
        <v>728</v>
      </c>
      <c r="E237" s="123" t="s">
        <v>728</v>
      </c>
    </row>
    <row r="238" spans="1:5" ht="15.75" customHeight="1">
      <c r="A238" s="122">
        <v>45315</v>
      </c>
      <c r="B238" s="123" t="s">
        <v>699</v>
      </c>
      <c r="E238" s="123" t="s">
        <v>699</v>
      </c>
    </row>
    <row r="239" spans="1:5" ht="15.75" customHeight="1">
      <c r="A239" s="122">
        <v>45314</v>
      </c>
      <c r="B239" s="123" t="s">
        <v>675</v>
      </c>
      <c r="E239" s="123" t="s">
        <v>675</v>
      </c>
    </row>
    <row r="240" spans="1:5" ht="15.75" customHeight="1">
      <c r="A240" s="122">
        <v>45313</v>
      </c>
      <c r="B240" s="123" t="s">
        <v>703</v>
      </c>
      <c r="E240" s="123" t="s">
        <v>703</v>
      </c>
    </row>
    <row r="241" spans="1:5" ht="15.75" customHeight="1">
      <c r="A241" s="122">
        <v>45310</v>
      </c>
      <c r="B241" s="123" t="s">
        <v>730</v>
      </c>
      <c r="E241" s="123" t="s">
        <v>730</v>
      </c>
    </row>
    <row r="242" spans="1:5" ht="15.75" customHeight="1">
      <c r="A242" s="122">
        <v>45309</v>
      </c>
      <c r="B242" s="123" t="s">
        <v>700</v>
      </c>
      <c r="E242" s="123" t="s">
        <v>700</v>
      </c>
    </row>
    <row r="243" spans="1:5" ht="15.75" customHeight="1">
      <c r="A243" s="122">
        <v>45308</v>
      </c>
      <c r="B243" s="123" t="s">
        <v>729</v>
      </c>
      <c r="E243" s="123" t="s">
        <v>729</v>
      </c>
    </row>
    <row r="244" spans="1:5" ht="15.75" customHeight="1">
      <c r="A244" s="122">
        <v>45307</v>
      </c>
      <c r="B244" s="123" t="s">
        <v>682</v>
      </c>
      <c r="E244" s="123" t="s">
        <v>682</v>
      </c>
    </row>
    <row r="245" spans="1:5" ht="15.75" customHeight="1">
      <c r="A245" s="122">
        <v>45306</v>
      </c>
      <c r="B245" s="123" t="s">
        <v>675</v>
      </c>
      <c r="E245" s="123" t="s">
        <v>675</v>
      </c>
    </row>
    <row r="246" spans="1:5" ht="15.75" customHeight="1">
      <c r="A246" s="122">
        <v>45303</v>
      </c>
      <c r="B246" s="123" t="s">
        <v>701</v>
      </c>
      <c r="E246" s="123" t="s">
        <v>701</v>
      </c>
    </row>
    <row r="247" spans="1:5" ht="15.75" customHeight="1">
      <c r="A247" s="122">
        <v>45302</v>
      </c>
      <c r="B247" s="123" t="s">
        <v>701</v>
      </c>
      <c r="E247" s="123" t="s">
        <v>701</v>
      </c>
    </row>
    <row r="248" spans="1:5" ht="15.75" customHeight="1">
      <c r="A248" s="122">
        <v>45301</v>
      </c>
      <c r="B248" s="123" t="s">
        <v>731</v>
      </c>
      <c r="E248" s="123" t="s">
        <v>731</v>
      </c>
    </row>
    <row r="249" spans="1:5" ht="15.75" customHeight="1">
      <c r="A249" s="122">
        <v>45300</v>
      </c>
      <c r="B249" s="123" t="s">
        <v>732</v>
      </c>
      <c r="E249" s="123" t="s">
        <v>732</v>
      </c>
    </row>
    <row r="250" spans="1:5" ht="15.75" customHeight="1">
      <c r="A250" s="122">
        <v>45299</v>
      </c>
      <c r="B250" s="124">
        <v>45690</v>
      </c>
      <c r="E250" s="124">
        <v>45690</v>
      </c>
    </row>
    <row r="251" spans="1:5" ht="15.75" customHeight="1">
      <c r="A251" s="122">
        <v>45296</v>
      </c>
      <c r="B251" s="123" t="s">
        <v>733</v>
      </c>
      <c r="E251" s="123" t="s">
        <v>733</v>
      </c>
    </row>
    <row r="252" spans="1:5" ht="15.75" customHeight="1">
      <c r="A252" s="122">
        <v>45295</v>
      </c>
      <c r="B252" s="123" t="s">
        <v>733</v>
      </c>
      <c r="E252" s="123" t="s">
        <v>733</v>
      </c>
    </row>
    <row r="253" spans="1:5" ht="15.75" customHeight="1">
      <c r="A253" s="122">
        <v>45294</v>
      </c>
      <c r="B253" s="123" t="s">
        <v>734</v>
      </c>
      <c r="E253" s="123" t="s">
        <v>734</v>
      </c>
    </row>
    <row r="254" spans="1:5" ht="15.75" customHeight="1">
      <c r="A254" s="122">
        <v>45293</v>
      </c>
      <c r="B254" s="123" t="s">
        <v>735</v>
      </c>
      <c r="E254" s="123" t="s">
        <v>735</v>
      </c>
    </row>
    <row r="255" spans="1:5" ht="15.75" customHeight="1">
      <c r="A255" s="122">
        <v>45289</v>
      </c>
      <c r="B255" s="124">
        <v>45871</v>
      </c>
      <c r="E255" s="124">
        <v>45871</v>
      </c>
    </row>
    <row r="256" spans="1:5" ht="15.75" customHeight="1">
      <c r="A256" s="122">
        <v>45288</v>
      </c>
      <c r="B256" s="124">
        <v>45810</v>
      </c>
      <c r="E256" s="124">
        <v>45810</v>
      </c>
    </row>
    <row r="257" spans="1:5" ht="15.75" customHeight="1">
      <c r="A257" s="122">
        <v>45287</v>
      </c>
      <c r="B257" s="124">
        <v>45810</v>
      </c>
      <c r="E257" s="124">
        <v>45810</v>
      </c>
    </row>
    <row r="258" spans="1:5" ht="15.75" customHeight="1">
      <c r="A258" s="122">
        <v>45282</v>
      </c>
      <c r="B258" s="124">
        <v>45659</v>
      </c>
      <c r="E258" s="124">
        <v>45659</v>
      </c>
    </row>
    <row r="259" spans="1:5" ht="15.75" customHeight="1">
      <c r="A259" s="122">
        <v>45281</v>
      </c>
      <c r="B259" s="124">
        <v>45810</v>
      </c>
      <c r="E259" s="124">
        <v>45810</v>
      </c>
    </row>
    <row r="260" spans="1:5" ht="15.75" customHeight="1">
      <c r="A260" s="122">
        <v>45280</v>
      </c>
      <c r="B260" s="124">
        <v>45810</v>
      </c>
      <c r="E260" s="124">
        <v>45810</v>
      </c>
    </row>
    <row r="261" spans="1:5" ht="15.75" customHeight="1">
      <c r="A261" s="122">
        <v>45279</v>
      </c>
      <c r="B261" s="123" t="s">
        <v>735</v>
      </c>
      <c r="E261" s="123" t="s">
        <v>735</v>
      </c>
    </row>
    <row r="262" spans="1:5" ht="15.75" customHeight="1">
      <c r="A262" s="122">
        <v>45278</v>
      </c>
      <c r="B262" s="123" t="s">
        <v>736</v>
      </c>
      <c r="E262" s="123" t="s">
        <v>736</v>
      </c>
    </row>
    <row r="263" spans="1:5" ht="15.75" customHeight="1">
      <c r="A263" s="122">
        <v>45275</v>
      </c>
      <c r="B263" s="123" t="s">
        <v>734</v>
      </c>
      <c r="E263" s="123" t="s">
        <v>734</v>
      </c>
    </row>
    <row r="264" spans="1:5" ht="15.75" customHeight="1">
      <c r="A264" s="122">
        <v>45274</v>
      </c>
      <c r="B264" s="123" t="s">
        <v>737</v>
      </c>
      <c r="E264" s="123" t="s">
        <v>737</v>
      </c>
    </row>
    <row r="265" spans="1:5" ht="15.75" customHeight="1">
      <c r="A265" s="122">
        <v>45273</v>
      </c>
      <c r="B265" s="123" t="s">
        <v>738</v>
      </c>
      <c r="E265" s="123" t="s">
        <v>738</v>
      </c>
    </row>
    <row r="266" spans="1:5" ht="15.75" customHeight="1">
      <c r="A266" s="122">
        <v>45272</v>
      </c>
      <c r="B266" s="123" t="s">
        <v>731</v>
      </c>
      <c r="E266" s="123" t="s">
        <v>731</v>
      </c>
    </row>
    <row r="267" spans="1:5" ht="15.75" customHeight="1">
      <c r="A267" s="122">
        <v>45271</v>
      </c>
      <c r="B267" s="123" t="s">
        <v>739</v>
      </c>
      <c r="E267" s="123" t="s">
        <v>739</v>
      </c>
    </row>
    <row r="268" spans="1:5" ht="15.75" customHeight="1">
      <c r="A268" s="122">
        <v>45268</v>
      </c>
      <c r="B268" s="123" t="s">
        <v>740</v>
      </c>
      <c r="E268" s="123" t="s">
        <v>740</v>
      </c>
    </row>
    <row r="269" spans="1:5" ht="15.75" customHeight="1">
      <c r="A269" s="122">
        <v>45267</v>
      </c>
      <c r="B269" s="123" t="s">
        <v>741</v>
      </c>
      <c r="E269" s="123" t="s">
        <v>741</v>
      </c>
    </row>
    <row r="270" spans="1:5" ht="15.75" customHeight="1">
      <c r="A270" s="122">
        <v>45266</v>
      </c>
      <c r="B270" s="123" t="s">
        <v>742</v>
      </c>
      <c r="E270" s="123" t="s">
        <v>742</v>
      </c>
    </row>
    <row r="271" spans="1:5" ht="15.75" customHeight="1">
      <c r="A271" s="122">
        <v>45265</v>
      </c>
      <c r="B271" s="123" t="s">
        <v>743</v>
      </c>
      <c r="E271" s="123" t="s">
        <v>743</v>
      </c>
    </row>
    <row r="272" spans="1:5" ht="15.75" customHeight="1">
      <c r="A272" s="122">
        <v>45264</v>
      </c>
      <c r="B272" s="123" t="s">
        <v>734</v>
      </c>
      <c r="E272" s="123" t="s">
        <v>734</v>
      </c>
    </row>
    <row r="273" spans="1:5" ht="15.75" customHeight="1">
      <c r="A273" s="122">
        <v>45261</v>
      </c>
      <c r="B273" s="123" t="s">
        <v>744</v>
      </c>
      <c r="E273" s="123" t="s">
        <v>744</v>
      </c>
    </row>
    <row r="274" spans="1:5" ht="15.75" customHeight="1">
      <c r="A274" s="122">
        <v>45260</v>
      </c>
      <c r="B274" s="123" t="s">
        <v>736</v>
      </c>
      <c r="E274" s="123" t="s">
        <v>736</v>
      </c>
    </row>
    <row r="275" spans="1:5" ht="15.75" customHeight="1">
      <c r="A275" s="122">
        <v>45259</v>
      </c>
      <c r="B275" s="123" t="s">
        <v>744</v>
      </c>
      <c r="E275" s="123" t="s">
        <v>744</v>
      </c>
    </row>
    <row r="276" spans="1:5" ht="15.75" customHeight="1">
      <c r="A276" s="122">
        <v>45258</v>
      </c>
      <c r="B276" s="123" t="s">
        <v>737</v>
      </c>
      <c r="E276" s="123" t="s">
        <v>737</v>
      </c>
    </row>
    <row r="277" spans="1:5" ht="15.75" customHeight="1">
      <c r="A277" s="122">
        <v>45257</v>
      </c>
      <c r="B277" s="123" t="s">
        <v>734</v>
      </c>
      <c r="E277" s="123" t="s">
        <v>734</v>
      </c>
    </row>
    <row r="278" spans="1:5" ht="15.75" customHeight="1">
      <c r="A278" s="122">
        <v>45254</v>
      </c>
      <c r="B278" s="123" t="s">
        <v>742</v>
      </c>
      <c r="E278" s="123" t="s">
        <v>742</v>
      </c>
    </row>
    <row r="279" spans="1:5" ht="15.75" customHeight="1">
      <c r="A279" s="122">
        <v>45253</v>
      </c>
      <c r="B279" s="123" t="s">
        <v>745</v>
      </c>
      <c r="E279" s="123" t="s">
        <v>745</v>
      </c>
    </row>
    <row r="280" spans="1:5" ht="15.75" customHeight="1">
      <c r="A280" s="122">
        <v>45252</v>
      </c>
      <c r="B280" s="123" t="s">
        <v>742</v>
      </c>
      <c r="E280" s="123" t="s">
        <v>742</v>
      </c>
    </row>
    <row r="281" spans="1:5" ht="15.75" customHeight="1">
      <c r="A281" s="122">
        <v>45251</v>
      </c>
      <c r="B281" s="123" t="s">
        <v>734</v>
      </c>
      <c r="E281" s="123" t="s">
        <v>734</v>
      </c>
    </row>
    <row r="282" spans="1:5" ht="15.75" customHeight="1">
      <c r="A282" s="122">
        <v>45250</v>
      </c>
      <c r="B282" s="123" t="s">
        <v>746</v>
      </c>
      <c r="E282" s="123" t="s">
        <v>746</v>
      </c>
    </row>
    <row r="283" spans="1:5" ht="15.75" customHeight="1">
      <c r="A283" s="122">
        <v>45247</v>
      </c>
      <c r="B283" s="123" t="s">
        <v>746</v>
      </c>
      <c r="E283" s="123" t="s">
        <v>746</v>
      </c>
    </row>
    <row r="284" spans="1:5" ht="15.75" customHeight="1">
      <c r="A284" s="122">
        <v>45246</v>
      </c>
      <c r="B284" s="123" t="s">
        <v>746</v>
      </c>
      <c r="E284" s="123" t="s">
        <v>746</v>
      </c>
    </row>
    <row r="285" spans="1:5" ht="15.75" customHeight="1">
      <c r="A285" s="122">
        <v>45245</v>
      </c>
      <c r="B285" s="124">
        <v>45690</v>
      </c>
      <c r="E285" s="124">
        <v>45690</v>
      </c>
    </row>
    <row r="286" spans="1:5" ht="15.75" customHeight="1">
      <c r="A286" s="122">
        <v>45244</v>
      </c>
      <c r="B286" s="124">
        <v>45659</v>
      </c>
      <c r="E286" s="124">
        <v>45659</v>
      </c>
    </row>
    <row r="287" spans="1:5" ht="15.75" customHeight="1">
      <c r="A287" s="122">
        <v>45243</v>
      </c>
      <c r="B287" s="123" t="s">
        <v>747</v>
      </c>
      <c r="E287" s="123" t="s">
        <v>747</v>
      </c>
    </row>
    <row r="288" spans="1:5" ht="15.75" customHeight="1">
      <c r="A288" s="122">
        <v>45240</v>
      </c>
      <c r="B288" s="123" t="s">
        <v>747</v>
      </c>
      <c r="E288" s="123" t="s">
        <v>747</v>
      </c>
    </row>
    <row r="289" spans="1:5" ht="15.75" customHeight="1">
      <c r="A289" s="122">
        <v>45239</v>
      </c>
      <c r="B289" s="124">
        <v>45718</v>
      </c>
      <c r="E289" s="124">
        <v>45718</v>
      </c>
    </row>
    <row r="290" spans="1:5" ht="15.75" customHeight="1">
      <c r="A290" s="122">
        <v>45238</v>
      </c>
      <c r="B290" s="125">
        <v>45932</v>
      </c>
      <c r="E290" s="125">
        <v>45932</v>
      </c>
    </row>
    <row r="291" spans="1:5" ht="15.75" customHeight="1">
      <c r="A291" s="122">
        <v>45237</v>
      </c>
      <c r="B291" s="123" t="s">
        <v>748</v>
      </c>
      <c r="E291" s="123" t="s">
        <v>748</v>
      </c>
    </row>
    <row r="292" spans="1:5" ht="15.75" customHeight="1">
      <c r="A292" s="122">
        <v>45236</v>
      </c>
      <c r="B292" s="123" t="s">
        <v>749</v>
      </c>
      <c r="E292" s="123" t="s">
        <v>749</v>
      </c>
    </row>
    <row r="293" spans="1:5" ht="15.75" customHeight="1">
      <c r="A293" s="122">
        <v>45233</v>
      </c>
      <c r="B293" s="123" t="s">
        <v>750</v>
      </c>
      <c r="E293" s="123" t="s">
        <v>750</v>
      </c>
    </row>
    <row r="294" spans="1:5" ht="15.75" customHeight="1">
      <c r="A294" s="122">
        <v>45232</v>
      </c>
      <c r="B294" s="124">
        <v>45810</v>
      </c>
      <c r="E294" s="124">
        <v>45810</v>
      </c>
    </row>
    <row r="295" spans="1:5" ht="15.75" customHeight="1">
      <c r="A295" s="122">
        <v>45231</v>
      </c>
      <c r="B295" s="123" t="s">
        <v>735</v>
      </c>
      <c r="E295" s="123" t="s">
        <v>735</v>
      </c>
    </row>
    <row r="296" spans="1:5" ht="15.75" customHeight="1">
      <c r="A296" s="122">
        <v>45230</v>
      </c>
      <c r="B296" s="124">
        <v>45749</v>
      </c>
      <c r="E296" s="124">
        <v>45749</v>
      </c>
    </row>
    <row r="297" spans="1:5" ht="15.75" customHeight="1">
      <c r="A297" s="122">
        <v>45229</v>
      </c>
      <c r="B297" s="124">
        <v>45810</v>
      </c>
      <c r="E297" s="124">
        <v>45810</v>
      </c>
    </row>
    <row r="298" spans="1:5" ht="15.75" customHeight="1">
      <c r="A298" s="122">
        <v>45226</v>
      </c>
      <c r="B298" s="124">
        <v>45871</v>
      </c>
      <c r="E298" s="124">
        <v>45871</v>
      </c>
    </row>
    <row r="299" spans="1:5" ht="15.75" customHeight="1">
      <c r="A299" s="122">
        <v>45225</v>
      </c>
      <c r="B299" s="123" t="s">
        <v>746</v>
      </c>
      <c r="E299" s="123" t="s">
        <v>746</v>
      </c>
    </row>
    <row r="300" spans="1:5" ht="15.75" customHeight="1">
      <c r="A300" s="122">
        <v>45224</v>
      </c>
      <c r="B300" s="124">
        <v>45690</v>
      </c>
      <c r="E300" s="124">
        <v>45690</v>
      </c>
    </row>
    <row r="301" spans="1:5" ht="15.75" customHeight="1">
      <c r="A301" s="122">
        <v>45223</v>
      </c>
      <c r="B301" s="123" t="s">
        <v>749</v>
      </c>
      <c r="E301" s="123" t="s">
        <v>749</v>
      </c>
    </row>
    <row r="302" spans="1:5" ht="15.75" customHeight="1">
      <c r="A302" s="122">
        <v>45222</v>
      </c>
      <c r="B302" s="123" t="s">
        <v>751</v>
      </c>
      <c r="E302" s="123" t="s">
        <v>751</v>
      </c>
    </row>
    <row r="303" spans="1:5" ht="15.75" customHeight="1">
      <c r="A303" s="122">
        <v>45219</v>
      </c>
      <c r="B303" s="123" t="s">
        <v>752</v>
      </c>
      <c r="E303" s="123" t="s">
        <v>752</v>
      </c>
    </row>
    <row r="304" spans="1:5" ht="15.75" customHeight="1">
      <c r="A304" s="122">
        <v>45218</v>
      </c>
      <c r="B304" s="123" t="s">
        <v>753</v>
      </c>
      <c r="E304" s="123" t="s">
        <v>753</v>
      </c>
    </row>
    <row r="305" spans="1:5" ht="15.75" customHeight="1">
      <c r="A305" s="122">
        <v>45217</v>
      </c>
      <c r="B305" s="123" t="s">
        <v>743</v>
      </c>
      <c r="E305" s="123" t="s">
        <v>743</v>
      </c>
    </row>
    <row r="306" spans="1:5" ht="15.75" customHeight="1">
      <c r="A306" s="122">
        <v>45216</v>
      </c>
      <c r="B306" s="123" t="s">
        <v>733</v>
      </c>
      <c r="E306" s="123" t="s">
        <v>733</v>
      </c>
    </row>
    <row r="307" spans="1:5" ht="15.75" customHeight="1">
      <c r="A307" s="122">
        <v>45215</v>
      </c>
      <c r="B307" s="123" t="s">
        <v>744</v>
      </c>
      <c r="E307" s="123" t="s">
        <v>744</v>
      </c>
    </row>
    <row r="308" spans="1:5" ht="15.75" customHeight="1">
      <c r="A308" s="122">
        <v>45212</v>
      </c>
      <c r="B308" s="123" t="s">
        <v>747</v>
      </c>
      <c r="E308" s="123" t="s">
        <v>747</v>
      </c>
    </row>
    <row r="309" spans="1:5" ht="15.75" customHeight="1">
      <c r="A309" s="122">
        <v>45211</v>
      </c>
      <c r="B309" s="124">
        <v>45779</v>
      </c>
      <c r="E309" s="124">
        <v>45779</v>
      </c>
    </row>
    <row r="310" spans="1:5" ht="15.75" customHeight="1">
      <c r="A310" s="122">
        <v>45210</v>
      </c>
      <c r="B310" s="124">
        <v>45749</v>
      </c>
      <c r="E310" s="124">
        <v>45749</v>
      </c>
    </row>
    <row r="311" spans="1:5" ht="15.75" customHeight="1">
      <c r="A311" s="122">
        <v>45209</v>
      </c>
      <c r="B311" s="123" t="s">
        <v>746</v>
      </c>
      <c r="E311" s="123" t="s">
        <v>746</v>
      </c>
    </row>
    <row r="312" spans="1:5" ht="15.75" customHeight="1">
      <c r="A312" s="122">
        <v>45208</v>
      </c>
      <c r="B312" s="123" t="s">
        <v>737</v>
      </c>
      <c r="E312" s="123" t="s">
        <v>737</v>
      </c>
    </row>
    <row r="313" spans="1:5" ht="15.75" customHeight="1">
      <c r="A313" s="122">
        <v>45205</v>
      </c>
      <c r="B313" s="123" t="s">
        <v>754</v>
      </c>
      <c r="E313" s="123" t="s">
        <v>754</v>
      </c>
    </row>
    <row r="314" spans="1:5" ht="15.75" customHeight="1">
      <c r="A314" s="122">
        <v>45204</v>
      </c>
      <c r="B314" s="123" t="s">
        <v>747</v>
      </c>
      <c r="E314" s="123" t="s">
        <v>747</v>
      </c>
    </row>
    <row r="315" spans="1:5" ht="15.75" customHeight="1">
      <c r="A315" s="122">
        <v>45203</v>
      </c>
      <c r="B315" s="123" t="s">
        <v>754</v>
      </c>
      <c r="E315" s="123" t="s">
        <v>754</v>
      </c>
    </row>
    <row r="316" spans="1:5" ht="15.75" customHeight="1">
      <c r="A316" s="122">
        <v>45202</v>
      </c>
      <c r="B316" s="123" t="s">
        <v>736</v>
      </c>
      <c r="E316" s="123" t="s">
        <v>736</v>
      </c>
    </row>
    <row r="317" spans="1:5" ht="15.75" customHeight="1">
      <c r="A317" s="122">
        <v>45201</v>
      </c>
      <c r="B317" s="123" t="s">
        <v>754</v>
      </c>
      <c r="E317" s="123" t="s">
        <v>754</v>
      </c>
    </row>
    <row r="318" spans="1:5" ht="15.75" customHeight="1">
      <c r="A318" s="122">
        <v>45198</v>
      </c>
      <c r="B318" s="124">
        <v>45810</v>
      </c>
      <c r="E318" s="124">
        <v>45810</v>
      </c>
    </row>
    <row r="319" spans="1:5" ht="15.75" customHeight="1">
      <c r="A319" s="122">
        <v>45197</v>
      </c>
      <c r="B319" s="123" t="s">
        <v>746</v>
      </c>
      <c r="E319" s="123" t="s">
        <v>746</v>
      </c>
    </row>
    <row r="320" spans="1:5" ht="15.75" customHeight="1">
      <c r="A320" s="122">
        <v>45196</v>
      </c>
      <c r="B320" s="124">
        <v>45718</v>
      </c>
      <c r="E320" s="124">
        <v>45718</v>
      </c>
    </row>
    <row r="321" spans="1:5" ht="15.75" customHeight="1">
      <c r="A321" s="122">
        <v>45195</v>
      </c>
      <c r="B321" s="124">
        <v>45779</v>
      </c>
      <c r="E321" s="124">
        <v>45779</v>
      </c>
    </row>
    <row r="322" spans="1:5" ht="15.75" customHeight="1">
      <c r="A322" s="122">
        <v>45194</v>
      </c>
      <c r="B322" s="123" t="s">
        <v>748</v>
      </c>
      <c r="E322" s="123" t="s">
        <v>748</v>
      </c>
    </row>
    <row r="323" spans="1:5" ht="15.75" customHeight="1">
      <c r="A323" s="122">
        <v>45191</v>
      </c>
      <c r="B323" s="123" t="s">
        <v>752</v>
      </c>
      <c r="E323" s="123" t="s">
        <v>752</v>
      </c>
    </row>
    <row r="324" spans="1:5" ht="15.75" customHeight="1">
      <c r="A324" s="122">
        <v>45190</v>
      </c>
      <c r="B324" s="123" t="s">
        <v>753</v>
      </c>
      <c r="E324" s="123" t="s">
        <v>753</v>
      </c>
    </row>
    <row r="325" spans="1:5" ht="15.75" customHeight="1">
      <c r="A325" s="122">
        <v>45189</v>
      </c>
      <c r="B325" s="123" t="s">
        <v>749</v>
      </c>
      <c r="E325" s="123" t="s">
        <v>749</v>
      </c>
    </row>
    <row r="326" spans="1:5" ht="15.75" customHeight="1">
      <c r="A326" s="122">
        <v>45188</v>
      </c>
      <c r="B326" s="125">
        <v>45963</v>
      </c>
      <c r="E326" s="125">
        <v>45963</v>
      </c>
    </row>
    <row r="327" spans="1:5" ht="15.75" customHeight="1">
      <c r="A327" s="122">
        <v>45187</v>
      </c>
      <c r="B327" s="123" t="s">
        <v>755</v>
      </c>
      <c r="E327" s="123" t="s">
        <v>755</v>
      </c>
    </row>
    <row r="328" spans="1:5" ht="15.75" customHeight="1">
      <c r="A328" s="122">
        <v>45184</v>
      </c>
      <c r="B328" s="123" t="s">
        <v>756</v>
      </c>
      <c r="E328" s="123" t="s">
        <v>756</v>
      </c>
    </row>
    <row r="329" spans="1:5" ht="15.75" customHeight="1">
      <c r="A329" s="122">
        <v>45183</v>
      </c>
      <c r="B329" s="123" t="s">
        <v>755</v>
      </c>
      <c r="E329" s="123" t="s">
        <v>755</v>
      </c>
    </row>
    <row r="330" spans="1:5" ht="15.75" customHeight="1">
      <c r="A330" s="122">
        <v>45182</v>
      </c>
      <c r="B330" s="123" t="s">
        <v>757</v>
      </c>
      <c r="E330" s="123" t="s">
        <v>757</v>
      </c>
    </row>
    <row r="331" spans="1:5" ht="15.75" customHeight="1">
      <c r="A331" s="122">
        <v>45181</v>
      </c>
      <c r="B331" s="123" t="s">
        <v>757</v>
      </c>
      <c r="E331" s="123" t="s">
        <v>757</v>
      </c>
    </row>
    <row r="332" spans="1:5" ht="15.75" customHeight="1">
      <c r="A332" s="122">
        <v>45180</v>
      </c>
      <c r="B332" s="123" t="s">
        <v>755</v>
      </c>
      <c r="E332" s="123" t="s">
        <v>755</v>
      </c>
    </row>
    <row r="333" spans="1:5" ht="15.75" customHeight="1">
      <c r="A333" s="122">
        <v>45177</v>
      </c>
      <c r="B333" s="123" t="s">
        <v>755</v>
      </c>
      <c r="E333" s="123" t="s">
        <v>755</v>
      </c>
    </row>
    <row r="334" spans="1:5" ht="15.75" customHeight="1">
      <c r="A334" s="122">
        <v>45176</v>
      </c>
      <c r="B334" s="123" t="s">
        <v>749</v>
      </c>
      <c r="E334" s="123" t="s">
        <v>749</v>
      </c>
    </row>
    <row r="335" spans="1:5" ht="15.75" customHeight="1">
      <c r="A335" s="122">
        <v>45175</v>
      </c>
      <c r="B335" s="123" t="s">
        <v>753</v>
      </c>
      <c r="E335" s="123" t="s">
        <v>753</v>
      </c>
    </row>
    <row r="336" spans="1:5" ht="15.75" customHeight="1">
      <c r="A336" s="122">
        <v>45174</v>
      </c>
      <c r="B336" s="123" t="s">
        <v>758</v>
      </c>
      <c r="E336" s="123" t="s">
        <v>758</v>
      </c>
    </row>
    <row r="337" spans="1:5" ht="15.75" customHeight="1">
      <c r="A337" s="122">
        <v>45173</v>
      </c>
      <c r="B337" s="123" t="s">
        <v>759</v>
      </c>
      <c r="E337" s="123" t="s">
        <v>759</v>
      </c>
    </row>
    <row r="338" spans="1:5" ht="15.75" customHeight="1">
      <c r="A338" s="122">
        <v>45170</v>
      </c>
      <c r="B338" s="123" t="s">
        <v>760</v>
      </c>
      <c r="E338" s="123" t="s">
        <v>760</v>
      </c>
    </row>
    <row r="339" spans="1:5" ht="15.75" customHeight="1">
      <c r="A339" s="122">
        <v>45169</v>
      </c>
      <c r="B339" s="123" t="s">
        <v>760</v>
      </c>
      <c r="E339" s="123" t="s">
        <v>760</v>
      </c>
    </row>
    <row r="340" spans="1:5" ht="15.75" customHeight="1">
      <c r="A340" s="122">
        <v>45168</v>
      </c>
      <c r="B340" s="123" t="s">
        <v>761</v>
      </c>
      <c r="E340" s="123" t="s">
        <v>761</v>
      </c>
    </row>
    <row r="341" spans="1:5" ht="15.75" customHeight="1">
      <c r="A341" s="122">
        <v>45167</v>
      </c>
      <c r="B341" s="123" t="s">
        <v>761</v>
      </c>
      <c r="E341" s="123" t="s">
        <v>761</v>
      </c>
    </row>
    <row r="342" spans="1:5" ht="15.75" customHeight="1">
      <c r="A342" s="122">
        <v>45163</v>
      </c>
      <c r="B342" s="123" t="s">
        <v>762</v>
      </c>
      <c r="E342" s="123" t="s">
        <v>762</v>
      </c>
    </row>
    <row r="343" spans="1:5" ht="15.75" customHeight="1">
      <c r="A343" s="122">
        <v>45162</v>
      </c>
      <c r="B343" s="123" t="s">
        <v>763</v>
      </c>
      <c r="E343" s="123" t="s">
        <v>763</v>
      </c>
    </row>
    <row r="344" spans="1:5" ht="15.75" customHeight="1">
      <c r="A344" s="122">
        <v>45161</v>
      </c>
      <c r="B344" s="123" t="s">
        <v>764</v>
      </c>
      <c r="E344" s="123" t="s">
        <v>764</v>
      </c>
    </row>
    <row r="345" spans="1:5" ht="15.75" customHeight="1">
      <c r="A345" s="122">
        <v>45160</v>
      </c>
      <c r="B345" s="123" t="s">
        <v>765</v>
      </c>
      <c r="E345" s="123" t="s">
        <v>765</v>
      </c>
    </row>
    <row r="346" spans="1:5" ht="15.75" customHeight="1">
      <c r="A346" s="122">
        <v>45159</v>
      </c>
      <c r="B346" s="123" t="s">
        <v>761</v>
      </c>
      <c r="E346" s="123" t="s">
        <v>761</v>
      </c>
    </row>
    <row r="347" spans="1:5" ht="15.75" customHeight="1">
      <c r="A347" s="122">
        <v>45156</v>
      </c>
      <c r="B347" s="123" t="s">
        <v>766</v>
      </c>
      <c r="E347" s="123" t="s">
        <v>766</v>
      </c>
    </row>
    <row r="348" spans="1:5" ht="15.75" customHeight="1">
      <c r="A348" s="122">
        <v>45155</v>
      </c>
      <c r="B348" s="123" t="s">
        <v>761</v>
      </c>
      <c r="E348" s="123" t="s">
        <v>761</v>
      </c>
    </row>
    <row r="349" spans="1:5" ht="15.75" customHeight="1">
      <c r="A349" s="122">
        <v>45154</v>
      </c>
      <c r="B349" s="123" t="s">
        <v>760</v>
      </c>
      <c r="E349" s="123" t="s">
        <v>760</v>
      </c>
    </row>
    <row r="350" spans="1:5" ht="15.75" customHeight="1">
      <c r="A350" s="122">
        <v>45153</v>
      </c>
      <c r="B350" s="123" t="s">
        <v>767</v>
      </c>
      <c r="E350" s="123" t="s">
        <v>767</v>
      </c>
    </row>
    <row r="351" spans="1:5" ht="15.75" customHeight="1">
      <c r="A351" s="122">
        <v>45152</v>
      </c>
      <c r="B351" s="123" t="s">
        <v>767</v>
      </c>
      <c r="E351" s="123" t="s">
        <v>767</v>
      </c>
    </row>
    <row r="352" spans="1:5" ht="15.75" customHeight="1">
      <c r="A352" s="122">
        <v>45149</v>
      </c>
      <c r="B352" s="123" t="s">
        <v>768</v>
      </c>
      <c r="E352" s="123" t="s">
        <v>768</v>
      </c>
    </row>
    <row r="353" spans="1:5" ht="15.75" customHeight="1">
      <c r="A353" s="122">
        <v>45148</v>
      </c>
      <c r="B353" s="123" t="s">
        <v>769</v>
      </c>
      <c r="E353" s="123" t="s">
        <v>769</v>
      </c>
    </row>
    <row r="354" spans="1:5" ht="15.75" customHeight="1">
      <c r="A354" s="122">
        <v>45147</v>
      </c>
      <c r="B354" s="123" t="s">
        <v>769</v>
      </c>
      <c r="E354" s="123" t="s">
        <v>769</v>
      </c>
    </row>
    <row r="355" spans="1:5" ht="15.75" customHeight="1">
      <c r="A355" s="122">
        <v>45146</v>
      </c>
      <c r="B355" s="123" t="s">
        <v>770</v>
      </c>
      <c r="E355" s="123" t="s">
        <v>770</v>
      </c>
    </row>
    <row r="356" spans="1:5" ht="15.75" customHeight="1">
      <c r="A356" s="122">
        <v>45145</v>
      </c>
      <c r="B356" s="123" t="s">
        <v>771</v>
      </c>
      <c r="E356" s="123" t="s">
        <v>771</v>
      </c>
    </row>
    <row r="357" spans="1:5" ht="15.75" customHeight="1">
      <c r="A357" s="122">
        <v>45142</v>
      </c>
      <c r="B357" s="123" t="s">
        <v>770</v>
      </c>
      <c r="E357" s="123" t="s">
        <v>770</v>
      </c>
    </row>
    <row r="358" spans="1:5" ht="15.75" customHeight="1">
      <c r="A358" s="122">
        <v>45141</v>
      </c>
      <c r="B358" s="123" t="s">
        <v>772</v>
      </c>
      <c r="E358" s="123" t="s">
        <v>772</v>
      </c>
    </row>
    <row r="359" spans="1:5" ht="15.75" customHeight="1">
      <c r="A359" s="122">
        <v>45140</v>
      </c>
      <c r="B359" s="123" t="s">
        <v>773</v>
      </c>
      <c r="E359" s="123" t="s">
        <v>773</v>
      </c>
    </row>
    <row r="360" spans="1:5" ht="15.75" customHeight="1">
      <c r="A360" s="122">
        <v>45139</v>
      </c>
      <c r="B360" s="123" t="s">
        <v>770</v>
      </c>
      <c r="E360" s="123" t="s">
        <v>770</v>
      </c>
    </row>
    <row r="361" spans="1:5" ht="15.75" customHeight="1">
      <c r="A361" s="122">
        <v>45138</v>
      </c>
      <c r="B361" s="123" t="s">
        <v>774</v>
      </c>
      <c r="E361" s="123" t="s">
        <v>774</v>
      </c>
    </row>
    <row r="362" spans="1:5" ht="15.75" customHeight="1">
      <c r="A362" s="122">
        <v>45135</v>
      </c>
      <c r="B362" s="123" t="s">
        <v>775</v>
      </c>
      <c r="E362" s="123" t="s">
        <v>775</v>
      </c>
    </row>
    <row r="363" spans="1:5" ht="15.75" customHeight="1">
      <c r="A363" s="122">
        <v>45134</v>
      </c>
      <c r="B363" s="123" t="s">
        <v>774</v>
      </c>
      <c r="E363" s="123" t="s">
        <v>774</v>
      </c>
    </row>
    <row r="364" spans="1:5" ht="15.75" customHeight="1">
      <c r="A364" s="122">
        <v>45133</v>
      </c>
      <c r="B364" s="123" t="s">
        <v>776</v>
      </c>
      <c r="E364" s="123" t="s">
        <v>776</v>
      </c>
    </row>
    <row r="365" spans="1:5" ht="15.75" customHeight="1">
      <c r="A365" s="122">
        <v>45132</v>
      </c>
      <c r="B365" s="123" t="s">
        <v>777</v>
      </c>
      <c r="E365" s="123" t="s">
        <v>777</v>
      </c>
    </row>
    <row r="366" spans="1:5" ht="15.75" customHeight="1">
      <c r="A366" s="122">
        <v>45131</v>
      </c>
      <c r="B366" s="123" t="s">
        <v>778</v>
      </c>
      <c r="E366" s="123" t="s">
        <v>778</v>
      </c>
    </row>
    <row r="367" spans="1:5" ht="15.75" customHeight="1">
      <c r="A367" s="122">
        <v>45128</v>
      </c>
      <c r="B367" s="123" t="s">
        <v>779</v>
      </c>
      <c r="E367" s="123" t="s">
        <v>779</v>
      </c>
    </row>
    <row r="368" spans="1:5" ht="15.75" customHeight="1">
      <c r="A368" s="122">
        <v>45127</v>
      </c>
      <c r="B368" s="123" t="s">
        <v>776</v>
      </c>
      <c r="E368" s="123" t="s">
        <v>776</v>
      </c>
    </row>
    <row r="369" spans="1:5" ht="15.75" customHeight="1">
      <c r="A369" s="122">
        <v>45126</v>
      </c>
      <c r="B369" s="123" t="s">
        <v>780</v>
      </c>
      <c r="E369" s="123" t="s">
        <v>780</v>
      </c>
    </row>
    <row r="370" spans="1:5" ht="15.75" customHeight="1">
      <c r="A370" s="122">
        <v>45125</v>
      </c>
      <c r="B370" s="123" t="s">
        <v>781</v>
      </c>
      <c r="E370" s="123" t="s">
        <v>781</v>
      </c>
    </row>
    <row r="371" spans="1:5" ht="15.75" customHeight="1">
      <c r="A371" s="122">
        <v>45124</v>
      </c>
      <c r="B371" s="123" t="s">
        <v>772</v>
      </c>
      <c r="E371" s="123" t="s">
        <v>772</v>
      </c>
    </row>
    <row r="372" spans="1:5" ht="15.75" customHeight="1">
      <c r="A372" s="122">
        <v>45121</v>
      </c>
      <c r="B372" s="123" t="s">
        <v>782</v>
      </c>
      <c r="E372" s="123" t="s">
        <v>782</v>
      </c>
    </row>
    <row r="373" spans="1:5" ht="15.75" customHeight="1">
      <c r="A373" s="122">
        <v>45120</v>
      </c>
      <c r="B373" s="123" t="s">
        <v>783</v>
      </c>
      <c r="E373" s="123" t="s">
        <v>783</v>
      </c>
    </row>
    <row r="374" spans="1:5" ht="15.75" customHeight="1">
      <c r="A374" s="122">
        <v>45119</v>
      </c>
      <c r="B374" s="123" t="s">
        <v>784</v>
      </c>
      <c r="E374" s="123" t="s">
        <v>784</v>
      </c>
    </row>
    <row r="375" spans="1:5" ht="15.75" customHeight="1">
      <c r="A375" s="122">
        <v>45118</v>
      </c>
      <c r="B375" s="123" t="s">
        <v>782</v>
      </c>
      <c r="E375" s="123" t="s">
        <v>782</v>
      </c>
    </row>
    <row r="376" spans="1:5" ht="15.75" customHeight="1">
      <c r="A376" s="122">
        <v>45117</v>
      </c>
      <c r="B376" s="123" t="s">
        <v>748</v>
      </c>
      <c r="E376" s="123" t="s">
        <v>748</v>
      </c>
    </row>
    <row r="377" spans="1:5" ht="15.75" customHeight="1">
      <c r="A377" s="122">
        <v>45114</v>
      </c>
      <c r="B377" s="123" t="s">
        <v>753</v>
      </c>
      <c r="E377" s="123" t="s">
        <v>753</v>
      </c>
    </row>
    <row r="378" spans="1:5" ht="15.75" customHeight="1">
      <c r="A378" s="122">
        <v>45113</v>
      </c>
      <c r="B378" s="123" t="s">
        <v>752</v>
      </c>
      <c r="E378" s="123" t="s">
        <v>752</v>
      </c>
    </row>
    <row r="379" spans="1:5" ht="15.75" customHeight="1">
      <c r="A379" s="122">
        <v>45112</v>
      </c>
      <c r="B379" s="123" t="s">
        <v>749</v>
      </c>
      <c r="E379" s="123" t="s">
        <v>749</v>
      </c>
    </row>
    <row r="380" spans="1:5" ht="15.75" customHeight="1">
      <c r="A380" s="122">
        <v>45111</v>
      </c>
      <c r="B380" s="123" t="s">
        <v>749</v>
      </c>
      <c r="E380" s="123" t="s">
        <v>749</v>
      </c>
    </row>
    <row r="381" spans="1:5" ht="15.75" customHeight="1">
      <c r="A381" s="122">
        <v>45110</v>
      </c>
      <c r="B381" s="123" t="s">
        <v>757</v>
      </c>
      <c r="E381" s="123" t="s">
        <v>757</v>
      </c>
    </row>
    <row r="382" spans="1:5" ht="15.75" customHeight="1">
      <c r="A382" s="122">
        <v>45107</v>
      </c>
      <c r="B382" s="123" t="s">
        <v>757</v>
      </c>
      <c r="E382" s="123" t="s">
        <v>757</v>
      </c>
    </row>
    <row r="383" spans="1:5" ht="15.75" customHeight="1">
      <c r="A383" s="122">
        <v>45106</v>
      </c>
      <c r="B383" s="123" t="s">
        <v>748</v>
      </c>
      <c r="E383" s="123" t="s">
        <v>748</v>
      </c>
    </row>
    <row r="384" spans="1:5" ht="15.75" customHeight="1">
      <c r="A384" s="122">
        <v>45105</v>
      </c>
      <c r="B384" s="123" t="s">
        <v>755</v>
      </c>
      <c r="E384" s="123" t="s">
        <v>755</v>
      </c>
    </row>
    <row r="385" spans="1:5" ht="15.75" customHeight="1">
      <c r="A385" s="122">
        <v>45104</v>
      </c>
      <c r="B385" s="123" t="s">
        <v>757</v>
      </c>
      <c r="E385" s="123" t="s">
        <v>757</v>
      </c>
    </row>
    <row r="386" spans="1:5" ht="15.75" customHeight="1">
      <c r="A386" s="122">
        <v>45103</v>
      </c>
      <c r="B386" s="123" t="s">
        <v>749</v>
      </c>
      <c r="E386" s="123" t="s">
        <v>749</v>
      </c>
    </row>
    <row r="387" spans="1:5" ht="15.75" customHeight="1">
      <c r="A387" s="122">
        <v>45100</v>
      </c>
      <c r="B387" s="123" t="s">
        <v>750</v>
      </c>
      <c r="E387" s="123" t="s">
        <v>750</v>
      </c>
    </row>
    <row r="388" spans="1:5" ht="15.75" customHeight="1">
      <c r="A388" s="122">
        <v>45099</v>
      </c>
      <c r="B388" s="123" t="s">
        <v>756</v>
      </c>
      <c r="E388" s="123" t="s">
        <v>756</v>
      </c>
    </row>
    <row r="389" spans="1:5" ht="15.75" customHeight="1">
      <c r="A389" s="122">
        <v>45098</v>
      </c>
      <c r="B389" s="123" t="s">
        <v>785</v>
      </c>
      <c r="E389" s="123" t="s">
        <v>785</v>
      </c>
    </row>
    <row r="390" spans="1:5" ht="15.75" customHeight="1">
      <c r="A390" s="122">
        <v>45097</v>
      </c>
      <c r="B390" s="123" t="s">
        <v>749</v>
      </c>
      <c r="E390" s="123" t="s">
        <v>749</v>
      </c>
    </row>
    <row r="391" spans="1:5" ht="15.75" customHeight="1">
      <c r="A391" s="122">
        <v>45096</v>
      </c>
      <c r="B391" s="123" t="s">
        <v>785</v>
      </c>
      <c r="E391" s="123" t="s">
        <v>785</v>
      </c>
    </row>
    <row r="392" spans="1:5" ht="15.75" customHeight="1">
      <c r="A392" s="122">
        <v>45093</v>
      </c>
      <c r="B392" s="123" t="s">
        <v>751</v>
      </c>
      <c r="E392" s="123" t="s">
        <v>751</v>
      </c>
    </row>
    <row r="393" spans="1:5" ht="15.75" customHeight="1">
      <c r="A393" s="122">
        <v>45092</v>
      </c>
      <c r="B393" s="123" t="s">
        <v>751</v>
      </c>
      <c r="E393" s="123" t="s">
        <v>751</v>
      </c>
    </row>
    <row r="394" spans="1:5" ht="15.75" customHeight="1">
      <c r="A394" s="122">
        <v>45091</v>
      </c>
      <c r="B394" s="123" t="s">
        <v>786</v>
      </c>
      <c r="E394" s="123" t="s">
        <v>786</v>
      </c>
    </row>
    <row r="395" spans="1:5" ht="15.75" customHeight="1">
      <c r="A395" s="122">
        <v>45090</v>
      </c>
      <c r="B395" s="123" t="s">
        <v>787</v>
      </c>
      <c r="E395" s="123" t="s">
        <v>787</v>
      </c>
    </row>
    <row r="396" spans="1:5" ht="15.75" customHeight="1">
      <c r="A396" s="122">
        <v>45089</v>
      </c>
      <c r="B396" s="123" t="s">
        <v>763</v>
      </c>
      <c r="E396" s="123" t="s">
        <v>763</v>
      </c>
    </row>
    <row r="397" spans="1:5" ht="15.75" customHeight="1">
      <c r="A397" s="122">
        <v>45086</v>
      </c>
      <c r="B397" s="123" t="s">
        <v>788</v>
      </c>
      <c r="E397" s="123" t="s">
        <v>788</v>
      </c>
    </row>
    <row r="398" spans="1:5" ht="15.75" customHeight="1">
      <c r="A398" s="122">
        <v>45085</v>
      </c>
      <c r="B398" s="123" t="s">
        <v>777</v>
      </c>
      <c r="E398" s="123" t="s">
        <v>777</v>
      </c>
    </row>
    <row r="399" spans="1:5" ht="15.75" customHeight="1">
      <c r="A399" s="122">
        <v>45084</v>
      </c>
      <c r="B399" s="123" t="s">
        <v>774</v>
      </c>
      <c r="E399" s="123" t="s">
        <v>774</v>
      </c>
    </row>
    <row r="400" spans="1:5" ht="15.75" customHeight="1">
      <c r="A400" s="122">
        <v>45082</v>
      </c>
      <c r="B400" s="123" t="s">
        <v>779</v>
      </c>
      <c r="E400" s="123" t="s">
        <v>779</v>
      </c>
    </row>
    <row r="401" spans="1:5" ht="15.75" customHeight="1">
      <c r="A401" s="122">
        <v>45079</v>
      </c>
      <c r="B401" s="123" t="s">
        <v>779</v>
      </c>
      <c r="E401" s="123" t="s">
        <v>779</v>
      </c>
    </row>
    <row r="402" spans="1:5" ht="15.75" customHeight="1">
      <c r="A402" s="122">
        <v>45078</v>
      </c>
      <c r="B402" s="123" t="s">
        <v>777</v>
      </c>
      <c r="E402" s="123" t="s">
        <v>777</v>
      </c>
    </row>
    <row r="403" spans="1:5" ht="15.75" customHeight="1">
      <c r="A403" s="122">
        <v>45077</v>
      </c>
      <c r="B403" s="123" t="s">
        <v>789</v>
      </c>
      <c r="E403" s="123" t="s">
        <v>789</v>
      </c>
    </row>
    <row r="404" spans="1:5" ht="15.75" customHeight="1">
      <c r="A404" s="122">
        <v>45076</v>
      </c>
      <c r="B404" s="123" t="s">
        <v>790</v>
      </c>
      <c r="E404" s="123" t="s">
        <v>790</v>
      </c>
    </row>
    <row r="405" spans="1:5" ht="15.75" customHeight="1">
      <c r="A405" s="122">
        <v>45072</v>
      </c>
      <c r="B405" s="123" t="s">
        <v>791</v>
      </c>
      <c r="E405" s="123" t="s">
        <v>791</v>
      </c>
    </row>
    <row r="406" spans="1:5" ht="15.75" customHeight="1">
      <c r="A406" s="122">
        <v>45070</v>
      </c>
      <c r="B406" s="123" t="s">
        <v>792</v>
      </c>
      <c r="E406" s="123" t="s">
        <v>792</v>
      </c>
    </row>
    <row r="407" spans="1:5" ht="15.75" customHeight="1">
      <c r="A407" s="122">
        <v>45069</v>
      </c>
      <c r="B407" s="123" t="s">
        <v>792</v>
      </c>
      <c r="E407" s="123" t="s">
        <v>792</v>
      </c>
    </row>
    <row r="408" spans="1:5" ht="15.75" customHeight="1">
      <c r="A408" s="122">
        <v>45068</v>
      </c>
      <c r="B408" s="123" t="s">
        <v>792</v>
      </c>
      <c r="E408" s="123" t="s">
        <v>792</v>
      </c>
    </row>
    <row r="409" spans="1:5" ht="15.75" customHeight="1">
      <c r="A409" s="122">
        <v>45065</v>
      </c>
      <c r="B409" s="123" t="s">
        <v>793</v>
      </c>
      <c r="E409" s="123" t="s">
        <v>793</v>
      </c>
    </row>
    <row r="410" spans="1:5" ht="15.75" customHeight="1">
      <c r="A410" s="122">
        <v>45064</v>
      </c>
      <c r="B410" s="123" t="s">
        <v>761</v>
      </c>
      <c r="E410" s="123" t="s">
        <v>761</v>
      </c>
    </row>
    <row r="411" spans="1:5" ht="15.75" customHeight="1">
      <c r="A411" s="122">
        <v>45063</v>
      </c>
      <c r="B411" s="123" t="s">
        <v>763</v>
      </c>
      <c r="E411" s="123" t="s">
        <v>763</v>
      </c>
    </row>
    <row r="412" spans="1:5" ht="15.75" customHeight="1">
      <c r="A412" s="122">
        <v>45062</v>
      </c>
      <c r="B412" s="123" t="s">
        <v>763</v>
      </c>
      <c r="E412" s="123" t="s">
        <v>763</v>
      </c>
    </row>
    <row r="413" spans="1:5" ht="15.75" customHeight="1">
      <c r="A413" s="122">
        <v>45061</v>
      </c>
      <c r="B413" s="123" t="s">
        <v>794</v>
      </c>
      <c r="E413" s="123" t="s">
        <v>794</v>
      </c>
    </row>
    <row r="414" spans="1:5" ht="15.75" customHeight="1">
      <c r="A414" s="122">
        <v>45058</v>
      </c>
      <c r="B414" s="123" t="s">
        <v>765</v>
      </c>
      <c r="E414" s="123" t="s">
        <v>765</v>
      </c>
    </row>
    <row r="415" spans="1:5" ht="15.75" customHeight="1">
      <c r="A415" s="122">
        <v>45057</v>
      </c>
      <c r="B415" s="123" t="s">
        <v>792</v>
      </c>
      <c r="E415" s="123" t="s">
        <v>792</v>
      </c>
    </row>
    <row r="416" spans="1:5" ht="15.75" customHeight="1">
      <c r="A416" s="122">
        <v>45056</v>
      </c>
      <c r="B416" s="123" t="s">
        <v>759</v>
      </c>
      <c r="E416" s="123" t="s">
        <v>759</v>
      </c>
    </row>
    <row r="417" spans="1:5" ht="15.75" customHeight="1">
      <c r="A417" s="122">
        <v>45055</v>
      </c>
      <c r="B417" s="123" t="s">
        <v>766</v>
      </c>
      <c r="E417" s="123" t="s">
        <v>766</v>
      </c>
    </row>
    <row r="418" spans="1:5" ht="15.75" customHeight="1">
      <c r="A418" s="122">
        <v>45051</v>
      </c>
      <c r="B418" s="123" t="s">
        <v>758</v>
      </c>
      <c r="E418" s="123" t="s">
        <v>758</v>
      </c>
    </row>
    <row r="419" spans="1:5" ht="15.75" customHeight="1">
      <c r="A419" s="122">
        <v>45050</v>
      </c>
      <c r="B419" s="123" t="s">
        <v>795</v>
      </c>
      <c r="E419" s="123" t="s">
        <v>795</v>
      </c>
    </row>
    <row r="420" spans="1:5" ht="15.75" customHeight="1">
      <c r="A420" s="122">
        <v>45049</v>
      </c>
      <c r="B420" s="123" t="s">
        <v>795</v>
      </c>
      <c r="E420" s="123" t="s">
        <v>795</v>
      </c>
    </row>
    <row r="421" spans="1:5" ht="15.75" customHeight="1">
      <c r="A421" s="122">
        <v>45048</v>
      </c>
      <c r="B421" s="123" t="s">
        <v>787</v>
      </c>
      <c r="E421" s="123" t="s">
        <v>787</v>
      </c>
    </row>
    <row r="422" spans="1:5" ht="15.75" customHeight="1">
      <c r="A422" s="122">
        <v>45044</v>
      </c>
      <c r="B422" s="123" t="s">
        <v>784</v>
      </c>
      <c r="E422" s="123" t="s">
        <v>784</v>
      </c>
    </row>
    <row r="423" spans="1:5" ht="15.75" customHeight="1">
      <c r="A423" s="122">
        <v>45043</v>
      </c>
      <c r="B423" s="123" t="s">
        <v>796</v>
      </c>
      <c r="E423" s="123" t="s">
        <v>796</v>
      </c>
    </row>
    <row r="424" spans="1:5" ht="15.75" customHeight="1">
      <c r="A424" s="122">
        <v>45042</v>
      </c>
      <c r="B424" s="123" t="s">
        <v>756</v>
      </c>
      <c r="E424" s="123" t="s">
        <v>756</v>
      </c>
    </row>
    <row r="425" spans="1:5" ht="15.75" customHeight="1">
      <c r="A425" s="122">
        <v>45041</v>
      </c>
      <c r="B425" s="123" t="s">
        <v>749</v>
      </c>
      <c r="E425" s="123" t="s">
        <v>749</v>
      </c>
    </row>
    <row r="426" spans="1:5" ht="15.75" customHeight="1">
      <c r="A426" s="122">
        <v>45040</v>
      </c>
      <c r="B426" s="123" t="s">
        <v>797</v>
      </c>
      <c r="E426" s="123" t="s">
        <v>797</v>
      </c>
    </row>
    <row r="427" spans="1:5" ht="15.75" customHeight="1">
      <c r="A427" s="122">
        <v>45037</v>
      </c>
      <c r="B427" s="123" t="s">
        <v>755</v>
      </c>
      <c r="E427" s="123" t="s">
        <v>755</v>
      </c>
    </row>
    <row r="428" spans="1:5" ht="15.75" customHeight="1">
      <c r="A428" s="122">
        <v>45036</v>
      </c>
      <c r="B428" s="123" t="s">
        <v>752</v>
      </c>
      <c r="E428" s="123" t="s">
        <v>752</v>
      </c>
    </row>
    <row r="429" spans="1:5" ht="15.75" customHeight="1">
      <c r="A429" s="122">
        <v>45035</v>
      </c>
      <c r="B429" s="123" t="s">
        <v>752</v>
      </c>
      <c r="E429" s="123" t="s">
        <v>752</v>
      </c>
    </row>
    <row r="430" spans="1:5" ht="15.75" customHeight="1">
      <c r="A430" s="122">
        <v>45034</v>
      </c>
      <c r="B430" s="123" t="s">
        <v>750</v>
      </c>
      <c r="E430" s="123" t="s">
        <v>750</v>
      </c>
    </row>
    <row r="431" spans="1:5" ht="15.75" customHeight="1">
      <c r="A431" s="122">
        <v>45033</v>
      </c>
      <c r="B431" s="123" t="s">
        <v>798</v>
      </c>
      <c r="E431" s="123" t="s">
        <v>798</v>
      </c>
    </row>
    <row r="432" spans="1:5" ht="15.75" customHeight="1">
      <c r="A432" s="122">
        <v>45030</v>
      </c>
      <c r="B432" s="123" t="s">
        <v>761</v>
      </c>
      <c r="E432" s="123" t="s">
        <v>761</v>
      </c>
    </row>
    <row r="433" spans="1:5" ht="15.75" customHeight="1">
      <c r="A433" s="122">
        <v>45029</v>
      </c>
      <c r="B433" s="123" t="s">
        <v>785</v>
      </c>
      <c r="E433" s="123" t="s">
        <v>785</v>
      </c>
    </row>
    <row r="434" spans="1:5" ht="15.75" customHeight="1">
      <c r="A434" s="122">
        <v>45028</v>
      </c>
      <c r="B434" s="123" t="s">
        <v>757</v>
      </c>
      <c r="E434" s="123" t="s">
        <v>757</v>
      </c>
    </row>
    <row r="435" spans="1:5" ht="15.75" customHeight="1">
      <c r="A435" s="122">
        <v>45027</v>
      </c>
      <c r="B435" s="123" t="s">
        <v>785</v>
      </c>
      <c r="E435" s="123" t="s">
        <v>785</v>
      </c>
    </row>
    <row r="436" spans="1:5" ht="15.75" customHeight="1">
      <c r="A436" s="122">
        <v>45022</v>
      </c>
      <c r="B436" s="123" t="s">
        <v>752</v>
      </c>
      <c r="E436" s="123" t="s">
        <v>752</v>
      </c>
    </row>
    <row r="437" spans="1:5" ht="15.75" customHeight="1">
      <c r="A437" s="122">
        <v>45021</v>
      </c>
      <c r="B437" s="124">
        <v>45871</v>
      </c>
      <c r="E437" s="124">
        <v>45871</v>
      </c>
    </row>
    <row r="438" spans="1:5" ht="15.75" customHeight="1">
      <c r="A438" s="122">
        <v>45020</v>
      </c>
      <c r="B438" s="124">
        <v>45902</v>
      </c>
      <c r="E438" s="124">
        <v>45902</v>
      </c>
    </row>
    <row r="439" spans="1:5" ht="15.75" customHeight="1">
      <c r="A439" s="122">
        <v>45019</v>
      </c>
      <c r="B439" s="123" t="s">
        <v>748</v>
      </c>
      <c r="E439" s="123" t="s">
        <v>748</v>
      </c>
    </row>
    <row r="440" spans="1:5" ht="15.75" customHeight="1">
      <c r="A440" s="122">
        <v>45016</v>
      </c>
      <c r="B440" s="123" t="s">
        <v>782</v>
      </c>
      <c r="E440" s="123" t="s">
        <v>782</v>
      </c>
    </row>
    <row r="441" spans="1:5" ht="15.75" customHeight="1">
      <c r="A441" s="122">
        <v>45015</v>
      </c>
      <c r="B441" s="123" t="s">
        <v>757</v>
      </c>
      <c r="E441" s="123" t="s">
        <v>757</v>
      </c>
    </row>
    <row r="442" spans="1:5" ht="15.75" customHeight="1">
      <c r="A442" s="122">
        <v>45014</v>
      </c>
      <c r="B442" s="123" t="s">
        <v>747</v>
      </c>
      <c r="E442" s="123" t="s">
        <v>747</v>
      </c>
    </row>
    <row r="443" spans="1:5" ht="15.75" customHeight="1">
      <c r="A443" s="122">
        <v>45013</v>
      </c>
      <c r="B443" s="123" t="s">
        <v>799</v>
      </c>
      <c r="E443" s="123" t="s">
        <v>799</v>
      </c>
    </row>
    <row r="444" spans="1:5" ht="15.75" customHeight="1">
      <c r="A444" s="122">
        <v>45012</v>
      </c>
      <c r="B444" s="123" t="s">
        <v>754</v>
      </c>
      <c r="E444" s="123" t="s">
        <v>754</v>
      </c>
    </row>
    <row r="445" spans="1:5" ht="15.75" customHeight="1">
      <c r="A445" s="122">
        <v>45009</v>
      </c>
      <c r="B445" s="124">
        <v>45659</v>
      </c>
      <c r="E445" s="124">
        <v>45659</v>
      </c>
    </row>
    <row r="446" spans="1:5" ht="15.75" customHeight="1">
      <c r="A446" s="122">
        <v>45008</v>
      </c>
      <c r="B446" s="124">
        <v>45659</v>
      </c>
      <c r="E446" s="124">
        <v>45659</v>
      </c>
    </row>
    <row r="447" spans="1:5" ht="15.75" customHeight="1">
      <c r="A447" s="122">
        <v>45007</v>
      </c>
      <c r="B447" s="123" t="s">
        <v>747</v>
      </c>
      <c r="E447" s="123" t="s">
        <v>747</v>
      </c>
    </row>
    <row r="448" spans="1:5" ht="15.75" customHeight="1">
      <c r="A448" s="122">
        <v>45006</v>
      </c>
      <c r="B448" s="124">
        <v>45659</v>
      </c>
      <c r="E448" s="124">
        <v>45659</v>
      </c>
    </row>
    <row r="449" spans="1:5" ht="15.75" customHeight="1">
      <c r="A449" s="122">
        <v>45005</v>
      </c>
      <c r="B449" s="123" t="s">
        <v>800</v>
      </c>
      <c r="E449" s="123" t="s">
        <v>800</v>
      </c>
    </row>
    <row r="450" spans="1:5" ht="15.75" customHeight="1">
      <c r="A450" s="122">
        <v>45002</v>
      </c>
      <c r="B450" s="123" t="s">
        <v>743</v>
      </c>
      <c r="E450" s="123" t="s">
        <v>743</v>
      </c>
    </row>
    <row r="451" spans="1:5" ht="15.75" customHeight="1">
      <c r="A451" s="122">
        <v>45001</v>
      </c>
      <c r="B451" s="123" t="s">
        <v>754</v>
      </c>
      <c r="E451" s="123" t="s">
        <v>754</v>
      </c>
    </row>
    <row r="452" spans="1:5" ht="15.75" customHeight="1">
      <c r="A452" s="122">
        <v>45000</v>
      </c>
      <c r="B452" s="123" t="s">
        <v>799</v>
      </c>
      <c r="E452" s="123" t="s">
        <v>799</v>
      </c>
    </row>
    <row r="453" spans="1:5" ht="15.75" customHeight="1">
      <c r="A453" s="122">
        <v>44999</v>
      </c>
      <c r="B453" s="124">
        <v>45659</v>
      </c>
      <c r="E453" s="124">
        <v>45659</v>
      </c>
    </row>
    <row r="454" spans="1:5" ht="15.75" customHeight="1">
      <c r="A454" s="122">
        <v>44998</v>
      </c>
      <c r="B454" s="123" t="s">
        <v>736</v>
      </c>
      <c r="E454" s="123" t="s">
        <v>736</v>
      </c>
    </row>
    <row r="455" spans="1:5" ht="15.75" customHeight="1">
      <c r="A455" s="122">
        <v>44995</v>
      </c>
      <c r="B455" s="123" t="s">
        <v>746</v>
      </c>
      <c r="E455" s="123" t="s">
        <v>746</v>
      </c>
    </row>
    <row r="456" spans="1:5" ht="15.75" customHeight="1">
      <c r="A456" s="122">
        <v>44994</v>
      </c>
      <c r="B456" s="124">
        <v>45810</v>
      </c>
      <c r="E456" s="124">
        <v>45810</v>
      </c>
    </row>
    <row r="457" spans="1:5" ht="15.75" customHeight="1">
      <c r="A457" s="122">
        <v>44993</v>
      </c>
      <c r="B457" s="124">
        <v>45749</v>
      </c>
      <c r="E457" s="124">
        <v>45749</v>
      </c>
    </row>
    <row r="458" spans="1:5" ht="15.75" customHeight="1">
      <c r="A458" s="122">
        <v>44992</v>
      </c>
      <c r="B458" s="124">
        <v>45902</v>
      </c>
      <c r="E458" s="124">
        <v>45902</v>
      </c>
    </row>
    <row r="459" spans="1:5" ht="15.75" customHeight="1">
      <c r="A459" s="122">
        <v>44991</v>
      </c>
      <c r="B459" s="123" t="s">
        <v>757</v>
      </c>
      <c r="E459" s="123" t="s">
        <v>757</v>
      </c>
    </row>
    <row r="460" spans="1:5" ht="15.75" customHeight="1">
      <c r="A460" s="122">
        <v>44988</v>
      </c>
      <c r="B460" s="125">
        <v>45993</v>
      </c>
      <c r="E460" s="125">
        <v>45993</v>
      </c>
    </row>
    <row r="461" spans="1:5" ht="15.75" customHeight="1">
      <c r="A461" s="122">
        <v>44987</v>
      </c>
      <c r="B461" s="124">
        <v>45871</v>
      </c>
      <c r="E461" s="124">
        <v>45871</v>
      </c>
    </row>
    <row r="462" spans="1:5" ht="15.75" customHeight="1">
      <c r="A462" s="122">
        <v>44986</v>
      </c>
      <c r="B462" s="125">
        <v>45932</v>
      </c>
      <c r="E462" s="125">
        <v>45932</v>
      </c>
    </row>
    <row r="463" spans="1:5" ht="15.75" customHeight="1">
      <c r="A463" s="122">
        <v>44985</v>
      </c>
      <c r="B463" s="124">
        <v>45902</v>
      </c>
      <c r="E463" s="124">
        <v>45902</v>
      </c>
    </row>
    <row r="464" spans="1:5" ht="15.75" customHeight="1">
      <c r="A464" s="122">
        <v>44984</v>
      </c>
      <c r="B464" s="123" t="s">
        <v>757</v>
      </c>
      <c r="E464" s="123" t="s">
        <v>757</v>
      </c>
    </row>
    <row r="465" spans="1:5" ht="15.75" customHeight="1">
      <c r="A465" s="122">
        <v>44981</v>
      </c>
      <c r="B465" s="123" t="s">
        <v>748</v>
      </c>
      <c r="E465" s="123" t="s">
        <v>748</v>
      </c>
    </row>
    <row r="466" spans="1:5" ht="15.75" customHeight="1">
      <c r="A466" s="122">
        <v>44980</v>
      </c>
      <c r="B466" s="123" t="s">
        <v>785</v>
      </c>
      <c r="E466" s="123" t="s">
        <v>785</v>
      </c>
    </row>
    <row r="467" spans="1:5" ht="15.75" customHeight="1">
      <c r="A467" s="122">
        <v>44979</v>
      </c>
      <c r="B467" s="123" t="s">
        <v>752</v>
      </c>
      <c r="E467" s="123" t="s">
        <v>752</v>
      </c>
    </row>
    <row r="468" spans="1:5" ht="15.75" customHeight="1">
      <c r="A468" s="122">
        <v>44978</v>
      </c>
      <c r="B468" s="123" t="s">
        <v>756</v>
      </c>
      <c r="E468" s="123" t="s">
        <v>756</v>
      </c>
    </row>
    <row r="469" spans="1:5" ht="15.75" customHeight="1">
      <c r="A469" s="122">
        <v>44977</v>
      </c>
      <c r="B469" s="123" t="s">
        <v>798</v>
      </c>
      <c r="E469" s="123" t="s">
        <v>798</v>
      </c>
    </row>
    <row r="470" spans="1:5" ht="15.75" customHeight="1">
      <c r="A470" s="122">
        <v>44974</v>
      </c>
      <c r="B470" s="123" t="s">
        <v>784</v>
      </c>
      <c r="E470" s="123" t="s">
        <v>784</v>
      </c>
    </row>
    <row r="471" spans="1:5" ht="15.75" customHeight="1">
      <c r="A471" s="122">
        <v>44973</v>
      </c>
      <c r="B471" s="123" t="s">
        <v>796</v>
      </c>
      <c r="E471" s="123" t="s">
        <v>796</v>
      </c>
    </row>
    <row r="472" spans="1:5" ht="15.75" customHeight="1">
      <c r="A472" s="122">
        <v>44972</v>
      </c>
      <c r="B472" s="123" t="s">
        <v>786</v>
      </c>
      <c r="E472" s="123" t="s">
        <v>786</v>
      </c>
    </row>
    <row r="473" spans="1:5" ht="15.75" customHeight="1">
      <c r="A473" s="122">
        <v>44971</v>
      </c>
      <c r="B473" s="123" t="s">
        <v>783</v>
      </c>
      <c r="E473" s="123" t="s">
        <v>783</v>
      </c>
    </row>
    <row r="474" spans="1:5" ht="15.75" customHeight="1">
      <c r="A474" s="122">
        <v>44970</v>
      </c>
      <c r="B474" s="123" t="s">
        <v>783</v>
      </c>
      <c r="E474" s="123" t="s">
        <v>783</v>
      </c>
    </row>
    <row r="475" spans="1:5" ht="15.75" customHeight="1">
      <c r="A475" s="122">
        <v>44967</v>
      </c>
      <c r="B475" s="123" t="s">
        <v>783</v>
      </c>
      <c r="E475" s="123" t="s">
        <v>783</v>
      </c>
    </row>
    <row r="476" spans="1:5" ht="15.75" customHeight="1">
      <c r="A476" s="122">
        <v>44966</v>
      </c>
      <c r="B476" s="123" t="s">
        <v>798</v>
      </c>
      <c r="E476" s="123" t="s">
        <v>798</v>
      </c>
    </row>
    <row r="477" spans="1:5" ht="15.75" customHeight="1">
      <c r="A477" s="122">
        <v>44965</v>
      </c>
      <c r="B477" s="123" t="s">
        <v>759</v>
      </c>
      <c r="E477" s="123" t="s">
        <v>759</v>
      </c>
    </row>
    <row r="478" spans="1:5" ht="15.75" customHeight="1">
      <c r="A478" s="122">
        <v>44964</v>
      </c>
      <c r="B478" s="123" t="s">
        <v>759</v>
      </c>
      <c r="E478" s="123" t="s">
        <v>759</v>
      </c>
    </row>
    <row r="479" spans="1:5" ht="15.75" customHeight="1">
      <c r="A479" s="122">
        <v>44963</v>
      </c>
      <c r="B479" s="123" t="s">
        <v>768</v>
      </c>
      <c r="E479" s="123" t="s">
        <v>768</v>
      </c>
    </row>
    <row r="480" spans="1:5" ht="15.75" customHeight="1">
      <c r="A480" s="122">
        <v>44960</v>
      </c>
      <c r="B480" s="123" t="s">
        <v>801</v>
      </c>
      <c r="E480" s="123" t="s">
        <v>801</v>
      </c>
    </row>
    <row r="481" spans="1:5" ht="15.75" customHeight="1">
      <c r="A481" s="122">
        <v>44959</v>
      </c>
      <c r="B481" s="123" t="s">
        <v>772</v>
      </c>
      <c r="E481" s="123" t="s">
        <v>772</v>
      </c>
    </row>
    <row r="482" spans="1:5" ht="15.75" customHeight="1">
      <c r="A482" s="122">
        <v>44958</v>
      </c>
      <c r="B482" s="123" t="s">
        <v>760</v>
      </c>
      <c r="E482" s="123" t="s">
        <v>760</v>
      </c>
    </row>
    <row r="483" spans="1:5" ht="15.75" customHeight="1">
      <c r="A483" s="122">
        <v>44957</v>
      </c>
      <c r="B483" s="123" t="s">
        <v>761</v>
      </c>
      <c r="E483" s="123" t="s">
        <v>761</v>
      </c>
    </row>
    <row r="484" spans="1:5" ht="15.75" customHeight="1">
      <c r="A484" s="122">
        <v>44956</v>
      </c>
      <c r="B484" s="123" t="s">
        <v>764</v>
      </c>
      <c r="E484" s="123" t="s">
        <v>764</v>
      </c>
    </row>
    <row r="485" spans="1:5" ht="15.75" customHeight="1">
      <c r="A485" s="122">
        <v>44953</v>
      </c>
      <c r="B485" s="123" t="s">
        <v>802</v>
      </c>
      <c r="E485" s="123" t="s">
        <v>802</v>
      </c>
    </row>
    <row r="486" spans="1:5" ht="15.75" customHeight="1">
      <c r="A486" s="122">
        <v>44952</v>
      </c>
      <c r="B486" s="123" t="s">
        <v>760</v>
      </c>
      <c r="E486" s="123" t="s">
        <v>760</v>
      </c>
    </row>
    <row r="487" spans="1:5" ht="15.75" customHeight="1">
      <c r="A487" s="122">
        <v>44951</v>
      </c>
      <c r="B487" s="123" t="s">
        <v>759</v>
      </c>
      <c r="E487" s="123" t="s">
        <v>759</v>
      </c>
    </row>
    <row r="488" spans="1:5" ht="15.75" customHeight="1">
      <c r="A488" s="122">
        <v>44950</v>
      </c>
      <c r="B488" s="123" t="s">
        <v>781</v>
      </c>
      <c r="E488" s="123" t="s">
        <v>781</v>
      </c>
    </row>
    <row r="489" spans="1:5" ht="15.75" customHeight="1">
      <c r="A489" s="122">
        <v>44949</v>
      </c>
      <c r="B489" s="123" t="s">
        <v>780</v>
      </c>
      <c r="E489" s="123" t="s">
        <v>780</v>
      </c>
    </row>
    <row r="490" spans="1:5" ht="15.75" customHeight="1">
      <c r="A490" s="122">
        <v>44946</v>
      </c>
      <c r="B490" s="123" t="s">
        <v>792</v>
      </c>
      <c r="E490" s="123" t="s">
        <v>792</v>
      </c>
    </row>
    <row r="491" spans="1:5" ht="15.75" customHeight="1">
      <c r="A491" s="122">
        <v>44945</v>
      </c>
      <c r="B491" s="123" t="s">
        <v>803</v>
      </c>
      <c r="E491" s="123" t="s">
        <v>803</v>
      </c>
    </row>
    <row r="492" spans="1:5" ht="15.75" customHeight="1">
      <c r="A492" s="122">
        <v>44944</v>
      </c>
      <c r="B492" s="123" t="s">
        <v>777</v>
      </c>
      <c r="E492" s="123" t="s">
        <v>777</v>
      </c>
    </row>
    <row r="493" spans="1:5" ht="15.75" customHeight="1">
      <c r="A493" s="122">
        <v>44943</v>
      </c>
      <c r="B493" s="123" t="s">
        <v>777</v>
      </c>
      <c r="E493" s="123" t="s">
        <v>777</v>
      </c>
    </row>
    <row r="494" spans="1:5" ht="15.75" customHeight="1">
      <c r="A494" s="122">
        <v>44942</v>
      </c>
      <c r="B494" s="123" t="s">
        <v>804</v>
      </c>
      <c r="E494" s="123" t="s">
        <v>804</v>
      </c>
    </row>
    <row r="495" spans="1:5" ht="15.75" customHeight="1">
      <c r="A495" s="122">
        <v>44939</v>
      </c>
      <c r="B495" s="123" t="s">
        <v>805</v>
      </c>
      <c r="E495" s="123" t="s">
        <v>805</v>
      </c>
    </row>
    <row r="496" spans="1:5" ht="15.75" customHeight="1">
      <c r="A496" s="122">
        <v>44938</v>
      </c>
      <c r="B496" s="123" t="s">
        <v>806</v>
      </c>
      <c r="E496" s="123" t="s">
        <v>806</v>
      </c>
    </row>
    <row r="497" spans="1:5" ht="15.75" customHeight="1">
      <c r="A497" s="122">
        <v>44937</v>
      </c>
      <c r="B497" s="123" t="s">
        <v>807</v>
      </c>
      <c r="E497" s="123" t="s">
        <v>807</v>
      </c>
    </row>
    <row r="498" spans="1:5" ht="15.75" customHeight="1">
      <c r="A498" s="122">
        <v>44936</v>
      </c>
      <c r="B498" s="123" t="s">
        <v>778</v>
      </c>
      <c r="E498" s="123" t="s">
        <v>778</v>
      </c>
    </row>
    <row r="499" spans="1:5" ht="15.75" customHeight="1">
      <c r="A499" s="122">
        <v>44935</v>
      </c>
      <c r="B499" s="123" t="s">
        <v>808</v>
      </c>
      <c r="E499" s="123" t="s">
        <v>808</v>
      </c>
    </row>
    <row r="500" spans="1:5" ht="15.75" customHeight="1">
      <c r="A500" s="122">
        <v>44932</v>
      </c>
      <c r="B500" s="123" t="s">
        <v>770</v>
      </c>
      <c r="E500" s="123" t="s">
        <v>770</v>
      </c>
    </row>
    <row r="501" spans="1:5" ht="15.75" customHeight="1">
      <c r="A501" s="122">
        <v>44931</v>
      </c>
      <c r="B501" s="123" t="s">
        <v>775</v>
      </c>
      <c r="E501" s="123" t="s">
        <v>775</v>
      </c>
    </row>
    <row r="502" spans="1:5" ht="15.75" customHeight="1">
      <c r="A502" s="122">
        <v>44930</v>
      </c>
      <c r="B502" s="123" t="s">
        <v>773</v>
      </c>
      <c r="E502" s="123" t="s">
        <v>773</v>
      </c>
    </row>
    <row r="503" spans="1:5" ht="15.75" customHeight="1">
      <c r="A503" s="122">
        <v>44929</v>
      </c>
      <c r="B503" s="123" t="s">
        <v>809</v>
      </c>
      <c r="E503" s="123" t="s">
        <v>809</v>
      </c>
    </row>
    <row r="504" spans="1:5" ht="15.75" customHeight="1">
      <c r="A504" s="122">
        <v>44925</v>
      </c>
      <c r="B504" s="123" t="s">
        <v>767</v>
      </c>
      <c r="E504" s="123" t="s">
        <v>767</v>
      </c>
    </row>
    <row r="505" spans="1:5" ht="15.75" customHeight="1">
      <c r="A505" s="122">
        <v>44924</v>
      </c>
      <c r="B505" s="123" t="s">
        <v>792</v>
      </c>
      <c r="E505" s="123" t="s">
        <v>792</v>
      </c>
    </row>
    <row r="506" spans="1:5" ht="15.75" customHeight="1">
      <c r="A506" s="122">
        <v>44923</v>
      </c>
      <c r="B506" s="123" t="s">
        <v>794</v>
      </c>
      <c r="E506" s="123" t="s">
        <v>794</v>
      </c>
    </row>
    <row r="507" spans="1:5" ht="15.75" customHeight="1">
      <c r="A507" s="122">
        <v>44918</v>
      </c>
      <c r="B507" s="123" t="s">
        <v>767</v>
      </c>
      <c r="E507" s="123" t="s">
        <v>767</v>
      </c>
    </row>
    <row r="508" spans="1:5" ht="15.75" customHeight="1">
      <c r="A508" s="122">
        <v>44917</v>
      </c>
      <c r="B508" s="123" t="s">
        <v>809</v>
      </c>
      <c r="E508" s="123" t="s">
        <v>809</v>
      </c>
    </row>
    <row r="509" spans="1:5" ht="15.75" customHeight="1">
      <c r="A509" s="122">
        <v>44916</v>
      </c>
      <c r="B509" s="123" t="s">
        <v>781</v>
      </c>
      <c r="E509" s="123" t="s">
        <v>781</v>
      </c>
    </row>
    <row r="510" spans="1:5" ht="15.75" customHeight="1">
      <c r="A510" s="122">
        <v>44915</v>
      </c>
      <c r="B510" s="123" t="s">
        <v>788</v>
      </c>
      <c r="E510" s="123" t="s">
        <v>788</v>
      </c>
    </row>
    <row r="511" spans="1:5" ht="15.75" customHeight="1">
      <c r="A511" s="122">
        <v>44914</v>
      </c>
      <c r="B511" s="123" t="s">
        <v>764</v>
      </c>
      <c r="E511" s="123" t="s">
        <v>764</v>
      </c>
    </row>
    <row r="512" spans="1:5" ht="15.75" customHeight="1">
      <c r="A512" s="122">
        <v>44911</v>
      </c>
      <c r="B512" s="123" t="s">
        <v>796</v>
      </c>
      <c r="E512" s="123" t="s">
        <v>796</v>
      </c>
    </row>
    <row r="513" spans="1:5" ht="15.75" customHeight="1">
      <c r="A513" s="122">
        <v>44910</v>
      </c>
      <c r="B513" s="123" t="s">
        <v>802</v>
      </c>
      <c r="E513" s="123" t="s">
        <v>802</v>
      </c>
    </row>
    <row r="514" spans="1:5" ht="15.75" customHeight="1">
      <c r="A514" s="122">
        <v>44909</v>
      </c>
      <c r="B514" s="123" t="s">
        <v>765</v>
      </c>
      <c r="E514" s="123" t="s">
        <v>765</v>
      </c>
    </row>
    <row r="515" spans="1:5" ht="15.75" customHeight="1">
      <c r="A515" s="122">
        <v>44908</v>
      </c>
      <c r="B515" s="123" t="s">
        <v>802</v>
      </c>
      <c r="E515" s="123" t="s">
        <v>802</v>
      </c>
    </row>
    <row r="516" spans="1:5" ht="15.75" customHeight="1">
      <c r="A516" s="122">
        <v>44907</v>
      </c>
      <c r="B516" s="123" t="s">
        <v>794</v>
      </c>
      <c r="E516" s="123" t="s">
        <v>794</v>
      </c>
    </row>
    <row r="517" spans="1:5" ht="15.75" customHeight="1">
      <c r="A517" s="122">
        <v>44904</v>
      </c>
      <c r="B517" s="123" t="s">
        <v>759</v>
      </c>
      <c r="E517" s="123" t="s">
        <v>759</v>
      </c>
    </row>
    <row r="518" spans="1:5" ht="15.75" customHeight="1">
      <c r="A518" s="122">
        <v>44903</v>
      </c>
      <c r="B518" s="123" t="s">
        <v>794</v>
      </c>
      <c r="E518" s="123" t="s">
        <v>794</v>
      </c>
    </row>
    <row r="519" spans="1:5" ht="15.75" customHeight="1">
      <c r="A519" s="122">
        <v>44902</v>
      </c>
      <c r="B519" s="123" t="s">
        <v>792</v>
      </c>
      <c r="E519" s="123" t="s">
        <v>792</v>
      </c>
    </row>
    <row r="520" spans="1:5" ht="15.75" customHeight="1">
      <c r="A520" s="122">
        <v>44901</v>
      </c>
      <c r="B520" s="123" t="s">
        <v>781</v>
      </c>
      <c r="E520" s="123" t="s">
        <v>781</v>
      </c>
    </row>
    <row r="521" spans="1:5" ht="15.75" customHeight="1">
      <c r="A521" s="122">
        <v>44900</v>
      </c>
      <c r="B521" s="123" t="s">
        <v>779</v>
      </c>
      <c r="E521" s="123" t="s">
        <v>779</v>
      </c>
    </row>
    <row r="522" spans="1:5" ht="15.75" customHeight="1">
      <c r="A522" s="122">
        <v>44897</v>
      </c>
      <c r="B522" s="123" t="s">
        <v>778</v>
      </c>
      <c r="E522" s="123" t="s">
        <v>778</v>
      </c>
    </row>
    <row r="523" spans="1:5" ht="15.75" customHeight="1">
      <c r="A523" s="122">
        <v>44896</v>
      </c>
      <c r="B523" s="123" t="s">
        <v>790</v>
      </c>
      <c r="E523" s="123" t="s">
        <v>790</v>
      </c>
    </row>
    <row r="524" spans="1:5" ht="15.75" customHeight="1">
      <c r="A524" s="122">
        <v>44895</v>
      </c>
      <c r="B524" s="123" t="s">
        <v>809</v>
      </c>
      <c r="E524" s="123" t="s">
        <v>809</v>
      </c>
    </row>
    <row r="525" spans="1:5" ht="15.75" customHeight="1">
      <c r="A525" s="122">
        <v>44894</v>
      </c>
      <c r="B525" s="123" t="s">
        <v>803</v>
      </c>
      <c r="E525" s="123" t="s">
        <v>803</v>
      </c>
    </row>
    <row r="526" spans="1:5" ht="15.75" customHeight="1">
      <c r="A526" s="122">
        <v>44893</v>
      </c>
      <c r="B526" s="123" t="s">
        <v>810</v>
      </c>
      <c r="E526" s="123" t="s">
        <v>810</v>
      </c>
    </row>
    <row r="527" spans="1:5" ht="15.75" customHeight="1">
      <c r="A527" s="122">
        <v>44890</v>
      </c>
      <c r="B527" s="123" t="s">
        <v>771</v>
      </c>
      <c r="E527" s="123" t="s">
        <v>771</v>
      </c>
    </row>
    <row r="528" spans="1:5" ht="15.75" customHeight="1">
      <c r="A528" s="122">
        <v>44889</v>
      </c>
      <c r="B528" s="123" t="s">
        <v>791</v>
      </c>
      <c r="E528" s="123" t="s">
        <v>791</v>
      </c>
    </row>
    <row r="529" spans="1:5" ht="15.75" customHeight="1">
      <c r="A529" s="122">
        <v>44888</v>
      </c>
      <c r="B529" s="123" t="s">
        <v>801</v>
      </c>
      <c r="E529" s="123" t="s">
        <v>801</v>
      </c>
    </row>
    <row r="530" spans="1:5" ht="15.75" customHeight="1">
      <c r="A530" s="122">
        <v>44887</v>
      </c>
      <c r="B530" s="123" t="s">
        <v>771</v>
      </c>
      <c r="E530" s="123" t="s">
        <v>771</v>
      </c>
    </row>
    <row r="531" spans="1:5" ht="15.75" customHeight="1">
      <c r="A531" s="122">
        <v>44886</v>
      </c>
      <c r="B531" s="123" t="s">
        <v>811</v>
      </c>
      <c r="E531" s="123" t="s">
        <v>811</v>
      </c>
    </row>
    <row r="532" spans="1:5" ht="15.75" customHeight="1">
      <c r="A532" s="122">
        <v>44883</v>
      </c>
      <c r="B532" s="123" t="s">
        <v>771</v>
      </c>
      <c r="E532" s="123" t="s">
        <v>771</v>
      </c>
    </row>
    <row r="533" spans="1:5" ht="15.75" customHeight="1">
      <c r="A533" s="122">
        <v>44882</v>
      </c>
      <c r="B533" s="123" t="s">
        <v>792</v>
      </c>
      <c r="E533" s="123" t="s">
        <v>792</v>
      </c>
    </row>
    <row r="534" spans="1:5" ht="15.75" customHeight="1">
      <c r="A534" s="122">
        <v>44881</v>
      </c>
      <c r="B534" s="123" t="s">
        <v>779</v>
      </c>
      <c r="E534" s="123" t="s">
        <v>779</v>
      </c>
    </row>
    <row r="535" spans="1:5" ht="15.75" customHeight="1">
      <c r="A535" s="122">
        <v>44880</v>
      </c>
      <c r="B535" s="123" t="s">
        <v>812</v>
      </c>
      <c r="E535" s="123" t="s">
        <v>812</v>
      </c>
    </row>
    <row r="536" spans="1:5" ht="15.75" customHeight="1">
      <c r="A536" s="122">
        <v>44879</v>
      </c>
      <c r="B536" s="123" t="s">
        <v>813</v>
      </c>
      <c r="E536" s="123" t="s">
        <v>813</v>
      </c>
    </row>
    <row r="537" spans="1:5" ht="15.75" customHeight="1">
      <c r="A537" s="122">
        <v>44876</v>
      </c>
      <c r="B537" s="123" t="s">
        <v>814</v>
      </c>
      <c r="E537" s="123" t="s">
        <v>814</v>
      </c>
    </row>
    <row r="538" spans="1:5" ht="15.75" customHeight="1">
      <c r="A538" s="122">
        <v>44875</v>
      </c>
      <c r="B538" s="123" t="s">
        <v>815</v>
      </c>
      <c r="E538" s="123" t="s">
        <v>815</v>
      </c>
    </row>
    <row r="539" spans="1:5" ht="15.75" customHeight="1">
      <c r="A539" s="122">
        <v>44874</v>
      </c>
      <c r="B539" s="123" t="s">
        <v>806</v>
      </c>
      <c r="E539" s="123" t="s">
        <v>806</v>
      </c>
    </row>
    <row r="540" spans="1:5" ht="15.75" customHeight="1">
      <c r="A540" s="122">
        <v>44873</v>
      </c>
      <c r="B540" s="123" t="s">
        <v>816</v>
      </c>
      <c r="E540" s="123" t="s">
        <v>816</v>
      </c>
    </row>
    <row r="541" spans="1:5" ht="15.75" customHeight="1">
      <c r="A541" s="122">
        <v>44872</v>
      </c>
      <c r="B541" s="123" t="s">
        <v>816</v>
      </c>
      <c r="E541" s="123" t="s">
        <v>816</v>
      </c>
    </row>
    <row r="542" spans="1:5" ht="15.75" customHeight="1">
      <c r="A542" s="122">
        <v>44869</v>
      </c>
      <c r="B542" s="123" t="s">
        <v>817</v>
      </c>
      <c r="E542" s="123" t="s">
        <v>817</v>
      </c>
    </row>
    <row r="543" spans="1:5" ht="15.75" customHeight="1">
      <c r="A543" s="122">
        <v>44868</v>
      </c>
      <c r="B543" s="123" t="s">
        <v>806</v>
      </c>
      <c r="E543" s="123" t="s">
        <v>806</v>
      </c>
    </row>
    <row r="544" spans="1:5" ht="15.75" customHeight="1">
      <c r="A544" s="122">
        <v>44867</v>
      </c>
      <c r="B544" s="123" t="s">
        <v>805</v>
      </c>
      <c r="E544" s="123" t="s">
        <v>805</v>
      </c>
    </row>
    <row r="545" spans="1:5" ht="15.75" customHeight="1">
      <c r="A545" s="122">
        <v>44866</v>
      </c>
      <c r="B545" s="123" t="s">
        <v>816</v>
      </c>
      <c r="E545" s="123" t="s">
        <v>816</v>
      </c>
    </row>
    <row r="546" spans="1:5" ht="15.75" customHeight="1">
      <c r="A546" s="122">
        <v>44865</v>
      </c>
      <c r="B546" s="123" t="s">
        <v>775</v>
      </c>
      <c r="E546" s="123" t="s">
        <v>775</v>
      </c>
    </row>
    <row r="547" spans="1:5" ht="15.75" customHeight="1">
      <c r="A547" s="122">
        <v>44862</v>
      </c>
      <c r="B547" s="123" t="s">
        <v>818</v>
      </c>
      <c r="E547" s="123" t="s">
        <v>818</v>
      </c>
    </row>
    <row r="548" spans="1:5" ht="15.75" customHeight="1">
      <c r="A548" s="122">
        <v>44861</v>
      </c>
      <c r="B548" s="123" t="s">
        <v>808</v>
      </c>
      <c r="E548" s="123" t="s">
        <v>808</v>
      </c>
    </row>
    <row r="549" spans="1:5" ht="15.75" customHeight="1">
      <c r="A549" s="122">
        <v>44860</v>
      </c>
      <c r="B549" s="123" t="s">
        <v>806</v>
      </c>
      <c r="E549" s="123" t="s">
        <v>806</v>
      </c>
    </row>
    <row r="550" spans="1:5" ht="15.75" customHeight="1">
      <c r="A550" s="122">
        <v>44859</v>
      </c>
      <c r="B550" s="123" t="s">
        <v>775</v>
      </c>
      <c r="E550" s="123" t="s">
        <v>775</v>
      </c>
    </row>
    <row r="551" spans="1:5" ht="15.75" customHeight="1">
      <c r="A551" s="122">
        <v>44855</v>
      </c>
      <c r="B551" s="123" t="s">
        <v>768</v>
      </c>
      <c r="E551" s="123" t="s">
        <v>768</v>
      </c>
    </row>
    <row r="552" spans="1:5" ht="15.75" customHeight="1">
      <c r="A552" s="122">
        <v>44854</v>
      </c>
      <c r="B552" s="123" t="s">
        <v>781</v>
      </c>
      <c r="E552" s="123" t="s">
        <v>781</v>
      </c>
    </row>
    <row r="553" spans="1:5" ht="15.75" customHeight="1">
      <c r="A553" s="122">
        <v>44853</v>
      </c>
      <c r="B553" s="123" t="s">
        <v>767</v>
      </c>
      <c r="E553" s="123" t="s">
        <v>767</v>
      </c>
    </row>
    <row r="554" spans="1:5" ht="15.75" customHeight="1">
      <c r="A554" s="122">
        <v>44852</v>
      </c>
      <c r="B554" s="123" t="s">
        <v>807</v>
      </c>
      <c r="E554" s="123" t="s">
        <v>807</v>
      </c>
    </row>
    <row r="555" spans="1:5" ht="15.75" customHeight="1">
      <c r="A555" s="122">
        <v>44851</v>
      </c>
      <c r="B555" s="123" t="s">
        <v>819</v>
      </c>
      <c r="E555" s="123" t="s">
        <v>819</v>
      </c>
    </row>
    <row r="556" spans="1:5" ht="15.75" customHeight="1">
      <c r="A556" s="122">
        <v>44848</v>
      </c>
      <c r="B556" s="123" t="s">
        <v>809</v>
      </c>
      <c r="E556" s="123" t="s">
        <v>809</v>
      </c>
    </row>
    <row r="557" spans="1:5" ht="15.75" customHeight="1">
      <c r="A557" s="122">
        <v>44847</v>
      </c>
      <c r="B557" s="123" t="s">
        <v>788</v>
      </c>
      <c r="E557" s="123" t="s">
        <v>788</v>
      </c>
    </row>
    <row r="558" spans="1:5" ht="15.75" customHeight="1">
      <c r="A558" s="122">
        <v>44846</v>
      </c>
      <c r="B558" s="123" t="s">
        <v>780</v>
      </c>
      <c r="E558" s="123" t="s">
        <v>780</v>
      </c>
    </row>
    <row r="559" spans="1:5" ht="15.75" customHeight="1">
      <c r="A559" s="122">
        <v>44845</v>
      </c>
      <c r="B559" s="123" t="s">
        <v>768</v>
      </c>
      <c r="E559" s="123" t="s">
        <v>768</v>
      </c>
    </row>
    <row r="560" spans="1:5" ht="15.75" customHeight="1">
      <c r="A560" s="122">
        <v>44844</v>
      </c>
      <c r="B560" s="123" t="s">
        <v>781</v>
      </c>
      <c r="E560" s="123" t="s">
        <v>781</v>
      </c>
    </row>
    <row r="561" spans="1:5" ht="15.75" customHeight="1">
      <c r="A561" s="122">
        <v>44841</v>
      </c>
      <c r="B561" s="123" t="s">
        <v>818</v>
      </c>
      <c r="E561" s="123" t="s">
        <v>818</v>
      </c>
    </row>
    <row r="562" spans="1:5" ht="15.75" customHeight="1">
      <c r="A562" s="122">
        <v>44840</v>
      </c>
      <c r="B562" s="123" t="s">
        <v>789</v>
      </c>
      <c r="E562" s="123" t="s">
        <v>789</v>
      </c>
    </row>
    <row r="563" spans="1:5" ht="15.75" customHeight="1">
      <c r="A563" s="122">
        <v>44839</v>
      </c>
      <c r="B563" s="123" t="s">
        <v>770</v>
      </c>
      <c r="E563" s="123" t="s">
        <v>770</v>
      </c>
    </row>
    <row r="564" spans="1:5" ht="15.75" customHeight="1">
      <c r="A564" s="122">
        <v>44838</v>
      </c>
      <c r="B564" s="123" t="s">
        <v>807</v>
      </c>
      <c r="E564" s="123" t="s">
        <v>807</v>
      </c>
    </row>
    <row r="565" spans="1:5" ht="15.75" customHeight="1">
      <c r="A565" s="122">
        <v>44837</v>
      </c>
      <c r="B565" s="123" t="s">
        <v>810</v>
      </c>
      <c r="E565" s="123" t="s">
        <v>810</v>
      </c>
    </row>
    <row r="566" spans="1:5" ht="15.75" customHeight="1">
      <c r="A566" s="122">
        <v>44834</v>
      </c>
      <c r="B566" s="123" t="s">
        <v>810</v>
      </c>
      <c r="E566" s="123" t="s">
        <v>810</v>
      </c>
    </row>
    <row r="567" spans="1:5" ht="15.75" customHeight="1">
      <c r="A567" s="122">
        <v>44833</v>
      </c>
      <c r="B567" s="123" t="s">
        <v>794</v>
      </c>
      <c r="E567" s="123" t="s">
        <v>794</v>
      </c>
    </row>
    <row r="568" spans="1:5" ht="15.75" customHeight="1">
      <c r="A568" s="122">
        <v>44832</v>
      </c>
      <c r="B568" s="123" t="s">
        <v>764</v>
      </c>
      <c r="E568" s="123" t="s">
        <v>764</v>
      </c>
    </row>
    <row r="569" spans="1:5" ht="15.75" customHeight="1">
      <c r="A569" s="122">
        <v>44831</v>
      </c>
      <c r="B569" s="123" t="s">
        <v>760</v>
      </c>
      <c r="E569" s="123" t="s">
        <v>760</v>
      </c>
    </row>
    <row r="570" spans="1:5" ht="15.75" customHeight="1">
      <c r="A570" s="122">
        <v>44830</v>
      </c>
      <c r="B570" s="123" t="s">
        <v>759</v>
      </c>
      <c r="E570" s="123" t="s">
        <v>759</v>
      </c>
    </row>
    <row r="571" spans="1:5" ht="15.75" customHeight="1">
      <c r="A571" s="122">
        <v>44827</v>
      </c>
      <c r="B571" s="123" t="s">
        <v>788</v>
      </c>
      <c r="E571" s="123" t="s">
        <v>788</v>
      </c>
    </row>
    <row r="572" spans="1:5" ht="15.75" customHeight="1">
      <c r="A572" s="122">
        <v>44826</v>
      </c>
      <c r="B572" s="123" t="s">
        <v>811</v>
      </c>
      <c r="E572" s="123" t="s">
        <v>811</v>
      </c>
    </row>
    <row r="573" spans="1:5" ht="15.75" customHeight="1">
      <c r="A573" s="122">
        <v>44825</v>
      </c>
      <c r="B573" s="123" t="s">
        <v>820</v>
      </c>
      <c r="E573" s="123" t="s">
        <v>820</v>
      </c>
    </row>
    <row r="574" spans="1:5" ht="15.75" customHeight="1">
      <c r="A574" s="122">
        <v>44824</v>
      </c>
      <c r="B574" s="123" t="s">
        <v>816</v>
      </c>
      <c r="E574" s="123" t="s">
        <v>816</v>
      </c>
    </row>
    <row r="575" spans="1:5" ht="15.75" customHeight="1">
      <c r="A575" s="122">
        <v>44820</v>
      </c>
      <c r="B575" s="123" t="s">
        <v>805</v>
      </c>
      <c r="E575" s="123" t="s">
        <v>805</v>
      </c>
    </row>
    <row r="576" spans="1:5" ht="15.75" customHeight="1">
      <c r="A576" s="122">
        <v>44819</v>
      </c>
      <c r="B576" s="123" t="s">
        <v>815</v>
      </c>
      <c r="E576" s="123" t="s">
        <v>815</v>
      </c>
    </row>
    <row r="577" spans="1:5" ht="15.75" customHeight="1">
      <c r="A577" s="122">
        <v>44818</v>
      </c>
      <c r="B577" s="123" t="s">
        <v>821</v>
      </c>
      <c r="E577" s="123" t="s">
        <v>821</v>
      </c>
    </row>
    <row r="578" spans="1:5" ht="15.75" customHeight="1">
      <c r="A578" s="122">
        <v>44817</v>
      </c>
      <c r="B578" s="123" t="s">
        <v>820</v>
      </c>
      <c r="E578" s="123" t="s">
        <v>820</v>
      </c>
    </row>
    <row r="579" spans="1:5" ht="15.75" customHeight="1">
      <c r="A579" s="122">
        <v>44816</v>
      </c>
      <c r="B579" s="123" t="s">
        <v>779</v>
      </c>
      <c r="E579" s="123" t="s">
        <v>779</v>
      </c>
    </row>
    <row r="580" spans="1:5" ht="15.75" customHeight="1">
      <c r="A580" s="122">
        <v>44813</v>
      </c>
      <c r="B580" s="123" t="s">
        <v>817</v>
      </c>
      <c r="E580" s="123" t="s">
        <v>817</v>
      </c>
    </row>
    <row r="581" spans="1:5" ht="15.75" customHeight="1">
      <c r="A581" s="122">
        <v>44812</v>
      </c>
      <c r="B581" s="123" t="s">
        <v>822</v>
      </c>
      <c r="E581" s="123" t="s">
        <v>822</v>
      </c>
    </row>
    <row r="582" spans="1:5" ht="15.75" customHeight="1">
      <c r="A582" s="122">
        <v>44811</v>
      </c>
      <c r="B582" s="123" t="s">
        <v>804</v>
      </c>
      <c r="E582" s="123" t="s">
        <v>804</v>
      </c>
    </row>
    <row r="583" spans="1:5" ht="15.75" customHeight="1">
      <c r="A583" s="122">
        <v>44810</v>
      </c>
      <c r="B583" s="124">
        <v>45660</v>
      </c>
      <c r="E583" s="124">
        <v>45660</v>
      </c>
    </row>
    <row r="584" spans="1:5" ht="15.75" customHeight="1">
      <c r="A584" s="122">
        <v>44809</v>
      </c>
      <c r="B584" s="123" t="s">
        <v>823</v>
      </c>
      <c r="E584" s="123" t="s">
        <v>823</v>
      </c>
    </row>
    <row r="585" spans="1:5" ht="15.75" customHeight="1">
      <c r="A585" s="122">
        <v>44806</v>
      </c>
      <c r="B585" s="123" t="s">
        <v>824</v>
      </c>
      <c r="E585" s="123" t="s">
        <v>824</v>
      </c>
    </row>
    <row r="586" spans="1:5" ht="15.75" customHeight="1">
      <c r="A586" s="122">
        <v>44805</v>
      </c>
      <c r="B586" s="123" t="s">
        <v>822</v>
      </c>
      <c r="E586" s="123" t="s">
        <v>822</v>
      </c>
    </row>
    <row r="587" spans="1:5" ht="15.75" customHeight="1">
      <c r="A587" s="122">
        <v>44804</v>
      </c>
      <c r="B587" s="123" t="s">
        <v>807</v>
      </c>
      <c r="E587" s="123" t="s">
        <v>807</v>
      </c>
    </row>
    <row r="588" spans="1:5" ht="15.75" customHeight="1">
      <c r="A588" s="122">
        <v>44803</v>
      </c>
      <c r="B588" s="123" t="s">
        <v>825</v>
      </c>
      <c r="E588" s="123" t="s">
        <v>825</v>
      </c>
    </row>
    <row r="589" spans="1:5" ht="15.75" customHeight="1">
      <c r="A589" s="122">
        <v>44799</v>
      </c>
      <c r="B589" s="123" t="s">
        <v>826</v>
      </c>
      <c r="E589" s="123" t="s">
        <v>826</v>
      </c>
    </row>
    <row r="590" spans="1:5" ht="15.75" customHeight="1">
      <c r="A590" s="122">
        <v>44798</v>
      </c>
      <c r="B590" s="123" t="s">
        <v>822</v>
      </c>
      <c r="E590" s="123" t="s">
        <v>822</v>
      </c>
    </row>
    <row r="591" spans="1:5" ht="15.75" customHeight="1">
      <c r="A591" s="122">
        <v>44797</v>
      </c>
      <c r="B591" s="123" t="s">
        <v>827</v>
      </c>
      <c r="E591" s="123" t="s">
        <v>827</v>
      </c>
    </row>
    <row r="592" spans="1:5" ht="15.75" customHeight="1">
      <c r="A592" s="122">
        <v>44796</v>
      </c>
      <c r="B592" s="123" t="s">
        <v>813</v>
      </c>
      <c r="E592" s="123" t="s">
        <v>813</v>
      </c>
    </row>
    <row r="593" spans="1:5" ht="15.75" customHeight="1">
      <c r="A593" s="122">
        <v>44795</v>
      </c>
      <c r="B593" s="123" t="s">
        <v>823</v>
      </c>
      <c r="E593" s="123" t="s">
        <v>823</v>
      </c>
    </row>
    <row r="594" spans="1:5" ht="15.75" customHeight="1">
      <c r="A594" s="122">
        <v>44792</v>
      </c>
      <c r="B594" s="125">
        <v>45994</v>
      </c>
      <c r="E594" s="125">
        <v>45994</v>
      </c>
    </row>
    <row r="595" spans="1:5" ht="15.75" customHeight="1">
      <c r="A595" s="122">
        <v>44791</v>
      </c>
      <c r="B595" s="125">
        <v>45964</v>
      </c>
      <c r="E595" s="125">
        <v>45964</v>
      </c>
    </row>
    <row r="596" spans="1:5" ht="15.75" customHeight="1">
      <c r="A596" s="122">
        <v>44790</v>
      </c>
      <c r="B596" s="124">
        <v>45872</v>
      </c>
      <c r="E596" s="124">
        <v>45872</v>
      </c>
    </row>
    <row r="597" spans="1:5" ht="15.75" customHeight="1">
      <c r="A597" s="122">
        <v>44789</v>
      </c>
      <c r="B597" s="125">
        <v>45994</v>
      </c>
      <c r="E597" s="125">
        <v>45994</v>
      </c>
    </row>
    <row r="598" spans="1:5" ht="15.75" customHeight="1">
      <c r="A598" s="122">
        <v>44788</v>
      </c>
      <c r="B598" s="123" t="s">
        <v>828</v>
      </c>
      <c r="E598" s="123" t="s">
        <v>828</v>
      </c>
    </row>
    <row r="599" spans="1:5" ht="15.75" customHeight="1">
      <c r="A599" s="122">
        <v>44785</v>
      </c>
      <c r="B599" s="123" t="s">
        <v>829</v>
      </c>
      <c r="E599" s="123" t="s">
        <v>829</v>
      </c>
    </row>
    <row r="600" spans="1:5" ht="15.75" customHeight="1">
      <c r="A600" s="122">
        <v>44784</v>
      </c>
      <c r="B600" s="123" t="s">
        <v>830</v>
      </c>
      <c r="E600" s="123" t="s">
        <v>830</v>
      </c>
    </row>
    <row r="601" spans="1:5" ht="15.75" customHeight="1">
      <c r="A601" s="122">
        <v>44783</v>
      </c>
      <c r="B601" s="123" t="s">
        <v>829</v>
      </c>
      <c r="E601" s="123" t="s">
        <v>829</v>
      </c>
    </row>
    <row r="602" spans="1:5" ht="15.75" customHeight="1">
      <c r="A602" s="122">
        <v>44782</v>
      </c>
      <c r="B602" s="124">
        <v>45780</v>
      </c>
      <c r="E602" s="124">
        <v>45780</v>
      </c>
    </row>
    <row r="603" spans="1:5" ht="15.75" customHeight="1">
      <c r="A603" s="122">
        <v>44781</v>
      </c>
      <c r="B603" s="123" t="s">
        <v>831</v>
      </c>
      <c r="E603" s="123" t="s">
        <v>831</v>
      </c>
    </row>
    <row r="604" spans="1:5" ht="15.75" customHeight="1">
      <c r="A604" s="122">
        <v>44778</v>
      </c>
      <c r="B604" s="124">
        <v>45903</v>
      </c>
      <c r="E604" s="124">
        <v>45903</v>
      </c>
    </row>
    <row r="605" spans="1:5" ht="15.75" customHeight="1">
      <c r="A605" s="122">
        <v>44777</v>
      </c>
      <c r="B605" s="125">
        <v>45964</v>
      </c>
      <c r="E605" s="125">
        <v>45964</v>
      </c>
    </row>
    <row r="606" spans="1:5" ht="15.75" customHeight="1">
      <c r="A606" s="122">
        <v>44776</v>
      </c>
      <c r="B606" s="123" t="s">
        <v>832</v>
      </c>
      <c r="E606" s="123" t="s">
        <v>832</v>
      </c>
    </row>
    <row r="607" spans="1:5" ht="15.75" customHeight="1">
      <c r="A607" s="122">
        <v>44775</v>
      </c>
      <c r="B607" s="123" t="s">
        <v>833</v>
      </c>
      <c r="E607" s="123" t="s">
        <v>833</v>
      </c>
    </row>
    <row r="608" spans="1:5" ht="15.75" customHeight="1">
      <c r="A608" s="122">
        <v>44774</v>
      </c>
      <c r="B608" s="123" t="s">
        <v>834</v>
      </c>
      <c r="E608" s="123" t="s">
        <v>834</v>
      </c>
    </row>
    <row r="609" spans="1:5" ht="15.75" customHeight="1">
      <c r="A609" s="122">
        <v>44770</v>
      </c>
      <c r="B609" s="124">
        <v>45841</v>
      </c>
      <c r="E609" s="124">
        <v>45841</v>
      </c>
    </row>
    <row r="610" spans="1:5" ht="15.75" customHeight="1">
      <c r="A610" s="122">
        <v>44769</v>
      </c>
      <c r="B610" s="123" t="s">
        <v>835</v>
      </c>
      <c r="E610" s="123" t="s">
        <v>835</v>
      </c>
    </row>
    <row r="611" spans="1:5" ht="15.75" customHeight="1">
      <c r="A611" s="122">
        <v>44768</v>
      </c>
      <c r="B611" s="123" t="s">
        <v>822</v>
      </c>
      <c r="E611" s="123" t="s">
        <v>822</v>
      </c>
    </row>
    <row r="612" spans="1:5" ht="15.75" customHeight="1">
      <c r="A612" s="122">
        <v>44767</v>
      </c>
      <c r="B612" s="123" t="s">
        <v>804</v>
      </c>
      <c r="E612" s="123" t="s">
        <v>804</v>
      </c>
    </row>
    <row r="613" spans="1:5" ht="15.75" customHeight="1">
      <c r="A613" s="122">
        <v>44764</v>
      </c>
      <c r="B613" s="124">
        <v>45750</v>
      </c>
      <c r="E613" s="124">
        <v>45750</v>
      </c>
    </row>
    <row r="614" spans="1:5" ht="15.75" customHeight="1">
      <c r="A614" s="122">
        <v>44763</v>
      </c>
      <c r="B614" s="123" t="s">
        <v>831</v>
      </c>
      <c r="E614" s="123" t="s">
        <v>831</v>
      </c>
    </row>
    <row r="615" spans="1:5" ht="15.75" customHeight="1">
      <c r="A615" s="122">
        <v>44762</v>
      </c>
      <c r="B615" s="123" t="s">
        <v>836</v>
      </c>
      <c r="E615" s="123" t="s">
        <v>836</v>
      </c>
    </row>
    <row r="616" spans="1:5" ht="15.75" customHeight="1">
      <c r="A616" s="122">
        <v>44761</v>
      </c>
      <c r="B616" s="123" t="s">
        <v>817</v>
      </c>
      <c r="E616" s="123" t="s">
        <v>817</v>
      </c>
    </row>
    <row r="617" spans="1:5" ht="15.75" customHeight="1">
      <c r="A617" s="122">
        <v>44760</v>
      </c>
      <c r="B617" s="123" t="s">
        <v>817</v>
      </c>
      <c r="E617" s="123" t="s">
        <v>817</v>
      </c>
    </row>
    <row r="618" spans="1:5" ht="15.75" customHeight="1">
      <c r="A618" s="122">
        <v>44757</v>
      </c>
      <c r="B618" s="123" t="s">
        <v>820</v>
      </c>
      <c r="E618" s="123" t="s">
        <v>820</v>
      </c>
    </row>
    <row r="619" spans="1:5" ht="15.75" customHeight="1">
      <c r="A619" s="122">
        <v>44756</v>
      </c>
      <c r="B619" s="123" t="s">
        <v>777</v>
      </c>
      <c r="E619" s="123" t="s">
        <v>777</v>
      </c>
    </row>
    <row r="620" spans="1:5" ht="15.75" customHeight="1">
      <c r="A620" s="122">
        <v>44755</v>
      </c>
      <c r="B620" s="123" t="s">
        <v>804</v>
      </c>
      <c r="E620" s="123" t="s">
        <v>804</v>
      </c>
    </row>
    <row r="621" spans="1:5" ht="15.75" customHeight="1">
      <c r="A621" s="122">
        <v>44754</v>
      </c>
      <c r="B621" s="123" t="s">
        <v>821</v>
      </c>
      <c r="E621" s="123" t="s">
        <v>821</v>
      </c>
    </row>
    <row r="622" spans="1:5" ht="15.75" customHeight="1">
      <c r="A622" s="122">
        <v>44753</v>
      </c>
      <c r="B622" s="125">
        <v>45994</v>
      </c>
      <c r="E622" s="125">
        <v>45994</v>
      </c>
    </row>
    <row r="623" spans="1:5" ht="15.75" customHeight="1">
      <c r="A623" s="122">
        <v>44750</v>
      </c>
      <c r="B623" s="123" t="s">
        <v>837</v>
      </c>
      <c r="E623" s="123" t="s">
        <v>837</v>
      </c>
    </row>
    <row r="624" spans="1:5" ht="15.75" customHeight="1">
      <c r="A624" s="122">
        <v>44749</v>
      </c>
      <c r="B624" s="123" t="s">
        <v>828</v>
      </c>
      <c r="E624" s="123" t="s">
        <v>828</v>
      </c>
    </row>
    <row r="625" spans="1:5" ht="15.75" customHeight="1">
      <c r="A625" s="122">
        <v>44748</v>
      </c>
      <c r="B625" s="125">
        <v>45933</v>
      </c>
      <c r="E625" s="125">
        <v>45933</v>
      </c>
    </row>
    <row r="626" spans="1:5" ht="15.75" customHeight="1">
      <c r="A626" s="122">
        <v>44747</v>
      </c>
      <c r="B626" s="123" t="s">
        <v>778</v>
      </c>
      <c r="E626" s="123" t="s">
        <v>778</v>
      </c>
    </row>
    <row r="627" spans="1:5" ht="15.75" customHeight="1">
      <c r="A627" s="122">
        <v>44746</v>
      </c>
      <c r="B627" s="123" t="s">
        <v>819</v>
      </c>
      <c r="E627" s="123" t="s">
        <v>819</v>
      </c>
    </row>
    <row r="628" spans="1:5" ht="15.75" customHeight="1">
      <c r="A628" s="122">
        <v>44743</v>
      </c>
      <c r="B628" s="123" t="s">
        <v>769</v>
      </c>
      <c r="E628" s="123" t="s">
        <v>769</v>
      </c>
    </row>
    <row r="629" spans="1:5" ht="15.75" customHeight="1">
      <c r="A629" s="122">
        <v>44742</v>
      </c>
      <c r="B629" s="123" t="s">
        <v>826</v>
      </c>
      <c r="E629" s="123" t="s">
        <v>826</v>
      </c>
    </row>
    <row r="630" spans="1:5" ht="15.75" customHeight="1">
      <c r="A630" s="122">
        <v>44741</v>
      </c>
      <c r="B630" s="123" t="s">
        <v>823</v>
      </c>
      <c r="E630" s="123" t="s">
        <v>823</v>
      </c>
    </row>
    <row r="631" spans="1:5" ht="15.75" customHeight="1">
      <c r="A631" s="122">
        <v>44740</v>
      </c>
      <c r="B631" s="124">
        <v>45780</v>
      </c>
      <c r="E631" s="124">
        <v>45780</v>
      </c>
    </row>
    <row r="632" spans="1:5" ht="15.75" customHeight="1">
      <c r="A632" s="122">
        <v>44739</v>
      </c>
      <c r="B632" s="123" t="s">
        <v>828</v>
      </c>
      <c r="E632" s="123" t="s">
        <v>828</v>
      </c>
    </row>
    <row r="633" spans="1:5" ht="15.75" customHeight="1">
      <c r="A633" s="122">
        <v>44736</v>
      </c>
      <c r="B633" s="123" t="s">
        <v>838</v>
      </c>
      <c r="E633" s="123" t="s">
        <v>838</v>
      </c>
    </row>
    <row r="634" spans="1:5" ht="15.75" customHeight="1">
      <c r="A634" s="122">
        <v>44735</v>
      </c>
      <c r="B634" s="125">
        <v>45933</v>
      </c>
      <c r="E634" s="125">
        <v>45933</v>
      </c>
    </row>
    <row r="635" spans="1:5" ht="15.75" customHeight="1">
      <c r="A635" s="122">
        <v>44734</v>
      </c>
      <c r="B635" s="123" t="s">
        <v>839</v>
      </c>
      <c r="E635" s="123" t="s">
        <v>839</v>
      </c>
    </row>
    <row r="636" spans="1:5" ht="15.75" customHeight="1">
      <c r="A636" s="122">
        <v>44733</v>
      </c>
      <c r="B636" s="123" t="s">
        <v>840</v>
      </c>
      <c r="E636" s="123" t="s">
        <v>840</v>
      </c>
    </row>
    <row r="637" spans="1:5" ht="15.75" customHeight="1">
      <c r="A637" s="122">
        <v>44729</v>
      </c>
      <c r="B637" s="123" t="s">
        <v>841</v>
      </c>
      <c r="E637" s="123" t="s">
        <v>841</v>
      </c>
    </row>
    <row r="638" spans="1:5" ht="15.75" customHeight="1">
      <c r="A638" s="122">
        <v>44728</v>
      </c>
      <c r="B638" s="123" t="s">
        <v>839</v>
      </c>
      <c r="E638" s="123" t="s">
        <v>839</v>
      </c>
    </row>
    <row r="639" spans="1:5" ht="15.75" customHeight="1">
      <c r="A639" s="122">
        <v>44727</v>
      </c>
      <c r="B639" s="123" t="s">
        <v>842</v>
      </c>
      <c r="E639" s="123" t="s">
        <v>842</v>
      </c>
    </row>
    <row r="640" spans="1:5" ht="15.75" customHeight="1">
      <c r="A640" s="122">
        <v>44726</v>
      </c>
      <c r="B640" s="123" t="s">
        <v>839</v>
      </c>
      <c r="E640" s="123" t="s">
        <v>839</v>
      </c>
    </row>
    <row r="641" spans="1:5" ht="15.75" customHeight="1">
      <c r="A641" s="122">
        <v>44725</v>
      </c>
      <c r="B641" s="123" t="s">
        <v>833</v>
      </c>
      <c r="E641" s="123" t="s">
        <v>833</v>
      </c>
    </row>
    <row r="642" spans="1:5" ht="15.75" customHeight="1">
      <c r="A642" s="122">
        <v>44722</v>
      </c>
      <c r="B642" s="123" t="s">
        <v>843</v>
      </c>
      <c r="E642" s="123" t="s">
        <v>843</v>
      </c>
    </row>
    <row r="643" spans="1:5" ht="15.75" customHeight="1">
      <c r="A643" s="122">
        <v>44721</v>
      </c>
      <c r="B643" s="123" t="s">
        <v>844</v>
      </c>
      <c r="E643" s="123" t="s">
        <v>844</v>
      </c>
    </row>
    <row r="644" spans="1:5" ht="15.75" customHeight="1">
      <c r="A644" s="122">
        <v>44720</v>
      </c>
      <c r="B644" s="123" t="s">
        <v>845</v>
      </c>
      <c r="E644" s="123" t="s">
        <v>845</v>
      </c>
    </row>
    <row r="645" spans="1:5" ht="15.75" customHeight="1">
      <c r="A645" s="122">
        <v>44719</v>
      </c>
      <c r="B645" s="123" t="s">
        <v>846</v>
      </c>
      <c r="E645" s="123" t="s">
        <v>846</v>
      </c>
    </row>
    <row r="646" spans="1:5" ht="15.75" customHeight="1">
      <c r="A646" s="122">
        <v>44718</v>
      </c>
      <c r="B646" s="123" t="s">
        <v>830</v>
      </c>
      <c r="E646" s="123" t="s">
        <v>830</v>
      </c>
    </row>
    <row r="647" spans="1:5" ht="15.75" customHeight="1">
      <c r="A647" s="122">
        <v>44713</v>
      </c>
      <c r="B647" s="124">
        <v>45872</v>
      </c>
      <c r="E647" s="124">
        <v>45872</v>
      </c>
    </row>
    <row r="648" spans="1:5" ht="15.75" customHeight="1">
      <c r="A648" s="122">
        <v>44712</v>
      </c>
      <c r="B648" s="123" t="s">
        <v>847</v>
      </c>
      <c r="E648" s="123" t="s">
        <v>847</v>
      </c>
    </row>
    <row r="649" spans="1:5" ht="15.75" customHeight="1">
      <c r="A649" s="122">
        <v>44711</v>
      </c>
      <c r="B649" s="123" t="s">
        <v>848</v>
      </c>
      <c r="E649" s="123" t="s">
        <v>848</v>
      </c>
    </row>
    <row r="650" spans="1:5" ht="15.75" customHeight="1">
      <c r="A650" s="122">
        <v>44708</v>
      </c>
      <c r="B650" s="123" t="s">
        <v>849</v>
      </c>
      <c r="E650" s="123" t="s">
        <v>849</v>
      </c>
    </row>
    <row r="651" spans="1:5" ht="15.75" customHeight="1">
      <c r="A651" s="122">
        <v>44707</v>
      </c>
      <c r="B651" s="123" t="s">
        <v>833</v>
      </c>
      <c r="E651" s="123" t="s">
        <v>833</v>
      </c>
    </row>
    <row r="652" spans="1:5" ht="15.75" customHeight="1">
      <c r="A652" s="122">
        <v>44706</v>
      </c>
      <c r="B652" s="124">
        <v>45872</v>
      </c>
      <c r="E652" s="124">
        <v>45872</v>
      </c>
    </row>
    <row r="653" spans="1:5" ht="15.75" customHeight="1">
      <c r="A653" s="122">
        <v>44705</v>
      </c>
      <c r="B653" s="123" t="s">
        <v>850</v>
      </c>
      <c r="E653" s="123" t="s">
        <v>850</v>
      </c>
    </row>
    <row r="654" spans="1:5" ht="15.75" customHeight="1">
      <c r="A654" s="122">
        <v>44704</v>
      </c>
      <c r="B654" s="125">
        <v>45994</v>
      </c>
      <c r="E654" s="125">
        <v>45994</v>
      </c>
    </row>
    <row r="655" spans="1:5" ht="15.75" customHeight="1">
      <c r="A655" s="122">
        <v>44701</v>
      </c>
      <c r="B655" s="123" t="s">
        <v>838</v>
      </c>
      <c r="E655" s="123" t="s">
        <v>838</v>
      </c>
    </row>
    <row r="656" spans="1:5" ht="15.75" customHeight="1">
      <c r="A656" s="122">
        <v>44700</v>
      </c>
      <c r="B656" s="123" t="s">
        <v>821</v>
      </c>
      <c r="E656" s="123" t="s">
        <v>821</v>
      </c>
    </row>
    <row r="657" spans="1:5" ht="15.75" customHeight="1">
      <c r="A657" s="122">
        <v>44699</v>
      </c>
      <c r="B657" s="123" t="s">
        <v>806</v>
      </c>
      <c r="E657" s="123" t="s">
        <v>806</v>
      </c>
    </row>
    <row r="658" spans="1:5" ht="15.75" customHeight="1">
      <c r="A658" s="122">
        <v>44698</v>
      </c>
      <c r="B658" s="123" t="s">
        <v>823</v>
      </c>
      <c r="E658" s="123" t="s">
        <v>823</v>
      </c>
    </row>
    <row r="659" spans="1:5" ht="15.75" customHeight="1">
      <c r="A659" s="122">
        <v>44697</v>
      </c>
      <c r="B659" s="123" t="s">
        <v>814</v>
      </c>
      <c r="E659" s="123" t="s">
        <v>814</v>
      </c>
    </row>
    <row r="660" spans="1:5" ht="15.75" customHeight="1">
      <c r="A660" s="122">
        <v>44694</v>
      </c>
      <c r="B660" s="123" t="s">
        <v>825</v>
      </c>
      <c r="E660" s="123" t="s">
        <v>825</v>
      </c>
    </row>
    <row r="661" spans="1:5" ht="15.75" customHeight="1">
      <c r="A661" s="122">
        <v>44693</v>
      </c>
      <c r="B661" s="123" t="s">
        <v>772</v>
      </c>
      <c r="E661" s="123" t="s">
        <v>772</v>
      </c>
    </row>
    <row r="662" spans="1:5" ht="15.75" customHeight="1">
      <c r="A662" s="122">
        <v>44692</v>
      </c>
      <c r="B662" s="123" t="s">
        <v>791</v>
      </c>
      <c r="E662" s="123" t="s">
        <v>791</v>
      </c>
    </row>
    <row r="663" spans="1:5" ht="15.75" customHeight="1">
      <c r="A663" s="122">
        <v>44691</v>
      </c>
      <c r="B663" s="123" t="s">
        <v>772</v>
      </c>
      <c r="E663" s="123" t="s">
        <v>772</v>
      </c>
    </row>
    <row r="664" spans="1:5" ht="15.75" customHeight="1">
      <c r="A664" s="122">
        <v>44690</v>
      </c>
      <c r="B664" s="123" t="s">
        <v>771</v>
      </c>
      <c r="E664" s="123" t="s">
        <v>771</v>
      </c>
    </row>
    <row r="665" spans="1:5" ht="15.75" customHeight="1">
      <c r="A665" s="122">
        <v>44687</v>
      </c>
      <c r="B665" s="123" t="s">
        <v>818</v>
      </c>
      <c r="E665" s="123" t="s">
        <v>818</v>
      </c>
    </row>
    <row r="666" spans="1:5" ht="15.75" customHeight="1">
      <c r="A666" s="122">
        <v>44686</v>
      </c>
      <c r="B666" s="123" t="s">
        <v>822</v>
      </c>
      <c r="E666" s="123" t="s">
        <v>822</v>
      </c>
    </row>
    <row r="667" spans="1:5" ht="15.75" customHeight="1">
      <c r="A667" s="122">
        <v>44685</v>
      </c>
      <c r="B667" s="123" t="s">
        <v>806</v>
      </c>
      <c r="E667" s="123" t="s">
        <v>806</v>
      </c>
    </row>
    <row r="668" spans="1:5" ht="15.75" customHeight="1">
      <c r="A668" s="122">
        <v>44684</v>
      </c>
      <c r="B668" s="123" t="s">
        <v>823</v>
      </c>
      <c r="E668" s="123" t="s">
        <v>823</v>
      </c>
    </row>
    <row r="669" spans="1:5" ht="15.75" customHeight="1">
      <c r="A669" s="122">
        <v>44680</v>
      </c>
      <c r="B669" s="124">
        <v>45841</v>
      </c>
      <c r="E669" s="124">
        <v>45841</v>
      </c>
    </row>
    <row r="670" spans="1:5" ht="15.75" customHeight="1">
      <c r="A670" s="122">
        <v>44679</v>
      </c>
      <c r="B670" s="123" t="s">
        <v>833</v>
      </c>
      <c r="E670" s="123" t="s">
        <v>833</v>
      </c>
    </row>
    <row r="671" spans="1:5" ht="15.75" customHeight="1">
      <c r="A671" s="122">
        <v>44678</v>
      </c>
      <c r="B671" s="123" t="s">
        <v>839</v>
      </c>
      <c r="E671" s="123" t="s">
        <v>839</v>
      </c>
    </row>
    <row r="672" spans="1:5" ht="15.75" customHeight="1">
      <c r="A672" s="122">
        <v>44677</v>
      </c>
      <c r="B672" s="123" t="s">
        <v>851</v>
      </c>
      <c r="E672" s="123" t="s">
        <v>851</v>
      </c>
    </row>
    <row r="673" spans="1:5" ht="15.75" customHeight="1">
      <c r="A673" s="122">
        <v>44676</v>
      </c>
      <c r="B673" s="123" t="s">
        <v>828</v>
      </c>
      <c r="E673" s="123" t="s">
        <v>828</v>
      </c>
    </row>
    <row r="674" spans="1:5" ht="15.75" customHeight="1">
      <c r="A674" s="122">
        <v>44673</v>
      </c>
      <c r="B674" s="123" t="s">
        <v>852</v>
      </c>
      <c r="E674" s="123" t="s">
        <v>852</v>
      </c>
    </row>
    <row r="675" spans="1:5" ht="15.75" customHeight="1">
      <c r="A675" s="122">
        <v>44672</v>
      </c>
      <c r="B675" s="123" t="s">
        <v>853</v>
      </c>
      <c r="E675" s="123" t="s">
        <v>853</v>
      </c>
    </row>
    <row r="676" spans="1:5" ht="15.75" customHeight="1">
      <c r="A676" s="122">
        <v>44671</v>
      </c>
      <c r="B676" s="123" t="s">
        <v>854</v>
      </c>
      <c r="E676" s="123" t="s">
        <v>854</v>
      </c>
    </row>
    <row r="677" spans="1:5" ht="15.75" customHeight="1">
      <c r="A677" s="122">
        <v>44670</v>
      </c>
      <c r="B677" s="123" t="s">
        <v>854</v>
      </c>
      <c r="E677" s="123" t="s">
        <v>854</v>
      </c>
    </row>
    <row r="678" spans="1:5" ht="15.75" customHeight="1">
      <c r="A678" s="122">
        <v>44665</v>
      </c>
      <c r="B678" s="123" t="s">
        <v>855</v>
      </c>
      <c r="E678" s="123" t="s">
        <v>855</v>
      </c>
    </row>
    <row r="679" spans="1:5" ht="15.75" customHeight="1">
      <c r="A679" s="122">
        <v>44664</v>
      </c>
      <c r="B679" s="123" t="s">
        <v>853</v>
      </c>
      <c r="E679" s="123" t="s">
        <v>853</v>
      </c>
    </row>
    <row r="680" spans="1:5" ht="15.75" customHeight="1">
      <c r="A680" s="122">
        <v>44663</v>
      </c>
      <c r="B680" s="123" t="s">
        <v>856</v>
      </c>
      <c r="E680" s="123" t="s">
        <v>856</v>
      </c>
    </row>
    <row r="681" spans="1:5" ht="15.75" customHeight="1">
      <c r="A681" s="122">
        <v>44662</v>
      </c>
      <c r="B681" s="123" t="s">
        <v>857</v>
      </c>
      <c r="E681" s="123" t="s">
        <v>857</v>
      </c>
    </row>
    <row r="682" spans="1:5" ht="15.75" customHeight="1">
      <c r="A682" s="122">
        <v>44659</v>
      </c>
      <c r="B682" s="123" t="s">
        <v>858</v>
      </c>
      <c r="E682" s="123" t="s">
        <v>858</v>
      </c>
    </row>
    <row r="683" spans="1:5" ht="15.75" customHeight="1">
      <c r="A683" s="122">
        <v>44658</v>
      </c>
      <c r="B683" s="123" t="s">
        <v>859</v>
      </c>
      <c r="E683" s="123" t="s">
        <v>859</v>
      </c>
    </row>
    <row r="684" spans="1:5" ht="15.75" customHeight="1">
      <c r="A684" s="122">
        <v>44657</v>
      </c>
      <c r="B684" s="123" t="s">
        <v>860</v>
      </c>
      <c r="E684" s="123" t="s">
        <v>860</v>
      </c>
    </row>
    <row r="685" spans="1:5" ht="15.75" customHeight="1">
      <c r="A685" s="122">
        <v>44656</v>
      </c>
      <c r="B685" s="123" t="s">
        <v>861</v>
      </c>
      <c r="E685" s="123" t="s">
        <v>861</v>
      </c>
    </row>
    <row r="686" spans="1:5" ht="15.75" customHeight="1">
      <c r="A686" s="122">
        <v>44655</v>
      </c>
      <c r="B686" s="123" t="s">
        <v>862</v>
      </c>
      <c r="E686" s="123" t="s">
        <v>862</v>
      </c>
    </row>
    <row r="687" spans="1:5" ht="15.75" customHeight="1">
      <c r="A687" s="122">
        <v>44652</v>
      </c>
      <c r="B687" s="123" t="s">
        <v>863</v>
      </c>
      <c r="E687" s="123" t="s">
        <v>863</v>
      </c>
    </row>
    <row r="688" spans="1:5" ht="15.75" customHeight="1">
      <c r="A688" s="122">
        <v>44651</v>
      </c>
      <c r="B688" s="123" t="s">
        <v>864</v>
      </c>
      <c r="E688" s="123" t="s">
        <v>864</v>
      </c>
    </row>
    <row r="689" spans="1:5" ht="15.75" customHeight="1">
      <c r="A689" s="122">
        <v>44650</v>
      </c>
      <c r="B689" s="123" t="s">
        <v>865</v>
      </c>
      <c r="E689" s="123" t="s">
        <v>865</v>
      </c>
    </row>
    <row r="690" spans="1:5" ht="15.75" customHeight="1">
      <c r="A690" s="122">
        <v>44649</v>
      </c>
      <c r="B690" s="124">
        <v>45842</v>
      </c>
      <c r="E690" s="124">
        <v>45842</v>
      </c>
    </row>
    <row r="691" spans="1:5" ht="15.75" customHeight="1">
      <c r="A691" s="122">
        <v>44648</v>
      </c>
      <c r="B691" s="123" t="s">
        <v>866</v>
      </c>
      <c r="E691" s="123" t="s">
        <v>866</v>
      </c>
    </row>
    <row r="692" spans="1:5" ht="15.75" customHeight="1">
      <c r="A692" s="122">
        <v>44645</v>
      </c>
      <c r="B692" s="124">
        <v>45781</v>
      </c>
      <c r="E692" s="124">
        <v>45781</v>
      </c>
    </row>
    <row r="693" spans="1:5" ht="15.75" customHeight="1">
      <c r="A693" s="122">
        <v>44644</v>
      </c>
      <c r="B693" s="123" t="s">
        <v>867</v>
      </c>
      <c r="E693" s="123" t="s">
        <v>867</v>
      </c>
    </row>
    <row r="694" spans="1:5" ht="15.75" customHeight="1">
      <c r="A694" s="122">
        <v>44643</v>
      </c>
      <c r="B694" s="123" t="s">
        <v>868</v>
      </c>
      <c r="E694" s="123" t="s">
        <v>868</v>
      </c>
    </row>
    <row r="695" spans="1:5" ht="15.75" customHeight="1">
      <c r="A695" s="122">
        <v>44642</v>
      </c>
      <c r="B695" s="123" t="s">
        <v>869</v>
      </c>
      <c r="E695" s="123" t="s">
        <v>869</v>
      </c>
    </row>
    <row r="696" spans="1:5" ht="15.75" customHeight="1">
      <c r="A696" s="122">
        <v>44641</v>
      </c>
      <c r="B696" s="123" t="s">
        <v>870</v>
      </c>
      <c r="E696" s="123" t="s">
        <v>870</v>
      </c>
    </row>
    <row r="697" spans="1:5" ht="15.75" customHeight="1">
      <c r="A697" s="122">
        <v>44638</v>
      </c>
      <c r="B697" s="123" t="s">
        <v>871</v>
      </c>
      <c r="E697" s="123" t="s">
        <v>871</v>
      </c>
    </row>
    <row r="698" spans="1:5" ht="15.75" customHeight="1">
      <c r="A698" s="122">
        <v>44637</v>
      </c>
      <c r="B698" s="123" t="s">
        <v>872</v>
      </c>
      <c r="E698" s="123" t="s">
        <v>872</v>
      </c>
    </row>
    <row r="699" spans="1:5" ht="15.75" customHeight="1">
      <c r="A699" s="122">
        <v>44636</v>
      </c>
      <c r="B699" s="123" t="s">
        <v>873</v>
      </c>
      <c r="E699" s="123" t="s">
        <v>873</v>
      </c>
    </row>
    <row r="700" spans="1:5" ht="15.75" customHeight="1">
      <c r="A700" s="122">
        <v>44635</v>
      </c>
      <c r="B700" s="123" t="s">
        <v>874</v>
      </c>
      <c r="E700" s="123" t="s">
        <v>874</v>
      </c>
    </row>
    <row r="701" spans="1:5" ht="15.75" customHeight="1">
      <c r="A701" s="122">
        <v>44634</v>
      </c>
      <c r="B701" s="123" t="s">
        <v>865</v>
      </c>
      <c r="E701" s="123" t="s">
        <v>865</v>
      </c>
    </row>
    <row r="702" spans="1:5" ht="15.75" customHeight="1">
      <c r="A702" s="122">
        <v>44631</v>
      </c>
      <c r="B702" s="123" t="s">
        <v>861</v>
      </c>
      <c r="E702" s="123" t="s">
        <v>861</v>
      </c>
    </row>
    <row r="703" spans="1:5" ht="15.75" customHeight="1">
      <c r="A703" s="122">
        <v>44630</v>
      </c>
      <c r="B703" s="123" t="s">
        <v>866</v>
      </c>
      <c r="E703" s="123" t="s">
        <v>866</v>
      </c>
    </row>
    <row r="704" spans="1:5" ht="15.75" customHeight="1">
      <c r="A704" s="122">
        <v>44629</v>
      </c>
      <c r="B704" s="123" t="s">
        <v>875</v>
      </c>
      <c r="E704" s="123" t="s">
        <v>875</v>
      </c>
    </row>
    <row r="705" spans="1:5" ht="15.75" customHeight="1">
      <c r="A705" s="122">
        <v>44628</v>
      </c>
      <c r="B705" s="123" t="s">
        <v>876</v>
      </c>
      <c r="E705" s="123" t="s">
        <v>876</v>
      </c>
    </row>
    <row r="706" spans="1:5" ht="15.75" customHeight="1">
      <c r="A706" s="122">
        <v>44627</v>
      </c>
      <c r="B706" s="123" t="s">
        <v>859</v>
      </c>
      <c r="E706" s="123" t="s">
        <v>859</v>
      </c>
    </row>
    <row r="707" spans="1:5" ht="15.75" customHeight="1">
      <c r="A707" s="122">
        <v>44624</v>
      </c>
      <c r="B707" s="123" t="s">
        <v>866</v>
      </c>
      <c r="E707" s="123" t="s">
        <v>866</v>
      </c>
    </row>
    <row r="708" spans="1:5" ht="15.75" customHeight="1">
      <c r="A708" s="122">
        <v>44623</v>
      </c>
      <c r="B708" s="123" t="s">
        <v>877</v>
      </c>
      <c r="E708" s="123" t="s">
        <v>877</v>
      </c>
    </row>
    <row r="709" spans="1:5" ht="15.75" customHeight="1">
      <c r="A709" s="122">
        <v>44622</v>
      </c>
      <c r="B709" s="123" t="s">
        <v>878</v>
      </c>
      <c r="E709" s="123" t="s">
        <v>878</v>
      </c>
    </row>
    <row r="710" spans="1:5" ht="15.75" customHeight="1">
      <c r="A710" s="122">
        <v>44621</v>
      </c>
      <c r="B710" s="123" t="s">
        <v>878</v>
      </c>
      <c r="E710" s="123" t="s">
        <v>878</v>
      </c>
    </row>
    <row r="711" spans="1:5" ht="15.75" customHeight="1">
      <c r="A711" s="122">
        <v>44620</v>
      </c>
      <c r="B711" s="123" t="s">
        <v>879</v>
      </c>
      <c r="E711" s="123" t="s">
        <v>879</v>
      </c>
    </row>
    <row r="712" spans="1:5" ht="15.75" customHeight="1">
      <c r="A712" s="122">
        <v>44617</v>
      </c>
      <c r="B712" s="123" t="s">
        <v>880</v>
      </c>
      <c r="E712" s="123" t="s">
        <v>880</v>
      </c>
    </row>
    <row r="713" spans="1:5" ht="15.75" customHeight="1">
      <c r="A713" s="122">
        <v>44616</v>
      </c>
      <c r="B713" s="123" t="s">
        <v>881</v>
      </c>
      <c r="E713" s="123" t="s">
        <v>881</v>
      </c>
    </row>
    <row r="714" spans="1:5" ht="15.75" customHeight="1">
      <c r="A714" s="122">
        <v>44615</v>
      </c>
      <c r="B714" s="123" t="s">
        <v>882</v>
      </c>
      <c r="E714" s="123" t="s">
        <v>882</v>
      </c>
    </row>
    <row r="715" spans="1:5" ht="15.75" customHeight="1">
      <c r="A715" s="122">
        <v>44614</v>
      </c>
      <c r="B715" s="123" t="s">
        <v>883</v>
      </c>
      <c r="E715" s="123" t="s">
        <v>883</v>
      </c>
    </row>
    <row r="716" spans="1:5" ht="15.75" customHeight="1">
      <c r="A716" s="122">
        <v>44613</v>
      </c>
      <c r="B716" s="123" t="s">
        <v>884</v>
      </c>
      <c r="E716" s="123" t="s">
        <v>884</v>
      </c>
    </row>
    <row r="717" spans="1:5" ht="15.75" customHeight="1">
      <c r="A717" s="122">
        <v>44610</v>
      </c>
      <c r="B717" s="124">
        <v>45721</v>
      </c>
      <c r="E717" s="124">
        <v>45721</v>
      </c>
    </row>
    <row r="718" spans="1:5" ht="15.75" customHeight="1">
      <c r="A718" s="122">
        <v>44609</v>
      </c>
      <c r="B718" s="123" t="s">
        <v>885</v>
      </c>
      <c r="E718" s="123" t="s">
        <v>885</v>
      </c>
    </row>
    <row r="719" spans="1:5" ht="15.75" customHeight="1">
      <c r="A719" s="122">
        <v>44608</v>
      </c>
      <c r="B719" s="123" t="s">
        <v>885</v>
      </c>
      <c r="E719" s="123" t="s">
        <v>885</v>
      </c>
    </row>
    <row r="720" spans="1:5" ht="15.75" customHeight="1">
      <c r="A720" s="122">
        <v>44607</v>
      </c>
      <c r="B720" s="123" t="s">
        <v>886</v>
      </c>
      <c r="E720" s="123" t="s">
        <v>886</v>
      </c>
    </row>
    <row r="721" spans="1:5" ht="15.75" customHeight="1">
      <c r="A721" s="122">
        <v>44606</v>
      </c>
      <c r="B721" s="123" t="s">
        <v>887</v>
      </c>
      <c r="E721" s="123" t="s">
        <v>887</v>
      </c>
    </row>
    <row r="722" spans="1:5" ht="15.75" customHeight="1">
      <c r="A722" s="122">
        <v>44603</v>
      </c>
      <c r="B722" s="123" t="s">
        <v>887</v>
      </c>
      <c r="E722" s="123" t="s">
        <v>887</v>
      </c>
    </row>
    <row r="723" spans="1:5" ht="15.75" customHeight="1">
      <c r="A723" s="122">
        <v>44602</v>
      </c>
      <c r="B723" s="123" t="s">
        <v>888</v>
      </c>
      <c r="E723" s="123" t="s">
        <v>888</v>
      </c>
    </row>
    <row r="724" spans="1:5" ht="15.75" customHeight="1">
      <c r="A724" s="122">
        <v>44601</v>
      </c>
      <c r="B724" s="123" t="s">
        <v>889</v>
      </c>
      <c r="E724" s="123" t="s">
        <v>889</v>
      </c>
    </row>
    <row r="725" spans="1:5" ht="15.75" customHeight="1">
      <c r="A725" s="122">
        <v>44600</v>
      </c>
      <c r="B725" s="123" t="s">
        <v>890</v>
      </c>
      <c r="E725" s="123" t="s">
        <v>890</v>
      </c>
    </row>
    <row r="726" spans="1:5" ht="15.75" customHeight="1">
      <c r="A726" s="122">
        <v>44599</v>
      </c>
      <c r="B726" s="123" t="s">
        <v>891</v>
      </c>
      <c r="E726" s="123" t="s">
        <v>891</v>
      </c>
    </row>
    <row r="727" spans="1:5" ht="15.75" customHeight="1">
      <c r="A727" s="122">
        <v>44596</v>
      </c>
      <c r="B727" s="124">
        <v>45693</v>
      </c>
      <c r="E727" s="124">
        <v>45693</v>
      </c>
    </row>
    <row r="728" spans="1:5" ht="15.75" customHeight="1">
      <c r="A728" s="122">
        <v>44595</v>
      </c>
      <c r="B728" s="123" t="s">
        <v>892</v>
      </c>
      <c r="E728" s="123" t="s">
        <v>892</v>
      </c>
    </row>
    <row r="729" spans="1:5" ht="15.75" customHeight="1">
      <c r="A729" s="122">
        <v>44594</v>
      </c>
      <c r="B729" s="125">
        <v>45935</v>
      </c>
      <c r="E729" s="125">
        <v>45935</v>
      </c>
    </row>
    <row r="730" spans="1:5" ht="15.75" customHeight="1">
      <c r="A730" s="122">
        <v>44593</v>
      </c>
      <c r="B730" s="123" t="s">
        <v>893</v>
      </c>
      <c r="E730" s="123" t="s">
        <v>893</v>
      </c>
    </row>
    <row r="731" spans="1:5" ht="15.75" customHeight="1">
      <c r="A731" s="122">
        <v>44592</v>
      </c>
      <c r="B731" s="123" t="s">
        <v>894</v>
      </c>
      <c r="E731" s="123" t="s">
        <v>894</v>
      </c>
    </row>
    <row r="732" spans="1:5" ht="15.75" customHeight="1">
      <c r="A732" s="122">
        <v>44589</v>
      </c>
      <c r="B732" s="123" t="s">
        <v>895</v>
      </c>
      <c r="E732" s="123" t="s">
        <v>895</v>
      </c>
    </row>
    <row r="733" spans="1:5" ht="15.75" customHeight="1">
      <c r="A733" s="122">
        <v>44588</v>
      </c>
      <c r="B733" s="123" t="s">
        <v>896</v>
      </c>
      <c r="E733" s="123" t="s">
        <v>896</v>
      </c>
    </row>
    <row r="734" spans="1:5" ht="15.75" customHeight="1">
      <c r="A734" s="122">
        <v>44587</v>
      </c>
      <c r="B734" s="124">
        <v>45662</v>
      </c>
      <c r="E734" s="124">
        <v>45662</v>
      </c>
    </row>
    <row r="735" spans="1:5" ht="15.75" customHeight="1">
      <c r="A735" s="122">
        <v>44586</v>
      </c>
      <c r="B735" s="123" t="s">
        <v>897</v>
      </c>
      <c r="E735" s="123" t="s">
        <v>897</v>
      </c>
    </row>
    <row r="736" spans="1:5" ht="15.75" customHeight="1">
      <c r="A736" s="122">
        <v>44585</v>
      </c>
      <c r="B736" s="123" t="s">
        <v>898</v>
      </c>
      <c r="E736" s="123" t="s">
        <v>898</v>
      </c>
    </row>
    <row r="737" spans="1:5" ht="15.75" customHeight="1">
      <c r="A737" s="122">
        <v>44582</v>
      </c>
      <c r="B737" s="123" t="s">
        <v>899</v>
      </c>
      <c r="E737" s="123" t="s">
        <v>899</v>
      </c>
    </row>
    <row r="738" spans="1:5" ht="15.75" customHeight="1">
      <c r="A738" s="122">
        <v>44581</v>
      </c>
      <c r="B738" s="123" t="s">
        <v>900</v>
      </c>
      <c r="E738" s="123" t="s">
        <v>900</v>
      </c>
    </row>
    <row r="739" spans="1:5" ht="15.75" customHeight="1">
      <c r="A739" s="122">
        <v>44580</v>
      </c>
      <c r="B739" s="123" t="s">
        <v>884</v>
      </c>
      <c r="E739" s="123" t="s">
        <v>884</v>
      </c>
    </row>
    <row r="740" spans="1:5" ht="15.75" customHeight="1">
      <c r="A740" s="122">
        <v>44579</v>
      </c>
      <c r="B740" s="123" t="s">
        <v>901</v>
      </c>
      <c r="E740" s="123" t="s">
        <v>901</v>
      </c>
    </row>
    <row r="741" spans="1:5" ht="15.75" customHeight="1">
      <c r="A741" s="122">
        <v>44578</v>
      </c>
      <c r="B741" s="123" t="s">
        <v>902</v>
      </c>
      <c r="E741" s="123" t="s">
        <v>902</v>
      </c>
    </row>
    <row r="742" spans="1:5" ht="15.75" customHeight="1">
      <c r="A742" s="122">
        <v>44575</v>
      </c>
      <c r="B742" s="123" t="s">
        <v>903</v>
      </c>
      <c r="E742" s="123" t="s">
        <v>903</v>
      </c>
    </row>
    <row r="743" spans="1:5" ht="15.75" customHeight="1">
      <c r="A743" s="122">
        <v>44574</v>
      </c>
      <c r="B743" s="123" t="s">
        <v>904</v>
      </c>
      <c r="E743" s="123" t="s">
        <v>904</v>
      </c>
    </row>
    <row r="744" spans="1:5" ht="15.75" customHeight="1">
      <c r="A744" s="122">
        <v>44573</v>
      </c>
      <c r="B744" s="123" t="s">
        <v>905</v>
      </c>
      <c r="E744" s="123" t="s">
        <v>905</v>
      </c>
    </row>
    <row r="745" spans="1:5" ht="15.75" customHeight="1">
      <c r="A745" s="122">
        <v>44572</v>
      </c>
      <c r="B745" s="123" t="s">
        <v>906</v>
      </c>
      <c r="E745" s="123" t="s">
        <v>906</v>
      </c>
    </row>
    <row r="746" spans="1:5" ht="15.75" customHeight="1">
      <c r="A746" s="122">
        <v>44571</v>
      </c>
      <c r="B746" s="123" t="s">
        <v>907</v>
      </c>
      <c r="E746" s="123" t="s">
        <v>907</v>
      </c>
    </row>
    <row r="747" spans="1:5" ht="15.75" customHeight="1">
      <c r="A747" s="122">
        <v>44568</v>
      </c>
      <c r="B747" s="124">
        <v>45783</v>
      </c>
      <c r="E747" s="124">
        <v>45783</v>
      </c>
    </row>
    <row r="748" spans="1:5" ht="15.75" customHeight="1">
      <c r="A748" s="122">
        <v>44567</v>
      </c>
      <c r="B748" s="124">
        <v>45783</v>
      </c>
      <c r="E748" s="124">
        <v>45783</v>
      </c>
    </row>
    <row r="749" spans="1:5" ht="15.75" customHeight="1">
      <c r="A749" s="122">
        <v>44566</v>
      </c>
      <c r="B749" s="123" t="s">
        <v>908</v>
      </c>
      <c r="E749" s="123" t="s">
        <v>908</v>
      </c>
    </row>
    <row r="750" spans="1:5" ht="15.75" customHeight="1">
      <c r="A750" s="122">
        <v>44565</v>
      </c>
      <c r="B750" s="123" t="s">
        <v>909</v>
      </c>
      <c r="E750" s="123" t="s">
        <v>909</v>
      </c>
    </row>
    <row r="751" spans="1:5" ht="15.75" customHeight="1">
      <c r="E751" s="38"/>
    </row>
    <row r="752" spans="1:5" ht="15.75" customHeight="1">
      <c r="E752" s="38"/>
    </row>
    <row r="753" spans="5:5" ht="15.75" customHeight="1">
      <c r="E753" s="38"/>
    </row>
    <row r="754" spans="5:5" ht="15.75" customHeight="1">
      <c r="E754" s="38"/>
    </row>
    <row r="755" spans="5:5" ht="15.75" customHeight="1">
      <c r="E755" s="38"/>
    </row>
    <row r="756" spans="5:5" ht="15.75" customHeight="1">
      <c r="E756" s="38"/>
    </row>
    <row r="757" spans="5:5" ht="15.75" customHeight="1">
      <c r="E757" s="38"/>
    </row>
    <row r="758" spans="5:5" ht="15.75" customHeight="1">
      <c r="E758" s="38"/>
    </row>
    <row r="759" spans="5:5" ht="15.75" customHeight="1">
      <c r="E759" s="38"/>
    </row>
    <row r="760" spans="5:5" ht="15.75" customHeight="1">
      <c r="E760" s="38"/>
    </row>
    <row r="761" spans="5:5" ht="15.75" customHeight="1">
      <c r="E761" s="38"/>
    </row>
    <row r="762" spans="5:5" ht="15.75" customHeight="1">
      <c r="E762" s="38"/>
    </row>
    <row r="763" spans="5:5" ht="15.75" customHeight="1">
      <c r="E763" s="38"/>
    </row>
    <row r="764" spans="5:5" ht="15.75" customHeight="1">
      <c r="E764" s="38"/>
    </row>
    <row r="765" spans="5:5" ht="15.75" customHeight="1">
      <c r="E765" s="38"/>
    </row>
    <row r="766" spans="5:5" ht="15.75" customHeight="1">
      <c r="E766" s="38"/>
    </row>
    <row r="767" spans="5:5" ht="15.75" customHeight="1">
      <c r="E767" s="38"/>
    </row>
    <row r="768" spans="5:5" ht="15.75" customHeight="1">
      <c r="E768" s="38"/>
    </row>
    <row r="769" spans="5:5" ht="15.75" customHeight="1">
      <c r="E769" s="38"/>
    </row>
    <row r="770" spans="5:5" ht="15.75" customHeight="1">
      <c r="E770" s="38"/>
    </row>
    <row r="771" spans="5:5" ht="15.75" customHeight="1">
      <c r="E771" s="38"/>
    </row>
    <row r="772" spans="5:5" ht="15.75" customHeight="1">
      <c r="E772" s="38"/>
    </row>
    <row r="773" spans="5:5" ht="15.75" customHeight="1">
      <c r="E773" s="38"/>
    </row>
    <row r="774" spans="5:5" ht="15.75" customHeight="1">
      <c r="E774" s="38"/>
    </row>
    <row r="775" spans="5:5" ht="15.75" customHeight="1">
      <c r="E775" s="38"/>
    </row>
    <row r="776" spans="5:5" ht="15.75" customHeight="1">
      <c r="E776" s="38"/>
    </row>
    <row r="777" spans="5:5" ht="15.75" customHeight="1">
      <c r="E777" s="38"/>
    </row>
    <row r="778" spans="5:5" ht="15.75" customHeight="1">
      <c r="E778" s="38"/>
    </row>
    <row r="779" spans="5:5" ht="15.75" customHeight="1">
      <c r="E779" s="38"/>
    </row>
    <row r="780" spans="5:5" ht="15.75" customHeight="1">
      <c r="E780" s="38"/>
    </row>
    <row r="781" spans="5:5" ht="15.75" customHeight="1">
      <c r="E781" s="38"/>
    </row>
    <row r="782" spans="5:5" ht="15.75" customHeight="1">
      <c r="E782" s="38"/>
    </row>
    <row r="783" spans="5:5" ht="15.75" customHeight="1">
      <c r="E783" s="38"/>
    </row>
    <row r="784" spans="5:5" ht="15.75" customHeight="1">
      <c r="E784" s="38"/>
    </row>
    <row r="785" spans="5:5" ht="15.75" customHeight="1">
      <c r="E785" s="38"/>
    </row>
    <row r="786" spans="5:5" ht="15.75" customHeight="1">
      <c r="E786" s="38"/>
    </row>
    <row r="787" spans="5:5" ht="15.75" customHeight="1">
      <c r="E787" s="38"/>
    </row>
    <row r="788" spans="5:5" ht="15.75" customHeight="1">
      <c r="E788" s="38"/>
    </row>
    <row r="789" spans="5:5" ht="15.75" customHeight="1">
      <c r="E789" s="38"/>
    </row>
    <row r="790" spans="5:5" ht="15.75" customHeight="1">
      <c r="E790" s="38"/>
    </row>
    <row r="791" spans="5:5" ht="15.75" customHeight="1">
      <c r="E791" s="38"/>
    </row>
    <row r="792" spans="5:5" ht="15.75" customHeight="1">
      <c r="E792" s="38"/>
    </row>
    <row r="793" spans="5:5" ht="15.75" customHeight="1">
      <c r="E793" s="38"/>
    </row>
    <row r="794" spans="5:5" ht="15.75" customHeight="1">
      <c r="E794" s="38"/>
    </row>
    <row r="795" spans="5:5" ht="15.75" customHeight="1">
      <c r="E795" s="38"/>
    </row>
    <row r="796" spans="5:5" ht="15.75" customHeight="1">
      <c r="E796" s="38"/>
    </row>
    <row r="797" spans="5:5" ht="15.75" customHeight="1">
      <c r="E797" s="38"/>
    </row>
    <row r="798" spans="5:5" ht="15.75" customHeight="1">
      <c r="E798" s="38"/>
    </row>
    <row r="799" spans="5:5" ht="15.75" customHeight="1">
      <c r="E799" s="38"/>
    </row>
    <row r="800" spans="5:5" ht="15.75" customHeight="1">
      <c r="E800" s="38"/>
    </row>
    <row r="801" spans="5:5" ht="15.75" customHeight="1">
      <c r="E801" s="38"/>
    </row>
    <row r="802" spans="5:5" ht="15.75" customHeight="1">
      <c r="E802" s="38"/>
    </row>
    <row r="803" spans="5:5" ht="15.75" customHeight="1">
      <c r="E803" s="38"/>
    </row>
    <row r="804" spans="5:5" ht="15.75" customHeight="1">
      <c r="E804" s="38"/>
    </row>
    <row r="805" spans="5:5" ht="15.75" customHeight="1">
      <c r="E805" s="38"/>
    </row>
    <row r="806" spans="5:5" ht="15.75" customHeight="1">
      <c r="E806" s="38"/>
    </row>
    <row r="807" spans="5:5" ht="15.75" customHeight="1">
      <c r="E807" s="38"/>
    </row>
    <row r="808" spans="5:5" ht="15.75" customHeight="1">
      <c r="E808" s="38"/>
    </row>
    <row r="809" spans="5:5" ht="15.75" customHeight="1">
      <c r="E809" s="38"/>
    </row>
    <row r="810" spans="5:5" ht="15.75" customHeight="1">
      <c r="E810" s="38"/>
    </row>
    <row r="811" spans="5:5" ht="15.75" customHeight="1">
      <c r="E811" s="38"/>
    </row>
    <row r="812" spans="5:5" ht="15.75" customHeight="1">
      <c r="E812" s="38"/>
    </row>
    <row r="813" spans="5:5" ht="15.75" customHeight="1">
      <c r="E813" s="38"/>
    </row>
    <row r="814" spans="5:5" ht="15.75" customHeight="1">
      <c r="E814" s="38"/>
    </row>
    <row r="815" spans="5:5" ht="15.75" customHeight="1">
      <c r="E815" s="38"/>
    </row>
    <row r="816" spans="5:5" ht="15.75" customHeight="1">
      <c r="E816" s="38"/>
    </row>
    <row r="817" spans="5:5" ht="15.75" customHeight="1">
      <c r="E817" s="38"/>
    </row>
    <row r="818" spans="5:5" ht="15.75" customHeight="1">
      <c r="E818" s="38"/>
    </row>
    <row r="819" spans="5:5" ht="15.75" customHeight="1">
      <c r="E819" s="38"/>
    </row>
    <row r="820" spans="5:5" ht="15.75" customHeight="1">
      <c r="E820" s="38"/>
    </row>
    <row r="821" spans="5:5" ht="15.75" customHeight="1">
      <c r="E821" s="38"/>
    </row>
    <row r="822" spans="5:5" ht="15.75" customHeight="1">
      <c r="E822" s="38"/>
    </row>
    <row r="823" spans="5:5" ht="15.75" customHeight="1">
      <c r="E823" s="38"/>
    </row>
    <row r="824" spans="5:5" ht="15.75" customHeight="1">
      <c r="E824" s="38"/>
    </row>
    <row r="825" spans="5:5" ht="15.75" customHeight="1">
      <c r="E825" s="38"/>
    </row>
    <row r="826" spans="5:5" ht="15.75" customHeight="1">
      <c r="E826" s="38"/>
    </row>
    <row r="827" spans="5:5" ht="15.75" customHeight="1">
      <c r="E827" s="38"/>
    </row>
    <row r="828" spans="5:5" ht="15.75" customHeight="1">
      <c r="E828" s="38"/>
    </row>
    <row r="829" spans="5:5" ht="15.75" customHeight="1">
      <c r="E829" s="38"/>
    </row>
    <row r="830" spans="5:5" ht="15.75" customHeight="1">
      <c r="E830" s="38"/>
    </row>
    <row r="831" spans="5:5" ht="15.75" customHeight="1">
      <c r="E831" s="38"/>
    </row>
    <row r="832" spans="5:5" ht="15.75" customHeight="1">
      <c r="E832" s="38"/>
    </row>
    <row r="833" spans="5:5" ht="15.75" customHeight="1">
      <c r="E833" s="38"/>
    </row>
    <row r="834" spans="5:5" ht="15.75" customHeight="1">
      <c r="E834" s="38"/>
    </row>
    <row r="835" spans="5:5" ht="15.75" customHeight="1">
      <c r="E835" s="38"/>
    </row>
    <row r="836" spans="5:5" ht="15.75" customHeight="1">
      <c r="E836" s="38"/>
    </row>
    <row r="837" spans="5:5" ht="15.75" customHeight="1">
      <c r="E837" s="38"/>
    </row>
    <row r="838" spans="5:5" ht="15.75" customHeight="1">
      <c r="E838" s="38"/>
    </row>
    <row r="839" spans="5:5" ht="15.75" customHeight="1">
      <c r="E839" s="38"/>
    </row>
    <row r="840" spans="5:5" ht="15.75" customHeight="1">
      <c r="E840" s="38"/>
    </row>
    <row r="841" spans="5:5" ht="15.75" customHeight="1">
      <c r="E841" s="38"/>
    </row>
    <row r="842" spans="5:5" ht="15.75" customHeight="1">
      <c r="E842" s="38"/>
    </row>
    <row r="843" spans="5:5" ht="15.75" customHeight="1">
      <c r="E843" s="38"/>
    </row>
    <row r="844" spans="5:5" ht="15.75" customHeight="1">
      <c r="E844" s="38"/>
    </row>
    <row r="845" spans="5:5" ht="15.75" customHeight="1">
      <c r="E845" s="38"/>
    </row>
    <row r="846" spans="5:5" ht="15.75" customHeight="1">
      <c r="E846" s="38"/>
    </row>
    <row r="847" spans="5:5" ht="15.75" customHeight="1">
      <c r="E847" s="38"/>
    </row>
    <row r="848" spans="5:5" ht="15.75" customHeight="1">
      <c r="E848" s="38"/>
    </row>
    <row r="849" spans="5:5" ht="15.75" customHeight="1">
      <c r="E849" s="38"/>
    </row>
    <row r="850" spans="5:5" ht="15.75" customHeight="1">
      <c r="E850" s="38"/>
    </row>
    <row r="851" spans="5:5" ht="15.75" customHeight="1">
      <c r="E851" s="38"/>
    </row>
    <row r="852" spans="5:5" ht="15.75" customHeight="1">
      <c r="E852" s="38"/>
    </row>
    <row r="853" spans="5:5" ht="15.75" customHeight="1">
      <c r="E853" s="38"/>
    </row>
    <row r="854" spans="5:5" ht="15.75" customHeight="1">
      <c r="E854" s="38"/>
    </row>
    <row r="855" spans="5:5" ht="15.75" customHeight="1">
      <c r="E855" s="38"/>
    </row>
    <row r="856" spans="5:5" ht="15.75" customHeight="1">
      <c r="E856" s="38"/>
    </row>
    <row r="857" spans="5:5" ht="15.75" customHeight="1">
      <c r="E857" s="38"/>
    </row>
    <row r="858" spans="5:5" ht="15.75" customHeight="1">
      <c r="E858" s="38"/>
    </row>
    <row r="859" spans="5:5" ht="15.75" customHeight="1">
      <c r="E859" s="38"/>
    </row>
    <row r="860" spans="5:5" ht="15.75" customHeight="1">
      <c r="E860" s="38"/>
    </row>
    <row r="861" spans="5:5" ht="15.75" customHeight="1">
      <c r="E861" s="38"/>
    </row>
    <row r="862" spans="5:5" ht="15.75" customHeight="1">
      <c r="E862" s="38"/>
    </row>
    <row r="863" spans="5:5" ht="15.75" customHeight="1">
      <c r="E863" s="38"/>
    </row>
    <row r="864" spans="5:5" ht="15.75" customHeight="1">
      <c r="E864" s="38"/>
    </row>
    <row r="865" spans="5:5" ht="15.75" customHeight="1">
      <c r="E865" s="38"/>
    </row>
    <row r="866" spans="5:5" ht="15.75" customHeight="1">
      <c r="E866" s="38"/>
    </row>
    <row r="867" spans="5:5" ht="15.75" customHeight="1">
      <c r="E867" s="38"/>
    </row>
    <row r="868" spans="5:5" ht="15.75" customHeight="1">
      <c r="E868" s="38"/>
    </row>
    <row r="869" spans="5:5" ht="15.75" customHeight="1">
      <c r="E869" s="38"/>
    </row>
    <row r="870" spans="5:5" ht="15.75" customHeight="1">
      <c r="E870" s="38"/>
    </row>
    <row r="871" spans="5:5" ht="15.75" customHeight="1">
      <c r="E871" s="38"/>
    </row>
    <row r="872" spans="5:5" ht="15.75" customHeight="1">
      <c r="E872" s="38"/>
    </row>
    <row r="873" spans="5:5" ht="15.75" customHeight="1">
      <c r="E873" s="38"/>
    </row>
    <row r="874" spans="5:5" ht="15.75" customHeight="1">
      <c r="E874" s="38"/>
    </row>
    <row r="875" spans="5:5" ht="15.75" customHeight="1">
      <c r="E875" s="38"/>
    </row>
    <row r="876" spans="5:5" ht="15.75" customHeight="1">
      <c r="E876" s="38"/>
    </row>
    <row r="877" spans="5:5" ht="15.75" customHeight="1">
      <c r="E877" s="38"/>
    </row>
    <row r="878" spans="5:5" ht="15.75" customHeight="1">
      <c r="E878" s="38"/>
    </row>
    <row r="879" spans="5:5" ht="15.75" customHeight="1">
      <c r="E879" s="38"/>
    </row>
    <row r="880" spans="5:5" ht="15.75" customHeight="1">
      <c r="E880" s="38"/>
    </row>
    <row r="881" spans="5:5" ht="15.75" customHeight="1">
      <c r="E881" s="38"/>
    </row>
    <row r="882" spans="5:5" ht="15.75" customHeight="1">
      <c r="E882" s="38"/>
    </row>
    <row r="883" spans="5:5" ht="15.75" customHeight="1">
      <c r="E883" s="38"/>
    </row>
    <row r="884" spans="5:5" ht="15.75" customHeight="1">
      <c r="E884" s="38"/>
    </row>
    <row r="885" spans="5:5" ht="15.75" customHeight="1">
      <c r="E885" s="38"/>
    </row>
    <row r="886" spans="5:5" ht="15.75" customHeight="1">
      <c r="E886" s="38"/>
    </row>
    <row r="887" spans="5:5" ht="15.75" customHeight="1">
      <c r="E887" s="38"/>
    </row>
    <row r="888" spans="5:5" ht="15.75" customHeight="1">
      <c r="E888" s="38"/>
    </row>
    <row r="889" spans="5:5" ht="15.75" customHeight="1">
      <c r="E889" s="38"/>
    </row>
    <row r="890" spans="5:5" ht="15.75" customHeight="1">
      <c r="E890" s="38"/>
    </row>
    <row r="891" spans="5:5" ht="15.75" customHeight="1">
      <c r="E891" s="38"/>
    </row>
    <row r="892" spans="5:5" ht="15.75" customHeight="1">
      <c r="E892" s="38"/>
    </row>
    <row r="893" spans="5:5" ht="15.75" customHeight="1">
      <c r="E893" s="38"/>
    </row>
    <row r="894" spans="5:5" ht="15.75" customHeight="1">
      <c r="E894" s="38"/>
    </row>
    <row r="895" spans="5:5" ht="15.75" customHeight="1">
      <c r="E895" s="38"/>
    </row>
    <row r="896" spans="5:5" ht="15.75" customHeight="1">
      <c r="E896" s="38"/>
    </row>
    <row r="897" spans="5:5" ht="15.75" customHeight="1">
      <c r="E897" s="38"/>
    </row>
    <row r="898" spans="5:5" ht="15.75" customHeight="1">
      <c r="E898" s="38"/>
    </row>
    <row r="899" spans="5:5" ht="15.75" customHeight="1">
      <c r="E899" s="38"/>
    </row>
    <row r="900" spans="5:5" ht="15.75" customHeight="1">
      <c r="E900" s="38"/>
    </row>
    <row r="901" spans="5:5" ht="15.75" customHeight="1">
      <c r="E901" s="38"/>
    </row>
    <row r="902" spans="5:5" ht="15.75" customHeight="1">
      <c r="E902" s="38"/>
    </row>
    <row r="903" spans="5:5" ht="15.75" customHeight="1">
      <c r="E903" s="38"/>
    </row>
    <row r="904" spans="5:5" ht="15.75" customHeight="1">
      <c r="E904" s="38"/>
    </row>
    <row r="905" spans="5:5" ht="15.75" customHeight="1">
      <c r="E905" s="38"/>
    </row>
    <row r="906" spans="5:5" ht="15.75" customHeight="1">
      <c r="E906" s="38"/>
    </row>
    <row r="907" spans="5:5" ht="15.75" customHeight="1">
      <c r="E907" s="38"/>
    </row>
    <row r="908" spans="5:5" ht="15.75" customHeight="1">
      <c r="E908" s="38"/>
    </row>
    <row r="909" spans="5:5" ht="15.75" customHeight="1">
      <c r="E909" s="38"/>
    </row>
    <row r="910" spans="5:5" ht="15.75" customHeight="1">
      <c r="E910" s="38"/>
    </row>
    <row r="911" spans="5:5" ht="15.75" customHeight="1">
      <c r="E911" s="38"/>
    </row>
    <row r="912" spans="5:5" ht="15.75" customHeight="1">
      <c r="E912" s="38"/>
    </row>
    <row r="913" spans="5:5" ht="15.75" customHeight="1">
      <c r="E913" s="38"/>
    </row>
    <row r="914" spans="5:5" ht="15.75" customHeight="1">
      <c r="E914" s="38"/>
    </row>
    <row r="915" spans="5:5" ht="15.75" customHeight="1">
      <c r="E915" s="38"/>
    </row>
    <row r="916" spans="5:5" ht="15.75" customHeight="1">
      <c r="E916" s="38"/>
    </row>
    <row r="917" spans="5:5" ht="15.75" customHeight="1">
      <c r="E917" s="38"/>
    </row>
    <row r="918" spans="5:5" ht="15.75" customHeight="1">
      <c r="E918" s="38"/>
    </row>
    <row r="919" spans="5:5" ht="15.75" customHeight="1">
      <c r="E919" s="38"/>
    </row>
    <row r="920" spans="5:5" ht="15.75" customHeight="1">
      <c r="E920" s="38"/>
    </row>
    <row r="921" spans="5:5" ht="15.75" customHeight="1">
      <c r="E921" s="38"/>
    </row>
    <row r="922" spans="5:5" ht="15.75" customHeight="1">
      <c r="E922" s="38"/>
    </row>
    <row r="923" spans="5:5" ht="15.75" customHeight="1">
      <c r="E923" s="38"/>
    </row>
    <row r="924" spans="5:5" ht="15.75" customHeight="1">
      <c r="E924" s="38"/>
    </row>
    <row r="925" spans="5:5" ht="15.75" customHeight="1">
      <c r="E925" s="38"/>
    </row>
    <row r="926" spans="5:5" ht="15.75" customHeight="1">
      <c r="E926" s="38"/>
    </row>
    <row r="927" spans="5:5" ht="15.75" customHeight="1">
      <c r="E927" s="38"/>
    </row>
    <row r="928" spans="5:5" ht="15.75" customHeight="1">
      <c r="E928" s="38"/>
    </row>
    <row r="929" spans="5:5" ht="15.75" customHeight="1">
      <c r="E929" s="38"/>
    </row>
    <row r="930" spans="5:5" ht="15.75" customHeight="1">
      <c r="E930" s="38"/>
    </row>
    <row r="931" spans="5:5" ht="15.75" customHeight="1">
      <c r="E931" s="38"/>
    </row>
    <row r="932" spans="5:5" ht="15.75" customHeight="1">
      <c r="E932" s="38"/>
    </row>
    <row r="933" spans="5:5" ht="15.75" customHeight="1">
      <c r="E933" s="38"/>
    </row>
    <row r="934" spans="5:5" ht="15.75" customHeight="1">
      <c r="E934" s="38"/>
    </row>
    <row r="935" spans="5:5" ht="15.75" customHeight="1">
      <c r="E935" s="38"/>
    </row>
    <row r="936" spans="5:5" ht="15.75" customHeight="1">
      <c r="E936" s="38"/>
    </row>
    <row r="937" spans="5:5" ht="15.75" customHeight="1">
      <c r="E937" s="38"/>
    </row>
    <row r="938" spans="5:5" ht="15.75" customHeight="1">
      <c r="E938" s="38"/>
    </row>
    <row r="939" spans="5:5" ht="15.75" customHeight="1">
      <c r="E939" s="38"/>
    </row>
    <row r="940" spans="5:5" ht="15.75" customHeight="1">
      <c r="E940" s="38"/>
    </row>
    <row r="941" spans="5:5" ht="15.75" customHeight="1">
      <c r="E941" s="38"/>
    </row>
    <row r="942" spans="5:5" ht="15.75" customHeight="1">
      <c r="E942" s="38"/>
    </row>
    <row r="943" spans="5:5" ht="15.75" customHeight="1">
      <c r="E943" s="38"/>
    </row>
    <row r="944" spans="5:5" ht="15.75" customHeight="1">
      <c r="E944" s="38"/>
    </row>
    <row r="945" spans="5:5" ht="15.75" customHeight="1">
      <c r="E945" s="38"/>
    </row>
    <row r="946" spans="5:5" ht="15.75" customHeight="1">
      <c r="E946" s="38"/>
    </row>
    <row r="947" spans="5:5" ht="15.75" customHeight="1">
      <c r="E947" s="38"/>
    </row>
    <row r="948" spans="5:5" ht="15.75" customHeight="1">
      <c r="E948" s="38"/>
    </row>
    <row r="949" spans="5:5" ht="15.75" customHeight="1">
      <c r="E949" s="38"/>
    </row>
    <row r="950" spans="5:5" ht="15.75" customHeight="1">
      <c r="E950" s="38"/>
    </row>
    <row r="951" spans="5:5" ht="15.75" customHeight="1">
      <c r="E951" s="38"/>
    </row>
    <row r="952" spans="5:5" ht="15.75" customHeight="1">
      <c r="E952" s="38"/>
    </row>
    <row r="953" spans="5:5" ht="15.75" customHeight="1">
      <c r="E953" s="38"/>
    </row>
    <row r="954" spans="5:5" ht="15.75" customHeight="1">
      <c r="E954" s="38"/>
    </row>
    <row r="955" spans="5:5" ht="15.75" customHeight="1">
      <c r="E955" s="38"/>
    </row>
    <row r="956" spans="5:5" ht="15.75" customHeight="1">
      <c r="E956" s="38"/>
    </row>
    <row r="957" spans="5:5" ht="15.75" customHeight="1">
      <c r="E957" s="38"/>
    </row>
    <row r="958" spans="5:5" ht="15.75" customHeight="1">
      <c r="E958" s="38"/>
    </row>
    <row r="959" spans="5:5" ht="15.75" customHeight="1">
      <c r="E959" s="38"/>
    </row>
    <row r="960" spans="5:5" ht="15.75" customHeight="1">
      <c r="E960" s="38"/>
    </row>
    <row r="961" spans="5:5" ht="15.75" customHeight="1">
      <c r="E961" s="38"/>
    </row>
    <row r="962" spans="5:5" ht="15.75" customHeight="1">
      <c r="E962" s="38"/>
    </row>
    <row r="963" spans="5:5" ht="15.75" customHeight="1">
      <c r="E963" s="38"/>
    </row>
    <row r="964" spans="5:5" ht="15.75" customHeight="1">
      <c r="E964" s="38"/>
    </row>
    <row r="965" spans="5:5" ht="15.75" customHeight="1">
      <c r="E965" s="38"/>
    </row>
    <row r="966" spans="5:5" ht="15.75" customHeight="1">
      <c r="E966" s="38"/>
    </row>
    <row r="967" spans="5:5" ht="15.75" customHeight="1">
      <c r="E967" s="38"/>
    </row>
    <row r="968" spans="5:5" ht="15.75" customHeight="1">
      <c r="E968" s="38"/>
    </row>
    <row r="969" spans="5:5" ht="15.75" customHeight="1">
      <c r="E969" s="38"/>
    </row>
    <row r="970" spans="5:5" ht="15.75" customHeight="1">
      <c r="E970" s="38"/>
    </row>
    <row r="971" spans="5:5" ht="15.75" customHeight="1">
      <c r="E971" s="38"/>
    </row>
    <row r="972" spans="5:5" ht="15.75" customHeight="1">
      <c r="E972" s="38"/>
    </row>
    <row r="973" spans="5:5" ht="15.75" customHeight="1">
      <c r="E973" s="38"/>
    </row>
    <row r="974" spans="5:5" ht="15.75" customHeight="1">
      <c r="E974" s="38"/>
    </row>
    <row r="975" spans="5:5" ht="15.75" customHeight="1">
      <c r="E975" s="38"/>
    </row>
    <row r="976" spans="5:5" ht="15.75" customHeight="1">
      <c r="E976" s="38"/>
    </row>
    <row r="977" spans="5:5" ht="15.75" customHeight="1">
      <c r="E977" s="38"/>
    </row>
    <row r="978" spans="5:5" ht="15.75" customHeight="1">
      <c r="E978" s="38"/>
    </row>
    <row r="979" spans="5:5" ht="15.75" customHeight="1">
      <c r="E979" s="38"/>
    </row>
    <row r="980" spans="5:5" ht="15.75" customHeight="1">
      <c r="E980" s="38"/>
    </row>
    <row r="981" spans="5:5" ht="15.75" customHeight="1">
      <c r="E981" s="38"/>
    </row>
    <row r="982" spans="5:5" ht="15.75" customHeight="1">
      <c r="E982" s="38"/>
    </row>
    <row r="983" spans="5:5" ht="15.75" customHeight="1">
      <c r="E983" s="38"/>
    </row>
    <row r="984" spans="5:5" ht="15.75" customHeight="1">
      <c r="E984" s="38"/>
    </row>
    <row r="985" spans="5:5" ht="15.75" customHeight="1">
      <c r="E985" s="38"/>
    </row>
    <row r="986" spans="5:5" ht="15.75" customHeight="1">
      <c r="E986" s="38"/>
    </row>
    <row r="987" spans="5:5" ht="15.75" customHeight="1">
      <c r="E987" s="38"/>
    </row>
    <row r="988" spans="5:5" ht="15.75" customHeight="1">
      <c r="E988" s="38"/>
    </row>
    <row r="989" spans="5:5" ht="15.75" customHeight="1">
      <c r="E989" s="38"/>
    </row>
    <row r="990" spans="5:5" ht="15.75" customHeight="1">
      <c r="E990" s="38"/>
    </row>
    <row r="991" spans="5:5" ht="15.75" customHeight="1">
      <c r="E991" s="38"/>
    </row>
    <row r="992" spans="5:5" ht="15.75" customHeight="1">
      <c r="E992" s="38"/>
    </row>
    <row r="993" spans="5:5" ht="15.75" customHeight="1">
      <c r="E993" s="38"/>
    </row>
    <row r="994" spans="5:5" ht="15.75" customHeight="1">
      <c r="E994" s="38"/>
    </row>
    <row r="995" spans="5:5" ht="15.75" customHeight="1">
      <c r="E995" s="38"/>
    </row>
    <row r="996" spans="5:5" ht="15.75" customHeight="1">
      <c r="E996" s="38"/>
    </row>
    <row r="997" spans="5:5" ht="15.75" customHeight="1">
      <c r="E997" s="38"/>
    </row>
    <row r="998" spans="5:5" ht="15.75" customHeight="1">
      <c r="E998" s="38"/>
    </row>
    <row r="999" spans="5:5" ht="15.75" customHeight="1">
      <c r="E999" s="38"/>
    </row>
    <row r="1000" spans="5:5" ht="15.75" customHeight="1">
      <c r="E1000" s="38"/>
    </row>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G1464"/>
  <sheetViews>
    <sheetView workbookViewId="0"/>
  </sheetViews>
  <sheetFormatPr defaultColWidth="12.5703125" defaultRowHeight="15" customHeight="1"/>
  <cols>
    <col min="1" max="3" width="10.140625" customWidth="1"/>
    <col min="4" max="4" width="10.5703125" customWidth="1"/>
    <col min="5" max="5" width="9.5703125" customWidth="1"/>
    <col min="6" max="6" width="10.85546875" customWidth="1"/>
    <col min="7" max="8" width="9.85546875" customWidth="1"/>
    <col min="9" max="9" width="10.7109375" customWidth="1"/>
    <col min="10" max="10" width="11" customWidth="1"/>
    <col min="11" max="13" width="9.5703125" customWidth="1"/>
    <col min="14" max="14" width="9.85546875" customWidth="1"/>
    <col min="15" max="15" width="10.7109375" customWidth="1"/>
    <col min="16" max="16" width="11.140625" customWidth="1"/>
    <col min="17" max="17" width="8.7109375" customWidth="1"/>
    <col min="18" max="18" width="10.42578125" customWidth="1"/>
    <col min="19" max="20" width="9.42578125" customWidth="1"/>
    <col min="21" max="21" width="9.28515625" customWidth="1"/>
    <col min="22" max="22" width="9.5703125" customWidth="1"/>
    <col min="23" max="24" width="9.140625" customWidth="1"/>
    <col min="25" max="25" width="10.5703125" customWidth="1"/>
    <col min="26" max="27" width="9.5703125" customWidth="1"/>
    <col min="28" max="28" width="9.42578125" customWidth="1"/>
    <col min="29" max="29" width="9.85546875" customWidth="1"/>
    <col min="30" max="30" width="10.42578125" customWidth="1"/>
    <col min="31" max="31" width="9.5703125" customWidth="1"/>
    <col min="32" max="32" width="9.140625" customWidth="1"/>
    <col min="33" max="33" width="9.5703125" customWidth="1"/>
    <col min="34" max="45" width="8.5703125" customWidth="1"/>
  </cols>
  <sheetData>
    <row r="1" spans="1:33">
      <c r="A1" s="101"/>
      <c r="B1" s="101"/>
      <c r="C1" s="26" t="s">
        <v>910</v>
      </c>
      <c r="D1" s="26" t="s">
        <v>911</v>
      </c>
      <c r="E1" s="26" t="s">
        <v>912</v>
      </c>
      <c r="F1" s="26" t="s">
        <v>913</v>
      </c>
      <c r="G1" s="26" t="s">
        <v>914</v>
      </c>
      <c r="H1" s="26" t="s">
        <v>915</v>
      </c>
      <c r="I1" s="26" t="s">
        <v>916</v>
      </c>
      <c r="J1" s="26" t="s">
        <v>917</v>
      </c>
      <c r="K1" s="26" t="s">
        <v>918</v>
      </c>
      <c r="L1" s="26" t="s">
        <v>919</v>
      </c>
      <c r="M1" s="26" t="s">
        <v>920</v>
      </c>
      <c r="N1" s="26" t="s">
        <v>921</v>
      </c>
      <c r="O1" s="26" t="s">
        <v>922</v>
      </c>
      <c r="P1" s="26" t="s">
        <v>923</v>
      </c>
      <c r="Q1" s="26" t="s">
        <v>924</v>
      </c>
      <c r="R1" s="26" t="s">
        <v>925</v>
      </c>
      <c r="S1" s="26" t="s">
        <v>926</v>
      </c>
      <c r="T1" s="26" t="s">
        <v>927</v>
      </c>
      <c r="U1" s="26" t="s">
        <v>928</v>
      </c>
      <c r="V1" s="26" t="s">
        <v>929</v>
      </c>
      <c r="W1" s="26" t="s">
        <v>930</v>
      </c>
      <c r="X1" s="26" t="s">
        <v>931</v>
      </c>
      <c r="Y1" s="26" t="s">
        <v>932</v>
      </c>
      <c r="Z1" s="26" t="s">
        <v>933</v>
      </c>
      <c r="AA1" s="26" t="s">
        <v>934</v>
      </c>
      <c r="AB1" s="26" t="s">
        <v>935</v>
      </c>
      <c r="AC1" s="26" t="s">
        <v>936</v>
      </c>
      <c r="AD1" s="26" t="s">
        <v>937</v>
      </c>
      <c r="AE1" s="26" t="s">
        <v>938</v>
      </c>
      <c r="AF1" s="26" t="s">
        <v>939</v>
      </c>
      <c r="AG1" s="26" t="s">
        <v>940</v>
      </c>
    </row>
    <row r="2" spans="1:33">
      <c r="A2" s="101" t="s">
        <v>235</v>
      </c>
      <c r="B2" s="101"/>
      <c r="C2" s="26" t="s">
        <v>236</v>
      </c>
      <c r="D2" s="26" t="s">
        <v>236</v>
      </c>
      <c r="E2" s="26" t="s">
        <v>236</v>
      </c>
      <c r="F2" s="26" t="s">
        <v>236</v>
      </c>
      <c r="G2" s="26" t="s">
        <v>236</v>
      </c>
      <c r="H2" s="26" t="s">
        <v>236</v>
      </c>
      <c r="I2" s="26" t="s">
        <v>236</v>
      </c>
      <c r="J2" s="26" t="s">
        <v>236</v>
      </c>
      <c r="K2" s="26" t="s">
        <v>236</v>
      </c>
      <c r="L2" s="26" t="s">
        <v>236</v>
      </c>
      <c r="M2" s="26" t="s">
        <v>236</v>
      </c>
      <c r="N2" s="26" t="s">
        <v>236</v>
      </c>
      <c r="O2" s="26" t="s">
        <v>236</v>
      </c>
      <c r="P2" s="26" t="s">
        <v>236</v>
      </c>
      <c r="Q2" s="26" t="s">
        <v>236</v>
      </c>
      <c r="R2" s="26" t="s">
        <v>236</v>
      </c>
      <c r="S2" s="26" t="s">
        <v>236</v>
      </c>
      <c r="T2" s="26" t="s">
        <v>236</v>
      </c>
      <c r="U2" s="26" t="s">
        <v>236</v>
      </c>
      <c r="V2" s="26" t="s">
        <v>236</v>
      </c>
      <c r="W2" s="26" t="s">
        <v>236</v>
      </c>
      <c r="X2" s="26" t="s">
        <v>236</v>
      </c>
      <c r="Y2" s="26" t="s">
        <v>236</v>
      </c>
      <c r="Z2" s="26" t="s">
        <v>236</v>
      </c>
      <c r="AA2" s="26" t="s">
        <v>236</v>
      </c>
      <c r="AB2" s="26" t="s">
        <v>236</v>
      </c>
      <c r="AC2" s="26" t="s">
        <v>236</v>
      </c>
      <c r="AD2" s="26" t="s">
        <v>236</v>
      </c>
      <c r="AE2" s="26" t="s">
        <v>236</v>
      </c>
      <c r="AF2" s="26" t="s">
        <v>236</v>
      </c>
      <c r="AG2" s="26" t="s">
        <v>236</v>
      </c>
    </row>
    <row r="3" spans="1:33">
      <c r="A3" s="101">
        <v>43832</v>
      </c>
      <c r="B3" s="102">
        <f>VLOOKUP(A3,'FTSE All-Share Historical '!A:B,2,FALSE)</f>
        <v>4285.97</v>
      </c>
      <c r="C3" s="26">
        <v>960</v>
      </c>
      <c r="D3" s="26">
        <v>886</v>
      </c>
      <c r="E3" s="26">
        <v>170.3</v>
      </c>
      <c r="F3" s="26">
        <v>330</v>
      </c>
      <c r="G3" s="26">
        <v>128.80000000000001</v>
      </c>
      <c r="H3" s="26">
        <v>239</v>
      </c>
      <c r="I3" s="26">
        <v>129.6</v>
      </c>
      <c r="J3" s="26">
        <v>289</v>
      </c>
      <c r="K3" s="26">
        <v>278</v>
      </c>
      <c r="L3" s="26">
        <v>489.2</v>
      </c>
      <c r="M3" s="26">
        <v>673</v>
      </c>
      <c r="N3" s="26">
        <v>456.5</v>
      </c>
      <c r="O3" s="26">
        <v>1627.5</v>
      </c>
      <c r="P3" s="26">
        <v>1620</v>
      </c>
      <c r="Q3" s="26">
        <v>94.75</v>
      </c>
      <c r="R3" s="26">
        <v>165</v>
      </c>
      <c r="S3" s="26">
        <v>38.299999999999997</v>
      </c>
      <c r="T3" s="26">
        <v>432.5</v>
      </c>
      <c r="U3" s="26">
        <v>270.5</v>
      </c>
      <c r="V3" s="26">
        <v>244</v>
      </c>
      <c r="W3" s="26">
        <v>4526.5</v>
      </c>
      <c r="X3" s="26">
        <v>2193.1259</v>
      </c>
      <c r="Y3" s="26">
        <v>223</v>
      </c>
      <c r="Z3" s="26">
        <v>1678</v>
      </c>
      <c r="AA3" s="26">
        <v>3030</v>
      </c>
      <c r="AB3" s="26">
        <v>631</v>
      </c>
      <c r="AC3" s="26">
        <v>990</v>
      </c>
      <c r="AD3" s="26">
        <v>6978</v>
      </c>
      <c r="AE3" s="26">
        <v>1723</v>
      </c>
      <c r="AF3" s="26">
        <v>1985</v>
      </c>
      <c r="AG3" s="26">
        <v>4.2439</v>
      </c>
    </row>
    <row r="4" spans="1:33">
      <c r="A4" s="101">
        <v>43833</v>
      </c>
      <c r="B4" s="102">
        <f>VLOOKUP(A4,'FTSE All-Share Historical '!A:B,2,FALSE)</f>
        <v>4290.29</v>
      </c>
      <c r="C4" s="26">
        <v>940</v>
      </c>
      <c r="D4" s="26">
        <v>165.86</v>
      </c>
      <c r="E4" s="26">
        <v>167.8</v>
      </c>
      <c r="F4" s="26">
        <v>322</v>
      </c>
      <c r="G4" s="26">
        <v>128.80000000000001</v>
      </c>
      <c r="H4" s="26">
        <v>239</v>
      </c>
      <c r="I4" s="26">
        <v>128.19999999999999</v>
      </c>
      <c r="J4" s="26">
        <v>294</v>
      </c>
      <c r="K4" s="26">
        <v>276</v>
      </c>
      <c r="L4" s="26">
        <v>490</v>
      </c>
      <c r="M4" s="26">
        <v>670</v>
      </c>
      <c r="N4" s="26">
        <v>456.5</v>
      </c>
      <c r="O4" s="26">
        <v>1650</v>
      </c>
      <c r="P4" s="26">
        <v>1610</v>
      </c>
      <c r="Q4" s="26">
        <v>91.7</v>
      </c>
      <c r="R4" s="26">
        <v>166.6</v>
      </c>
      <c r="S4" s="26">
        <v>37</v>
      </c>
      <c r="T4" s="26">
        <v>434</v>
      </c>
      <c r="U4" s="26">
        <v>266</v>
      </c>
      <c r="V4" s="26">
        <v>246</v>
      </c>
      <c r="W4" s="26">
        <v>4504</v>
      </c>
      <c r="X4" s="26">
        <v>2177.6884</v>
      </c>
      <c r="Y4" s="26">
        <v>221</v>
      </c>
      <c r="Z4" s="26">
        <v>1676</v>
      </c>
      <c r="AA4" s="26">
        <v>2995</v>
      </c>
      <c r="AB4" s="26">
        <v>613</v>
      </c>
      <c r="AC4" s="26">
        <v>990</v>
      </c>
      <c r="AD4" s="26">
        <v>7006</v>
      </c>
      <c r="AE4" s="26">
        <v>1675</v>
      </c>
      <c r="AF4" s="26">
        <v>1986</v>
      </c>
      <c r="AG4" s="26">
        <v>4.6051000000000002</v>
      </c>
    </row>
    <row r="5" spans="1:33">
      <c r="A5" s="101">
        <v>43836</v>
      </c>
      <c r="B5" s="102">
        <f>VLOOKUP(A5,'FTSE All-Share Historical '!A:B,2,FALSE)</f>
        <v>4260.71</v>
      </c>
      <c r="C5" s="26">
        <v>950</v>
      </c>
      <c r="D5" s="26">
        <v>163</v>
      </c>
      <c r="E5" s="26">
        <v>162.30000000000001</v>
      </c>
      <c r="F5" s="26">
        <v>330</v>
      </c>
      <c r="G5" s="26">
        <v>127.8</v>
      </c>
      <c r="H5" s="26">
        <v>241</v>
      </c>
      <c r="I5" s="26">
        <v>125.7</v>
      </c>
      <c r="J5" s="26">
        <v>290</v>
      </c>
      <c r="K5" s="26">
        <v>280</v>
      </c>
      <c r="L5" s="26">
        <v>478</v>
      </c>
      <c r="M5" s="26">
        <v>675</v>
      </c>
      <c r="N5" s="26">
        <v>443</v>
      </c>
      <c r="O5" s="26">
        <v>1660</v>
      </c>
      <c r="P5" s="26">
        <v>1580</v>
      </c>
      <c r="Q5" s="26">
        <v>90.5</v>
      </c>
      <c r="R5" s="26">
        <v>164.2</v>
      </c>
      <c r="S5" s="26">
        <v>36.4</v>
      </c>
      <c r="T5" s="26">
        <v>432.5</v>
      </c>
      <c r="U5" s="26">
        <v>269</v>
      </c>
      <c r="V5" s="26">
        <v>244</v>
      </c>
      <c r="W5" s="26">
        <v>4430</v>
      </c>
      <c r="X5" s="26">
        <v>2136.3557000000001</v>
      </c>
      <c r="Y5" s="26">
        <v>216</v>
      </c>
      <c r="Z5" s="26">
        <v>1644</v>
      </c>
      <c r="AA5" s="26">
        <v>2935</v>
      </c>
      <c r="AB5" s="26">
        <v>628.4</v>
      </c>
      <c r="AC5" s="26">
        <v>995</v>
      </c>
      <c r="AD5" s="26">
        <v>6906</v>
      </c>
      <c r="AE5" s="26">
        <v>1674</v>
      </c>
      <c r="AF5" s="26">
        <v>1912</v>
      </c>
      <c r="AG5" s="26">
        <v>4.4245000000000001</v>
      </c>
    </row>
    <row r="6" spans="1:33">
      <c r="A6" s="101">
        <v>43837</v>
      </c>
      <c r="B6" s="102">
        <f>VLOOKUP(A6,'FTSE All-Share Historical '!A:B,2,FALSE)</f>
        <v>4262.43</v>
      </c>
      <c r="C6" s="26">
        <v>966</v>
      </c>
      <c r="D6" s="26">
        <v>136.41999999999999</v>
      </c>
      <c r="E6" s="26">
        <v>159.9</v>
      </c>
      <c r="F6" s="26">
        <v>330</v>
      </c>
      <c r="G6" s="26">
        <v>130.4</v>
      </c>
      <c r="H6" s="26">
        <v>245</v>
      </c>
      <c r="I6" s="26">
        <v>125</v>
      </c>
      <c r="J6" s="26">
        <v>288</v>
      </c>
      <c r="K6" s="26">
        <v>280</v>
      </c>
      <c r="L6" s="26">
        <v>481.8</v>
      </c>
      <c r="M6" s="26">
        <v>670</v>
      </c>
      <c r="N6" s="26">
        <v>439.5</v>
      </c>
      <c r="O6" s="26">
        <v>1637.5</v>
      </c>
      <c r="P6" s="26">
        <v>1616</v>
      </c>
      <c r="Q6" s="26">
        <v>89.5</v>
      </c>
      <c r="R6" s="26">
        <v>167</v>
      </c>
      <c r="S6" s="26">
        <v>37.1</v>
      </c>
      <c r="T6" s="26">
        <v>435</v>
      </c>
      <c r="U6" s="26">
        <v>273</v>
      </c>
      <c r="V6" s="26">
        <v>244</v>
      </c>
      <c r="W6" s="26">
        <v>4440</v>
      </c>
      <c r="X6" s="26">
        <v>2151.2952</v>
      </c>
      <c r="Y6" s="26">
        <v>215.5</v>
      </c>
      <c r="Z6" s="26">
        <v>1626</v>
      </c>
      <c r="AA6" s="26">
        <v>2955</v>
      </c>
      <c r="AB6" s="26">
        <v>646.6</v>
      </c>
      <c r="AC6" s="26">
        <v>995</v>
      </c>
      <c r="AD6" s="26">
        <v>6948</v>
      </c>
      <c r="AE6" s="26">
        <v>1670</v>
      </c>
      <c r="AF6" s="26">
        <v>1882.5</v>
      </c>
      <c r="AG6" s="26">
        <v>4.3703000000000003</v>
      </c>
    </row>
    <row r="7" spans="1:33">
      <c r="A7" s="101">
        <v>43838</v>
      </c>
      <c r="B7" s="102">
        <f>VLOOKUP(A7,'FTSE All-Share Historical '!A:B,2,FALSE)</f>
        <v>4256.79</v>
      </c>
      <c r="C7" s="26">
        <v>958</v>
      </c>
      <c r="D7" s="26">
        <v>144.08000000000001</v>
      </c>
      <c r="E7" s="26">
        <v>158</v>
      </c>
      <c r="F7" s="26">
        <v>320</v>
      </c>
      <c r="G7" s="26">
        <v>130</v>
      </c>
      <c r="H7" s="26">
        <v>240.5</v>
      </c>
      <c r="I7" s="26">
        <v>122.7</v>
      </c>
      <c r="J7" s="26">
        <v>290</v>
      </c>
      <c r="K7" s="26">
        <v>280</v>
      </c>
      <c r="L7" s="26">
        <v>468.4</v>
      </c>
      <c r="M7" s="26">
        <v>665</v>
      </c>
      <c r="N7" s="26">
        <v>421.5</v>
      </c>
      <c r="O7" s="26">
        <v>1605</v>
      </c>
      <c r="P7" s="26">
        <v>1640</v>
      </c>
      <c r="Q7" s="26">
        <v>87.05</v>
      </c>
      <c r="R7" s="26">
        <v>166.6</v>
      </c>
      <c r="S7" s="26">
        <v>36.9</v>
      </c>
      <c r="T7" s="26">
        <v>438</v>
      </c>
      <c r="U7" s="26">
        <v>268</v>
      </c>
      <c r="V7" s="26">
        <v>242.5</v>
      </c>
      <c r="W7" s="26">
        <v>4500</v>
      </c>
      <c r="X7" s="26">
        <v>2144.3234000000002</v>
      </c>
      <c r="Y7" s="26">
        <v>217</v>
      </c>
      <c r="Z7" s="26">
        <v>1625</v>
      </c>
      <c r="AA7" s="26">
        <v>2945</v>
      </c>
      <c r="AB7" s="26">
        <v>641</v>
      </c>
      <c r="AC7" s="26">
        <v>990</v>
      </c>
      <c r="AD7" s="26">
        <v>6980</v>
      </c>
      <c r="AE7" s="26">
        <v>1675</v>
      </c>
      <c r="AF7" s="26">
        <v>1874.5</v>
      </c>
      <c r="AG7" s="26">
        <v>4.6954000000000002</v>
      </c>
    </row>
    <row r="8" spans="1:33">
      <c r="A8" s="101">
        <v>43839</v>
      </c>
      <c r="B8" s="102">
        <f>VLOOKUP(A8,'FTSE All-Share Historical '!A:B,2,FALSE)</f>
        <v>4267.2700000000004</v>
      </c>
      <c r="C8" s="26">
        <v>956</v>
      </c>
      <c r="D8" s="26">
        <v>151.5</v>
      </c>
      <c r="E8" s="26">
        <v>154.1</v>
      </c>
      <c r="F8" s="26">
        <v>315</v>
      </c>
      <c r="G8" s="26">
        <v>133</v>
      </c>
      <c r="H8" s="26">
        <v>235</v>
      </c>
      <c r="I8" s="26">
        <v>123.1</v>
      </c>
      <c r="J8" s="26">
        <v>278</v>
      </c>
      <c r="K8" s="26">
        <v>283.5</v>
      </c>
      <c r="L8" s="26">
        <v>461</v>
      </c>
      <c r="M8" s="26">
        <v>675</v>
      </c>
      <c r="N8" s="26">
        <v>433</v>
      </c>
      <c r="O8" s="26">
        <v>1650</v>
      </c>
      <c r="P8" s="26">
        <v>1652</v>
      </c>
      <c r="Q8" s="26">
        <v>83.1</v>
      </c>
      <c r="R8" s="26">
        <v>162.6</v>
      </c>
      <c r="S8" s="26">
        <v>37.35</v>
      </c>
      <c r="T8" s="26">
        <v>437.5</v>
      </c>
      <c r="U8" s="26">
        <v>270</v>
      </c>
      <c r="V8" s="26">
        <v>242</v>
      </c>
      <c r="W8" s="26">
        <v>4451</v>
      </c>
      <c r="X8" s="26">
        <v>2135.3597</v>
      </c>
      <c r="Y8" s="26">
        <v>224.5</v>
      </c>
      <c r="Z8" s="26">
        <v>1622</v>
      </c>
      <c r="AA8" s="26">
        <v>2925</v>
      </c>
      <c r="AB8" s="26">
        <v>643.20000000000005</v>
      </c>
      <c r="AC8" s="26">
        <v>980</v>
      </c>
      <c r="AD8" s="26">
        <v>7146</v>
      </c>
      <c r="AE8" s="26">
        <v>1705</v>
      </c>
      <c r="AF8" s="26">
        <v>1902</v>
      </c>
      <c r="AG8" s="26">
        <v>4.6051000000000002</v>
      </c>
    </row>
    <row r="9" spans="1:33">
      <c r="A9" s="101">
        <v>43840</v>
      </c>
      <c r="B9" s="102">
        <f>VLOOKUP(A9,'FTSE All-Share Historical '!A:B,2,FALSE)</f>
        <v>4259.91</v>
      </c>
      <c r="C9" s="26">
        <v>962</v>
      </c>
      <c r="D9" s="26">
        <v>158.4</v>
      </c>
      <c r="E9" s="26">
        <v>142</v>
      </c>
      <c r="F9" s="26">
        <v>313</v>
      </c>
      <c r="G9" s="26">
        <v>136</v>
      </c>
      <c r="H9" s="26">
        <v>233</v>
      </c>
      <c r="I9" s="26">
        <v>121.2</v>
      </c>
      <c r="J9" s="26">
        <v>277</v>
      </c>
      <c r="K9" s="26">
        <v>283</v>
      </c>
      <c r="L9" s="26">
        <v>461</v>
      </c>
      <c r="M9" s="26">
        <v>690</v>
      </c>
      <c r="N9" s="26">
        <v>433</v>
      </c>
      <c r="O9" s="26">
        <v>1630</v>
      </c>
      <c r="P9" s="26">
        <v>1664</v>
      </c>
      <c r="Q9" s="26">
        <v>82.5</v>
      </c>
      <c r="R9" s="26">
        <v>166</v>
      </c>
      <c r="S9" s="26">
        <v>37.25</v>
      </c>
      <c r="T9" s="26">
        <v>432</v>
      </c>
      <c r="U9" s="26">
        <v>270</v>
      </c>
      <c r="V9" s="26">
        <v>242</v>
      </c>
      <c r="W9" s="26">
        <v>4488</v>
      </c>
      <c r="X9" s="26">
        <v>2156.2750999999998</v>
      </c>
      <c r="Y9" s="26">
        <v>222</v>
      </c>
      <c r="Z9" s="26">
        <v>1605</v>
      </c>
      <c r="AA9" s="26">
        <v>2925</v>
      </c>
      <c r="AB9" s="26">
        <v>636</v>
      </c>
      <c r="AC9" s="26">
        <v>980</v>
      </c>
      <c r="AD9" s="26">
        <v>7078</v>
      </c>
      <c r="AE9" s="26">
        <v>1817</v>
      </c>
      <c r="AF9" s="26">
        <v>1906.5</v>
      </c>
      <c r="AG9" s="26">
        <v>4.4606000000000003</v>
      </c>
    </row>
    <row r="10" spans="1:33">
      <c r="A10" s="101">
        <v>43843</v>
      </c>
      <c r="B10" s="102">
        <f>VLOOKUP(A10,'FTSE All-Share Historical '!A:B,2,FALSE)</f>
        <v>4278.83</v>
      </c>
      <c r="C10" s="26">
        <v>978</v>
      </c>
      <c r="D10" s="26">
        <v>157.69999999999999</v>
      </c>
      <c r="E10" s="26">
        <v>146</v>
      </c>
      <c r="F10" s="26">
        <v>313</v>
      </c>
      <c r="G10" s="26">
        <v>144</v>
      </c>
      <c r="H10" s="26">
        <v>240</v>
      </c>
      <c r="I10" s="26">
        <v>118.4</v>
      </c>
      <c r="J10" s="26">
        <v>286</v>
      </c>
      <c r="K10" s="26">
        <v>289</v>
      </c>
      <c r="L10" s="26">
        <v>464</v>
      </c>
      <c r="M10" s="26">
        <v>700</v>
      </c>
      <c r="N10" s="26">
        <v>420.5</v>
      </c>
      <c r="O10" s="26">
        <v>1622.5</v>
      </c>
      <c r="P10" s="26">
        <v>1648</v>
      </c>
      <c r="Q10" s="26">
        <v>83.8</v>
      </c>
      <c r="R10" s="26">
        <v>168.6</v>
      </c>
      <c r="S10" s="26">
        <v>37</v>
      </c>
      <c r="T10" s="26">
        <v>440</v>
      </c>
      <c r="U10" s="26">
        <v>278</v>
      </c>
      <c r="V10" s="26">
        <v>241.5</v>
      </c>
      <c r="W10" s="26">
        <v>4555</v>
      </c>
      <c r="X10" s="26">
        <v>2176.6923999999999</v>
      </c>
      <c r="Y10" s="26">
        <v>228</v>
      </c>
      <c r="Z10" s="26">
        <v>1600</v>
      </c>
      <c r="AA10" s="26">
        <v>2925</v>
      </c>
      <c r="AB10" s="26">
        <v>638.4</v>
      </c>
      <c r="AC10" s="26">
        <v>975</v>
      </c>
      <c r="AD10" s="26">
        <v>7166</v>
      </c>
      <c r="AE10" s="26">
        <v>1806</v>
      </c>
      <c r="AF10" s="26">
        <v>1928</v>
      </c>
      <c r="AG10" s="26">
        <v>4.4606000000000003</v>
      </c>
    </row>
    <row r="11" spans="1:33">
      <c r="A11" s="101">
        <v>43844</v>
      </c>
      <c r="B11" s="102">
        <f>VLOOKUP(A11,'FTSE All-Share Historical '!A:B,2,FALSE)</f>
        <v>4282.37</v>
      </c>
      <c r="C11" s="26">
        <v>961</v>
      </c>
      <c r="D11" s="26">
        <v>158.26</v>
      </c>
      <c r="E11" s="26">
        <v>146</v>
      </c>
      <c r="F11" s="26">
        <v>325</v>
      </c>
      <c r="G11" s="26">
        <v>143.6</v>
      </c>
      <c r="H11" s="26">
        <v>235</v>
      </c>
      <c r="I11" s="26">
        <v>120.8</v>
      </c>
      <c r="J11" s="26">
        <v>295</v>
      </c>
      <c r="K11" s="26">
        <v>290</v>
      </c>
      <c r="L11" s="26">
        <v>450.2</v>
      </c>
      <c r="M11" s="26">
        <v>695</v>
      </c>
      <c r="N11" s="26">
        <v>425</v>
      </c>
      <c r="O11" s="26">
        <v>1620</v>
      </c>
      <c r="P11" s="26">
        <v>1646</v>
      </c>
      <c r="Q11" s="26">
        <v>81.95</v>
      </c>
      <c r="R11" s="26">
        <v>170.2</v>
      </c>
      <c r="S11" s="26">
        <v>36.700000000000003</v>
      </c>
      <c r="T11" s="26">
        <v>440</v>
      </c>
      <c r="U11" s="26">
        <v>275</v>
      </c>
      <c r="V11" s="26">
        <v>248</v>
      </c>
      <c r="W11" s="26">
        <v>4545</v>
      </c>
      <c r="X11" s="26">
        <v>2163.7447999999999</v>
      </c>
      <c r="Y11" s="26">
        <v>230</v>
      </c>
      <c r="Z11" s="26">
        <v>1599</v>
      </c>
      <c r="AA11" s="26">
        <v>2905</v>
      </c>
      <c r="AB11" s="26">
        <v>632.6</v>
      </c>
      <c r="AC11" s="26">
        <v>980</v>
      </c>
      <c r="AD11" s="26">
        <v>7216</v>
      </c>
      <c r="AE11" s="26">
        <v>1803</v>
      </c>
      <c r="AF11" s="26">
        <v>1944.5</v>
      </c>
      <c r="AG11" s="26">
        <v>4.9120999999999997</v>
      </c>
    </row>
    <row r="12" spans="1:33">
      <c r="A12" s="101">
        <v>43845</v>
      </c>
      <c r="B12" s="102">
        <f>VLOOKUP(A12,'FTSE All-Share Historical '!A:B,2,FALSE)</f>
        <v>4290.42</v>
      </c>
      <c r="C12" s="26">
        <v>970</v>
      </c>
      <c r="D12" s="26">
        <v>151.86000000000001</v>
      </c>
      <c r="E12" s="26">
        <v>145.5</v>
      </c>
      <c r="F12" s="26">
        <v>335</v>
      </c>
      <c r="G12" s="26">
        <v>149.80000000000001</v>
      </c>
      <c r="H12" s="26">
        <v>236</v>
      </c>
      <c r="I12" s="26">
        <v>122.3</v>
      </c>
      <c r="J12" s="26">
        <v>294</v>
      </c>
      <c r="K12" s="26">
        <v>285</v>
      </c>
      <c r="L12" s="26">
        <v>457</v>
      </c>
      <c r="M12" s="26">
        <v>700</v>
      </c>
      <c r="N12" s="26">
        <v>417</v>
      </c>
      <c r="O12" s="26">
        <v>1610</v>
      </c>
      <c r="P12" s="26">
        <v>1680</v>
      </c>
      <c r="Q12" s="26">
        <v>77.5</v>
      </c>
      <c r="R12" s="26">
        <v>165.2</v>
      </c>
      <c r="S12" s="26">
        <v>36.1</v>
      </c>
      <c r="T12" s="26">
        <v>437.5</v>
      </c>
      <c r="U12" s="26">
        <v>281</v>
      </c>
      <c r="V12" s="26">
        <v>248.5</v>
      </c>
      <c r="W12" s="26">
        <v>4523</v>
      </c>
      <c r="X12" s="26">
        <v>2152.7892000000002</v>
      </c>
      <c r="Y12" s="26">
        <v>228</v>
      </c>
      <c r="Z12" s="26">
        <v>1600</v>
      </c>
      <c r="AA12" s="26">
        <v>2950</v>
      </c>
      <c r="AB12" s="26">
        <v>618.79999999999995</v>
      </c>
      <c r="AC12" s="26">
        <v>1000</v>
      </c>
      <c r="AD12" s="26">
        <v>7176</v>
      </c>
      <c r="AE12" s="26">
        <v>1820</v>
      </c>
      <c r="AF12" s="26">
        <v>1975</v>
      </c>
      <c r="AG12" s="26">
        <v>5.0926999999999998</v>
      </c>
    </row>
    <row r="13" spans="1:33">
      <c r="A13" s="101">
        <v>43846</v>
      </c>
      <c r="B13" s="102">
        <f>VLOOKUP(A13,'FTSE All-Share Historical '!A:B,2,FALSE)</f>
        <v>4275.3599999999997</v>
      </c>
      <c r="C13" s="26">
        <v>970</v>
      </c>
      <c r="D13" s="26">
        <v>145.97999999999999</v>
      </c>
      <c r="E13" s="26">
        <v>153.5</v>
      </c>
      <c r="F13" s="26">
        <v>328</v>
      </c>
      <c r="G13" s="26">
        <v>149.4</v>
      </c>
      <c r="H13" s="26">
        <v>235</v>
      </c>
      <c r="I13" s="26">
        <v>123.4</v>
      </c>
      <c r="J13" s="26">
        <v>300</v>
      </c>
      <c r="K13" s="26">
        <v>281</v>
      </c>
      <c r="L13" s="26">
        <v>455.8</v>
      </c>
      <c r="M13" s="26">
        <v>671</v>
      </c>
      <c r="N13" s="26">
        <v>412.5</v>
      </c>
      <c r="O13" s="26">
        <v>1630</v>
      </c>
      <c r="P13" s="26">
        <v>1716</v>
      </c>
      <c r="Q13" s="26">
        <v>78</v>
      </c>
      <c r="R13" s="26">
        <v>170.4</v>
      </c>
      <c r="S13" s="26">
        <v>36.799999999999997</v>
      </c>
      <c r="T13" s="26">
        <v>437.5</v>
      </c>
      <c r="U13" s="26">
        <v>281</v>
      </c>
      <c r="V13" s="26">
        <v>250</v>
      </c>
      <c r="W13" s="26">
        <v>4526.5</v>
      </c>
      <c r="X13" s="26">
        <v>2166.7327</v>
      </c>
      <c r="Y13" s="26">
        <v>220.5</v>
      </c>
      <c r="Z13" s="26">
        <v>1600</v>
      </c>
      <c r="AA13" s="26">
        <v>3010</v>
      </c>
      <c r="AB13" s="26">
        <v>609.79999999999995</v>
      </c>
      <c r="AC13" s="26">
        <v>1025</v>
      </c>
      <c r="AD13" s="26">
        <v>7170</v>
      </c>
      <c r="AE13" s="26">
        <v>1777</v>
      </c>
      <c r="AF13" s="26">
        <v>1910.5</v>
      </c>
      <c r="AG13" s="26">
        <v>5.9596</v>
      </c>
    </row>
    <row r="14" spans="1:33">
      <c r="A14" s="101">
        <v>43847</v>
      </c>
      <c r="B14" s="102">
        <f>VLOOKUP(A14,'FTSE All-Share Historical '!A:B,2,FALSE)</f>
        <v>4311.0600000000004</v>
      </c>
      <c r="C14" s="26">
        <v>970</v>
      </c>
      <c r="D14" s="26">
        <v>142.88</v>
      </c>
      <c r="E14" s="26">
        <v>152</v>
      </c>
      <c r="F14" s="26">
        <v>342</v>
      </c>
      <c r="G14" s="26">
        <v>153.19999999999999</v>
      </c>
      <c r="H14" s="26">
        <v>237</v>
      </c>
      <c r="I14" s="26">
        <v>121.3</v>
      </c>
      <c r="J14" s="26">
        <v>304</v>
      </c>
      <c r="K14" s="26">
        <v>290</v>
      </c>
      <c r="L14" s="26">
        <v>437</v>
      </c>
      <c r="M14" s="26">
        <v>679</v>
      </c>
      <c r="N14" s="26">
        <v>411</v>
      </c>
      <c r="O14" s="26">
        <v>1625</v>
      </c>
      <c r="P14" s="26">
        <v>1696</v>
      </c>
      <c r="Q14" s="26">
        <v>78.400000000000006</v>
      </c>
      <c r="R14" s="26">
        <v>175.6</v>
      </c>
      <c r="S14" s="26">
        <v>38.15</v>
      </c>
      <c r="T14" s="26">
        <v>440</v>
      </c>
      <c r="U14" s="26">
        <v>279</v>
      </c>
      <c r="V14" s="26">
        <v>255</v>
      </c>
      <c r="W14" s="26">
        <v>4651</v>
      </c>
      <c r="X14" s="26">
        <v>2236.4506000000001</v>
      </c>
      <c r="Y14" s="26">
        <v>224.5</v>
      </c>
      <c r="Z14" s="26">
        <v>1623</v>
      </c>
      <c r="AA14" s="26">
        <v>3075</v>
      </c>
      <c r="AB14" s="26">
        <v>620.20000000000005</v>
      </c>
      <c r="AC14" s="26">
        <v>1025</v>
      </c>
      <c r="AD14" s="26">
        <v>7176</v>
      </c>
      <c r="AE14" s="26">
        <v>1792</v>
      </c>
      <c r="AF14" s="26">
        <v>1955.5</v>
      </c>
      <c r="AG14" s="26">
        <v>5.7789999999999999</v>
      </c>
    </row>
    <row r="15" spans="1:33">
      <c r="A15" s="101">
        <v>43850</v>
      </c>
      <c r="B15" s="102">
        <f>VLOOKUP(A15,'FTSE All-Share Historical '!A:B,2,FALSE)</f>
        <v>4298.9799999999996</v>
      </c>
      <c r="C15" s="26">
        <v>970</v>
      </c>
      <c r="D15" s="26">
        <v>139.44</v>
      </c>
      <c r="E15" s="26">
        <v>160.6</v>
      </c>
      <c r="F15" s="26">
        <v>333</v>
      </c>
      <c r="G15" s="26">
        <v>149</v>
      </c>
      <c r="H15" s="26">
        <v>240</v>
      </c>
      <c r="I15" s="26">
        <v>120.2</v>
      </c>
      <c r="J15" s="26">
        <v>302</v>
      </c>
      <c r="K15" s="26">
        <v>286</v>
      </c>
      <c r="L15" s="26">
        <v>426</v>
      </c>
      <c r="M15" s="26">
        <v>675</v>
      </c>
      <c r="N15" s="26">
        <v>407.5</v>
      </c>
      <c r="O15" s="26">
        <v>1630</v>
      </c>
      <c r="P15" s="26">
        <v>1688</v>
      </c>
      <c r="Q15" s="26">
        <v>87.5</v>
      </c>
      <c r="R15" s="26">
        <v>172.4</v>
      </c>
      <c r="S15" s="26">
        <v>38.25</v>
      </c>
      <c r="T15" s="26">
        <v>435</v>
      </c>
      <c r="U15" s="26">
        <v>273</v>
      </c>
      <c r="V15" s="26">
        <v>252.5</v>
      </c>
      <c r="W15" s="26">
        <v>4677</v>
      </c>
      <c r="X15" s="26">
        <v>2231.4708000000001</v>
      </c>
      <c r="Y15" s="26">
        <v>224</v>
      </c>
      <c r="Z15" s="26">
        <v>1611</v>
      </c>
      <c r="AA15" s="26">
        <v>3045</v>
      </c>
      <c r="AB15" s="26">
        <v>614.6</v>
      </c>
      <c r="AC15" s="26">
        <v>1025</v>
      </c>
      <c r="AD15" s="26">
        <v>7130</v>
      </c>
      <c r="AE15" s="26">
        <v>1774</v>
      </c>
      <c r="AF15" s="26">
        <v>1954</v>
      </c>
      <c r="AG15" s="26">
        <v>5.7789999999999999</v>
      </c>
    </row>
    <row r="16" spans="1:33">
      <c r="A16" s="101">
        <v>43851</v>
      </c>
      <c r="B16" s="102">
        <f>VLOOKUP(A16,'FTSE All-Share Historical '!A:B,2,FALSE)</f>
        <v>4276.59</v>
      </c>
      <c r="C16" s="26">
        <v>962</v>
      </c>
      <c r="D16" s="26">
        <v>136.38</v>
      </c>
      <c r="E16" s="26">
        <v>158.4</v>
      </c>
      <c r="F16" s="26">
        <v>334</v>
      </c>
      <c r="G16" s="26">
        <v>149</v>
      </c>
      <c r="H16" s="26">
        <v>241</v>
      </c>
      <c r="I16" s="26">
        <v>119</v>
      </c>
      <c r="J16" s="26">
        <v>303</v>
      </c>
      <c r="K16" s="26">
        <v>291</v>
      </c>
      <c r="L16" s="26">
        <v>415</v>
      </c>
      <c r="M16" s="26">
        <v>666</v>
      </c>
      <c r="N16" s="26">
        <v>402</v>
      </c>
      <c r="O16" s="26">
        <v>1630</v>
      </c>
      <c r="P16" s="26">
        <v>1694</v>
      </c>
      <c r="Q16" s="26">
        <v>84.95</v>
      </c>
      <c r="R16" s="26">
        <v>175</v>
      </c>
      <c r="S16" s="26">
        <v>37</v>
      </c>
      <c r="T16" s="26">
        <v>414</v>
      </c>
      <c r="U16" s="26">
        <v>275.5</v>
      </c>
      <c r="V16" s="26">
        <v>253</v>
      </c>
      <c r="W16" s="26">
        <v>4608.5</v>
      </c>
      <c r="X16" s="26">
        <v>2191.134</v>
      </c>
      <c r="Y16" s="26">
        <v>220.5</v>
      </c>
      <c r="Z16" s="26">
        <v>1595</v>
      </c>
      <c r="AA16" s="26">
        <v>2990</v>
      </c>
      <c r="AB16" s="26">
        <v>613.20000000000005</v>
      </c>
      <c r="AC16" s="26">
        <v>1025</v>
      </c>
      <c r="AD16" s="26">
        <v>7104</v>
      </c>
      <c r="AE16" s="26">
        <v>1802</v>
      </c>
      <c r="AF16" s="26">
        <v>1970</v>
      </c>
      <c r="AG16" s="26">
        <v>5.2371999999999996</v>
      </c>
    </row>
    <row r="17" spans="1:33">
      <c r="A17" s="101">
        <v>43852</v>
      </c>
      <c r="B17" s="102">
        <f>VLOOKUP(A17,'FTSE All-Share Historical '!A:B,2,FALSE)</f>
        <v>4259.13</v>
      </c>
      <c r="C17" s="26">
        <v>954</v>
      </c>
      <c r="D17" s="26">
        <v>132.58000000000001</v>
      </c>
      <c r="E17" s="26">
        <v>162.1</v>
      </c>
      <c r="F17" s="26">
        <v>332</v>
      </c>
      <c r="G17" s="26">
        <v>153.19999999999999</v>
      </c>
      <c r="H17" s="26">
        <v>238</v>
      </c>
      <c r="I17" s="26">
        <v>117.9</v>
      </c>
      <c r="J17" s="26">
        <v>300</v>
      </c>
      <c r="K17" s="26">
        <v>293</v>
      </c>
      <c r="L17" s="26">
        <v>413.6</v>
      </c>
      <c r="M17" s="26">
        <v>654</v>
      </c>
      <c r="N17" s="26">
        <v>413.5</v>
      </c>
      <c r="O17" s="26">
        <v>1600</v>
      </c>
      <c r="P17" s="26">
        <v>1726</v>
      </c>
      <c r="Q17" s="26">
        <v>80.05</v>
      </c>
      <c r="R17" s="26">
        <v>182.6</v>
      </c>
      <c r="S17" s="26">
        <v>37</v>
      </c>
      <c r="T17" s="26">
        <v>435</v>
      </c>
      <c r="U17" s="26">
        <v>285</v>
      </c>
      <c r="V17" s="26">
        <v>253</v>
      </c>
      <c r="W17" s="26">
        <v>4603.5</v>
      </c>
      <c r="X17" s="26">
        <v>2181.1743000000001</v>
      </c>
      <c r="Y17" s="26">
        <v>219.5</v>
      </c>
      <c r="Z17" s="26">
        <v>1563</v>
      </c>
      <c r="AA17" s="26">
        <v>3110</v>
      </c>
      <c r="AB17" s="26">
        <v>619</v>
      </c>
      <c r="AC17" s="26">
        <v>1025</v>
      </c>
      <c r="AD17" s="26">
        <v>7136</v>
      </c>
      <c r="AE17" s="26">
        <v>1805</v>
      </c>
      <c r="AF17" s="26">
        <v>1947.5</v>
      </c>
      <c r="AG17" s="26">
        <v>5.2371999999999996</v>
      </c>
    </row>
    <row r="18" spans="1:33">
      <c r="A18" s="101">
        <v>43853</v>
      </c>
      <c r="B18" s="102">
        <f>VLOOKUP(A18,'FTSE All-Share Historical '!A:B,2,FALSE)</f>
        <v>4221.72</v>
      </c>
      <c r="C18" s="26">
        <v>950</v>
      </c>
      <c r="D18" s="26">
        <v>134.36000000000001</v>
      </c>
      <c r="E18" s="26">
        <v>163.9</v>
      </c>
      <c r="F18" s="26">
        <v>334</v>
      </c>
      <c r="G18" s="26">
        <v>152</v>
      </c>
      <c r="H18" s="26">
        <v>245</v>
      </c>
      <c r="I18" s="26">
        <v>117.2</v>
      </c>
      <c r="J18" s="26">
        <v>304</v>
      </c>
      <c r="K18" s="26">
        <v>300</v>
      </c>
      <c r="L18" s="26">
        <v>399.4</v>
      </c>
      <c r="M18" s="26">
        <v>663</v>
      </c>
      <c r="N18" s="26">
        <v>405.5</v>
      </c>
      <c r="O18" s="26">
        <v>1605</v>
      </c>
      <c r="P18" s="26">
        <v>1746</v>
      </c>
      <c r="Q18" s="26">
        <v>83</v>
      </c>
      <c r="R18" s="26">
        <v>188.8</v>
      </c>
      <c r="S18" s="26">
        <v>37.6</v>
      </c>
      <c r="T18" s="26">
        <v>440</v>
      </c>
      <c r="U18" s="26">
        <v>276</v>
      </c>
      <c r="V18" s="26">
        <v>248.5</v>
      </c>
      <c r="W18" s="26">
        <v>4426</v>
      </c>
      <c r="X18" s="26">
        <v>2105.4805999999999</v>
      </c>
      <c r="Y18" s="26">
        <v>209</v>
      </c>
      <c r="Z18" s="26">
        <v>1569</v>
      </c>
      <c r="AA18" s="26">
        <v>3035</v>
      </c>
      <c r="AB18" s="26">
        <v>610.6</v>
      </c>
      <c r="AC18" s="26">
        <v>1025</v>
      </c>
      <c r="AD18" s="26">
        <v>6994</v>
      </c>
      <c r="AE18" s="26">
        <v>1798</v>
      </c>
      <c r="AF18" s="26">
        <v>1936.5</v>
      </c>
      <c r="AG18" s="26">
        <v>5.2371999999999996</v>
      </c>
    </row>
    <row r="19" spans="1:33">
      <c r="A19" s="101">
        <v>43854</v>
      </c>
      <c r="B19" s="102">
        <f>VLOOKUP(A19,'FTSE All-Share Historical '!A:B,2,FALSE)</f>
        <v>4265.71</v>
      </c>
      <c r="C19" s="26">
        <v>956</v>
      </c>
      <c r="D19" s="26">
        <v>131.5</v>
      </c>
      <c r="E19" s="26">
        <v>164.6</v>
      </c>
      <c r="F19" s="26">
        <v>333</v>
      </c>
      <c r="G19" s="26">
        <v>152</v>
      </c>
      <c r="H19" s="26">
        <v>270.5</v>
      </c>
      <c r="I19" s="26">
        <v>111</v>
      </c>
      <c r="J19" s="26">
        <v>308</v>
      </c>
      <c r="K19" s="26">
        <v>305</v>
      </c>
      <c r="L19" s="26">
        <v>400.4</v>
      </c>
      <c r="M19" s="26">
        <v>655</v>
      </c>
      <c r="N19" s="26">
        <v>406</v>
      </c>
      <c r="O19" s="26">
        <v>1605</v>
      </c>
      <c r="P19" s="26">
        <v>1798</v>
      </c>
      <c r="Q19" s="26">
        <v>82.25</v>
      </c>
      <c r="R19" s="26">
        <v>190</v>
      </c>
      <c r="S19" s="26">
        <v>36.6</v>
      </c>
      <c r="T19" s="26">
        <v>435</v>
      </c>
      <c r="U19" s="26">
        <v>281</v>
      </c>
      <c r="V19" s="26">
        <v>248</v>
      </c>
      <c r="W19" s="26">
        <v>4438.5</v>
      </c>
      <c r="X19" s="26">
        <v>2123.4079999999999</v>
      </c>
      <c r="Y19" s="26">
        <v>210.5</v>
      </c>
      <c r="Z19" s="26">
        <v>1572</v>
      </c>
      <c r="AA19" s="26">
        <v>3055</v>
      </c>
      <c r="AB19" s="26">
        <v>620</v>
      </c>
      <c r="AC19" s="26">
        <v>1025</v>
      </c>
      <c r="AD19" s="26">
        <v>7050</v>
      </c>
      <c r="AE19" s="26">
        <v>1802</v>
      </c>
      <c r="AF19" s="26">
        <v>1965.5</v>
      </c>
      <c r="AG19" s="26">
        <v>5.4177999999999997</v>
      </c>
    </row>
    <row r="20" spans="1:33">
      <c r="A20" s="101">
        <v>43857</v>
      </c>
      <c r="B20" s="102">
        <f>VLOOKUP(A20,'FTSE All-Share Historical '!A:B,2,FALSE)</f>
        <v>4169.21</v>
      </c>
      <c r="C20" s="26">
        <v>955</v>
      </c>
      <c r="D20" s="26">
        <v>131.13999999999999</v>
      </c>
      <c r="E20" s="26">
        <v>162.80000000000001</v>
      </c>
      <c r="F20" s="26">
        <v>332</v>
      </c>
      <c r="G20" s="26">
        <v>147</v>
      </c>
      <c r="H20" s="26">
        <v>271</v>
      </c>
      <c r="I20" s="26">
        <v>107.3</v>
      </c>
      <c r="J20" s="26">
        <v>300</v>
      </c>
      <c r="K20" s="26">
        <v>290</v>
      </c>
      <c r="L20" s="26">
        <v>394.6</v>
      </c>
      <c r="M20" s="26">
        <v>641</v>
      </c>
      <c r="N20" s="26">
        <v>397.5</v>
      </c>
      <c r="O20" s="26">
        <v>1590</v>
      </c>
      <c r="P20" s="26">
        <v>1776</v>
      </c>
      <c r="Q20" s="26">
        <v>80.05</v>
      </c>
      <c r="R20" s="26">
        <v>185</v>
      </c>
      <c r="S20" s="26">
        <v>37</v>
      </c>
      <c r="T20" s="26">
        <v>430</v>
      </c>
      <c r="U20" s="26">
        <v>281</v>
      </c>
      <c r="V20" s="26">
        <v>247</v>
      </c>
      <c r="W20" s="26">
        <v>4216</v>
      </c>
      <c r="X20" s="26">
        <v>2024.309</v>
      </c>
      <c r="Y20" s="26">
        <v>204.5</v>
      </c>
      <c r="Z20" s="26">
        <v>1545</v>
      </c>
      <c r="AA20" s="26">
        <v>2910</v>
      </c>
      <c r="AB20" s="26">
        <v>608</v>
      </c>
      <c r="AC20" s="26">
        <v>1010</v>
      </c>
      <c r="AD20" s="26">
        <v>6886</v>
      </c>
      <c r="AE20" s="26">
        <v>1740</v>
      </c>
      <c r="AF20" s="26">
        <v>1939</v>
      </c>
      <c r="AG20" s="26">
        <v>5.4177999999999997</v>
      </c>
    </row>
    <row r="21" spans="1:33" ht="15.75" customHeight="1">
      <c r="A21" s="101">
        <v>43858</v>
      </c>
      <c r="B21" s="102">
        <f>VLOOKUP(A21,'FTSE All-Share Historical '!A:B,2,FALSE)</f>
        <v>4205.53</v>
      </c>
      <c r="C21" s="26">
        <v>978</v>
      </c>
      <c r="D21" s="26">
        <v>137.30000000000001</v>
      </c>
      <c r="E21" s="26">
        <v>164.1</v>
      </c>
      <c r="F21" s="26">
        <v>330</v>
      </c>
      <c r="G21" s="26">
        <v>149.6</v>
      </c>
      <c r="H21" s="26">
        <v>286</v>
      </c>
      <c r="I21" s="26">
        <v>106.9</v>
      </c>
      <c r="J21" s="26">
        <v>310</v>
      </c>
      <c r="K21" s="26">
        <v>286</v>
      </c>
      <c r="L21" s="26">
        <v>390.2</v>
      </c>
      <c r="M21" s="26">
        <v>624</v>
      </c>
      <c r="N21" s="26">
        <v>395.5</v>
      </c>
      <c r="O21" s="26">
        <v>1585</v>
      </c>
      <c r="P21" s="26">
        <v>1816</v>
      </c>
      <c r="Q21" s="26">
        <v>81.8</v>
      </c>
      <c r="R21" s="26">
        <v>190</v>
      </c>
      <c r="S21" s="26">
        <v>37.625</v>
      </c>
      <c r="T21" s="26">
        <v>430</v>
      </c>
      <c r="U21" s="26">
        <v>282</v>
      </c>
      <c r="V21" s="26">
        <v>248</v>
      </c>
      <c r="W21" s="26">
        <v>4250</v>
      </c>
      <c r="X21" s="26">
        <v>2044.2284</v>
      </c>
      <c r="Y21" s="26">
        <v>204.5</v>
      </c>
      <c r="Z21" s="26">
        <v>1548</v>
      </c>
      <c r="AA21" s="26">
        <v>2915</v>
      </c>
      <c r="AB21" s="26">
        <v>614.4</v>
      </c>
      <c r="AC21" s="26">
        <v>1010</v>
      </c>
      <c r="AD21" s="26">
        <v>6920</v>
      </c>
      <c r="AE21" s="26">
        <v>1734</v>
      </c>
      <c r="AF21" s="26">
        <v>1942.5</v>
      </c>
      <c r="AG21" s="26">
        <v>5.9596</v>
      </c>
    </row>
    <row r="22" spans="1:33" ht="15.75" customHeight="1">
      <c r="A22" s="101">
        <v>43859</v>
      </c>
      <c r="B22" s="102">
        <f>VLOOKUP(A22,'FTSE All-Share Historical '!A:B,2,FALSE)</f>
        <v>4208.09</v>
      </c>
      <c r="C22" s="26">
        <v>960</v>
      </c>
      <c r="D22" s="26">
        <v>139.86000000000001</v>
      </c>
      <c r="E22" s="26">
        <v>163</v>
      </c>
      <c r="F22" s="26">
        <v>328</v>
      </c>
      <c r="G22" s="26">
        <v>150.80000000000001</v>
      </c>
      <c r="H22" s="26">
        <v>285</v>
      </c>
      <c r="I22" s="26">
        <v>104</v>
      </c>
      <c r="J22" s="26">
        <v>315</v>
      </c>
      <c r="K22" s="26">
        <v>298</v>
      </c>
      <c r="L22" s="26">
        <v>400</v>
      </c>
      <c r="M22" s="26">
        <v>623</v>
      </c>
      <c r="N22" s="26">
        <v>391.5</v>
      </c>
      <c r="O22" s="26">
        <v>1560</v>
      </c>
      <c r="P22" s="26">
        <v>1810</v>
      </c>
      <c r="Q22" s="26">
        <v>83.05</v>
      </c>
      <c r="R22" s="26">
        <v>194.4</v>
      </c>
      <c r="S22" s="26">
        <v>37.450000000000003</v>
      </c>
      <c r="T22" s="26">
        <v>435</v>
      </c>
      <c r="U22" s="26">
        <v>282</v>
      </c>
      <c r="V22" s="26">
        <v>250</v>
      </c>
      <c r="W22" s="26">
        <v>4240.5</v>
      </c>
      <c r="X22" s="26">
        <v>2039.2485999999999</v>
      </c>
      <c r="Y22" s="26">
        <v>207</v>
      </c>
      <c r="Z22" s="26">
        <v>1538</v>
      </c>
      <c r="AA22" s="26">
        <v>2950</v>
      </c>
      <c r="AB22" s="26">
        <v>607.79999999999995</v>
      </c>
      <c r="AC22" s="26">
        <v>1015</v>
      </c>
      <c r="AD22" s="26">
        <v>6932</v>
      </c>
      <c r="AE22" s="26">
        <v>1745</v>
      </c>
      <c r="AF22" s="26">
        <v>1914</v>
      </c>
      <c r="AG22" s="26">
        <v>6.8445</v>
      </c>
    </row>
    <row r="23" spans="1:33" ht="15.75" customHeight="1">
      <c r="A23" s="101">
        <v>43860</v>
      </c>
      <c r="B23" s="102">
        <f>VLOOKUP(A23,'FTSE All-Share Historical '!A:B,2,FALSE)</f>
        <v>4154.8100000000004</v>
      </c>
      <c r="C23" s="26">
        <v>963</v>
      </c>
      <c r="D23" s="26">
        <v>142.96</v>
      </c>
      <c r="E23" s="26">
        <v>162</v>
      </c>
      <c r="F23" s="26">
        <v>329</v>
      </c>
      <c r="G23" s="26">
        <v>149.80000000000001</v>
      </c>
      <c r="H23" s="26">
        <v>280</v>
      </c>
      <c r="I23" s="26">
        <v>104.3</v>
      </c>
      <c r="J23" s="26">
        <v>305</v>
      </c>
      <c r="K23" s="26">
        <v>298.5</v>
      </c>
      <c r="L23" s="26">
        <v>396.8</v>
      </c>
      <c r="M23" s="26">
        <v>606</v>
      </c>
      <c r="N23" s="26">
        <v>395.5</v>
      </c>
      <c r="O23" s="26">
        <v>1580</v>
      </c>
      <c r="P23" s="26">
        <v>1806</v>
      </c>
      <c r="Q23" s="26">
        <v>87</v>
      </c>
      <c r="R23" s="26">
        <v>194</v>
      </c>
      <c r="S23" s="26">
        <v>36.9</v>
      </c>
      <c r="T23" s="26">
        <v>434</v>
      </c>
      <c r="U23" s="26">
        <v>283</v>
      </c>
      <c r="V23" s="26">
        <v>246</v>
      </c>
      <c r="W23" s="26">
        <v>4166.5</v>
      </c>
      <c r="X23" s="26">
        <v>2022.8151</v>
      </c>
      <c r="Y23" s="26">
        <v>202</v>
      </c>
      <c r="Z23" s="26">
        <v>1546</v>
      </c>
      <c r="AA23" s="26">
        <v>2925</v>
      </c>
      <c r="AB23" s="26">
        <v>603</v>
      </c>
      <c r="AC23" s="26">
        <v>1015</v>
      </c>
      <c r="AD23" s="26">
        <v>6920</v>
      </c>
      <c r="AE23" s="26">
        <v>1729</v>
      </c>
      <c r="AF23" s="26">
        <v>1835</v>
      </c>
      <c r="AG23" s="26">
        <v>6.7542</v>
      </c>
    </row>
    <row r="24" spans="1:33" ht="15.75" customHeight="1">
      <c r="A24" s="101">
        <v>43861</v>
      </c>
      <c r="B24" s="102">
        <f>VLOOKUP(A24,'FTSE All-Share Historical '!A:B,2,FALSE)</f>
        <v>4105.1400000000003</v>
      </c>
      <c r="C24" s="26">
        <v>952</v>
      </c>
      <c r="D24" s="26">
        <v>149.22</v>
      </c>
      <c r="E24" s="26">
        <v>163.69999999999999</v>
      </c>
      <c r="F24" s="26">
        <v>330</v>
      </c>
      <c r="G24" s="26">
        <v>151.19999999999999</v>
      </c>
      <c r="H24" s="26">
        <v>270</v>
      </c>
      <c r="I24" s="26">
        <v>104.7</v>
      </c>
      <c r="J24" s="26">
        <v>315</v>
      </c>
      <c r="K24" s="26">
        <v>288</v>
      </c>
      <c r="L24" s="26">
        <v>389.8</v>
      </c>
      <c r="M24" s="26">
        <v>605</v>
      </c>
      <c r="N24" s="26">
        <v>400</v>
      </c>
      <c r="O24" s="26">
        <v>1550</v>
      </c>
      <c r="P24" s="26">
        <v>1832</v>
      </c>
      <c r="Q24" s="26">
        <v>89.5</v>
      </c>
      <c r="R24" s="26">
        <v>195.8</v>
      </c>
      <c r="S24" s="26">
        <v>36.4</v>
      </c>
      <c r="T24" s="26">
        <v>440</v>
      </c>
      <c r="U24" s="26">
        <v>285</v>
      </c>
      <c r="V24" s="26">
        <v>247.5</v>
      </c>
      <c r="W24" s="26">
        <v>4084</v>
      </c>
      <c r="X24" s="26">
        <v>1977.598</v>
      </c>
      <c r="Y24" s="26">
        <v>202.5</v>
      </c>
      <c r="Z24" s="26">
        <v>1551</v>
      </c>
      <c r="AA24" s="26">
        <v>2920</v>
      </c>
      <c r="AB24" s="26">
        <v>588.79999999999995</v>
      </c>
      <c r="AC24" s="26">
        <v>1015</v>
      </c>
      <c r="AD24" s="26">
        <v>6802</v>
      </c>
      <c r="AE24" s="26">
        <v>1700</v>
      </c>
      <c r="AF24" s="26">
        <v>1832</v>
      </c>
      <c r="AG24" s="26">
        <v>7.7655000000000003</v>
      </c>
    </row>
    <row r="25" spans="1:33" ht="15.75" customHeight="1">
      <c r="A25" s="101">
        <v>43864</v>
      </c>
      <c r="B25" s="102">
        <f>VLOOKUP(A25,'FTSE All-Share Historical '!A:B,2,FALSE)</f>
        <v>4124.4799999999996</v>
      </c>
      <c r="C25" s="26">
        <v>942</v>
      </c>
      <c r="D25" s="26">
        <v>151.46</v>
      </c>
      <c r="E25" s="26">
        <v>165.7</v>
      </c>
      <c r="F25" s="26">
        <v>335</v>
      </c>
      <c r="G25" s="26">
        <v>145</v>
      </c>
      <c r="H25" s="26">
        <v>264</v>
      </c>
      <c r="I25" s="26">
        <v>106.2</v>
      </c>
      <c r="J25" s="26">
        <v>307</v>
      </c>
      <c r="K25" s="26">
        <v>282</v>
      </c>
      <c r="L25" s="26">
        <v>392.8</v>
      </c>
      <c r="M25" s="26">
        <v>601</v>
      </c>
      <c r="N25" s="26">
        <v>400</v>
      </c>
      <c r="O25" s="26">
        <v>1550</v>
      </c>
      <c r="P25" s="26">
        <v>1876</v>
      </c>
      <c r="Q25" s="26">
        <v>95</v>
      </c>
      <c r="R25" s="26">
        <v>194</v>
      </c>
      <c r="S25" s="26">
        <v>36.299999999999997</v>
      </c>
      <c r="T25" s="26">
        <v>428</v>
      </c>
      <c r="U25" s="26">
        <v>282</v>
      </c>
      <c r="V25" s="26">
        <v>243.5</v>
      </c>
      <c r="W25" s="26">
        <v>4083.5</v>
      </c>
      <c r="X25" s="26">
        <v>1984.3706</v>
      </c>
      <c r="Y25" s="26">
        <v>213</v>
      </c>
      <c r="Z25" s="26">
        <v>1555</v>
      </c>
      <c r="AA25" s="26">
        <v>2920</v>
      </c>
      <c r="AB25" s="26">
        <v>581.4</v>
      </c>
      <c r="AC25" s="26">
        <v>1000</v>
      </c>
      <c r="AD25" s="26">
        <v>6900</v>
      </c>
      <c r="AE25" s="26">
        <v>1686</v>
      </c>
      <c r="AF25" s="26">
        <v>1831</v>
      </c>
      <c r="AG25" s="26">
        <v>8.5601000000000003</v>
      </c>
    </row>
    <row r="26" spans="1:33" ht="15.75" customHeight="1">
      <c r="A26" s="101">
        <v>43865</v>
      </c>
      <c r="B26" s="102">
        <f>VLOOKUP(A26,'FTSE All-Share Historical '!A:B,2,FALSE)</f>
        <v>4186.74</v>
      </c>
      <c r="C26" s="26">
        <v>954</v>
      </c>
      <c r="D26" s="26">
        <v>158.13999999999999</v>
      </c>
      <c r="E26" s="26">
        <v>165</v>
      </c>
      <c r="F26" s="26">
        <v>334</v>
      </c>
      <c r="G26" s="26">
        <v>149.4</v>
      </c>
      <c r="H26" s="26">
        <v>268</v>
      </c>
      <c r="I26" s="26">
        <v>106</v>
      </c>
      <c r="J26" s="26">
        <v>322</v>
      </c>
      <c r="K26" s="26">
        <v>282</v>
      </c>
      <c r="L26" s="26">
        <v>395.8</v>
      </c>
      <c r="M26" s="26">
        <v>600</v>
      </c>
      <c r="N26" s="26">
        <v>405</v>
      </c>
      <c r="O26" s="26">
        <v>1550</v>
      </c>
      <c r="P26" s="26">
        <v>1870</v>
      </c>
      <c r="Q26" s="26">
        <v>111</v>
      </c>
      <c r="R26" s="26">
        <v>196.6</v>
      </c>
      <c r="S26" s="26">
        <v>36.299999999999997</v>
      </c>
      <c r="T26" s="26">
        <v>425</v>
      </c>
      <c r="U26" s="26">
        <v>282</v>
      </c>
      <c r="V26" s="26">
        <v>243</v>
      </c>
      <c r="W26" s="26">
        <v>4206.5</v>
      </c>
      <c r="X26" s="26">
        <v>2058.172</v>
      </c>
      <c r="Y26" s="26">
        <v>213.5</v>
      </c>
      <c r="Z26" s="26">
        <v>1556</v>
      </c>
      <c r="AA26" s="26">
        <v>3030</v>
      </c>
      <c r="AB26" s="26">
        <v>602.6</v>
      </c>
      <c r="AC26" s="26">
        <v>1000</v>
      </c>
      <c r="AD26" s="26">
        <v>7378</v>
      </c>
      <c r="AE26" s="26">
        <v>1739</v>
      </c>
      <c r="AF26" s="26">
        <v>1847.5</v>
      </c>
      <c r="AG26" s="26">
        <v>8.4878</v>
      </c>
    </row>
    <row r="27" spans="1:33" ht="15.75" customHeight="1">
      <c r="A27" s="101">
        <v>43866</v>
      </c>
      <c r="B27" s="102">
        <f>VLOOKUP(A27,'FTSE All-Share Historical '!A:B,2,FALSE)</f>
        <v>4209.3</v>
      </c>
      <c r="C27" s="26">
        <v>949</v>
      </c>
      <c r="D27" s="26">
        <v>160</v>
      </c>
      <c r="E27" s="26">
        <v>163.5</v>
      </c>
      <c r="F27" s="26">
        <v>331</v>
      </c>
      <c r="G27" s="26">
        <v>146</v>
      </c>
      <c r="H27" s="26">
        <v>268</v>
      </c>
      <c r="I27" s="26">
        <v>104.5</v>
      </c>
      <c r="J27" s="26">
        <v>318</v>
      </c>
      <c r="K27" s="26">
        <v>290</v>
      </c>
      <c r="L27" s="26">
        <v>405</v>
      </c>
      <c r="M27" s="26">
        <v>629</v>
      </c>
      <c r="N27" s="26">
        <v>401</v>
      </c>
      <c r="O27" s="26">
        <v>1530</v>
      </c>
      <c r="P27" s="26">
        <v>1866</v>
      </c>
      <c r="Q27" s="26">
        <v>106.9</v>
      </c>
      <c r="R27" s="26">
        <v>195.8</v>
      </c>
      <c r="S27" s="26">
        <v>35.700000000000003</v>
      </c>
      <c r="T27" s="26">
        <v>424</v>
      </c>
      <c r="U27" s="26">
        <v>282</v>
      </c>
      <c r="V27" s="26">
        <v>247</v>
      </c>
      <c r="W27" s="26">
        <v>4273</v>
      </c>
      <c r="X27" s="26">
        <v>2064.1478000000002</v>
      </c>
      <c r="Y27" s="26">
        <v>218</v>
      </c>
      <c r="Z27" s="26">
        <v>1558</v>
      </c>
      <c r="AA27" s="26">
        <v>3005</v>
      </c>
      <c r="AB27" s="26">
        <v>585.20000000000005</v>
      </c>
      <c r="AC27" s="26">
        <v>1000</v>
      </c>
      <c r="AD27" s="26">
        <v>7290</v>
      </c>
      <c r="AE27" s="26">
        <v>1795</v>
      </c>
      <c r="AF27" s="26">
        <v>1878</v>
      </c>
      <c r="AG27" s="26">
        <v>8.3795000000000002</v>
      </c>
    </row>
    <row r="28" spans="1:33" ht="15.75" customHeight="1">
      <c r="A28" s="101">
        <v>43867</v>
      </c>
      <c r="B28" s="102">
        <f>VLOOKUP(A28,'FTSE All-Share Historical '!A:B,2,FALSE)</f>
        <v>4221.47</v>
      </c>
      <c r="C28" s="26">
        <v>942</v>
      </c>
      <c r="D28" s="26">
        <v>160</v>
      </c>
      <c r="E28" s="26">
        <v>165.1</v>
      </c>
      <c r="F28" s="26">
        <v>334</v>
      </c>
      <c r="G28" s="26">
        <v>146.4</v>
      </c>
      <c r="H28" s="26">
        <v>265</v>
      </c>
      <c r="I28" s="26">
        <v>104.4</v>
      </c>
      <c r="J28" s="26">
        <v>310</v>
      </c>
      <c r="K28" s="26">
        <v>290</v>
      </c>
      <c r="L28" s="26">
        <v>432</v>
      </c>
      <c r="M28" s="26">
        <v>625</v>
      </c>
      <c r="N28" s="26">
        <v>404</v>
      </c>
      <c r="O28" s="26">
        <v>1550</v>
      </c>
      <c r="P28" s="26">
        <v>1858</v>
      </c>
      <c r="Q28" s="26">
        <v>110</v>
      </c>
      <c r="R28" s="26">
        <v>194</v>
      </c>
      <c r="S28" s="26">
        <v>35.4</v>
      </c>
      <c r="T28" s="26">
        <v>425</v>
      </c>
      <c r="U28" s="26">
        <v>280</v>
      </c>
      <c r="V28" s="26">
        <v>247.5</v>
      </c>
      <c r="W28" s="26">
        <v>4290.5</v>
      </c>
      <c r="X28" s="26">
        <v>2079.0873999999999</v>
      </c>
      <c r="Y28" s="26">
        <v>215</v>
      </c>
      <c r="Z28" s="26">
        <v>1546</v>
      </c>
      <c r="AA28" s="26">
        <v>3105</v>
      </c>
      <c r="AB28" s="26">
        <v>572</v>
      </c>
      <c r="AC28" s="26">
        <v>1000</v>
      </c>
      <c r="AD28" s="26">
        <v>7314</v>
      </c>
      <c r="AE28" s="26">
        <v>1810</v>
      </c>
      <c r="AF28" s="26">
        <v>1899.5</v>
      </c>
      <c r="AG28" s="26">
        <v>8.3795000000000002</v>
      </c>
    </row>
    <row r="29" spans="1:33" ht="15.75" customHeight="1">
      <c r="A29" s="101">
        <v>43868</v>
      </c>
      <c r="B29" s="102">
        <f>VLOOKUP(A29,'FTSE All-Share Historical '!A:B,2,FALSE)</f>
        <v>4201.25</v>
      </c>
      <c r="C29" s="26">
        <v>922</v>
      </c>
      <c r="D29" s="26">
        <v>161.88</v>
      </c>
      <c r="E29" s="26">
        <v>164.3</v>
      </c>
      <c r="F29" s="26">
        <v>338</v>
      </c>
      <c r="G29" s="26">
        <v>143.6</v>
      </c>
      <c r="H29" s="26">
        <v>265</v>
      </c>
      <c r="I29" s="26">
        <v>103.1</v>
      </c>
      <c r="J29" s="26">
        <v>308</v>
      </c>
      <c r="K29" s="26">
        <v>285</v>
      </c>
      <c r="L29" s="26">
        <v>433.6</v>
      </c>
      <c r="M29" s="26">
        <v>620</v>
      </c>
      <c r="N29" s="26">
        <v>412.5</v>
      </c>
      <c r="O29" s="26">
        <v>1557.5</v>
      </c>
      <c r="P29" s="26">
        <v>1868</v>
      </c>
      <c r="Q29" s="26">
        <v>100.3</v>
      </c>
      <c r="R29" s="26">
        <v>196.2</v>
      </c>
      <c r="S29" s="26">
        <v>35.9</v>
      </c>
      <c r="T29" s="26">
        <v>425</v>
      </c>
      <c r="U29" s="26">
        <v>267</v>
      </c>
      <c r="V29" s="26">
        <v>245</v>
      </c>
      <c r="W29" s="26">
        <v>4187</v>
      </c>
      <c r="X29" s="26">
        <v>2024.309</v>
      </c>
      <c r="Y29" s="26">
        <v>213.5</v>
      </c>
      <c r="Z29" s="26">
        <v>1531</v>
      </c>
      <c r="AA29" s="26">
        <v>3050</v>
      </c>
      <c r="AB29" s="26">
        <v>568.20000000000005</v>
      </c>
      <c r="AC29" s="26">
        <v>980</v>
      </c>
      <c r="AD29" s="26">
        <v>7440</v>
      </c>
      <c r="AE29" s="26">
        <v>1880</v>
      </c>
      <c r="AF29" s="26">
        <v>1912</v>
      </c>
      <c r="AG29" s="26">
        <v>8.1266999999999996</v>
      </c>
    </row>
    <row r="30" spans="1:33" ht="15.75" customHeight="1">
      <c r="A30" s="101">
        <v>43871</v>
      </c>
      <c r="B30" s="102">
        <f>VLOOKUP(A30,'FTSE All-Share Historical '!A:B,2,FALSE)</f>
        <v>4191.83</v>
      </c>
      <c r="C30" s="26">
        <v>935</v>
      </c>
      <c r="D30" s="26">
        <v>163.86</v>
      </c>
      <c r="E30" s="26">
        <v>165.1</v>
      </c>
      <c r="F30" s="26">
        <v>331</v>
      </c>
      <c r="G30" s="26">
        <v>133.19999999999999</v>
      </c>
      <c r="H30" s="26">
        <v>267</v>
      </c>
      <c r="I30" s="26">
        <v>104</v>
      </c>
      <c r="J30" s="26">
        <v>305</v>
      </c>
      <c r="K30" s="26">
        <v>283</v>
      </c>
      <c r="L30" s="26">
        <v>419</v>
      </c>
      <c r="M30" s="26">
        <v>632</v>
      </c>
      <c r="N30" s="26">
        <v>409.5</v>
      </c>
      <c r="O30" s="26">
        <v>1575</v>
      </c>
      <c r="P30" s="26">
        <v>1864</v>
      </c>
      <c r="Q30" s="26">
        <v>105.4</v>
      </c>
      <c r="R30" s="26">
        <v>194</v>
      </c>
      <c r="S30" s="26">
        <v>35.9</v>
      </c>
      <c r="T30" s="26">
        <v>425</v>
      </c>
      <c r="U30" s="26">
        <v>269</v>
      </c>
      <c r="V30" s="26">
        <v>249</v>
      </c>
      <c r="W30" s="26">
        <v>4122.5</v>
      </c>
      <c r="X30" s="26">
        <v>2006.8796</v>
      </c>
      <c r="Y30" s="26">
        <v>208</v>
      </c>
      <c r="Z30" s="26">
        <v>1520</v>
      </c>
      <c r="AA30" s="26">
        <v>3000</v>
      </c>
      <c r="AB30" s="26">
        <v>560</v>
      </c>
      <c r="AC30" s="26">
        <v>985</v>
      </c>
      <c r="AD30" s="26">
        <v>7448</v>
      </c>
      <c r="AE30" s="26">
        <v>1859</v>
      </c>
      <c r="AF30" s="26">
        <v>1879</v>
      </c>
      <c r="AG30" s="26">
        <v>7.7655000000000003</v>
      </c>
    </row>
    <row r="31" spans="1:33" ht="15.75" customHeight="1">
      <c r="A31" s="101">
        <v>43872</v>
      </c>
      <c r="B31" s="102">
        <f>VLOOKUP(A31,'FTSE All-Share Historical '!A:B,2,FALSE)</f>
        <v>4221.45</v>
      </c>
      <c r="C31" s="26">
        <v>900</v>
      </c>
      <c r="D31" s="26">
        <v>168.24</v>
      </c>
      <c r="E31" s="26">
        <v>163.5</v>
      </c>
      <c r="F31" s="26">
        <v>328</v>
      </c>
      <c r="G31" s="26">
        <v>136.80000000000001</v>
      </c>
      <c r="H31" s="26">
        <v>260</v>
      </c>
      <c r="I31" s="26">
        <v>105.2</v>
      </c>
      <c r="J31" s="26">
        <v>298</v>
      </c>
      <c r="K31" s="26">
        <v>281</v>
      </c>
      <c r="L31" s="26">
        <v>426.4</v>
      </c>
      <c r="M31" s="26">
        <v>650</v>
      </c>
      <c r="N31" s="26">
        <v>412</v>
      </c>
      <c r="O31" s="26">
        <v>1567.5</v>
      </c>
      <c r="P31" s="26">
        <v>1900</v>
      </c>
      <c r="Q31" s="26">
        <v>112.5</v>
      </c>
      <c r="R31" s="26">
        <v>205</v>
      </c>
      <c r="S31" s="26">
        <v>36.35</v>
      </c>
      <c r="T31" s="26">
        <v>425</v>
      </c>
      <c r="U31" s="26">
        <v>269</v>
      </c>
      <c r="V31" s="26">
        <v>254.5</v>
      </c>
      <c r="W31" s="26">
        <v>4152.5</v>
      </c>
      <c r="X31" s="26">
        <v>2044.2284</v>
      </c>
      <c r="Y31" s="26">
        <v>211.5</v>
      </c>
      <c r="Z31" s="26">
        <v>1533</v>
      </c>
      <c r="AA31" s="26">
        <v>2960</v>
      </c>
      <c r="AB31" s="26">
        <v>556.4</v>
      </c>
      <c r="AC31" s="26">
        <v>985</v>
      </c>
      <c r="AD31" s="26">
        <v>7530</v>
      </c>
      <c r="AE31" s="26">
        <v>1907</v>
      </c>
      <c r="AF31" s="26">
        <v>1875</v>
      </c>
      <c r="AG31" s="26">
        <v>7.8376999999999999</v>
      </c>
    </row>
    <row r="32" spans="1:33" ht="15.75" customHeight="1">
      <c r="A32" s="101">
        <v>43873</v>
      </c>
      <c r="B32" s="102">
        <f>VLOOKUP(A32,'FTSE All-Share Historical '!A:B,2,FALSE)</f>
        <v>4242.6899999999996</v>
      </c>
      <c r="C32" s="26">
        <v>920</v>
      </c>
      <c r="D32" s="26">
        <v>172.56</v>
      </c>
      <c r="E32" s="26">
        <v>164.7</v>
      </c>
      <c r="F32" s="26">
        <v>331</v>
      </c>
      <c r="G32" s="26">
        <v>136.6</v>
      </c>
      <c r="H32" s="26">
        <v>262</v>
      </c>
      <c r="I32" s="26">
        <v>106.5</v>
      </c>
      <c r="J32" s="26">
        <v>295</v>
      </c>
      <c r="K32" s="26">
        <v>295</v>
      </c>
      <c r="L32" s="26">
        <v>426.8</v>
      </c>
      <c r="M32" s="26">
        <v>645</v>
      </c>
      <c r="N32" s="26">
        <v>416</v>
      </c>
      <c r="O32" s="26">
        <v>1560</v>
      </c>
      <c r="P32" s="26">
        <v>1900</v>
      </c>
      <c r="Q32" s="26">
        <v>116.4</v>
      </c>
      <c r="R32" s="26">
        <v>205.5</v>
      </c>
      <c r="S32" s="26">
        <v>36.200000000000003</v>
      </c>
      <c r="T32" s="26">
        <v>420</v>
      </c>
      <c r="U32" s="26">
        <v>272</v>
      </c>
      <c r="V32" s="26">
        <v>255</v>
      </c>
      <c r="W32" s="26">
        <v>4263</v>
      </c>
      <c r="X32" s="26">
        <v>2144.8213999999998</v>
      </c>
      <c r="Y32" s="26">
        <v>218</v>
      </c>
      <c r="Z32" s="26">
        <v>1557</v>
      </c>
      <c r="AA32" s="26">
        <v>3000</v>
      </c>
      <c r="AB32" s="26">
        <v>535</v>
      </c>
      <c r="AC32" s="26">
        <v>995</v>
      </c>
      <c r="AD32" s="26">
        <v>7516</v>
      </c>
      <c r="AE32" s="26">
        <v>1895</v>
      </c>
      <c r="AF32" s="26">
        <v>1865</v>
      </c>
      <c r="AG32" s="26">
        <v>7.6570999999999998</v>
      </c>
    </row>
    <row r="33" spans="1:33" ht="15.75" customHeight="1">
      <c r="A33" s="101">
        <v>43874</v>
      </c>
      <c r="B33" s="102">
        <f>VLOOKUP(A33,'FTSE All-Share Historical '!A:B,2,FALSE)</f>
        <v>4200.32</v>
      </c>
      <c r="C33" s="26">
        <v>910</v>
      </c>
      <c r="D33" s="26">
        <v>174.36</v>
      </c>
      <c r="E33" s="26">
        <v>162.9</v>
      </c>
      <c r="F33" s="26">
        <v>331</v>
      </c>
      <c r="G33" s="26">
        <v>138</v>
      </c>
      <c r="H33" s="26">
        <v>263.5</v>
      </c>
      <c r="I33" s="26">
        <v>104.2</v>
      </c>
      <c r="J33" s="26">
        <v>295</v>
      </c>
      <c r="K33" s="26">
        <v>298</v>
      </c>
      <c r="L33" s="26">
        <v>423</v>
      </c>
      <c r="M33" s="26">
        <v>661</v>
      </c>
      <c r="N33" s="26">
        <v>421</v>
      </c>
      <c r="O33" s="26">
        <v>1567.5</v>
      </c>
      <c r="P33" s="26">
        <v>1890</v>
      </c>
      <c r="Q33" s="26">
        <v>126.8</v>
      </c>
      <c r="R33" s="26">
        <v>203</v>
      </c>
      <c r="S33" s="26">
        <v>36.1</v>
      </c>
      <c r="T33" s="26">
        <v>415</v>
      </c>
      <c r="U33" s="26">
        <v>272.5</v>
      </c>
      <c r="V33" s="26">
        <v>259</v>
      </c>
      <c r="W33" s="26">
        <v>4218.5</v>
      </c>
      <c r="X33" s="26">
        <v>2123.4079999999999</v>
      </c>
      <c r="Y33" s="26">
        <v>210</v>
      </c>
      <c r="Z33" s="26">
        <v>1525</v>
      </c>
      <c r="AA33" s="26">
        <v>3000</v>
      </c>
      <c r="AB33" s="26">
        <v>514</v>
      </c>
      <c r="AC33" s="26">
        <v>995</v>
      </c>
      <c r="AD33" s="26">
        <v>7556</v>
      </c>
      <c r="AE33" s="26">
        <v>1876</v>
      </c>
      <c r="AF33" s="26">
        <v>1862</v>
      </c>
      <c r="AG33" s="26">
        <v>11.7385</v>
      </c>
    </row>
    <row r="34" spans="1:33" ht="15.75" customHeight="1">
      <c r="A34" s="101">
        <v>43875</v>
      </c>
      <c r="B34" s="102">
        <f>VLOOKUP(A34,'FTSE All-Share Historical '!A:B,2,FALSE)</f>
        <v>4184.2700000000004</v>
      </c>
      <c r="C34" s="26">
        <v>916</v>
      </c>
      <c r="D34" s="26">
        <v>190.44</v>
      </c>
      <c r="E34" s="26">
        <v>163</v>
      </c>
      <c r="F34" s="26">
        <v>333</v>
      </c>
      <c r="G34" s="26">
        <v>135</v>
      </c>
      <c r="H34" s="26">
        <v>260</v>
      </c>
      <c r="I34" s="26">
        <v>104</v>
      </c>
      <c r="J34" s="26">
        <v>300</v>
      </c>
      <c r="K34" s="26">
        <v>299</v>
      </c>
      <c r="L34" s="26">
        <v>427</v>
      </c>
      <c r="M34" s="26">
        <v>657</v>
      </c>
      <c r="N34" s="26">
        <v>416.5</v>
      </c>
      <c r="O34" s="26">
        <v>1615</v>
      </c>
      <c r="P34" s="26">
        <v>1908</v>
      </c>
      <c r="Q34" s="26">
        <v>140.6</v>
      </c>
      <c r="R34" s="26">
        <v>206.5</v>
      </c>
      <c r="S34" s="26">
        <v>36</v>
      </c>
      <c r="T34" s="26">
        <v>405</v>
      </c>
      <c r="U34" s="26">
        <v>272</v>
      </c>
      <c r="V34" s="26">
        <v>265</v>
      </c>
      <c r="W34" s="26">
        <v>4197</v>
      </c>
      <c r="X34" s="26">
        <v>2085.0632000000001</v>
      </c>
      <c r="Y34" s="26">
        <v>210</v>
      </c>
      <c r="Z34" s="26">
        <v>1526</v>
      </c>
      <c r="AA34" s="26">
        <v>2950</v>
      </c>
      <c r="AB34" s="26">
        <v>500</v>
      </c>
      <c r="AC34" s="26">
        <v>995</v>
      </c>
      <c r="AD34" s="26">
        <v>7556</v>
      </c>
      <c r="AE34" s="26">
        <v>1897</v>
      </c>
      <c r="AF34" s="26">
        <v>1873</v>
      </c>
      <c r="AG34" s="26">
        <v>12.533099999999999</v>
      </c>
    </row>
    <row r="35" spans="1:33" ht="15.75" customHeight="1">
      <c r="A35" s="101">
        <v>43878</v>
      </c>
      <c r="B35" s="102">
        <f>VLOOKUP(A35,'FTSE All-Share Historical '!A:B,2,FALSE)</f>
        <v>4196.72</v>
      </c>
      <c r="C35" s="26">
        <v>920</v>
      </c>
      <c r="D35" s="26">
        <v>177.98</v>
      </c>
      <c r="E35" s="26">
        <v>162.80000000000001</v>
      </c>
      <c r="F35" s="26">
        <v>334</v>
      </c>
      <c r="G35" s="26">
        <v>128.4</v>
      </c>
      <c r="H35" s="26">
        <v>266</v>
      </c>
      <c r="I35" s="26">
        <v>105.8</v>
      </c>
      <c r="J35" s="26">
        <v>297</v>
      </c>
      <c r="K35" s="26">
        <v>293.5</v>
      </c>
      <c r="L35" s="26">
        <v>423.8</v>
      </c>
      <c r="M35" s="26">
        <v>657</v>
      </c>
      <c r="N35" s="26">
        <v>415</v>
      </c>
      <c r="O35" s="26">
        <v>1655</v>
      </c>
      <c r="P35" s="26">
        <v>1936</v>
      </c>
      <c r="Q35" s="26">
        <v>149.5</v>
      </c>
      <c r="R35" s="26">
        <v>207.5</v>
      </c>
      <c r="S35" s="26">
        <v>36.25</v>
      </c>
      <c r="T35" s="26">
        <v>400</v>
      </c>
      <c r="U35" s="26">
        <v>275</v>
      </c>
      <c r="V35" s="26">
        <v>270</v>
      </c>
      <c r="W35" s="26">
        <v>4212.5</v>
      </c>
      <c r="X35" s="26">
        <v>2095.0228999999999</v>
      </c>
      <c r="Y35" s="26">
        <v>214</v>
      </c>
      <c r="Z35" s="26">
        <v>1524</v>
      </c>
      <c r="AA35" s="26">
        <v>2955</v>
      </c>
      <c r="AB35" s="26">
        <v>497.1</v>
      </c>
      <c r="AC35" s="26">
        <v>995</v>
      </c>
      <c r="AD35" s="26">
        <v>7598</v>
      </c>
      <c r="AE35" s="26">
        <v>1935</v>
      </c>
      <c r="AF35" s="26">
        <v>1882.5</v>
      </c>
      <c r="AG35" s="26">
        <v>11.269</v>
      </c>
    </row>
    <row r="36" spans="1:33" ht="15.75" customHeight="1">
      <c r="A36" s="101">
        <v>43879</v>
      </c>
      <c r="B36" s="102">
        <f>VLOOKUP(A36,'FTSE All-Share Historical '!A:B,2,FALSE)</f>
        <v>4167.88</v>
      </c>
      <c r="C36" s="26">
        <v>918</v>
      </c>
      <c r="D36" s="26">
        <v>175.5</v>
      </c>
      <c r="E36" s="26">
        <v>156.6</v>
      </c>
      <c r="F36" s="26">
        <v>331</v>
      </c>
      <c r="G36" s="26">
        <v>126</v>
      </c>
      <c r="H36" s="26">
        <v>263.5</v>
      </c>
      <c r="I36" s="26">
        <v>105.8</v>
      </c>
      <c r="J36" s="26">
        <v>298</v>
      </c>
      <c r="K36" s="26">
        <v>290</v>
      </c>
      <c r="L36" s="26">
        <v>421.2</v>
      </c>
      <c r="M36" s="26">
        <v>650</v>
      </c>
      <c r="N36" s="26">
        <v>416.5</v>
      </c>
      <c r="O36" s="26">
        <v>1625</v>
      </c>
      <c r="P36" s="26">
        <v>1912</v>
      </c>
      <c r="Q36" s="26">
        <v>144.80000000000001</v>
      </c>
      <c r="R36" s="26">
        <v>201.5</v>
      </c>
      <c r="S36" s="26">
        <v>36.4</v>
      </c>
      <c r="T36" s="26">
        <v>405</v>
      </c>
      <c r="U36" s="26">
        <v>280</v>
      </c>
      <c r="V36" s="26">
        <v>278</v>
      </c>
      <c r="W36" s="26">
        <v>4172</v>
      </c>
      <c r="X36" s="26">
        <v>2046.2203999999999</v>
      </c>
      <c r="Y36" s="26">
        <v>210</v>
      </c>
      <c r="Z36" s="26">
        <v>1522</v>
      </c>
      <c r="AA36" s="26">
        <v>2900</v>
      </c>
      <c r="AB36" s="26">
        <v>493</v>
      </c>
      <c r="AC36" s="26">
        <v>995</v>
      </c>
      <c r="AD36" s="26">
        <v>7514</v>
      </c>
      <c r="AE36" s="26">
        <v>1926</v>
      </c>
      <c r="AF36" s="26">
        <v>1920</v>
      </c>
      <c r="AG36" s="26">
        <v>11.269</v>
      </c>
    </row>
    <row r="37" spans="1:33" ht="15.75" customHeight="1">
      <c r="A37" s="101">
        <v>43880</v>
      </c>
      <c r="B37" s="102">
        <f>VLOOKUP(A37,'FTSE All-Share Historical '!A:B,2,FALSE)</f>
        <v>4208.6099999999997</v>
      </c>
      <c r="C37" s="26">
        <v>915</v>
      </c>
      <c r="D37" s="26">
        <v>170</v>
      </c>
      <c r="E37" s="26">
        <v>153.1</v>
      </c>
      <c r="F37" s="26">
        <v>327</v>
      </c>
      <c r="G37" s="26">
        <v>128</v>
      </c>
      <c r="H37" s="26">
        <v>256</v>
      </c>
      <c r="I37" s="26">
        <v>106</v>
      </c>
      <c r="J37" s="26">
        <v>299</v>
      </c>
      <c r="K37" s="26">
        <v>291</v>
      </c>
      <c r="L37" s="26">
        <v>423.2</v>
      </c>
      <c r="M37" s="26">
        <v>665</v>
      </c>
      <c r="N37" s="26">
        <v>417</v>
      </c>
      <c r="O37" s="26">
        <v>1635</v>
      </c>
      <c r="P37" s="26">
        <v>1938</v>
      </c>
      <c r="Q37" s="26">
        <v>147.5</v>
      </c>
      <c r="R37" s="26">
        <v>201</v>
      </c>
      <c r="S37" s="26">
        <v>36.1</v>
      </c>
      <c r="T37" s="26">
        <v>395</v>
      </c>
      <c r="U37" s="26">
        <v>272</v>
      </c>
      <c r="V37" s="26">
        <v>281.5</v>
      </c>
      <c r="W37" s="26">
        <v>4201.5</v>
      </c>
      <c r="X37" s="26">
        <v>2079.5853999999999</v>
      </c>
      <c r="Y37" s="26">
        <v>213.5</v>
      </c>
      <c r="Z37" s="26">
        <v>1538</v>
      </c>
      <c r="AA37" s="26">
        <v>2875</v>
      </c>
      <c r="AB37" s="26">
        <v>495.3</v>
      </c>
      <c r="AC37" s="26">
        <v>995</v>
      </c>
      <c r="AD37" s="26">
        <v>7602</v>
      </c>
      <c r="AE37" s="26">
        <v>1943</v>
      </c>
      <c r="AF37" s="26">
        <v>1950</v>
      </c>
      <c r="AG37" s="26">
        <v>10.221500000000001</v>
      </c>
    </row>
    <row r="38" spans="1:33" ht="15.75" customHeight="1">
      <c r="A38" s="101">
        <v>43881</v>
      </c>
      <c r="B38" s="102">
        <f>VLOOKUP(A38,'FTSE All-Share Historical '!A:B,2,FALSE)</f>
        <v>4199.66</v>
      </c>
      <c r="C38" s="26">
        <v>922</v>
      </c>
      <c r="D38" s="26">
        <v>171.16</v>
      </c>
      <c r="E38" s="26">
        <v>158</v>
      </c>
      <c r="F38" s="26">
        <v>333</v>
      </c>
      <c r="G38" s="26">
        <v>131.4</v>
      </c>
      <c r="H38" s="26">
        <v>256</v>
      </c>
      <c r="I38" s="26">
        <v>107.5</v>
      </c>
      <c r="J38" s="26">
        <v>301</v>
      </c>
      <c r="K38" s="26">
        <v>260</v>
      </c>
      <c r="L38" s="26">
        <v>430.4</v>
      </c>
      <c r="M38" s="26">
        <v>671</v>
      </c>
      <c r="N38" s="26">
        <v>419.5</v>
      </c>
      <c r="O38" s="26">
        <v>1650</v>
      </c>
      <c r="P38" s="26">
        <v>1950</v>
      </c>
      <c r="Q38" s="26">
        <v>144.9</v>
      </c>
      <c r="R38" s="26">
        <v>197.8</v>
      </c>
      <c r="S38" s="26">
        <v>36.25</v>
      </c>
      <c r="T38" s="26">
        <v>402</v>
      </c>
      <c r="U38" s="26">
        <v>284</v>
      </c>
      <c r="V38" s="26">
        <v>280</v>
      </c>
      <c r="W38" s="26">
        <v>4209.5</v>
      </c>
      <c r="X38" s="26">
        <v>2113.9463000000001</v>
      </c>
      <c r="Y38" s="26">
        <v>212.5</v>
      </c>
      <c r="Z38" s="26">
        <v>1520</v>
      </c>
      <c r="AA38" s="26">
        <v>2840</v>
      </c>
      <c r="AB38" s="26">
        <v>491.5</v>
      </c>
      <c r="AC38" s="26">
        <v>995</v>
      </c>
      <c r="AD38" s="26">
        <v>7580</v>
      </c>
      <c r="AE38" s="26">
        <v>1890</v>
      </c>
      <c r="AF38" s="26">
        <v>1910</v>
      </c>
      <c r="AG38" s="26">
        <v>10.582700000000001</v>
      </c>
    </row>
    <row r="39" spans="1:33" ht="15.75" customHeight="1">
      <c r="A39" s="101">
        <v>43882</v>
      </c>
      <c r="B39" s="102">
        <f>VLOOKUP(A39,'FTSE All-Share Historical '!A:B,2,FALSE)</f>
        <v>4181.51</v>
      </c>
      <c r="C39" s="26">
        <v>914</v>
      </c>
      <c r="D39" s="26">
        <v>175.5</v>
      </c>
      <c r="E39" s="26">
        <v>157.4</v>
      </c>
      <c r="F39" s="26">
        <v>328</v>
      </c>
      <c r="G39" s="26">
        <v>129</v>
      </c>
      <c r="H39" s="26">
        <v>262</v>
      </c>
      <c r="I39" s="26">
        <v>106.7</v>
      </c>
      <c r="J39" s="26">
        <v>311</v>
      </c>
      <c r="K39" s="26">
        <v>257.5</v>
      </c>
      <c r="L39" s="26">
        <v>432</v>
      </c>
      <c r="M39" s="26">
        <v>685</v>
      </c>
      <c r="N39" s="26">
        <v>417.5</v>
      </c>
      <c r="O39" s="26">
        <v>1657.5</v>
      </c>
      <c r="P39" s="26">
        <v>1970</v>
      </c>
      <c r="Q39" s="26">
        <v>142.19999999999999</v>
      </c>
      <c r="R39" s="26">
        <v>195.2</v>
      </c>
      <c r="S39" s="26">
        <v>36.1</v>
      </c>
      <c r="T39" s="26">
        <v>395</v>
      </c>
      <c r="U39" s="26">
        <v>275</v>
      </c>
      <c r="V39" s="26">
        <v>286</v>
      </c>
      <c r="W39" s="26">
        <v>4202.5</v>
      </c>
      <c r="X39" s="26">
        <v>2116.4362999999998</v>
      </c>
      <c r="Y39" s="26">
        <v>209</v>
      </c>
      <c r="Z39" s="26">
        <v>1505</v>
      </c>
      <c r="AA39" s="26">
        <v>2850</v>
      </c>
      <c r="AB39" s="26">
        <v>497.6</v>
      </c>
      <c r="AC39" s="26">
        <v>990</v>
      </c>
      <c r="AD39" s="26">
        <v>7566</v>
      </c>
      <c r="AE39" s="26">
        <v>1898</v>
      </c>
      <c r="AF39" s="26">
        <v>1927.5</v>
      </c>
      <c r="AG39" s="26">
        <v>10.835599999999999</v>
      </c>
    </row>
    <row r="40" spans="1:33" ht="15.75" customHeight="1">
      <c r="A40" s="101">
        <v>43885</v>
      </c>
      <c r="B40" s="102">
        <f>VLOOKUP(A40,'FTSE All-Share Historical '!A:B,2,FALSE)</f>
        <v>4044.14</v>
      </c>
      <c r="C40" s="26">
        <v>906</v>
      </c>
      <c r="D40" s="26">
        <v>168</v>
      </c>
      <c r="E40" s="26">
        <v>156.5</v>
      </c>
      <c r="F40" s="26">
        <v>327</v>
      </c>
      <c r="G40" s="26">
        <v>119.4</v>
      </c>
      <c r="H40" s="26">
        <v>255</v>
      </c>
      <c r="I40" s="26">
        <v>100.7</v>
      </c>
      <c r="J40" s="26">
        <v>302</v>
      </c>
      <c r="K40" s="26">
        <v>246</v>
      </c>
      <c r="L40" s="26">
        <v>401.8</v>
      </c>
      <c r="M40" s="26">
        <v>630</v>
      </c>
      <c r="N40" s="26">
        <v>400</v>
      </c>
      <c r="O40" s="26">
        <v>1680</v>
      </c>
      <c r="P40" s="26">
        <v>1928</v>
      </c>
      <c r="Q40" s="26">
        <v>132</v>
      </c>
      <c r="R40" s="26">
        <v>190.4</v>
      </c>
      <c r="S40" s="26">
        <v>36</v>
      </c>
      <c r="T40" s="26">
        <v>395</v>
      </c>
      <c r="U40" s="26">
        <v>274</v>
      </c>
      <c r="V40" s="26">
        <v>275</v>
      </c>
      <c r="W40" s="26">
        <v>3965.5</v>
      </c>
      <c r="X40" s="26">
        <v>1934.9704999999999</v>
      </c>
      <c r="Y40" s="26">
        <v>198.2</v>
      </c>
      <c r="Z40" s="26">
        <v>1472</v>
      </c>
      <c r="AA40" s="26">
        <v>2785</v>
      </c>
      <c r="AB40" s="26">
        <v>481.9</v>
      </c>
      <c r="AC40" s="26">
        <v>975</v>
      </c>
      <c r="AD40" s="26">
        <v>7340</v>
      </c>
      <c r="AE40" s="26">
        <v>1650</v>
      </c>
      <c r="AF40" s="26">
        <v>1842.5</v>
      </c>
      <c r="AG40" s="26">
        <v>12.930400000000001</v>
      </c>
    </row>
    <row r="41" spans="1:33" ht="15.75" customHeight="1">
      <c r="A41" s="101">
        <v>43886</v>
      </c>
      <c r="B41" s="102">
        <f>VLOOKUP(A41,'FTSE All-Share Historical '!A:B,2,FALSE)</f>
        <v>3965.9</v>
      </c>
      <c r="C41" s="26">
        <v>900</v>
      </c>
      <c r="D41" s="26">
        <v>162.30000000000001</v>
      </c>
      <c r="E41" s="26">
        <v>148.30000000000001</v>
      </c>
      <c r="F41" s="26">
        <v>332</v>
      </c>
      <c r="G41" s="26">
        <v>111.8</v>
      </c>
      <c r="H41" s="26">
        <v>255</v>
      </c>
      <c r="I41" s="26">
        <v>99.5</v>
      </c>
      <c r="J41" s="26">
        <v>320</v>
      </c>
      <c r="K41" s="26">
        <v>247</v>
      </c>
      <c r="L41" s="26">
        <v>372.2</v>
      </c>
      <c r="M41" s="26">
        <v>633</v>
      </c>
      <c r="N41" s="26">
        <v>388.5</v>
      </c>
      <c r="O41" s="26">
        <v>1655</v>
      </c>
      <c r="P41" s="26">
        <v>1930</v>
      </c>
      <c r="Q41" s="26">
        <v>132.4</v>
      </c>
      <c r="R41" s="26">
        <v>184.6</v>
      </c>
      <c r="S41" s="26">
        <v>35.700000000000003</v>
      </c>
      <c r="T41" s="26">
        <v>385</v>
      </c>
      <c r="U41" s="26">
        <v>273</v>
      </c>
      <c r="V41" s="26">
        <v>271.5</v>
      </c>
      <c r="W41" s="26">
        <v>3915.5</v>
      </c>
      <c r="X41" s="26">
        <v>1931.1858</v>
      </c>
      <c r="Y41" s="26">
        <v>193.4</v>
      </c>
      <c r="Z41" s="26">
        <v>1433</v>
      </c>
      <c r="AA41" s="26">
        <v>2700</v>
      </c>
      <c r="AB41" s="26">
        <v>466</v>
      </c>
      <c r="AC41" s="26">
        <v>970</v>
      </c>
      <c r="AD41" s="26">
        <v>7210</v>
      </c>
      <c r="AE41" s="26">
        <v>1443</v>
      </c>
      <c r="AF41" s="26">
        <v>1835.5</v>
      </c>
      <c r="AG41" s="26">
        <v>12.352499999999999</v>
      </c>
    </row>
    <row r="42" spans="1:33" ht="15.75" customHeight="1">
      <c r="A42" s="101">
        <v>43887</v>
      </c>
      <c r="B42" s="102">
        <f>VLOOKUP(A42,'FTSE All-Share Historical '!A:B,2,FALSE)</f>
        <v>3974.21</v>
      </c>
      <c r="C42" s="26">
        <v>906</v>
      </c>
      <c r="D42" s="26">
        <v>164.14</v>
      </c>
      <c r="E42" s="26">
        <v>146.19999999999999</v>
      </c>
      <c r="F42" s="26">
        <v>320</v>
      </c>
      <c r="G42" s="26">
        <v>110</v>
      </c>
      <c r="H42" s="26">
        <v>227</v>
      </c>
      <c r="I42" s="26">
        <v>97.9</v>
      </c>
      <c r="J42" s="26">
        <v>305</v>
      </c>
      <c r="K42" s="26">
        <v>239</v>
      </c>
      <c r="L42" s="26">
        <v>339</v>
      </c>
      <c r="M42" s="26">
        <v>623</v>
      </c>
      <c r="N42" s="26">
        <v>366.5</v>
      </c>
      <c r="O42" s="26">
        <v>1620</v>
      </c>
      <c r="P42" s="26">
        <v>1880</v>
      </c>
      <c r="Q42" s="26">
        <v>128.9</v>
      </c>
      <c r="R42" s="26">
        <v>184.4</v>
      </c>
      <c r="S42" s="26">
        <v>35.65</v>
      </c>
      <c r="T42" s="26">
        <v>380</v>
      </c>
      <c r="U42" s="26">
        <v>264.5</v>
      </c>
      <c r="V42" s="26">
        <v>272</v>
      </c>
      <c r="W42" s="26">
        <v>3912.5</v>
      </c>
      <c r="X42" s="26">
        <v>1936.5641000000001</v>
      </c>
      <c r="Y42" s="26">
        <v>195.2</v>
      </c>
      <c r="Z42" s="26">
        <v>1409</v>
      </c>
      <c r="AA42" s="26">
        <v>2655</v>
      </c>
      <c r="AB42" s="26">
        <v>473.2</v>
      </c>
      <c r="AC42" s="26">
        <v>915</v>
      </c>
      <c r="AD42" s="26">
        <v>7252</v>
      </c>
      <c r="AE42" s="26">
        <v>1320</v>
      </c>
      <c r="AF42" s="26">
        <v>1825.5</v>
      </c>
      <c r="AG42" s="26">
        <v>12.171900000000001</v>
      </c>
    </row>
    <row r="43" spans="1:33" ht="15.75" customHeight="1">
      <c r="A43" s="101">
        <v>43888</v>
      </c>
      <c r="B43" s="102">
        <f>VLOOKUP(A43,'FTSE All-Share Historical '!A:B,2,FALSE)</f>
        <v>3831.35</v>
      </c>
      <c r="C43" s="26">
        <v>896</v>
      </c>
      <c r="D43" s="26">
        <v>156.84</v>
      </c>
      <c r="E43" s="26">
        <v>147.5</v>
      </c>
      <c r="F43" s="26">
        <v>316</v>
      </c>
      <c r="G43" s="26">
        <v>109</v>
      </c>
      <c r="H43" s="26">
        <v>241.5</v>
      </c>
      <c r="I43" s="26">
        <v>92.6</v>
      </c>
      <c r="J43" s="26">
        <v>303</v>
      </c>
      <c r="K43" s="26">
        <v>220</v>
      </c>
      <c r="L43" s="26">
        <v>331.4</v>
      </c>
      <c r="M43" s="26">
        <v>607</v>
      </c>
      <c r="N43" s="26">
        <v>338</v>
      </c>
      <c r="O43" s="26">
        <v>1620</v>
      </c>
      <c r="P43" s="26">
        <v>1790</v>
      </c>
      <c r="Q43" s="26">
        <v>130.80000000000001</v>
      </c>
      <c r="R43" s="26">
        <v>180</v>
      </c>
      <c r="S43" s="26">
        <v>34.75</v>
      </c>
      <c r="T43" s="26">
        <v>358</v>
      </c>
      <c r="U43" s="26">
        <v>265</v>
      </c>
      <c r="V43" s="26">
        <v>263.5</v>
      </c>
      <c r="W43" s="26">
        <v>3679</v>
      </c>
      <c r="X43" s="26">
        <v>1843.3413</v>
      </c>
      <c r="Y43" s="26">
        <v>184</v>
      </c>
      <c r="Z43" s="26">
        <v>1369</v>
      </c>
      <c r="AA43" s="26">
        <v>2545</v>
      </c>
      <c r="AB43" s="26">
        <v>455.4</v>
      </c>
      <c r="AC43" s="26">
        <v>890</v>
      </c>
      <c r="AD43" s="26">
        <v>7060</v>
      </c>
      <c r="AE43" s="26">
        <v>1229</v>
      </c>
      <c r="AF43" s="26">
        <v>1910</v>
      </c>
      <c r="AG43" s="26">
        <v>11.810700000000001</v>
      </c>
    </row>
    <row r="44" spans="1:33" ht="15.75" customHeight="1">
      <c r="A44" s="101">
        <v>43889</v>
      </c>
      <c r="B44" s="102">
        <f>VLOOKUP(A44,'FTSE All-Share Historical '!A:B,2,FALSE)</f>
        <v>3715.6</v>
      </c>
      <c r="C44" s="26">
        <v>848</v>
      </c>
      <c r="D44" s="26">
        <v>154.62</v>
      </c>
      <c r="E44" s="26">
        <v>150</v>
      </c>
      <c r="F44" s="26">
        <v>304</v>
      </c>
      <c r="G44" s="26">
        <v>103.4</v>
      </c>
      <c r="H44" s="26">
        <v>221</v>
      </c>
      <c r="I44" s="26">
        <v>90.05</v>
      </c>
      <c r="J44" s="26">
        <v>304</v>
      </c>
      <c r="K44" s="26">
        <v>212</v>
      </c>
      <c r="L44" s="26">
        <v>323.2</v>
      </c>
      <c r="M44" s="26">
        <v>631</v>
      </c>
      <c r="N44" s="26">
        <v>335</v>
      </c>
      <c r="O44" s="26">
        <v>1600</v>
      </c>
      <c r="P44" s="26">
        <v>1754</v>
      </c>
      <c r="Q44" s="26">
        <v>111.9</v>
      </c>
      <c r="R44" s="26">
        <v>165.8</v>
      </c>
      <c r="S44" s="26">
        <v>31.7</v>
      </c>
      <c r="T44" s="26">
        <v>346</v>
      </c>
      <c r="U44" s="26">
        <v>243</v>
      </c>
      <c r="V44" s="26">
        <v>255</v>
      </c>
      <c r="W44" s="26">
        <v>3608</v>
      </c>
      <c r="X44" s="26">
        <v>1784.579</v>
      </c>
      <c r="Y44" s="26">
        <v>185</v>
      </c>
      <c r="Z44" s="26">
        <v>1344</v>
      </c>
      <c r="AA44" s="26">
        <v>2490</v>
      </c>
      <c r="AB44" s="26">
        <v>443.5</v>
      </c>
      <c r="AC44" s="26">
        <v>865</v>
      </c>
      <c r="AD44" s="26">
        <v>6740</v>
      </c>
      <c r="AE44" s="26">
        <v>1229</v>
      </c>
      <c r="AF44" s="26">
        <v>1788</v>
      </c>
      <c r="AG44" s="26">
        <v>11.810700000000001</v>
      </c>
    </row>
    <row r="45" spans="1:33" ht="15.75" customHeight="1">
      <c r="A45" s="101">
        <v>43892</v>
      </c>
      <c r="B45" s="102">
        <f>VLOOKUP(A45,'FTSE All-Share Historical '!A:B,2,FALSE)</f>
        <v>3749.23</v>
      </c>
      <c r="C45" s="26">
        <v>852</v>
      </c>
      <c r="D45" s="26">
        <v>147.78</v>
      </c>
      <c r="E45" s="26">
        <v>141.5</v>
      </c>
      <c r="F45" s="26">
        <v>304</v>
      </c>
      <c r="G45" s="26">
        <v>101</v>
      </c>
      <c r="H45" s="26">
        <v>225</v>
      </c>
      <c r="I45" s="26">
        <v>87.8</v>
      </c>
      <c r="J45" s="26">
        <v>304</v>
      </c>
      <c r="K45" s="26">
        <v>215</v>
      </c>
      <c r="L45" s="26">
        <v>295.8</v>
      </c>
      <c r="M45" s="26">
        <v>613</v>
      </c>
      <c r="N45" s="26">
        <v>336.5</v>
      </c>
      <c r="O45" s="26">
        <v>1600</v>
      </c>
      <c r="P45" s="26">
        <v>1788</v>
      </c>
      <c r="Q45" s="26">
        <v>106.7</v>
      </c>
      <c r="R45" s="26">
        <v>164.2</v>
      </c>
      <c r="S45" s="26">
        <v>31</v>
      </c>
      <c r="T45" s="26">
        <v>348.5</v>
      </c>
      <c r="U45" s="26">
        <v>240</v>
      </c>
      <c r="V45" s="26">
        <v>256.5</v>
      </c>
      <c r="W45" s="26">
        <v>3720</v>
      </c>
      <c r="X45" s="26">
        <v>1837.1663000000001</v>
      </c>
      <c r="Y45" s="26">
        <v>178.8</v>
      </c>
      <c r="Z45" s="26">
        <v>1307</v>
      </c>
      <c r="AA45" s="26">
        <v>2520</v>
      </c>
      <c r="AB45" s="26">
        <v>440.8</v>
      </c>
      <c r="AC45" s="26">
        <v>865</v>
      </c>
      <c r="AD45" s="26">
        <v>6780</v>
      </c>
      <c r="AE45" s="26">
        <v>1118</v>
      </c>
      <c r="AF45" s="26">
        <v>1899</v>
      </c>
      <c r="AG45" s="26">
        <v>12.641500000000001</v>
      </c>
    </row>
    <row r="46" spans="1:33" ht="15.75" customHeight="1">
      <c r="A46" s="101">
        <v>43893</v>
      </c>
      <c r="B46" s="102">
        <f>VLOOKUP(A46,'FTSE All-Share Historical '!A:B,2,FALSE)</f>
        <v>3791.53</v>
      </c>
      <c r="C46" s="26">
        <v>842</v>
      </c>
      <c r="D46" s="26">
        <v>150.86000000000001</v>
      </c>
      <c r="E46" s="26">
        <v>136.5</v>
      </c>
      <c r="F46" s="26">
        <v>318</v>
      </c>
      <c r="G46" s="26">
        <v>105</v>
      </c>
      <c r="H46" s="26">
        <v>225</v>
      </c>
      <c r="I46" s="26">
        <v>87.7</v>
      </c>
      <c r="J46" s="26">
        <v>304</v>
      </c>
      <c r="K46" s="26">
        <v>231</v>
      </c>
      <c r="L46" s="26">
        <v>296</v>
      </c>
      <c r="M46" s="26">
        <v>600</v>
      </c>
      <c r="N46" s="26">
        <v>334.5</v>
      </c>
      <c r="O46" s="26">
        <v>1605</v>
      </c>
      <c r="P46" s="26">
        <v>1808</v>
      </c>
      <c r="Q46" s="26">
        <v>107.9</v>
      </c>
      <c r="R46" s="26">
        <v>172.4</v>
      </c>
      <c r="S46" s="26">
        <v>31.2</v>
      </c>
      <c r="T46" s="26">
        <v>355</v>
      </c>
      <c r="U46" s="26">
        <v>253</v>
      </c>
      <c r="V46" s="26">
        <v>268</v>
      </c>
      <c r="W46" s="26">
        <v>3821.5</v>
      </c>
      <c r="X46" s="26">
        <v>1895.3308999999999</v>
      </c>
      <c r="Y46" s="26">
        <v>181.6</v>
      </c>
      <c r="Z46" s="26">
        <v>1328</v>
      </c>
      <c r="AA46" s="26">
        <v>2550</v>
      </c>
      <c r="AB46" s="26">
        <v>442.3</v>
      </c>
      <c r="AC46" s="26">
        <v>885</v>
      </c>
      <c r="AD46" s="26">
        <v>7002</v>
      </c>
      <c r="AE46" s="26">
        <v>1189</v>
      </c>
      <c r="AF46" s="26">
        <v>1879.5</v>
      </c>
      <c r="AG46" s="26">
        <v>14.2668</v>
      </c>
    </row>
    <row r="47" spans="1:33" ht="15.75" customHeight="1">
      <c r="A47" s="101">
        <v>43894</v>
      </c>
      <c r="B47" s="102">
        <f>VLOOKUP(A47,'FTSE All-Share Historical '!A:B,2,FALSE)</f>
        <v>3838.93</v>
      </c>
      <c r="C47" s="26">
        <v>856</v>
      </c>
      <c r="D47" s="26">
        <v>151.91999999999999</v>
      </c>
      <c r="E47" s="26">
        <v>136.5</v>
      </c>
      <c r="F47" s="26">
        <v>320</v>
      </c>
      <c r="G47" s="26">
        <v>96.3</v>
      </c>
      <c r="H47" s="26">
        <v>228</v>
      </c>
      <c r="I47" s="26">
        <v>85.95</v>
      </c>
      <c r="J47" s="26">
        <v>304</v>
      </c>
      <c r="K47" s="26">
        <v>226</v>
      </c>
      <c r="L47" s="26">
        <v>276.8</v>
      </c>
      <c r="M47" s="26">
        <v>610</v>
      </c>
      <c r="N47" s="26">
        <v>323</v>
      </c>
      <c r="O47" s="26">
        <v>1610</v>
      </c>
      <c r="P47" s="26">
        <v>1820</v>
      </c>
      <c r="Q47" s="26">
        <v>101.5</v>
      </c>
      <c r="R47" s="26">
        <v>176.6</v>
      </c>
      <c r="S47" s="26">
        <v>31.1</v>
      </c>
      <c r="T47" s="26">
        <v>360</v>
      </c>
      <c r="U47" s="26">
        <v>244</v>
      </c>
      <c r="V47" s="26">
        <v>265.5</v>
      </c>
      <c r="W47" s="26">
        <v>3929</v>
      </c>
      <c r="X47" s="26">
        <v>1909.6729</v>
      </c>
      <c r="Y47" s="26">
        <v>180.8</v>
      </c>
      <c r="Z47" s="26">
        <v>1327</v>
      </c>
      <c r="AA47" s="26">
        <v>2510</v>
      </c>
      <c r="AB47" s="26">
        <v>443.3</v>
      </c>
      <c r="AC47" s="26">
        <v>880</v>
      </c>
      <c r="AD47" s="26">
        <v>7130</v>
      </c>
      <c r="AE47" s="26">
        <v>1152</v>
      </c>
      <c r="AF47" s="26">
        <v>1928.5</v>
      </c>
      <c r="AG47" s="26">
        <v>15.531000000000001</v>
      </c>
    </row>
    <row r="48" spans="1:33" ht="15.75" customHeight="1">
      <c r="A48" s="101">
        <v>43895</v>
      </c>
      <c r="B48" s="102">
        <f>VLOOKUP(A48,'FTSE All-Share Historical '!A:B,2,FALSE)</f>
        <v>3773.5</v>
      </c>
      <c r="C48" s="26">
        <v>850</v>
      </c>
      <c r="D48" s="26">
        <v>148.72</v>
      </c>
      <c r="E48" s="26">
        <v>130.30000000000001</v>
      </c>
      <c r="F48" s="26">
        <v>328</v>
      </c>
      <c r="G48" s="26">
        <v>80.3</v>
      </c>
      <c r="H48" s="26">
        <v>235</v>
      </c>
      <c r="I48" s="26">
        <v>84.55</v>
      </c>
      <c r="J48" s="26">
        <v>302</v>
      </c>
      <c r="K48" s="26">
        <v>220</v>
      </c>
      <c r="L48" s="26">
        <v>278.2</v>
      </c>
      <c r="M48" s="26">
        <v>610</v>
      </c>
      <c r="N48" s="26">
        <v>312</v>
      </c>
      <c r="O48" s="26">
        <v>1552.5</v>
      </c>
      <c r="P48" s="26">
        <v>1784</v>
      </c>
      <c r="Q48" s="26">
        <v>130</v>
      </c>
      <c r="R48" s="26">
        <v>173.8</v>
      </c>
      <c r="S48" s="26">
        <v>31.65</v>
      </c>
      <c r="T48" s="26">
        <v>377.5</v>
      </c>
      <c r="U48" s="26">
        <v>245</v>
      </c>
      <c r="V48" s="26">
        <v>259</v>
      </c>
      <c r="W48" s="26">
        <v>3648.5</v>
      </c>
      <c r="X48" s="26">
        <v>1833.9792</v>
      </c>
      <c r="Y48" s="26">
        <v>175.4</v>
      </c>
      <c r="Z48" s="26">
        <v>1305</v>
      </c>
      <c r="AA48" s="26">
        <v>2455</v>
      </c>
      <c r="AB48" s="26">
        <v>427.6</v>
      </c>
      <c r="AC48" s="26">
        <v>885</v>
      </c>
      <c r="AD48" s="26">
        <v>7084</v>
      </c>
      <c r="AE48" s="26">
        <v>1140</v>
      </c>
      <c r="AF48" s="26">
        <v>1947</v>
      </c>
      <c r="AG48" s="26">
        <v>15.3865</v>
      </c>
    </row>
    <row r="49" spans="1:33" ht="15.75" customHeight="1">
      <c r="A49" s="101">
        <v>43896</v>
      </c>
      <c r="B49" s="102">
        <f>VLOOKUP(A49,'FTSE All-Share Historical '!A:B,2,FALSE)</f>
        <v>3640.96</v>
      </c>
      <c r="C49" s="26">
        <v>825</v>
      </c>
      <c r="D49" s="26">
        <v>144</v>
      </c>
      <c r="E49" s="26">
        <v>131.6</v>
      </c>
      <c r="F49" s="26">
        <v>320</v>
      </c>
      <c r="G49" s="26">
        <v>85.5</v>
      </c>
      <c r="H49" s="26">
        <v>220</v>
      </c>
      <c r="I49" s="26">
        <v>83.95</v>
      </c>
      <c r="J49" s="26">
        <v>295</v>
      </c>
      <c r="K49" s="26">
        <v>218.5</v>
      </c>
      <c r="L49" s="26">
        <v>266.8</v>
      </c>
      <c r="M49" s="26">
        <v>587</v>
      </c>
      <c r="N49" s="26">
        <v>313</v>
      </c>
      <c r="O49" s="26">
        <v>1500</v>
      </c>
      <c r="P49" s="26">
        <v>1746</v>
      </c>
      <c r="Q49" s="26">
        <v>117.6</v>
      </c>
      <c r="R49" s="26">
        <v>167.2</v>
      </c>
      <c r="S49" s="26">
        <v>30.4</v>
      </c>
      <c r="T49" s="26">
        <v>375</v>
      </c>
      <c r="U49" s="26">
        <v>246</v>
      </c>
      <c r="V49" s="26">
        <v>253.5</v>
      </c>
      <c r="W49" s="26">
        <v>3505</v>
      </c>
      <c r="X49" s="26">
        <v>1674.4248</v>
      </c>
      <c r="Y49" s="26">
        <v>171.6</v>
      </c>
      <c r="Z49" s="26">
        <v>1306</v>
      </c>
      <c r="AA49" s="26">
        <v>2385</v>
      </c>
      <c r="AB49" s="26">
        <v>417.7</v>
      </c>
      <c r="AC49" s="26">
        <v>870</v>
      </c>
      <c r="AD49" s="26">
        <v>6694</v>
      </c>
      <c r="AE49" s="26">
        <v>1089</v>
      </c>
      <c r="AF49" s="26">
        <v>1858.5</v>
      </c>
      <c r="AG49" s="26">
        <v>14.519600000000001</v>
      </c>
    </row>
    <row r="50" spans="1:33" ht="15.75" customHeight="1">
      <c r="A50" s="101">
        <v>43899</v>
      </c>
      <c r="B50" s="102">
        <f>VLOOKUP(A50,'FTSE All-Share Historical '!A:B,2,FALSE)</f>
        <v>3369.2</v>
      </c>
      <c r="C50" s="26">
        <v>730</v>
      </c>
      <c r="D50" s="26">
        <v>135.96</v>
      </c>
      <c r="E50" s="26">
        <v>121.1</v>
      </c>
      <c r="F50" s="26">
        <v>291</v>
      </c>
      <c r="G50" s="26">
        <v>81.400000000000006</v>
      </c>
      <c r="H50" s="26">
        <v>207</v>
      </c>
      <c r="I50" s="26">
        <v>78.5</v>
      </c>
      <c r="J50" s="26">
        <v>286</v>
      </c>
      <c r="K50" s="26">
        <v>210</v>
      </c>
      <c r="L50" s="26">
        <v>266.39999999999998</v>
      </c>
      <c r="M50" s="26">
        <v>538</v>
      </c>
      <c r="N50" s="26">
        <v>288</v>
      </c>
      <c r="O50" s="26">
        <v>1300</v>
      </c>
      <c r="P50" s="26">
        <v>1666</v>
      </c>
      <c r="Q50" s="26">
        <v>101.2</v>
      </c>
      <c r="R50" s="26">
        <v>165</v>
      </c>
      <c r="S50" s="26">
        <v>29.7</v>
      </c>
      <c r="T50" s="26">
        <v>340</v>
      </c>
      <c r="U50" s="26">
        <v>245</v>
      </c>
      <c r="V50" s="26">
        <v>240</v>
      </c>
      <c r="W50" s="26">
        <v>3249</v>
      </c>
      <c r="X50" s="26">
        <v>1496.1460999999999</v>
      </c>
      <c r="Y50" s="26">
        <v>154.4</v>
      </c>
      <c r="Z50" s="26">
        <v>1219</v>
      </c>
      <c r="AA50" s="26">
        <v>2290</v>
      </c>
      <c r="AB50" s="26">
        <v>394.3</v>
      </c>
      <c r="AC50" s="26">
        <v>830</v>
      </c>
      <c r="AD50" s="26">
        <v>6268</v>
      </c>
      <c r="AE50" s="26">
        <v>1048</v>
      </c>
      <c r="AF50" s="26">
        <v>1817</v>
      </c>
      <c r="AG50" s="26">
        <v>14.880800000000001</v>
      </c>
    </row>
    <row r="51" spans="1:33" ht="15.75" customHeight="1">
      <c r="A51" s="101">
        <v>43900</v>
      </c>
      <c r="B51" s="102">
        <f>VLOOKUP(A51,'FTSE All-Share Historical '!A:B,2,FALSE)</f>
        <v>3366.61</v>
      </c>
      <c r="C51" s="26">
        <v>752</v>
      </c>
      <c r="D51" s="26">
        <v>132.69999999999999</v>
      </c>
      <c r="E51" s="26">
        <v>123.4</v>
      </c>
      <c r="F51" s="26">
        <v>291</v>
      </c>
      <c r="G51" s="26">
        <v>84</v>
      </c>
      <c r="H51" s="26">
        <v>215</v>
      </c>
      <c r="I51" s="26">
        <v>74.849999999999994</v>
      </c>
      <c r="J51" s="26">
        <v>280</v>
      </c>
      <c r="K51" s="26">
        <v>204.5</v>
      </c>
      <c r="L51" s="26">
        <v>269.8</v>
      </c>
      <c r="M51" s="26">
        <v>544</v>
      </c>
      <c r="N51" s="26">
        <v>299</v>
      </c>
      <c r="O51" s="26">
        <v>1345</v>
      </c>
      <c r="P51" s="26">
        <v>1672</v>
      </c>
      <c r="Q51" s="26">
        <v>99</v>
      </c>
      <c r="R51" s="26">
        <v>159</v>
      </c>
      <c r="S51" s="26">
        <v>28.6</v>
      </c>
      <c r="T51" s="26">
        <v>322</v>
      </c>
      <c r="U51" s="26">
        <v>235</v>
      </c>
      <c r="V51" s="26">
        <v>241</v>
      </c>
      <c r="W51" s="26">
        <v>3359</v>
      </c>
      <c r="X51" s="26">
        <v>1541.164</v>
      </c>
      <c r="Y51" s="26">
        <v>163</v>
      </c>
      <c r="Z51" s="26">
        <v>1197</v>
      </c>
      <c r="AA51" s="26">
        <v>2205</v>
      </c>
      <c r="AB51" s="26">
        <v>390.7</v>
      </c>
      <c r="AC51" s="26">
        <v>835</v>
      </c>
      <c r="AD51" s="26">
        <v>6174</v>
      </c>
      <c r="AE51" s="26">
        <v>970</v>
      </c>
      <c r="AF51" s="26">
        <v>1819</v>
      </c>
      <c r="AG51" s="26">
        <v>13.183299999999999</v>
      </c>
    </row>
    <row r="52" spans="1:33" ht="15.75" customHeight="1">
      <c r="A52" s="101">
        <v>43901</v>
      </c>
      <c r="B52" s="102">
        <f>VLOOKUP(A52,'FTSE All-Share Historical '!A:B,2,FALSE)</f>
        <v>3320.63</v>
      </c>
      <c r="C52" s="26">
        <v>710</v>
      </c>
      <c r="D52" s="26">
        <v>141.52000000000001</v>
      </c>
      <c r="E52" s="26">
        <v>119.6</v>
      </c>
      <c r="F52" s="26">
        <v>290</v>
      </c>
      <c r="G52" s="26">
        <v>81.5</v>
      </c>
      <c r="H52" s="26">
        <v>208</v>
      </c>
      <c r="I52" s="26">
        <v>70.75</v>
      </c>
      <c r="J52" s="26">
        <v>250</v>
      </c>
      <c r="K52" s="26">
        <v>200</v>
      </c>
      <c r="L52" s="26">
        <v>263</v>
      </c>
      <c r="M52" s="26">
        <v>525</v>
      </c>
      <c r="N52" s="26">
        <v>285.5</v>
      </c>
      <c r="O52" s="26">
        <v>1352.5</v>
      </c>
      <c r="P52" s="26">
        <v>1700</v>
      </c>
      <c r="Q52" s="26">
        <v>107.7</v>
      </c>
      <c r="R52" s="26">
        <v>104.8</v>
      </c>
      <c r="S52" s="26">
        <v>28.05</v>
      </c>
      <c r="T52" s="26">
        <v>307.5</v>
      </c>
      <c r="U52" s="26">
        <v>237.5</v>
      </c>
      <c r="V52" s="26">
        <v>241</v>
      </c>
      <c r="W52" s="26">
        <v>3364.5</v>
      </c>
      <c r="X52" s="26">
        <v>1515.0696</v>
      </c>
      <c r="Y52" s="26">
        <v>157</v>
      </c>
      <c r="Z52" s="26">
        <v>1182</v>
      </c>
      <c r="AA52" s="26">
        <v>2330</v>
      </c>
      <c r="AB52" s="26">
        <v>379.7</v>
      </c>
      <c r="AC52" s="26">
        <v>805</v>
      </c>
      <c r="AD52" s="26">
        <v>5992</v>
      </c>
      <c r="AE52" s="26">
        <v>1014</v>
      </c>
      <c r="AF52" s="26">
        <v>1828.5</v>
      </c>
      <c r="AG52" s="26">
        <v>15.3865</v>
      </c>
    </row>
    <row r="53" spans="1:33" ht="15.75" customHeight="1">
      <c r="A53" s="101">
        <v>43902</v>
      </c>
      <c r="B53" s="102">
        <f>VLOOKUP(A53,'FTSE All-Share Historical '!A:B,2,FALSE)</f>
        <v>2968.38</v>
      </c>
      <c r="C53" s="26">
        <v>682</v>
      </c>
      <c r="D53" s="26">
        <v>115.54</v>
      </c>
      <c r="E53" s="26">
        <v>105.7</v>
      </c>
      <c r="F53" s="26">
        <v>288</v>
      </c>
      <c r="G53" s="26">
        <v>64.3</v>
      </c>
      <c r="H53" s="26">
        <v>185</v>
      </c>
      <c r="I53" s="26">
        <v>61.2</v>
      </c>
      <c r="J53" s="26">
        <v>240</v>
      </c>
      <c r="K53" s="26">
        <v>179.5</v>
      </c>
      <c r="L53" s="26">
        <v>235</v>
      </c>
      <c r="M53" s="26">
        <v>520</v>
      </c>
      <c r="N53" s="26">
        <v>248</v>
      </c>
      <c r="O53" s="26">
        <v>1315</v>
      </c>
      <c r="P53" s="26">
        <v>1542</v>
      </c>
      <c r="Q53" s="26">
        <v>97.9</v>
      </c>
      <c r="R53" s="26">
        <v>78</v>
      </c>
      <c r="S53" s="26">
        <v>24</v>
      </c>
      <c r="T53" s="26">
        <v>270</v>
      </c>
      <c r="U53" s="26">
        <v>240</v>
      </c>
      <c r="V53" s="26">
        <v>207.5</v>
      </c>
      <c r="W53" s="26">
        <v>2968</v>
      </c>
      <c r="X53" s="26">
        <v>1229.4254000000001</v>
      </c>
      <c r="Y53" s="26">
        <v>138.19999999999999</v>
      </c>
      <c r="Z53" s="26">
        <v>1057</v>
      </c>
      <c r="AA53" s="26">
        <v>2275</v>
      </c>
      <c r="AB53" s="26">
        <v>344.4</v>
      </c>
      <c r="AC53" s="26">
        <v>750</v>
      </c>
      <c r="AD53" s="26">
        <v>5382</v>
      </c>
      <c r="AE53" s="26">
        <v>887.5</v>
      </c>
      <c r="AF53" s="26">
        <v>1737</v>
      </c>
      <c r="AG53" s="26">
        <v>21.4544</v>
      </c>
    </row>
    <row r="54" spans="1:33" ht="15.75" customHeight="1">
      <c r="A54" s="101">
        <v>43903</v>
      </c>
      <c r="B54" s="102">
        <f>VLOOKUP(A54,'FTSE All-Share Historical '!A:B,2,FALSE)</f>
        <v>3023.1</v>
      </c>
      <c r="C54" s="26">
        <v>730</v>
      </c>
      <c r="D54" s="26">
        <v>122.68</v>
      </c>
      <c r="E54" s="26">
        <v>103</v>
      </c>
      <c r="F54" s="26">
        <v>263</v>
      </c>
      <c r="G54" s="26">
        <v>54.8</v>
      </c>
      <c r="H54" s="26">
        <v>169</v>
      </c>
      <c r="I54" s="26">
        <v>51.85</v>
      </c>
      <c r="J54" s="26">
        <v>251</v>
      </c>
      <c r="K54" s="26">
        <v>162.5</v>
      </c>
      <c r="L54" s="26">
        <v>222</v>
      </c>
      <c r="M54" s="26">
        <v>506</v>
      </c>
      <c r="N54" s="26">
        <v>226.5</v>
      </c>
      <c r="O54" s="26">
        <v>1225</v>
      </c>
      <c r="P54" s="26">
        <v>1568</v>
      </c>
      <c r="Q54" s="26">
        <v>92.9</v>
      </c>
      <c r="R54" s="26">
        <v>59</v>
      </c>
      <c r="S54" s="26">
        <v>23.9</v>
      </c>
      <c r="T54" s="26">
        <v>230</v>
      </c>
      <c r="U54" s="26">
        <v>240</v>
      </c>
      <c r="V54" s="26">
        <v>210</v>
      </c>
      <c r="W54" s="26">
        <v>3274</v>
      </c>
      <c r="X54" s="26">
        <v>1330.2175</v>
      </c>
      <c r="Y54" s="26">
        <v>144</v>
      </c>
      <c r="Z54" s="26">
        <v>921</v>
      </c>
      <c r="AA54" s="26">
        <v>2300</v>
      </c>
      <c r="AB54" s="26">
        <v>333.5</v>
      </c>
      <c r="AC54" s="26">
        <v>730</v>
      </c>
      <c r="AD54" s="26">
        <v>5494</v>
      </c>
      <c r="AE54" s="26">
        <v>871</v>
      </c>
      <c r="AF54" s="26">
        <v>1728</v>
      </c>
      <c r="AG54" s="26">
        <v>20.5153</v>
      </c>
    </row>
    <row r="55" spans="1:33" ht="15.75" customHeight="1">
      <c r="A55" s="101">
        <v>43906</v>
      </c>
      <c r="B55" s="102">
        <f>VLOOKUP(A55,'FTSE All-Share Historical '!A:B,2,FALSE)</f>
        <v>2882.19</v>
      </c>
      <c r="C55" s="26">
        <v>690</v>
      </c>
      <c r="D55" s="26">
        <v>117.48</v>
      </c>
      <c r="E55" s="26">
        <v>83.35</v>
      </c>
      <c r="F55" s="26">
        <v>236</v>
      </c>
      <c r="G55" s="26">
        <v>48</v>
      </c>
      <c r="H55" s="26">
        <v>175</v>
      </c>
      <c r="I55" s="26">
        <v>28.42</v>
      </c>
      <c r="J55" s="26">
        <v>229.5</v>
      </c>
      <c r="K55" s="26">
        <v>148.5</v>
      </c>
      <c r="L55" s="26">
        <v>168.9</v>
      </c>
      <c r="M55" s="26">
        <v>428</v>
      </c>
      <c r="N55" s="26">
        <v>153</v>
      </c>
      <c r="O55" s="26">
        <v>910</v>
      </c>
      <c r="P55" s="26">
        <v>1394</v>
      </c>
      <c r="Q55" s="26">
        <v>80</v>
      </c>
      <c r="R55" s="26">
        <v>40</v>
      </c>
      <c r="S55" s="26">
        <v>19.48</v>
      </c>
      <c r="T55" s="26">
        <v>210</v>
      </c>
      <c r="U55" s="26">
        <v>230</v>
      </c>
      <c r="V55" s="26">
        <v>176.2</v>
      </c>
      <c r="W55" s="26">
        <v>3357.5</v>
      </c>
      <c r="X55" s="26">
        <v>1284.8013000000001</v>
      </c>
      <c r="Y55" s="26">
        <v>131</v>
      </c>
      <c r="Z55" s="26">
        <v>710</v>
      </c>
      <c r="AA55" s="26">
        <v>2110</v>
      </c>
      <c r="AB55" s="26">
        <v>332.2</v>
      </c>
      <c r="AC55" s="26">
        <v>702.5</v>
      </c>
      <c r="AD55" s="26">
        <v>5180</v>
      </c>
      <c r="AE55" s="26">
        <v>525.5</v>
      </c>
      <c r="AF55" s="26">
        <v>1735.5</v>
      </c>
      <c r="AG55" s="26">
        <v>18.203700000000001</v>
      </c>
    </row>
    <row r="56" spans="1:33" ht="15.75" customHeight="1">
      <c r="A56" s="101">
        <v>43907</v>
      </c>
      <c r="B56" s="102">
        <f>VLOOKUP(A56,'FTSE All-Share Historical '!A:B,2,FALSE)</f>
        <v>2934.94</v>
      </c>
      <c r="C56" s="26">
        <v>640</v>
      </c>
      <c r="D56" s="26">
        <v>120.66</v>
      </c>
      <c r="E56" s="26">
        <v>81.400000000000006</v>
      </c>
      <c r="F56" s="26">
        <v>220</v>
      </c>
      <c r="G56" s="26">
        <v>46</v>
      </c>
      <c r="H56" s="26">
        <v>179</v>
      </c>
      <c r="I56" s="26">
        <v>22.2</v>
      </c>
      <c r="J56" s="26">
        <v>185</v>
      </c>
      <c r="K56" s="26">
        <v>140</v>
      </c>
      <c r="L56" s="26">
        <v>169.2</v>
      </c>
      <c r="M56" s="26">
        <v>400</v>
      </c>
      <c r="N56" s="26">
        <v>140.4</v>
      </c>
      <c r="O56" s="26">
        <v>920</v>
      </c>
      <c r="P56" s="26">
        <v>1340</v>
      </c>
      <c r="Q56" s="26">
        <v>77.650000000000006</v>
      </c>
      <c r="R56" s="26">
        <v>42.7</v>
      </c>
      <c r="S56" s="26">
        <v>19.149999999999999</v>
      </c>
      <c r="T56" s="26">
        <v>182.5</v>
      </c>
      <c r="U56" s="26">
        <v>200</v>
      </c>
      <c r="V56" s="26">
        <v>164.2</v>
      </c>
      <c r="W56" s="26">
        <v>3393.5</v>
      </c>
      <c r="X56" s="26">
        <v>1294.3625999999999</v>
      </c>
      <c r="Y56" s="26">
        <v>129.19999999999999</v>
      </c>
      <c r="Z56" s="26">
        <v>657</v>
      </c>
      <c r="AA56" s="26">
        <v>2090</v>
      </c>
      <c r="AB56" s="26">
        <v>334.1</v>
      </c>
      <c r="AC56" s="26">
        <v>690</v>
      </c>
      <c r="AD56" s="26">
        <v>4900</v>
      </c>
      <c r="AE56" s="26">
        <v>468.6</v>
      </c>
      <c r="AF56" s="26">
        <v>1775</v>
      </c>
      <c r="AG56" s="26">
        <v>17.6981</v>
      </c>
    </row>
    <row r="57" spans="1:33" ht="15.75" customHeight="1">
      <c r="A57" s="101">
        <v>43908</v>
      </c>
      <c r="B57" s="102">
        <f>VLOOKUP(A57,'FTSE All-Share Historical '!A:B,2,FALSE)</f>
        <v>2804.29</v>
      </c>
      <c r="C57" s="26">
        <v>610</v>
      </c>
      <c r="D57" s="26">
        <v>123.44</v>
      </c>
      <c r="E57" s="26">
        <v>59</v>
      </c>
      <c r="F57" s="26">
        <v>210</v>
      </c>
      <c r="G57" s="26">
        <v>36</v>
      </c>
      <c r="H57" s="26">
        <v>179</v>
      </c>
      <c r="I57" s="26">
        <v>31.86</v>
      </c>
      <c r="J57" s="26">
        <v>186.5</v>
      </c>
      <c r="K57" s="26">
        <v>135</v>
      </c>
      <c r="L57" s="26">
        <v>142.69999999999999</v>
      </c>
      <c r="M57" s="26">
        <v>423</v>
      </c>
      <c r="N57" s="26">
        <v>113.2</v>
      </c>
      <c r="O57" s="26">
        <v>960</v>
      </c>
      <c r="P57" s="26">
        <v>1304</v>
      </c>
      <c r="Q57" s="26">
        <v>83.8</v>
      </c>
      <c r="R57" s="26">
        <v>39</v>
      </c>
      <c r="S57" s="26">
        <v>17.5</v>
      </c>
      <c r="T57" s="26">
        <v>172.5</v>
      </c>
      <c r="U57" s="26">
        <v>192.5</v>
      </c>
      <c r="V57" s="26">
        <v>131.80000000000001</v>
      </c>
      <c r="W57" s="26">
        <v>3264</v>
      </c>
      <c r="X57" s="26">
        <v>1137.1985</v>
      </c>
      <c r="Y57" s="26">
        <v>119.8</v>
      </c>
      <c r="Z57" s="26">
        <v>592.5</v>
      </c>
      <c r="AA57" s="26">
        <v>1958</v>
      </c>
      <c r="AB57" s="26">
        <v>323.5</v>
      </c>
      <c r="AC57" s="26">
        <v>675</v>
      </c>
      <c r="AD57" s="26">
        <v>4503</v>
      </c>
      <c r="AE57" s="26">
        <v>380</v>
      </c>
      <c r="AF57" s="26">
        <v>1772.5</v>
      </c>
      <c r="AG57" s="26">
        <v>17.3369</v>
      </c>
    </row>
    <row r="58" spans="1:33" ht="15.75" customHeight="1">
      <c r="A58" s="101">
        <v>43909</v>
      </c>
      <c r="B58" s="102">
        <f>VLOOKUP(A58,'FTSE All-Share Historical '!A:B,2,FALSE)</f>
        <v>2831.4</v>
      </c>
      <c r="C58" s="26">
        <v>650</v>
      </c>
      <c r="D58" s="26">
        <v>123.9</v>
      </c>
      <c r="E58" s="26">
        <v>51.85</v>
      </c>
      <c r="F58" s="26">
        <v>190</v>
      </c>
      <c r="G58" s="26">
        <v>39.6</v>
      </c>
      <c r="H58" s="26">
        <v>176</v>
      </c>
      <c r="I58" s="26">
        <v>26.26</v>
      </c>
      <c r="J58" s="26">
        <v>205</v>
      </c>
      <c r="K58" s="26">
        <v>129.5</v>
      </c>
      <c r="L58" s="26">
        <v>140</v>
      </c>
      <c r="M58" s="26">
        <v>460</v>
      </c>
      <c r="N58" s="26">
        <v>100.8</v>
      </c>
      <c r="O58" s="26">
        <v>915</v>
      </c>
      <c r="P58" s="26">
        <v>1060</v>
      </c>
      <c r="Q58" s="26">
        <v>88.05</v>
      </c>
      <c r="R58" s="26">
        <v>39.75</v>
      </c>
      <c r="S58" s="26">
        <v>18</v>
      </c>
      <c r="T58" s="26">
        <v>155</v>
      </c>
      <c r="U58" s="26">
        <v>184.75</v>
      </c>
      <c r="V58" s="26">
        <v>131.80000000000001</v>
      </c>
      <c r="W58" s="26">
        <v>3172.5</v>
      </c>
      <c r="X58" s="26">
        <v>1090.9855</v>
      </c>
      <c r="Y58" s="26">
        <v>122</v>
      </c>
      <c r="Z58" s="26">
        <v>559.5</v>
      </c>
      <c r="AA58" s="26">
        <v>1992</v>
      </c>
      <c r="AB58" s="26">
        <v>332.7</v>
      </c>
      <c r="AC58" s="26">
        <v>675</v>
      </c>
      <c r="AD58" s="26">
        <v>4520</v>
      </c>
      <c r="AE58" s="26">
        <v>305.8</v>
      </c>
      <c r="AF58" s="26">
        <v>1803</v>
      </c>
      <c r="AG58" s="26">
        <v>23.260300000000001</v>
      </c>
    </row>
    <row r="59" spans="1:33" ht="15.75" customHeight="1">
      <c r="A59" s="101">
        <v>43910</v>
      </c>
      <c r="B59" s="102">
        <f>VLOOKUP(A59,'FTSE All-Share Historical '!A:B,2,FALSE)</f>
        <v>2875.26</v>
      </c>
      <c r="C59" s="26">
        <v>660</v>
      </c>
      <c r="D59" s="26">
        <v>112.06</v>
      </c>
      <c r="E59" s="26">
        <v>65.95</v>
      </c>
      <c r="F59" s="26">
        <v>215</v>
      </c>
      <c r="G59" s="26">
        <v>49.95</v>
      </c>
      <c r="H59" s="26">
        <v>175.5</v>
      </c>
      <c r="I59" s="26">
        <v>28.34</v>
      </c>
      <c r="J59" s="26">
        <v>205</v>
      </c>
      <c r="K59" s="26">
        <v>140</v>
      </c>
      <c r="L59" s="26">
        <v>154.6</v>
      </c>
      <c r="M59" s="26">
        <v>570</v>
      </c>
      <c r="N59" s="26">
        <v>121.2</v>
      </c>
      <c r="O59" s="26">
        <v>986</v>
      </c>
      <c r="P59" s="26">
        <v>1226</v>
      </c>
      <c r="Q59" s="26">
        <v>92.65</v>
      </c>
      <c r="R59" s="26">
        <v>38</v>
      </c>
      <c r="S59" s="26">
        <v>18.3</v>
      </c>
      <c r="T59" s="26">
        <v>155</v>
      </c>
      <c r="U59" s="26">
        <v>187.5</v>
      </c>
      <c r="V59" s="26">
        <v>145</v>
      </c>
      <c r="W59" s="26">
        <v>3212</v>
      </c>
      <c r="X59" s="26">
        <v>1101.1443999999999</v>
      </c>
      <c r="Y59" s="26">
        <v>132.19999999999999</v>
      </c>
      <c r="Z59" s="26">
        <v>700</v>
      </c>
      <c r="AA59" s="26">
        <v>2025</v>
      </c>
      <c r="AB59" s="26">
        <v>325.2</v>
      </c>
      <c r="AC59" s="26">
        <v>695</v>
      </c>
      <c r="AD59" s="26">
        <v>4656</v>
      </c>
      <c r="AE59" s="26">
        <v>536.5</v>
      </c>
      <c r="AF59" s="26">
        <v>1884</v>
      </c>
      <c r="AG59" s="26">
        <v>35.396099999999997</v>
      </c>
    </row>
    <row r="60" spans="1:33" ht="15.75" customHeight="1">
      <c r="A60" s="101">
        <v>43913</v>
      </c>
      <c r="B60" s="102">
        <f>VLOOKUP(A60,'FTSE All-Share Historical '!A:B,2,FALSE)</f>
        <v>2766.23</v>
      </c>
      <c r="C60" s="26">
        <v>612</v>
      </c>
      <c r="D60" s="26">
        <v>110.96</v>
      </c>
      <c r="E60" s="26">
        <v>53.4</v>
      </c>
      <c r="F60" s="26">
        <v>188.5</v>
      </c>
      <c r="G60" s="26">
        <v>48.5</v>
      </c>
      <c r="H60" s="26">
        <v>175</v>
      </c>
      <c r="I60" s="26">
        <v>25.52</v>
      </c>
      <c r="J60" s="26">
        <v>191.5</v>
      </c>
      <c r="K60" s="26">
        <v>135</v>
      </c>
      <c r="L60" s="26">
        <v>150</v>
      </c>
      <c r="M60" s="26">
        <v>525</v>
      </c>
      <c r="N60" s="26">
        <v>129.4</v>
      </c>
      <c r="O60" s="26">
        <v>950</v>
      </c>
      <c r="P60" s="26">
        <v>1126</v>
      </c>
      <c r="Q60" s="26">
        <v>85</v>
      </c>
      <c r="R60" s="26">
        <v>33.799999999999997</v>
      </c>
      <c r="S60" s="26">
        <v>17.260000000000002</v>
      </c>
      <c r="T60" s="26">
        <v>150</v>
      </c>
      <c r="U60" s="26">
        <v>182.5</v>
      </c>
      <c r="V60" s="26">
        <v>136</v>
      </c>
      <c r="W60" s="26">
        <v>3100</v>
      </c>
      <c r="X60" s="26">
        <v>1087.4000000000001</v>
      </c>
      <c r="Y60" s="26">
        <v>114</v>
      </c>
      <c r="Z60" s="26">
        <v>692.5</v>
      </c>
      <c r="AA60" s="26">
        <v>2010</v>
      </c>
      <c r="AB60" s="26">
        <v>334.5</v>
      </c>
      <c r="AC60" s="26">
        <v>695</v>
      </c>
      <c r="AD60" s="26">
        <v>4086</v>
      </c>
      <c r="AE60" s="26">
        <v>506.5</v>
      </c>
      <c r="AF60" s="26">
        <v>1701.5</v>
      </c>
      <c r="AG60" s="26">
        <v>35.396099999999997</v>
      </c>
    </row>
    <row r="61" spans="1:33" ht="15.75" customHeight="1">
      <c r="A61" s="101">
        <v>43914</v>
      </c>
      <c r="B61" s="102">
        <f>VLOOKUP(A61,'FTSE All-Share Historical '!A:B,2,FALSE)</f>
        <v>3013.67</v>
      </c>
      <c r="C61" s="26">
        <v>630</v>
      </c>
      <c r="D61" s="26">
        <v>114.78</v>
      </c>
      <c r="E61" s="26">
        <v>60.2</v>
      </c>
      <c r="F61" s="26">
        <v>185</v>
      </c>
      <c r="G61" s="26">
        <v>57.5</v>
      </c>
      <c r="H61" s="26">
        <v>182</v>
      </c>
      <c r="I61" s="26">
        <v>30.94</v>
      </c>
      <c r="J61" s="26">
        <v>189</v>
      </c>
      <c r="K61" s="26">
        <v>136</v>
      </c>
      <c r="L61" s="26">
        <v>162.4</v>
      </c>
      <c r="M61" s="26">
        <v>550</v>
      </c>
      <c r="N61" s="26">
        <v>150.80000000000001</v>
      </c>
      <c r="O61" s="26">
        <v>980</v>
      </c>
      <c r="P61" s="26">
        <v>1160</v>
      </c>
      <c r="Q61" s="26">
        <v>91.5</v>
      </c>
      <c r="R61" s="26">
        <v>36.15</v>
      </c>
      <c r="S61" s="26">
        <v>18.260000000000002</v>
      </c>
      <c r="T61" s="26">
        <v>150</v>
      </c>
      <c r="U61" s="26">
        <v>210</v>
      </c>
      <c r="V61" s="26">
        <v>152.4</v>
      </c>
      <c r="W61" s="26">
        <v>3555.5</v>
      </c>
      <c r="X61" s="26">
        <v>1314.6804</v>
      </c>
      <c r="Y61" s="26">
        <v>122</v>
      </c>
      <c r="Z61" s="26">
        <v>845</v>
      </c>
      <c r="AA61" s="26">
        <v>2130</v>
      </c>
      <c r="AB61" s="26">
        <v>359.8</v>
      </c>
      <c r="AC61" s="26">
        <v>725</v>
      </c>
      <c r="AD61" s="26">
        <v>4650</v>
      </c>
      <c r="AE61" s="26">
        <v>558.5</v>
      </c>
      <c r="AF61" s="26">
        <v>1813.5</v>
      </c>
      <c r="AG61" s="26">
        <v>37.202100000000002</v>
      </c>
    </row>
    <row r="62" spans="1:33" ht="15.75" customHeight="1">
      <c r="A62" s="101">
        <v>43915</v>
      </c>
      <c r="B62" s="102">
        <f>VLOOKUP(A62,'FTSE All-Share Historical '!A:B,2,FALSE)</f>
        <v>3148.26</v>
      </c>
      <c r="C62" s="26">
        <v>656</v>
      </c>
      <c r="D62" s="26">
        <v>117.32</v>
      </c>
      <c r="E62" s="26">
        <v>75.599999999999994</v>
      </c>
      <c r="F62" s="26">
        <v>193</v>
      </c>
      <c r="G62" s="26">
        <v>59.9</v>
      </c>
      <c r="H62" s="26">
        <v>195</v>
      </c>
      <c r="I62" s="26">
        <v>43.64</v>
      </c>
      <c r="J62" s="26">
        <v>195.5</v>
      </c>
      <c r="K62" s="26">
        <v>132</v>
      </c>
      <c r="L62" s="26">
        <v>184.6</v>
      </c>
      <c r="M62" s="26">
        <v>550</v>
      </c>
      <c r="N62" s="26">
        <v>166.6</v>
      </c>
      <c r="O62" s="26">
        <v>950</v>
      </c>
      <c r="P62" s="26">
        <v>1286</v>
      </c>
      <c r="Q62" s="26">
        <v>91.85</v>
      </c>
      <c r="R62" s="26">
        <v>38.85</v>
      </c>
      <c r="S62" s="26">
        <v>21.7</v>
      </c>
      <c r="T62" s="26">
        <v>167</v>
      </c>
      <c r="U62" s="26">
        <v>212.5</v>
      </c>
      <c r="V62" s="26">
        <v>156</v>
      </c>
      <c r="W62" s="26">
        <v>3820</v>
      </c>
      <c r="X62" s="26">
        <v>1384.7967000000001</v>
      </c>
      <c r="Y62" s="26">
        <v>128</v>
      </c>
      <c r="Z62" s="26">
        <v>843.5</v>
      </c>
      <c r="AA62" s="26">
        <v>2360</v>
      </c>
      <c r="AB62" s="26">
        <v>371.4</v>
      </c>
      <c r="AC62" s="26">
        <v>725</v>
      </c>
      <c r="AD62" s="26">
        <v>5086</v>
      </c>
      <c r="AE62" s="26">
        <v>570</v>
      </c>
      <c r="AF62" s="26">
        <v>1800</v>
      </c>
      <c r="AG62" s="26">
        <v>33.590200000000003</v>
      </c>
    </row>
    <row r="63" spans="1:33" ht="15.75" customHeight="1">
      <c r="A63" s="101">
        <v>43916</v>
      </c>
      <c r="B63" s="102">
        <f>VLOOKUP(A63,'FTSE All-Share Historical '!A:B,2,FALSE)</f>
        <v>3226.52</v>
      </c>
      <c r="C63" s="26">
        <v>652</v>
      </c>
      <c r="D63" s="26">
        <v>120.5</v>
      </c>
      <c r="E63" s="26">
        <v>88.35</v>
      </c>
      <c r="F63" s="26">
        <v>195</v>
      </c>
      <c r="G63" s="26">
        <v>58.2</v>
      </c>
      <c r="H63" s="26">
        <v>207</v>
      </c>
      <c r="I63" s="26">
        <v>43.72</v>
      </c>
      <c r="J63" s="26">
        <v>190</v>
      </c>
      <c r="K63" s="26">
        <v>135</v>
      </c>
      <c r="L63" s="26">
        <v>227.4</v>
      </c>
      <c r="M63" s="26">
        <v>540</v>
      </c>
      <c r="N63" s="26">
        <v>196</v>
      </c>
      <c r="O63" s="26">
        <v>972</v>
      </c>
      <c r="P63" s="26">
        <v>1314</v>
      </c>
      <c r="Q63" s="26">
        <v>85</v>
      </c>
      <c r="R63" s="26">
        <v>40.25</v>
      </c>
      <c r="S63" s="26">
        <v>23.074999999999999</v>
      </c>
      <c r="T63" s="26">
        <v>182.5</v>
      </c>
      <c r="U63" s="26">
        <v>217.5</v>
      </c>
      <c r="V63" s="26">
        <v>161.6</v>
      </c>
      <c r="W63" s="26">
        <v>3750</v>
      </c>
      <c r="X63" s="26">
        <v>1390.3741</v>
      </c>
      <c r="Y63" s="26">
        <v>132.4</v>
      </c>
      <c r="Z63" s="26">
        <v>908.5</v>
      </c>
      <c r="AA63" s="26">
        <v>2270</v>
      </c>
      <c r="AB63" s="26">
        <v>400.7</v>
      </c>
      <c r="AC63" s="26">
        <v>675</v>
      </c>
      <c r="AD63" s="26">
        <v>5480</v>
      </c>
      <c r="AE63" s="26">
        <v>568.5</v>
      </c>
      <c r="AF63" s="26">
        <v>1868</v>
      </c>
      <c r="AG63" s="26">
        <v>32.506700000000002</v>
      </c>
    </row>
    <row r="64" spans="1:33" ht="15.75" customHeight="1">
      <c r="A64" s="101">
        <v>43917</v>
      </c>
      <c r="B64" s="102">
        <f>VLOOKUP(A64,'FTSE All-Share Historical '!A:B,2,FALSE)</f>
        <v>3063.7</v>
      </c>
      <c r="C64" s="26">
        <v>650</v>
      </c>
      <c r="D64" s="26">
        <v>118</v>
      </c>
      <c r="E64" s="26">
        <v>80.25</v>
      </c>
      <c r="F64" s="26">
        <v>197</v>
      </c>
      <c r="G64" s="26">
        <v>58.8</v>
      </c>
      <c r="H64" s="26">
        <v>199</v>
      </c>
      <c r="I64" s="26">
        <v>39.979999999999997</v>
      </c>
      <c r="J64" s="26">
        <v>192.5</v>
      </c>
      <c r="K64" s="26">
        <v>133</v>
      </c>
      <c r="L64" s="26">
        <v>235</v>
      </c>
      <c r="M64" s="26">
        <v>540</v>
      </c>
      <c r="N64" s="26">
        <v>187.2</v>
      </c>
      <c r="O64" s="26">
        <v>1000</v>
      </c>
      <c r="P64" s="26">
        <v>1178</v>
      </c>
      <c r="Q64" s="26">
        <v>77.599999999999994</v>
      </c>
      <c r="R64" s="26">
        <v>37</v>
      </c>
      <c r="S64" s="26">
        <v>23.4</v>
      </c>
      <c r="T64" s="26">
        <v>205</v>
      </c>
      <c r="U64" s="26">
        <v>220</v>
      </c>
      <c r="V64" s="26">
        <v>153.80000000000001</v>
      </c>
      <c r="W64" s="26">
        <v>3528</v>
      </c>
      <c r="X64" s="26">
        <v>1346.5514000000001</v>
      </c>
      <c r="Y64" s="26">
        <v>132</v>
      </c>
      <c r="Z64" s="26">
        <v>850.5</v>
      </c>
      <c r="AA64" s="26">
        <v>2240</v>
      </c>
      <c r="AB64" s="26">
        <v>364</v>
      </c>
      <c r="AC64" s="26">
        <v>665</v>
      </c>
      <c r="AD64" s="26">
        <v>5080</v>
      </c>
      <c r="AE64" s="26">
        <v>569.5</v>
      </c>
      <c r="AF64" s="26">
        <v>1964</v>
      </c>
      <c r="AG64" s="26">
        <v>33.228999999999999</v>
      </c>
    </row>
    <row r="65" spans="1:33" ht="15.75" customHeight="1">
      <c r="A65" s="101">
        <v>43920</v>
      </c>
      <c r="B65" s="102">
        <f>VLOOKUP(A65,'FTSE All-Share Historical '!A:B,2,FALSE)</f>
        <v>3083.7</v>
      </c>
      <c r="C65" s="26">
        <v>650</v>
      </c>
      <c r="D65" s="26">
        <v>118.58</v>
      </c>
      <c r="E65" s="26">
        <v>73.349999999999994</v>
      </c>
      <c r="F65" s="26">
        <v>199.5</v>
      </c>
      <c r="G65" s="26">
        <v>55</v>
      </c>
      <c r="H65" s="26">
        <v>195</v>
      </c>
      <c r="I65" s="26">
        <v>36.72</v>
      </c>
      <c r="J65" s="26">
        <v>188</v>
      </c>
      <c r="K65" s="26">
        <v>129.5</v>
      </c>
      <c r="L65" s="26">
        <v>221</v>
      </c>
      <c r="M65" s="26">
        <v>538</v>
      </c>
      <c r="N65" s="26">
        <v>172.8</v>
      </c>
      <c r="O65" s="26">
        <v>1120</v>
      </c>
      <c r="P65" s="26">
        <v>1204</v>
      </c>
      <c r="Q65" s="26">
        <v>75.7</v>
      </c>
      <c r="R65" s="26">
        <v>35.799999999999997</v>
      </c>
      <c r="S65" s="26">
        <v>22</v>
      </c>
      <c r="T65" s="26">
        <v>187.5</v>
      </c>
      <c r="U65" s="26">
        <v>231.5</v>
      </c>
      <c r="V65" s="26">
        <v>152</v>
      </c>
      <c r="W65" s="26">
        <v>3674</v>
      </c>
      <c r="X65" s="26">
        <v>1332.4087</v>
      </c>
      <c r="Y65" s="26">
        <v>143.80000000000001</v>
      </c>
      <c r="Z65" s="26">
        <v>828.5</v>
      </c>
      <c r="AA65" s="26">
        <v>2210</v>
      </c>
      <c r="AB65" s="26">
        <v>358</v>
      </c>
      <c r="AC65" s="26">
        <v>660</v>
      </c>
      <c r="AD65" s="26">
        <v>4930</v>
      </c>
      <c r="AE65" s="26">
        <v>545.5</v>
      </c>
      <c r="AF65" s="26">
        <v>1964.5</v>
      </c>
      <c r="AG65" s="26">
        <v>44.786900000000003</v>
      </c>
    </row>
    <row r="66" spans="1:33" ht="15.75" customHeight="1">
      <c r="A66" s="101">
        <v>43921</v>
      </c>
      <c r="B66" s="102">
        <f>VLOOKUP(A66,'FTSE All-Share Historical '!A:B,2,FALSE)</f>
        <v>3150.14</v>
      </c>
      <c r="C66" s="26">
        <v>670</v>
      </c>
      <c r="D66" s="26">
        <v>131.56</v>
      </c>
      <c r="E66" s="26">
        <v>69.8</v>
      </c>
      <c r="F66" s="26">
        <v>200</v>
      </c>
      <c r="G66" s="26">
        <v>53.3</v>
      </c>
      <c r="H66" s="26">
        <v>205</v>
      </c>
      <c r="I66" s="26">
        <v>41.24</v>
      </c>
      <c r="J66" s="26">
        <v>190</v>
      </c>
      <c r="K66" s="26">
        <v>125.5</v>
      </c>
      <c r="L66" s="26">
        <v>220</v>
      </c>
      <c r="M66" s="26">
        <v>539</v>
      </c>
      <c r="N66" s="26">
        <v>181.8</v>
      </c>
      <c r="O66" s="26">
        <v>1110</v>
      </c>
      <c r="P66" s="26">
        <v>1200</v>
      </c>
      <c r="Q66" s="26">
        <v>75.05</v>
      </c>
      <c r="R66" s="26">
        <v>35.1</v>
      </c>
      <c r="S66" s="26">
        <v>20.65</v>
      </c>
      <c r="T66" s="26">
        <v>209</v>
      </c>
      <c r="U66" s="26">
        <v>243</v>
      </c>
      <c r="V66" s="26">
        <v>154.6</v>
      </c>
      <c r="W66" s="26">
        <v>3718.5</v>
      </c>
      <c r="X66" s="26">
        <v>1410.6919</v>
      </c>
      <c r="Y66" s="26">
        <v>156.19999999999999</v>
      </c>
      <c r="Z66" s="26">
        <v>883.5</v>
      </c>
      <c r="AA66" s="26">
        <v>2310</v>
      </c>
      <c r="AB66" s="26">
        <v>383.2</v>
      </c>
      <c r="AC66" s="26">
        <v>660</v>
      </c>
      <c r="AD66" s="26">
        <v>5056</v>
      </c>
      <c r="AE66" s="26">
        <v>551</v>
      </c>
      <c r="AF66" s="26">
        <v>2035</v>
      </c>
      <c r="AG66" s="26">
        <v>44.064599999999999</v>
      </c>
    </row>
    <row r="67" spans="1:33" ht="15.75" customHeight="1">
      <c r="A67" s="101">
        <v>43922</v>
      </c>
      <c r="B67" s="102">
        <f>VLOOKUP(A67,'FTSE All-Share Historical '!A:B,2,FALSE)</f>
        <v>3030.24</v>
      </c>
      <c r="C67" s="26">
        <v>685</v>
      </c>
      <c r="D67" s="26">
        <v>134.06</v>
      </c>
      <c r="E67" s="26">
        <v>67.2</v>
      </c>
      <c r="F67" s="26">
        <v>198</v>
      </c>
      <c r="G67" s="26">
        <v>52.4</v>
      </c>
      <c r="H67" s="26">
        <v>197</v>
      </c>
      <c r="I67" s="26">
        <v>38.5</v>
      </c>
      <c r="J67" s="26">
        <v>188</v>
      </c>
      <c r="K67" s="26">
        <v>129</v>
      </c>
      <c r="L67" s="26">
        <v>200</v>
      </c>
      <c r="M67" s="26">
        <v>534</v>
      </c>
      <c r="N67" s="26">
        <v>182.6</v>
      </c>
      <c r="O67" s="26">
        <v>1065</v>
      </c>
      <c r="P67" s="26">
        <v>1100</v>
      </c>
      <c r="Q67" s="26">
        <v>68</v>
      </c>
      <c r="R67" s="26">
        <v>36.15</v>
      </c>
      <c r="S67" s="26">
        <v>19.274999999999999</v>
      </c>
      <c r="T67" s="26">
        <v>197</v>
      </c>
      <c r="U67" s="26">
        <v>233</v>
      </c>
      <c r="V67" s="26">
        <v>145.6</v>
      </c>
      <c r="W67" s="26">
        <v>3607</v>
      </c>
      <c r="X67" s="26">
        <v>1309.7005999999999</v>
      </c>
      <c r="Y67" s="26">
        <v>138.19999999999999</v>
      </c>
      <c r="Z67" s="26">
        <v>862.5</v>
      </c>
      <c r="AA67" s="26">
        <v>2245</v>
      </c>
      <c r="AB67" s="26">
        <v>359</v>
      </c>
      <c r="AC67" s="26">
        <v>620</v>
      </c>
      <c r="AD67" s="26">
        <v>4750</v>
      </c>
      <c r="AE67" s="26">
        <v>475.6</v>
      </c>
      <c r="AF67" s="26">
        <v>2058</v>
      </c>
      <c r="AG67" s="26">
        <v>44.786900000000003</v>
      </c>
    </row>
    <row r="68" spans="1:33" ht="15.75" customHeight="1">
      <c r="A68" s="101">
        <v>43923</v>
      </c>
      <c r="B68" s="102">
        <f>VLOOKUP(A68,'FTSE All-Share Historical '!A:B,2,FALSE)</f>
        <v>3038.48</v>
      </c>
      <c r="C68" s="26">
        <v>700</v>
      </c>
      <c r="D68" s="26">
        <v>136.6</v>
      </c>
      <c r="E68" s="26">
        <v>62.7</v>
      </c>
      <c r="F68" s="26">
        <v>210</v>
      </c>
      <c r="G68" s="26">
        <v>55</v>
      </c>
      <c r="H68" s="26">
        <v>190</v>
      </c>
      <c r="I68" s="26">
        <v>36.14</v>
      </c>
      <c r="J68" s="26">
        <v>186.5</v>
      </c>
      <c r="K68" s="26">
        <v>120</v>
      </c>
      <c r="L68" s="26">
        <v>185</v>
      </c>
      <c r="M68" s="26">
        <v>552</v>
      </c>
      <c r="N68" s="26">
        <v>182</v>
      </c>
      <c r="O68" s="26">
        <v>1060</v>
      </c>
      <c r="P68" s="26">
        <v>1132</v>
      </c>
      <c r="Q68" s="26">
        <v>73.5</v>
      </c>
      <c r="R68" s="26">
        <v>35.65</v>
      </c>
      <c r="S68" s="26">
        <v>18.350000000000001</v>
      </c>
      <c r="T68" s="26">
        <v>180</v>
      </c>
      <c r="U68" s="26">
        <v>235</v>
      </c>
      <c r="V68" s="26">
        <v>147.4</v>
      </c>
      <c r="W68" s="26">
        <v>3721.5</v>
      </c>
      <c r="X68" s="26">
        <v>1292.7691</v>
      </c>
      <c r="Y68" s="26">
        <v>130</v>
      </c>
      <c r="Z68" s="26">
        <v>810</v>
      </c>
      <c r="AA68" s="26">
        <v>2320</v>
      </c>
      <c r="AB68" s="26">
        <v>351.2</v>
      </c>
      <c r="AC68" s="26">
        <v>625</v>
      </c>
      <c r="AD68" s="26">
        <v>4564</v>
      </c>
      <c r="AE68" s="26">
        <v>477</v>
      </c>
      <c r="AF68" s="26">
        <v>2178</v>
      </c>
      <c r="AG68" s="26">
        <v>39.369199999999999</v>
      </c>
    </row>
    <row r="69" spans="1:33" ht="15.75" customHeight="1">
      <c r="A69" s="101">
        <v>43924</v>
      </c>
      <c r="B69" s="102">
        <f>VLOOKUP(A69,'FTSE All-Share Historical '!A:B,2,FALSE)</f>
        <v>2996.97</v>
      </c>
      <c r="C69" s="26">
        <v>710</v>
      </c>
      <c r="D69" s="26">
        <v>128.41999999999999</v>
      </c>
      <c r="E69" s="26">
        <v>64.900000000000006</v>
      </c>
      <c r="F69" s="26">
        <v>208</v>
      </c>
      <c r="G69" s="26">
        <v>54</v>
      </c>
      <c r="H69" s="26">
        <v>189.5</v>
      </c>
      <c r="I69" s="26">
        <v>36.119999999999997</v>
      </c>
      <c r="J69" s="26">
        <v>190</v>
      </c>
      <c r="K69" s="26">
        <v>125</v>
      </c>
      <c r="L69" s="26">
        <v>192.8</v>
      </c>
      <c r="M69" s="26">
        <v>545</v>
      </c>
      <c r="N69" s="26">
        <v>168.6</v>
      </c>
      <c r="O69" s="26">
        <v>1075</v>
      </c>
      <c r="P69" s="26">
        <v>1070</v>
      </c>
      <c r="Q69" s="26">
        <v>68.900000000000006</v>
      </c>
      <c r="R69" s="26">
        <v>34.65</v>
      </c>
      <c r="S69" s="26">
        <v>18.5</v>
      </c>
      <c r="T69" s="26">
        <v>178</v>
      </c>
      <c r="U69" s="26">
        <v>237</v>
      </c>
      <c r="V69" s="26">
        <v>142</v>
      </c>
      <c r="W69" s="26">
        <v>3761</v>
      </c>
      <c r="X69" s="26">
        <v>1212.6931</v>
      </c>
      <c r="Y69" s="26">
        <v>132.6</v>
      </c>
      <c r="Z69" s="26">
        <v>805.5</v>
      </c>
      <c r="AA69" s="26">
        <v>2200</v>
      </c>
      <c r="AB69" s="26">
        <v>343.7</v>
      </c>
      <c r="AC69" s="26">
        <v>625</v>
      </c>
      <c r="AD69" s="26">
        <v>4450</v>
      </c>
      <c r="AE69" s="26">
        <v>477.4</v>
      </c>
      <c r="AF69" s="26">
        <v>2279</v>
      </c>
      <c r="AG69" s="26">
        <v>35.0349</v>
      </c>
    </row>
    <row r="70" spans="1:33" ht="15.75" customHeight="1">
      <c r="A70" s="101">
        <v>43927</v>
      </c>
      <c r="B70" s="102">
        <f>VLOOKUP(A70,'FTSE All-Share Historical '!A:B,2,FALSE)</f>
        <v>3098.7</v>
      </c>
      <c r="C70" s="26">
        <v>776</v>
      </c>
      <c r="D70" s="26">
        <v>133.32</v>
      </c>
      <c r="E70" s="26">
        <v>68.3</v>
      </c>
      <c r="F70" s="26">
        <v>235</v>
      </c>
      <c r="G70" s="26">
        <v>56</v>
      </c>
      <c r="H70" s="26">
        <v>175.5</v>
      </c>
      <c r="I70" s="26">
        <v>37.4</v>
      </c>
      <c r="J70" s="26">
        <v>194.75</v>
      </c>
      <c r="K70" s="26">
        <v>127</v>
      </c>
      <c r="L70" s="26">
        <v>183.8</v>
      </c>
      <c r="M70" s="26">
        <v>560</v>
      </c>
      <c r="N70" s="26">
        <v>181.2</v>
      </c>
      <c r="O70" s="26">
        <v>1110</v>
      </c>
      <c r="P70" s="26">
        <v>1170</v>
      </c>
      <c r="Q70" s="26">
        <v>76</v>
      </c>
      <c r="R70" s="26">
        <v>36</v>
      </c>
      <c r="S70" s="26">
        <v>20.350000000000001</v>
      </c>
      <c r="T70" s="26">
        <v>178</v>
      </c>
      <c r="U70" s="26">
        <v>237</v>
      </c>
      <c r="V70" s="26">
        <v>145</v>
      </c>
      <c r="W70" s="26">
        <v>3776.5</v>
      </c>
      <c r="X70" s="26">
        <v>1292.1714999999999</v>
      </c>
      <c r="Y70" s="26">
        <v>131.4</v>
      </c>
      <c r="Z70" s="26">
        <v>869.5</v>
      </c>
      <c r="AA70" s="26">
        <v>2330</v>
      </c>
      <c r="AB70" s="26">
        <v>367.8</v>
      </c>
      <c r="AC70" s="26">
        <v>675</v>
      </c>
      <c r="AD70" s="26">
        <v>4753</v>
      </c>
      <c r="AE70" s="26">
        <v>556.5</v>
      </c>
      <c r="AF70" s="26">
        <v>2348</v>
      </c>
      <c r="AG70" s="26">
        <v>37.202100000000002</v>
      </c>
    </row>
    <row r="71" spans="1:33" ht="15.75" customHeight="1">
      <c r="A71" s="101">
        <v>43928</v>
      </c>
      <c r="B71" s="102">
        <f>VLOOKUP(A71,'FTSE All-Share Historical '!A:B,2,FALSE)</f>
        <v>3181.01</v>
      </c>
      <c r="C71" s="26">
        <v>752</v>
      </c>
      <c r="D71" s="26">
        <v>129.76</v>
      </c>
      <c r="E71" s="26">
        <v>76.5</v>
      </c>
      <c r="F71" s="26">
        <v>240</v>
      </c>
      <c r="G71" s="26">
        <v>58</v>
      </c>
      <c r="H71" s="26">
        <v>181</v>
      </c>
      <c r="I71" s="26">
        <v>40.24</v>
      </c>
      <c r="J71" s="26">
        <v>199</v>
      </c>
      <c r="K71" s="26">
        <v>128</v>
      </c>
      <c r="L71" s="26">
        <v>200</v>
      </c>
      <c r="M71" s="26">
        <v>560</v>
      </c>
      <c r="N71" s="26">
        <v>200.5</v>
      </c>
      <c r="O71" s="26">
        <v>1165</v>
      </c>
      <c r="P71" s="26">
        <v>1170</v>
      </c>
      <c r="Q71" s="26">
        <v>82</v>
      </c>
      <c r="R71" s="26">
        <v>38</v>
      </c>
      <c r="S71" s="26">
        <v>20.7</v>
      </c>
      <c r="T71" s="26">
        <v>187</v>
      </c>
      <c r="U71" s="26">
        <v>242.5</v>
      </c>
      <c r="V71" s="26">
        <v>153</v>
      </c>
      <c r="W71" s="26">
        <v>3776.5</v>
      </c>
      <c r="X71" s="26">
        <v>1421.2492</v>
      </c>
      <c r="Y71" s="26">
        <v>132.4</v>
      </c>
      <c r="Z71" s="26">
        <v>944.5</v>
      </c>
      <c r="AA71" s="26">
        <v>2455</v>
      </c>
      <c r="AB71" s="26">
        <v>398.4</v>
      </c>
      <c r="AC71" s="26">
        <v>680</v>
      </c>
      <c r="AD71" s="26">
        <v>5092</v>
      </c>
      <c r="AE71" s="26">
        <v>606</v>
      </c>
      <c r="AF71" s="26">
        <v>2199</v>
      </c>
      <c r="AG71" s="26">
        <v>36.118499999999997</v>
      </c>
    </row>
    <row r="72" spans="1:33" ht="15.75" customHeight="1">
      <c r="A72" s="101">
        <v>43929</v>
      </c>
      <c r="B72" s="102">
        <f>VLOOKUP(A72,'FTSE All-Share Historical '!A:B,2,FALSE)</f>
        <v>3178.44</v>
      </c>
      <c r="C72" s="26">
        <v>774</v>
      </c>
      <c r="D72" s="26">
        <v>123.38</v>
      </c>
      <c r="E72" s="26">
        <v>83.1</v>
      </c>
      <c r="F72" s="26">
        <v>246</v>
      </c>
      <c r="G72" s="26">
        <v>58.2</v>
      </c>
      <c r="H72" s="26">
        <v>187.5</v>
      </c>
      <c r="I72" s="26">
        <v>42.36</v>
      </c>
      <c r="J72" s="26">
        <v>199</v>
      </c>
      <c r="K72" s="26">
        <v>143</v>
      </c>
      <c r="L72" s="26">
        <v>255</v>
      </c>
      <c r="M72" s="26">
        <v>705</v>
      </c>
      <c r="N72" s="26">
        <v>205.5</v>
      </c>
      <c r="O72" s="26">
        <v>1160</v>
      </c>
      <c r="P72" s="26">
        <v>1226</v>
      </c>
      <c r="Q72" s="26">
        <v>84</v>
      </c>
      <c r="R72" s="26">
        <v>38.700000000000003</v>
      </c>
      <c r="S72" s="26">
        <v>21</v>
      </c>
      <c r="T72" s="26">
        <v>185</v>
      </c>
      <c r="U72" s="26">
        <v>253</v>
      </c>
      <c r="V72" s="26">
        <v>154.19999999999999</v>
      </c>
      <c r="W72" s="26">
        <v>3697</v>
      </c>
      <c r="X72" s="26">
        <v>1422.046</v>
      </c>
      <c r="Y72" s="26">
        <v>129.19999999999999</v>
      </c>
      <c r="Z72" s="26">
        <v>969</v>
      </c>
      <c r="AA72" s="26">
        <v>2445</v>
      </c>
      <c r="AB72" s="26">
        <v>397</v>
      </c>
      <c r="AC72" s="26">
        <v>675</v>
      </c>
      <c r="AD72" s="26">
        <v>5036</v>
      </c>
      <c r="AE72" s="26">
        <v>659.5</v>
      </c>
      <c r="AF72" s="26">
        <v>2180</v>
      </c>
      <c r="AG72" s="26">
        <v>44.425800000000002</v>
      </c>
    </row>
    <row r="73" spans="1:33" ht="15.75" customHeight="1">
      <c r="A73" s="101">
        <v>43930</v>
      </c>
      <c r="B73" s="102">
        <f>VLOOKUP(A73,'FTSE All-Share Historical '!A:B,2,FALSE)</f>
        <v>3273.6</v>
      </c>
      <c r="C73" s="26">
        <v>780</v>
      </c>
      <c r="D73" s="26">
        <v>137.66</v>
      </c>
      <c r="E73" s="26">
        <v>91.1</v>
      </c>
      <c r="F73" s="26">
        <v>255</v>
      </c>
      <c r="G73" s="26">
        <v>64.599999999999994</v>
      </c>
      <c r="H73" s="26">
        <v>188.5</v>
      </c>
      <c r="I73" s="26">
        <v>41.28</v>
      </c>
      <c r="J73" s="26">
        <v>207</v>
      </c>
      <c r="K73" s="26">
        <v>155</v>
      </c>
      <c r="L73" s="26">
        <v>275</v>
      </c>
      <c r="M73" s="26">
        <v>670</v>
      </c>
      <c r="N73" s="26">
        <v>222.5</v>
      </c>
      <c r="O73" s="26">
        <v>1210</v>
      </c>
      <c r="P73" s="26">
        <v>1268</v>
      </c>
      <c r="Q73" s="26">
        <v>84</v>
      </c>
      <c r="R73" s="26">
        <v>41.55</v>
      </c>
      <c r="S73" s="26">
        <v>22</v>
      </c>
      <c r="T73" s="26">
        <v>195</v>
      </c>
      <c r="U73" s="26">
        <v>250</v>
      </c>
      <c r="V73" s="26">
        <v>176.4</v>
      </c>
      <c r="W73" s="26">
        <v>3853</v>
      </c>
      <c r="X73" s="26">
        <v>1456.7057</v>
      </c>
      <c r="Y73" s="26">
        <v>139.4</v>
      </c>
      <c r="Z73" s="26">
        <v>1020</v>
      </c>
      <c r="AA73" s="26">
        <v>2450</v>
      </c>
      <c r="AB73" s="26">
        <v>413.6</v>
      </c>
      <c r="AC73" s="26">
        <v>690</v>
      </c>
      <c r="AD73" s="26">
        <v>5300</v>
      </c>
      <c r="AE73" s="26">
        <v>723</v>
      </c>
      <c r="AF73" s="26">
        <v>2225</v>
      </c>
      <c r="AG73" s="26">
        <v>40.633299999999998</v>
      </c>
    </row>
    <row r="74" spans="1:33" ht="15.75" customHeight="1">
      <c r="A74" s="101">
        <v>43935</v>
      </c>
      <c r="B74" s="102">
        <f>VLOOKUP(A74,'FTSE All-Share Historical '!A:B,2,FALSE)</f>
        <v>3238.74</v>
      </c>
      <c r="C74" s="26">
        <v>770</v>
      </c>
      <c r="D74" s="26">
        <v>133.46</v>
      </c>
      <c r="E74" s="26">
        <v>95.6</v>
      </c>
      <c r="F74" s="26">
        <v>257</v>
      </c>
      <c r="G74" s="26">
        <v>63.5</v>
      </c>
      <c r="H74" s="26">
        <v>187.75</v>
      </c>
      <c r="I74" s="26">
        <v>44</v>
      </c>
      <c r="J74" s="26">
        <v>210</v>
      </c>
      <c r="K74" s="26">
        <v>169</v>
      </c>
      <c r="L74" s="26">
        <v>250.5</v>
      </c>
      <c r="M74" s="26">
        <v>730</v>
      </c>
      <c r="N74" s="26">
        <v>201.5</v>
      </c>
      <c r="O74" s="26">
        <v>1295</v>
      </c>
      <c r="P74" s="26">
        <v>1284</v>
      </c>
      <c r="Q74" s="26">
        <v>82.1</v>
      </c>
      <c r="R74" s="26">
        <v>55</v>
      </c>
      <c r="S74" s="26">
        <v>22.5</v>
      </c>
      <c r="T74" s="26">
        <v>192.5</v>
      </c>
      <c r="U74" s="26">
        <v>247</v>
      </c>
      <c r="V74" s="26">
        <v>170</v>
      </c>
      <c r="W74" s="26">
        <v>3823</v>
      </c>
      <c r="X74" s="26">
        <v>1433.0016000000001</v>
      </c>
      <c r="Y74" s="26">
        <v>141.4</v>
      </c>
      <c r="Z74" s="26">
        <v>961</v>
      </c>
      <c r="AA74" s="26">
        <v>2450</v>
      </c>
      <c r="AB74" s="26">
        <v>407.3</v>
      </c>
      <c r="AC74" s="26">
        <v>690</v>
      </c>
      <c r="AD74" s="26">
        <v>5188</v>
      </c>
      <c r="AE74" s="26">
        <v>666</v>
      </c>
      <c r="AF74" s="26">
        <v>2277</v>
      </c>
      <c r="AG74" s="26">
        <v>52.732999999999997</v>
      </c>
    </row>
    <row r="75" spans="1:33" ht="15.75" customHeight="1">
      <c r="A75" s="101">
        <v>43936</v>
      </c>
      <c r="B75" s="102">
        <f>VLOOKUP(A75,'FTSE All-Share Historical '!A:B,2,FALSE)</f>
        <v>3123.81</v>
      </c>
      <c r="C75" s="26">
        <v>770</v>
      </c>
      <c r="D75" s="26">
        <v>129.46</v>
      </c>
      <c r="E75" s="26">
        <v>84.4</v>
      </c>
      <c r="F75" s="26">
        <v>252</v>
      </c>
      <c r="G75" s="26">
        <v>60</v>
      </c>
      <c r="H75" s="26">
        <v>190</v>
      </c>
      <c r="I75" s="26">
        <v>40.58</v>
      </c>
      <c r="J75" s="26">
        <v>196</v>
      </c>
      <c r="K75" s="26">
        <v>158</v>
      </c>
      <c r="L75" s="26">
        <v>248.5</v>
      </c>
      <c r="M75" s="26">
        <v>689</v>
      </c>
      <c r="N75" s="26">
        <v>174.8</v>
      </c>
      <c r="O75" s="26">
        <v>1270</v>
      </c>
      <c r="P75" s="26">
        <v>1228</v>
      </c>
      <c r="Q75" s="26">
        <v>86</v>
      </c>
      <c r="R75" s="26">
        <v>91</v>
      </c>
      <c r="S75" s="26">
        <v>21.5</v>
      </c>
      <c r="T75" s="26">
        <v>194.5</v>
      </c>
      <c r="U75" s="26">
        <v>246.5</v>
      </c>
      <c r="V75" s="26">
        <v>166</v>
      </c>
      <c r="W75" s="26">
        <v>3668.5</v>
      </c>
      <c r="X75" s="26">
        <v>1349.1410000000001</v>
      </c>
      <c r="Y75" s="26">
        <v>132</v>
      </c>
      <c r="Z75" s="26">
        <v>822</v>
      </c>
      <c r="AA75" s="26">
        <v>2430</v>
      </c>
      <c r="AB75" s="26">
        <v>376.5</v>
      </c>
      <c r="AC75" s="26">
        <v>690</v>
      </c>
      <c r="AD75" s="26">
        <v>5070</v>
      </c>
      <c r="AE75" s="26">
        <v>573</v>
      </c>
      <c r="AF75" s="26">
        <v>2242</v>
      </c>
      <c r="AG75" s="26">
        <v>50.565899999999999</v>
      </c>
    </row>
    <row r="76" spans="1:33" ht="15.75" customHeight="1">
      <c r="A76" s="101">
        <v>43937</v>
      </c>
      <c r="B76" s="102">
        <f>VLOOKUP(A76,'FTSE All-Share Historical '!A:B,2,FALSE)</f>
        <v>3139.19</v>
      </c>
      <c r="C76" s="26">
        <v>750</v>
      </c>
      <c r="D76" s="26">
        <v>121.32</v>
      </c>
      <c r="E76" s="26">
        <v>89.4</v>
      </c>
      <c r="F76" s="26">
        <v>235</v>
      </c>
      <c r="G76" s="26">
        <v>60</v>
      </c>
      <c r="H76" s="26">
        <v>182</v>
      </c>
      <c r="I76" s="26">
        <v>40.04</v>
      </c>
      <c r="J76" s="26">
        <v>193</v>
      </c>
      <c r="K76" s="26">
        <v>164</v>
      </c>
      <c r="L76" s="26">
        <v>264</v>
      </c>
      <c r="M76" s="26">
        <v>721</v>
      </c>
      <c r="N76" s="26">
        <v>164.2</v>
      </c>
      <c r="O76" s="26">
        <v>1265</v>
      </c>
      <c r="P76" s="26">
        <v>1242</v>
      </c>
      <c r="Q76" s="26">
        <v>82.05</v>
      </c>
      <c r="R76" s="26">
        <v>83</v>
      </c>
      <c r="S76" s="26">
        <v>21.2</v>
      </c>
      <c r="T76" s="26">
        <v>194.5</v>
      </c>
      <c r="U76" s="26">
        <v>244</v>
      </c>
      <c r="V76" s="26">
        <v>165.8</v>
      </c>
      <c r="W76" s="26">
        <v>3694</v>
      </c>
      <c r="X76" s="26">
        <v>1338.1853000000001</v>
      </c>
      <c r="Y76" s="26">
        <v>133</v>
      </c>
      <c r="Z76" s="26">
        <v>833.5</v>
      </c>
      <c r="AA76" s="26">
        <v>2365</v>
      </c>
      <c r="AB76" s="26">
        <v>380.1</v>
      </c>
      <c r="AC76" s="26">
        <v>690</v>
      </c>
      <c r="AD76" s="26">
        <v>5000</v>
      </c>
      <c r="AE76" s="26">
        <v>596</v>
      </c>
      <c r="AF76" s="26">
        <v>2230</v>
      </c>
      <c r="AG76" s="26">
        <v>46.231699999999996</v>
      </c>
    </row>
    <row r="77" spans="1:33" ht="15.75" customHeight="1">
      <c r="A77" s="101">
        <v>43938</v>
      </c>
      <c r="B77" s="102">
        <f>VLOOKUP(A77,'FTSE All-Share Historical '!A:B,2,FALSE)</f>
        <v>3229.21</v>
      </c>
      <c r="C77" s="26">
        <v>760</v>
      </c>
      <c r="D77" s="26">
        <v>126.72</v>
      </c>
      <c r="E77" s="26">
        <v>90.8</v>
      </c>
      <c r="F77" s="26">
        <v>234</v>
      </c>
      <c r="G77" s="26">
        <v>65.5</v>
      </c>
      <c r="H77" s="26">
        <v>183</v>
      </c>
      <c r="I77" s="26">
        <v>40.26</v>
      </c>
      <c r="J77" s="26">
        <v>196.5</v>
      </c>
      <c r="K77" s="26">
        <v>172</v>
      </c>
      <c r="L77" s="26">
        <v>280</v>
      </c>
      <c r="M77" s="26">
        <v>700</v>
      </c>
      <c r="N77" s="26">
        <v>187.4</v>
      </c>
      <c r="O77" s="26">
        <v>1280</v>
      </c>
      <c r="P77" s="26">
        <v>1270</v>
      </c>
      <c r="Q77" s="26">
        <v>83.5</v>
      </c>
      <c r="R77" s="26">
        <v>90.9</v>
      </c>
      <c r="S77" s="26">
        <v>21.6</v>
      </c>
      <c r="T77" s="26">
        <v>208</v>
      </c>
      <c r="U77" s="26">
        <v>249.75</v>
      </c>
      <c r="V77" s="26">
        <v>168.8</v>
      </c>
      <c r="W77" s="26">
        <v>3816.5</v>
      </c>
      <c r="X77" s="26">
        <v>1416.6677</v>
      </c>
      <c r="Y77" s="26">
        <v>135.19999999999999</v>
      </c>
      <c r="Z77" s="26">
        <v>852</v>
      </c>
      <c r="AA77" s="26">
        <v>2415</v>
      </c>
      <c r="AB77" s="26">
        <v>398.6</v>
      </c>
      <c r="AC77" s="26">
        <v>690</v>
      </c>
      <c r="AD77" s="26">
        <v>5274</v>
      </c>
      <c r="AE77" s="26">
        <v>645</v>
      </c>
      <c r="AF77" s="26">
        <v>2275</v>
      </c>
      <c r="AG77" s="26">
        <v>44.064599999999999</v>
      </c>
    </row>
    <row r="78" spans="1:33" ht="15.75" customHeight="1">
      <c r="A78" s="101">
        <v>43941</v>
      </c>
      <c r="B78" s="102">
        <f>VLOOKUP(A78,'FTSE All-Share Historical '!A:B,2,FALSE)</f>
        <v>3240.03</v>
      </c>
      <c r="C78" s="26">
        <v>740</v>
      </c>
      <c r="D78" s="26">
        <v>125.14</v>
      </c>
      <c r="E78" s="26">
        <v>90.1</v>
      </c>
      <c r="F78" s="26">
        <v>245</v>
      </c>
      <c r="G78" s="26">
        <v>67.5</v>
      </c>
      <c r="H78" s="26">
        <v>186.75</v>
      </c>
      <c r="I78" s="26">
        <v>38.72</v>
      </c>
      <c r="J78" s="26">
        <v>188</v>
      </c>
      <c r="K78" s="26">
        <v>161</v>
      </c>
      <c r="L78" s="26">
        <v>264</v>
      </c>
      <c r="M78" s="26">
        <v>739</v>
      </c>
      <c r="N78" s="26">
        <v>177.2</v>
      </c>
      <c r="O78" s="26">
        <v>1280</v>
      </c>
      <c r="P78" s="26">
        <v>1236</v>
      </c>
      <c r="Q78" s="26">
        <v>84</v>
      </c>
      <c r="R78" s="26">
        <v>85</v>
      </c>
      <c r="S78" s="26">
        <v>20.7</v>
      </c>
      <c r="T78" s="26">
        <v>219</v>
      </c>
      <c r="U78" s="26">
        <v>247</v>
      </c>
      <c r="V78" s="26">
        <v>164.6</v>
      </c>
      <c r="W78" s="26">
        <v>3832.5</v>
      </c>
      <c r="X78" s="26">
        <v>1400.1346000000001</v>
      </c>
      <c r="Y78" s="26">
        <v>138.80000000000001</v>
      </c>
      <c r="Z78" s="26">
        <v>839</v>
      </c>
      <c r="AA78" s="26">
        <v>2395</v>
      </c>
      <c r="AB78" s="26">
        <v>395.3</v>
      </c>
      <c r="AC78" s="26">
        <v>690</v>
      </c>
      <c r="AD78" s="26">
        <v>5228</v>
      </c>
      <c r="AE78" s="26">
        <v>617.5</v>
      </c>
      <c r="AF78" s="26">
        <v>2305</v>
      </c>
      <c r="AG78" s="26">
        <v>40.4527</v>
      </c>
    </row>
    <row r="79" spans="1:33" ht="15.75" customHeight="1">
      <c r="A79" s="101">
        <v>43942</v>
      </c>
      <c r="B79" s="102">
        <f>VLOOKUP(A79,'FTSE All-Share Historical '!A:B,2,FALSE)</f>
        <v>3145.76</v>
      </c>
      <c r="C79" s="26">
        <v>720</v>
      </c>
      <c r="D79" s="26">
        <v>119.34</v>
      </c>
      <c r="E79" s="26">
        <v>93</v>
      </c>
      <c r="F79" s="26">
        <v>231</v>
      </c>
      <c r="G79" s="26">
        <v>64.5</v>
      </c>
      <c r="H79" s="26">
        <v>188</v>
      </c>
      <c r="I79" s="26">
        <v>34.86</v>
      </c>
      <c r="J79" s="26">
        <v>182.5</v>
      </c>
      <c r="K79" s="26">
        <v>157</v>
      </c>
      <c r="L79" s="26">
        <v>255</v>
      </c>
      <c r="M79" s="26">
        <v>730</v>
      </c>
      <c r="N79" s="26">
        <v>161.4</v>
      </c>
      <c r="O79" s="26">
        <v>1240</v>
      </c>
      <c r="P79" s="26">
        <v>1224</v>
      </c>
      <c r="Q79" s="26">
        <v>82</v>
      </c>
      <c r="R79" s="26">
        <v>81.5</v>
      </c>
      <c r="S79" s="26">
        <v>20.9</v>
      </c>
      <c r="T79" s="26">
        <v>198</v>
      </c>
      <c r="U79" s="26">
        <v>246.5</v>
      </c>
      <c r="V79" s="26">
        <v>165.2</v>
      </c>
      <c r="W79" s="26">
        <v>3633.5</v>
      </c>
      <c r="X79" s="26">
        <v>1323.8433</v>
      </c>
      <c r="Y79" s="26">
        <v>126.6</v>
      </c>
      <c r="Z79" s="26">
        <v>808</v>
      </c>
      <c r="AA79" s="26">
        <v>2340</v>
      </c>
      <c r="AB79" s="26">
        <v>401.3</v>
      </c>
      <c r="AC79" s="26">
        <v>690</v>
      </c>
      <c r="AD79" s="26">
        <v>5052</v>
      </c>
      <c r="AE79" s="26">
        <v>590</v>
      </c>
      <c r="AF79" s="26">
        <v>2335</v>
      </c>
      <c r="AG79" s="26">
        <v>37.924399999999999</v>
      </c>
    </row>
    <row r="80" spans="1:33" ht="15.75" customHeight="1">
      <c r="A80" s="101">
        <v>43943</v>
      </c>
      <c r="B80" s="102">
        <f>VLOOKUP(A80,'FTSE All-Share Historical '!A:B,2,FALSE)</f>
        <v>3212.42</v>
      </c>
      <c r="C80" s="26">
        <v>720</v>
      </c>
      <c r="D80" s="26">
        <v>118.84</v>
      </c>
      <c r="E80" s="26">
        <v>95.1</v>
      </c>
      <c r="F80" s="26">
        <v>225</v>
      </c>
      <c r="G80" s="26">
        <v>68.5</v>
      </c>
      <c r="H80" s="26">
        <v>174.5</v>
      </c>
      <c r="I80" s="26">
        <v>33.42</v>
      </c>
      <c r="J80" s="26">
        <v>185</v>
      </c>
      <c r="K80" s="26">
        <v>159.5</v>
      </c>
      <c r="L80" s="26">
        <v>266</v>
      </c>
      <c r="M80" s="26">
        <v>730</v>
      </c>
      <c r="N80" s="26">
        <v>166.6</v>
      </c>
      <c r="O80" s="26">
        <v>1270</v>
      </c>
      <c r="P80" s="26">
        <v>1234</v>
      </c>
      <c r="Q80" s="26">
        <v>84</v>
      </c>
      <c r="R80" s="26">
        <v>82.5</v>
      </c>
      <c r="S80" s="26">
        <v>20.399999999999999</v>
      </c>
      <c r="T80" s="26">
        <v>200</v>
      </c>
      <c r="U80" s="26">
        <v>248</v>
      </c>
      <c r="V80" s="26">
        <v>170</v>
      </c>
      <c r="W80" s="26">
        <v>3767.5</v>
      </c>
      <c r="X80" s="26">
        <v>1353.7224000000001</v>
      </c>
      <c r="Y80" s="26">
        <v>132.6</v>
      </c>
      <c r="Z80" s="26">
        <v>821</v>
      </c>
      <c r="AA80" s="26">
        <v>2325</v>
      </c>
      <c r="AB80" s="26">
        <v>390.1</v>
      </c>
      <c r="AC80" s="26">
        <v>675</v>
      </c>
      <c r="AD80" s="26">
        <v>5294</v>
      </c>
      <c r="AE80" s="26">
        <v>592</v>
      </c>
      <c r="AF80" s="26">
        <v>2349</v>
      </c>
      <c r="AG80" s="26">
        <v>41.897500000000001</v>
      </c>
    </row>
    <row r="81" spans="1:33" ht="15.75" customHeight="1">
      <c r="A81" s="101">
        <v>43944</v>
      </c>
      <c r="B81" s="102">
        <f>VLOOKUP(A81,'FTSE All-Share Historical '!A:B,2,FALSE)</f>
        <v>3245.49</v>
      </c>
      <c r="C81" s="26">
        <v>732</v>
      </c>
      <c r="D81" s="26">
        <v>120.76</v>
      </c>
      <c r="E81" s="26">
        <v>95</v>
      </c>
      <c r="F81" s="26">
        <v>228</v>
      </c>
      <c r="G81" s="26">
        <v>66</v>
      </c>
      <c r="H81" s="26">
        <v>175</v>
      </c>
      <c r="I81" s="26">
        <v>32.6</v>
      </c>
      <c r="J81" s="26">
        <v>181</v>
      </c>
      <c r="K81" s="26">
        <v>160</v>
      </c>
      <c r="L81" s="26">
        <v>261.5</v>
      </c>
      <c r="M81" s="26">
        <v>725</v>
      </c>
      <c r="N81" s="26">
        <v>158.19999999999999</v>
      </c>
      <c r="O81" s="26">
        <v>1220</v>
      </c>
      <c r="P81" s="26">
        <v>1244</v>
      </c>
      <c r="Q81" s="26">
        <v>84</v>
      </c>
      <c r="R81" s="26">
        <v>80</v>
      </c>
      <c r="S81" s="26">
        <v>20.7</v>
      </c>
      <c r="T81" s="26">
        <v>202.5</v>
      </c>
      <c r="U81" s="26">
        <v>243.5</v>
      </c>
      <c r="V81" s="26">
        <v>174</v>
      </c>
      <c r="W81" s="26">
        <v>3783</v>
      </c>
      <c r="X81" s="26">
        <v>1401.3298</v>
      </c>
      <c r="Y81" s="26">
        <v>136.4</v>
      </c>
      <c r="Z81" s="26">
        <v>837</v>
      </c>
      <c r="AA81" s="26">
        <v>2250</v>
      </c>
      <c r="AB81" s="26">
        <v>399.9</v>
      </c>
      <c r="AC81" s="26">
        <v>665</v>
      </c>
      <c r="AD81" s="26">
        <v>5326</v>
      </c>
      <c r="AE81" s="26">
        <v>612</v>
      </c>
      <c r="AF81" s="26">
        <v>2367</v>
      </c>
      <c r="AG81" s="26">
        <v>45.509300000000003</v>
      </c>
    </row>
    <row r="82" spans="1:33" ht="15.75" customHeight="1">
      <c r="A82" s="101">
        <v>43945</v>
      </c>
      <c r="B82" s="102">
        <f>VLOOKUP(A82,'FTSE All-Share Historical '!A:B,2,FALSE)</f>
        <v>3207.25</v>
      </c>
      <c r="C82" s="26">
        <v>720</v>
      </c>
      <c r="D82" s="26">
        <v>134.22</v>
      </c>
      <c r="E82" s="26">
        <v>93.4</v>
      </c>
      <c r="F82" s="26">
        <v>237</v>
      </c>
      <c r="G82" s="26">
        <v>65.8</v>
      </c>
      <c r="H82" s="26">
        <v>175</v>
      </c>
      <c r="I82" s="26">
        <v>30</v>
      </c>
      <c r="J82" s="26">
        <v>183</v>
      </c>
      <c r="K82" s="26">
        <v>159</v>
      </c>
      <c r="L82" s="26">
        <v>256.5</v>
      </c>
      <c r="M82" s="26">
        <v>729</v>
      </c>
      <c r="N82" s="26">
        <v>150.6</v>
      </c>
      <c r="O82" s="26">
        <v>1250</v>
      </c>
      <c r="P82" s="26">
        <v>1224</v>
      </c>
      <c r="Q82" s="26">
        <v>83.4</v>
      </c>
      <c r="R82" s="26">
        <v>79</v>
      </c>
      <c r="S82" s="26">
        <v>20</v>
      </c>
      <c r="T82" s="26">
        <v>202.5</v>
      </c>
      <c r="U82" s="26">
        <v>245</v>
      </c>
      <c r="V82" s="26">
        <v>172</v>
      </c>
      <c r="W82" s="26">
        <v>3750</v>
      </c>
      <c r="X82" s="26">
        <v>1392.1668999999999</v>
      </c>
      <c r="Y82" s="26">
        <v>137.6</v>
      </c>
      <c r="Z82" s="26">
        <v>807.5</v>
      </c>
      <c r="AA82" s="26">
        <v>2225</v>
      </c>
      <c r="AB82" s="26">
        <v>406.7</v>
      </c>
      <c r="AC82" s="26">
        <v>660</v>
      </c>
      <c r="AD82" s="26">
        <v>5380</v>
      </c>
      <c r="AE82" s="26">
        <v>599</v>
      </c>
      <c r="AF82" s="26">
        <v>2359</v>
      </c>
      <c r="AG82" s="26">
        <v>44.786900000000003</v>
      </c>
    </row>
    <row r="83" spans="1:33" ht="15.75" customHeight="1">
      <c r="A83" s="101">
        <v>43948</v>
      </c>
      <c r="B83" s="102">
        <f>VLOOKUP(A83,'FTSE All-Share Historical '!A:B,2,FALSE)</f>
        <v>3260.22</v>
      </c>
      <c r="C83" s="26">
        <v>700</v>
      </c>
      <c r="D83" s="26">
        <v>137.80000000000001</v>
      </c>
      <c r="E83" s="26">
        <v>95.4</v>
      </c>
      <c r="F83" s="26">
        <v>247</v>
      </c>
      <c r="G83" s="26">
        <v>69</v>
      </c>
      <c r="H83" s="26">
        <v>175</v>
      </c>
      <c r="I83" s="26">
        <v>31</v>
      </c>
      <c r="J83" s="26">
        <v>180</v>
      </c>
      <c r="K83" s="26">
        <v>170</v>
      </c>
      <c r="L83" s="26">
        <v>271.5</v>
      </c>
      <c r="M83" s="26">
        <v>730</v>
      </c>
      <c r="N83" s="26">
        <v>157.6</v>
      </c>
      <c r="O83" s="26">
        <v>1220</v>
      </c>
      <c r="P83" s="26">
        <v>1298</v>
      </c>
      <c r="Q83" s="26">
        <v>83.7</v>
      </c>
      <c r="R83" s="26">
        <v>84.5</v>
      </c>
      <c r="S83" s="26">
        <v>22.3</v>
      </c>
      <c r="T83" s="26">
        <v>205</v>
      </c>
      <c r="U83" s="26">
        <v>255</v>
      </c>
      <c r="V83" s="26">
        <v>170</v>
      </c>
      <c r="W83" s="26">
        <v>3760.5</v>
      </c>
      <c r="X83" s="26">
        <v>1379.8168000000001</v>
      </c>
      <c r="Y83" s="26">
        <v>143.80000000000001</v>
      </c>
      <c r="Z83" s="26">
        <v>855.5</v>
      </c>
      <c r="AA83" s="26">
        <v>2380</v>
      </c>
      <c r="AB83" s="26">
        <v>408.9</v>
      </c>
      <c r="AC83" s="26">
        <v>665</v>
      </c>
      <c r="AD83" s="26">
        <v>5480</v>
      </c>
      <c r="AE83" s="26">
        <v>608.5</v>
      </c>
      <c r="AF83" s="26">
        <v>2356</v>
      </c>
      <c r="AG83" s="26">
        <v>41.897500000000001</v>
      </c>
    </row>
    <row r="84" spans="1:33" ht="15.75" customHeight="1">
      <c r="A84" s="101">
        <v>43949</v>
      </c>
      <c r="B84" s="102">
        <f>VLOOKUP(A84,'FTSE All-Share Historical '!A:B,2,FALSE)</f>
        <v>3323.66</v>
      </c>
      <c r="C84" s="26">
        <v>686</v>
      </c>
      <c r="D84" s="26">
        <v>141</v>
      </c>
      <c r="E84" s="26">
        <v>97.7</v>
      </c>
      <c r="F84" s="26">
        <v>238</v>
      </c>
      <c r="G84" s="26">
        <v>74.5</v>
      </c>
      <c r="H84" s="26">
        <v>180.25</v>
      </c>
      <c r="I84" s="26">
        <v>31.82</v>
      </c>
      <c r="J84" s="26">
        <v>189.75</v>
      </c>
      <c r="K84" s="26">
        <v>173</v>
      </c>
      <c r="L84" s="26">
        <v>271</v>
      </c>
      <c r="M84" s="26">
        <v>720</v>
      </c>
      <c r="N84" s="26">
        <v>161.19999999999999</v>
      </c>
      <c r="O84" s="26">
        <v>1190</v>
      </c>
      <c r="P84" s="26">
        <v>1336</v>
      </c>
      <c r="Q84" s="26">
        <v>84</v>
      </c>
      <c r="R84" s="26">
        <v>84.2</v>
      </c>
      <c r="S84" s="26">
        <v>23.9</v>
      </c>
      <c r="T84" s="26">
        <v>210</v>
      </c>
      <c r="U84" s="26">
        <v>248.5</v>
      </c>
      <c r="V84" s="26">
        <v>174</v>
      </c>
      <c r="W84" s="26">
        <v>3772</v>
      </c>
      <c r="X84" s="26">
        <v>1444.7541000000001</v>
      </c>
      <c r="Y84" s="26">
        <v>138.19999999999999</v>
      </c>
      <c r="Z84" s="26">
        <v>868.5</v>
      </c>
      <c r="AA84" s="26">
        <v>2485</v>
      </c>
      <c r="AB84" s="26">
        <v>412.9</v>
      </c>
      <c r="AC84" s="26">
        <v>655</v>
      </c>
      <c r="AD84" s="26">
        <v>5692</v>
      </c>
      <c r="AE84" s="26">
        <v>627.5</v>
      </c>
      <c r="AF84" s="26">
        <v>2323</v>
      </c>
      <c r="AG84" s="26">
        <v>40.4527</v>
      </c>
    </row>
    <row r="85" spans="1:33" ht="15.75" customHeight="1">
      <c r="A85" s="101">
        <v>43950</v>
      </c>
      <c r="B85" s="102">
        <f>VLOOKUP(A85,'FTSE All-Share Historical '!A:B,2,FALSE)</f>
        <v>3414.97</v>
      </c>
      <c r="C85" s="26">
        <v>688</v>
      </c>
      <c r="D85" s="26">
        <v>150.4</v>
      </c>
      <c r="E85" s="26">
        <v>104</v>
      </c>
      <c r="F85" s="26">
        <v>244</v>
      </c>
      <c r="G85" s="26">
        <v>79.099999999999994</v>
      </c>
      <c r="H85" s="26">
        <v>199</v>
      </c>
      <c r="I85" s="26">
        <v>34.840000000000003</v>
      </c>
      <c r="J85" s="26">
        <v>195</v>
      </c>
      <c r="K85" s="26">
        <v>170</v>
      </c>
      <c r="L85" s="26">
        <v>284</v>
      </c>
      <c r="M85" s="26">
        <v>725</v>
      </c>
      <c r="N85" s="26">
        <v>171.2</v>
      </c>
      <c r="O85" s="26">
        <v>1152.5</v>
      </c>
      <c r="P85" s="26">
        <v>1354</v>
      </c>
      <c r="Q85" s="26">
        <v>84</v>
      </c>
      <c r="R85" s="26">
        <v>85</v>
      </c>
      <c r="S85" s="26">
        <v>24.7</v>
      </c>
      <c r="T85" s="26">
        <v>206</v>
      </c>
      <c r="U85" s="26">
        <v>252</v>
      </c>
      <c r="V85" s="26">
        <v>172</v>
      </c>
      <c r="W85" s="26">
        <v>3943</v>
      </c>
      <c r="X85" s="26">
        <v>1512.2808</v>
      </c>
      <c r="Y85" s="26">
        <v>146.4</v>
      </c>
      <c r="Z85" s="26">
        <v>957.5</v>
      </c>
      <c r="AA85" s="26">
        <v>2565</v>
      </c>
      <c r="AB85" s="26">
        <v>434.2</v>
      </c>
      <c r="AC85" s="26">
        <v>675</v>
      </c>
      <c r="AD85" s="26">
        <v>5938</v>
      </c>
      <c r="AE85" s="26">
        <v>683.5</v>
      </c>
      <c r="AF85" s="26">
        <v>2331</v>
      </c>
      <c r="AG85" s="26">
        <v>37.563200000000002</v>
      </c>
    </row>
    <row r="86" spans="1:33" ht="15.75" customHeight="1">
      <c r="A86" s="101">
        <v>43951</v>
      </c>
      <c r="B86" s="102">
        <f>VLOOKUP(A86,'FTSE All-Share Historical '!A:B,2,FALSE)</f>
        <v>3302.47</v>
      </c>
      <c r="C86" s="26">
        <v>700</v>
      </c>
      <c r="D86" s="26">
        <v>151.24</v>
      </c>
      <c r="E86" s="26">
        <v>108</v>
      </c>
      <c r="F86" s="26">
        <v>236</v>
      </c>
      <c r="G86" s="26">
        <v>76.5</v>
      </c>
      <c r="H86" s="26">
        <v>204</v>
      </c>
      <c r="I86" s="26">
        <v>37.76</v>
      </c>
      <c r="J86" s="26">
        <v>195</v>
      </c>
      <c r="K86" s="26">
        <v>160</v>
      </c>
      <c r="L86" s="26">
        <v>278</v>
      </c>
      <c r="M86" s="26">
        <v>730</v>
      </c>
      <c r="N86" s="26">
        <v>177.4</v>
      </c>
      <c r="O86" s="26">
        <v>1162.5</v>
      </c>
      <c r="P86" s="26">
        <v>1284</v>
      </c>
      <c r="Q86" s="26">
        <v>83.2</v>
      </c>
      <c r="R86" s="26">
        <v>78.7</v>
      </c>
      <c r="S86" s="26">
        <v>24.7</v>
      </c>
      <c r="T86" s="26">
        <v>210</v>
      </c>
      <c r="U86" s="26">
        <v>249</v>
      </c>
      <c r="V86" s="26">
        <v>172.2</v>
      </c>
      <c r="W86" s="26">
        <v>3684.5</v>
      </c>
      <c r="X86" s="26">
        <v>1409.4966999999999</v>
      </c>
      <c r="Y86" s="26">
        <v>144.80000000000001</v>
      </c>
      <c r="Z86" s="26">
        <v>945</v>
      </c>
      <c r="AA86" s="26">
        <v>2495</v>
      </c>
      <c r="AB86" s="26">
        <v>421.5</v>
      </c>
      <c r="AC86" s="26">
        <v>675</v>
      </c>
      <c r="AD86" s="26">
        <v>5736</v>
      </c>
      <c r="AE86" s="26">
        <v>643.5</v>
      </c>
      <c r="AF86" s="26">
        <v>2370</v>
      </c>
      <c r="AG86" s="26">
        <v>43.703400000000002</v>
      </c>
    </row>
    <row r="87" spans="1:33" ht="15.75" customHeight="1">
      <c r="A87" s="101">
        <v>43952</v>
      </c>
      <c r="B87" s="102">
        <f>VLOOKUP(A87,'FTSE All-Share Historical '!A:B,2,FALSE)</f>
        <v>3227.82</v>
      </c>
      <c r="C87" s="26">
        <v>690</v>
      </c>
      <c r="D87" s="26">
        <v>150</v>
      </c>
      <c r="E87" s="26">
        <v>102</v>
      </c>
      <c r="F87" s="26">
        <v>232</v>
      </c>
      <c r="G87" s="26">
        <v>75</v>
      </c>
      <c r="H87" s="26">
        <v>207</v>
      </c>
      <c r="I87" s="26">
        <v>37.14</v>
      </c>
      <c r="J87" s="26">
        <v>190</v>
      </c>
      <c r="K87" s="26">
        <v>163.5</v>
      </c>
      <c r="L87" s="26">
        <v>266</v>
      </c>
      <c r="M87" s="26">
        <v>720</v>
      </c>
      <c r="N87" s="26">
        <v>171.8</v>
      </c>
      <c r="O87" s="26">
        <v>1175</v>
      </c>
      <c r="P87" s="26">
        <v>1218</v>
      </c>
      <c r="Q87" s="26">
        <v>84</v>
      </c>
      <c r="R87" s="26">
        <v>80.5</v>
      </c>
      <c r="S87" s="26">
        <v>22.9</v>
      </c>
      <c r="T87" s="26">
        <v>210</v>
      </c>
      <c r="U87" s="26">
        <v>249</v>
      </c>
      <c r="V87" s="26">
        <v>171.8</v>
      </c>
      <c r="W87" s="26">
        <v>3614.5</v>
      </c>
      <c r="X87" s="26">
        <v>1356.5110999999999</v>
      </c>
      <c r="Y87" s="26">
        <v>142.6</v>
      </c>
      <c r="Z87" s="26">
        <v>952</v>
      </c>
      <c r="AA87" s="26">
        <v>2500</v>
      </c>
      <c r="AB87" s="26">
        <v>403</v>
      </c>
      <c r="AC87" s="26">
        <v>665</v>
      </c>
      <c r="AD87" s="26">
        <v>5554</v>
      </c>
      <c r="AE87" s="26">
        <v>609.5</v>
      </c>
      <c r="AF87" s="26">
        <v>2251</v>
      </c>
      <c r="AG87" s="26">
        <v>41.1751</v>
      </c>
    </row>
    <row r="88" spans="1:33" ht="15.75" customHeight="1">
      <c r="A88" s="101">
        <v>43955</v>
      </c>
      <c r="B88" s="102">
        <f>VLOOKUP(A88,'FTSE All-Share Historical '!A:B,2,FALSE)</f>
        <v>3216.87</v>
      </c>
      <c r="C88" s="26">
        <v>680</v>
      </c>
      <c r="D88" s="26">
        <v>145.1</v>
      </c>
      <c r="E88" s="26">
        <v>111.2</v>
      </c>
      <c r="F88" s="26">
        <v>237</v>
      </c>
      <c r="G88" s="26">
        <v>71.3</v>
      </c>
      <c r="H88" s="26">
        <v>203</v>
      </c>
      <c r="I88" s="26">
        <v>35.299999999999997</v>
      </c>
      <c r="J88" s="26">
        <v>195</v>
      </c>
      <c r="K88" s="26">
        <v>165</v>
      </c>
      <c r="L88" s="26">
        <v>267</v>
      </c>
      <c r="M88" s="26">
        <v>725</v>
      </c>
      <c r="N88" s="26">
        <v>165.6</v>
      </c>
      <c r="O88" s="26">
        <v>1185</v>
      </c>
      <c r="P88" s="26">
        <v>1220</v>
      </c>
      <c r="Q88" s="26">
        <v>83.7</v>
      </c>
      <c r="R88" s="26">
        <v>80</v>
      </c>
      <c r="S88" s="26">
        <v>24.85</v>
      </c>
      <c r="T88" s="26">
        <v>203.5</v>
      </c>
      <c r="U88" s="26">
        <v>255</v>
      </c>
      <c r="V88" s="26">
        <v>172.8</v>
      </c>
      <c r="W88" s="26">
        <v>3557</v>
      </c>
      <c r="X88" s="26">
        <v>1348.9418000000001</v>
      </c>
      <c r="Y88" s="26">
        <v>139.6</v>
      </c>
      <c r="Z88" s="26">
        <v>942</v>
      </c>
      <c r="AA88" s="26">
        <v>2455</v>
      </c>
      <c r="AB88" s="26">
        <v>405.1</v>
      </c>
      <c r="AC88" s="26">
        <v>655</v>
      </c>
      <c r="AD88" s="26">
        <v>5450</v>
      </c>
      <c r="AE88" s="26">
        <v>584</v>
      </c>
      <c r="AF88" s="26">
        <v>2383</v>
      </c>
      <c r="AG88" s="26">
        <v>51.2883</v>
      </c>
    </row>
    <row r="89" spans="1:33" ht="15.75" customHeight="1">
      <c r="A89" s="101">
        <v>43956</v>
      </c>
      <c r="B89" s="102">
        <f>VLOOKUP(A89,'FTSE All-Share Historical '!A:B,2,FALSE)</f>
        <v>3266.18</v>
      </c>
      <c r="C89" s="26">
        <v>682</v>
      </c>
      <c r="D89" s="26">
        <v>133</v>
      </c>
      <c r="E89" s="26">
        <v>115.4</v>
      </c>
      <c r="F89" s="26">
        <v>228</v>
      </c>
      <c r="G89" s="26">
        <v>69</v>
      </c>
      <c r="H89" s="26">
        <v>210</v>
      </c>
      <c r="I89" s="26">
        <v>33.64</v>
      </c>
      <c r="J89" s="26">
        <v>194.75</v>
      </c>
      <c r="K89" s="26">
        <v>162.5</v>
      </c>
      <c r="L89" s="26">
        <v>270</v>
      </c>
      <c r="M89" s="26">
        <v>727</v>
      </c>
      <c r="N89" s="26">
        <v>160.4</v>
      </c>
      <c r="O89" s="26">
        <v>1130</v>
      </c>
      <c r="P89" s="26">
        <v>1220</v>
      </c>
      <c r="Q89" s="26">
        <v>84</v>
      </c>
      <c r="R89" s="26">
        <v>80.099999999999994</v>
      </c>
      <c r="S89" s="26">
        <v>24.55</v>
      </c>
      <c r="T89" s="26">
        <v>207</v>
      </c>
      <c r="U89" s="26">
        <v>256</v>
      </c>
      <c r="V89" s="26">
        <v>164.8</v>
      </c>
      <c r="W89" s="26">
        <v>3598.5</v>
      </c>
      <c r="X89" s="26">
        <v>1376.8289</v>
      </c>
      <c r="Y89" s="26">
        <v>140</v>
      </c>
      <c r="Z89" s="26">
        <v>927.5</v>
      </c>
      <c r="AA89" s="26">
        <v>2415</v>
      </c>
      <c r="AB89" s="26">
        <v>393.8</v>
      </c>
      <c r="AC89" s="26">
        <v>655</v>
      </c>
      <c r="AD89" s="26">
        <v>5496</v>
      </c>
      <c r="AE89" s="26">
        <v>568.5</v>
      </c>
      <c r="AF89" s="26">
        <v>2367</v>
      </c>
      <c r="AG89" s="26">
        <v>45.509300000000003</v>
      </c>
    </row>
    <row r="90" spans="1:33" ht="15.75" customHeight="1">
      <c r="A90" s="101">
        <v>43957</v>
      </c>
      <c r="B90" s="102">
        <f>VLOOKUP(A90,'FTSE All-Share Historical '!A:B,2,FALSE)</f>
        <v>3264.49</v>
      </c>
      <c r="C90" s="26">
        <v>666</v>
      </c>
      <c r="D90" s="26">
        <v>141.97999999999999</v>
      </c>
      <c r="E90" s="26">
        <v>142</v>
      </c>
      <c r="F90" s="26">
        <v>234</v>
      </c>
      <c r="G90" s="26">
        <v>69.5</v>
      </c>
      <c r="H90" s="26">
        <v>212</v>
      </c>
      <c r="I90" s="26">
        <v>33.08</v>
      </c>
      <c r="J90" s="26">
        <v>194</v>
      </c>
      <c r="K90" s="26">
        <v>158.5</v>
      </c>
      <c r="L90" s="26">
        <v>265</v>
      </c>
      <c r="M90" s="26">
        <v>707</v>
      </c>
      <c r="N90" s="26">
        <v>152.80000000000001</v>
      </c>
      <c r="O90" s="26">
        <v>1185</v>
      </c>
      <c r="P90" s="26">
        <v>1206</v>
      </c>
      <c r="Q90" s="26">
        <v>83</v>
      </c>
      <c r="R90" s="26">
        <v>75.099999999999994</v>
      </c>
      <c r="S90" s="26">
        <v>24.5</v>
      </c>
      <c r="T90" s="26">
        <v>212</v>
      </c>
      <c r="U90" s="26">
        <v>259</v>
      </c>
      <c r="V90" s="26">
        <v>162</v>
      </c>
      <c r="W90" s="26">
        <v>3604</v>
      </c>
      <c r="X90" s="26">
        <v>1365.2756999999999</v>
      </c>
      <c r="Y90" s="26">
        <v>141</v>
      </c>
      <c r="Z90" s="26">
        <v>900</v>
      </c>
      <c r="AA90" s="26">
        <v>2335</v>
      </c>
      <c r="AB90" s="26">
        <v>389.2</v>
      </c>
      <c r="AC90" s="26">
        <v>660</v>
      </c>
      <c r="AD90" s="26">
        <v>5484</v>
      </c>
      <c r="AE90" s="26">
        <v>568.5</v>
      </c>
      <c r="AF90" s="26">
        <v>2490</v>
      </c>
      <c r="AG90" s="26">
        <v>42.619799999999998</v>
      </c>
    </row>
    <row r="91" spans="1:33" ht="15.75" customHeight="1">
      <c r="A91" s="101">
        <v>43958</v>
      </c>
      <c r="B91" s="102">
        <f>VLOOKUP(A91,'FTSE All-Share Historical '!A:B,2,FALSE)</f>
        <v>3311.71</v>
      </c>
      <c r="C91" s="26">
        <v>682</v>
      </c>
      <c r="D91" s="26">
        <v>136.86000000000001</v>
      </c>
      <c r="E91" s="26">
        <v>151.4</v>
      </c>
      <c r="F91" s="26">
        <v>240</v>
      </c>
      <c r="G91" s="26">
        <v>70</v>
      </c>
      <c r="H91" s="26">
        <v>211</v>
      </c>
      <c r="I91" s="26">
        <v>33.72</v>
      </c>
      <c r="J91" s="26">
        <v>190</v>
      </c>
      <c r="K91" s="26">
        <v>157</v>
      </c>
      <c r="L91" s="26">
        <v>275.5</v>
      </c>
      <c r="M91" s="26">
        <v>725</v>
      </c>
      <c r="N91" s="26">
        <v>157.6</v>
      </c>
      <c r="O91" s="26">
        <v>1115</v>
      </c>
      <c r="P91" s="26">
        <v>1280</v>
      </c>
      <c r="Q91" s="26">
        <v>83.2</v>
      </c>
      <c r="R91" s="26">
        <v>80</v>
      </c>
      <c r="S91" s="26">
        <v>25.7</v>
      </c>
      <c r="T91" s="26">
        <v>215</v>
      </c>
      <c r="U91" s="26">
        <v>250</v>
      </c>
      <c r="V91" s="26">
        <v>161</v>
      </c>
      <c r="W91" s="26">
        <v>3725.5</v>
      </c>
      <c r="X91" s="26">
        <v>1461.088</v>
      </c>
      <c r="Y91" s="26">
        <v>137.19999999999999</v>
      </c>
      <c r="Z91" s="26">
        <v>905</v>
      </c>
      <c r="AA91" s="26">
        <v>2400</v>
      </c>
      <c r="AB91" s="26">
        <v>399.5</v>
      </c>
      <c r="AC91" s="26">
        <v>660</v>
      </c>
      <c r="AD91" s="26">
        <v>5700</v>
      </c>
      <c r="AE91" s="26">
        <v>563.5</v>
      </c>
      <c r="AF91" s="26">
        <v>2473</v>
      </c>
      <c r="AG91" s="26">
        <v>41.1751</v>
      </c>
    </row>
    <row r="92" spans="1:33" ht="15.75" customHeight="1">
      <c r="A92" s="101">
        <v>43962</v>
      </c>
      <c r="B92" s="102">
        <f>VLOOKUP(A92,'FTSE All-Share Historical '!A:B,2,FALSE)</f>
        <v>3314.26</v>
      </c>
      <c r="C92" s="26">
        <v>659</v>
      </c>
      <c r="D92" s="26">
        <v>133.18</v>
      </c>
      <c r="E92" s="26">
        <v>188.2</v>
      </c>
      <c r="F92" s="26">
        <v>230</v>
      </c>
      <c r="G92" s="26">
        <v>65</v>
      </c>
      <c r="H92" s="26">
        <v>206</v>
      </c>
      <c r="I92" s="26">
        <v>32.4</v>
      </c>
      <c r="J92" s="26">
        <v>190</v>
      </c>
      <c r="K92" s="26">
        <v>147.5</v>
      </c>
      <c r="L92" s="26">
        <v>257</v>
      </c>
      <c r="M92" s="26">
        <v>725</v>
      </c>
      <c r="N92" s="26">
        <v>154.6</v>
      </c>
      <c r="O92" s="26">
        <v>1175</v>
      </c>
      <c r="P92" s="26">
        <v>1326</v>
      </c>
      <c r="Q92" s="26">
        <v>83.5</v>
      </c>
      <c r="R92" s="26">
        <v>82</v>
      </c>
      <c r="S92" s="26">
        <v>26.9</v>
      </c>
      <c r="T92" s="26">
        <v>212.5</v>
      </c>
      <c r="U92" s="26">
        <v>257</v>
      </c>
      <c r="V92" s="26">
        <v>160.80000000000001</v>
      </c>
      <c r="W92" s="26">
        <v>3674</v>
      </c>
      <c r="X92" s="26">
        <v>1421.6476</v>
      </c>
      <c r="Y92" s="26">
        <v>135</v>
      </c>
      <c r="Z92" s="26">
        <v>877.5</v>
      </c>
      <c r="AA92" s="26">
        <v>2450</v>
      </c>
      <c r="AB92" s="26">
        <v>400</v>
      </c>
      <c r="AC92" s="26">
        <v>660</v>
      </c>
      <c r="AD92" s="26">
        <v>5846</v>
      </c>
      <c r="AE92" s="26">
        <v>587</v>
      </c>
      <c r="AF92" s="26">
        <v>2505</v>
      </c>
      <c r="AG92" s="26">
        <v>39.7303</v>
      </c>
    </row>
    <row r="93" spans="1:33" ht="15.75" customHeight="1">
      <c r="A93" s="101">
        <v>43963</v>
      </c>
      <c r="B93" s="102">
        <f>VLOOKUP(A93,'FTSE All-Share Historical '!A:B,2,FALSE)</f>
        <v>3336.58</v>
      </c>
      <c r="C93" s="26">
        <v>658</v>
      </c>
      <c r="D93" s="26">
        <v>126</v>
      </c>
      <c r="E93" s="26">
        <v>174.4</v>
      </c>
      <c r="F93" s="26">
        <v>239</v>
      </c>
      <c r="G93" s="26">
        <v>65</v>
      </c>
      <c r="H93" s="26">
        <v>210</v>
      </c>
      <c r="I93" s="26">
        <v>31.82</v>
      </c>
      <c r="J93" s="26">
        <v>193</v>
      </c>
      <c r="K93" s="26">
        <v>143</v>
      </c>
      <c r="L93" s="26">
        <v>248.5</v>
      </c>
      <c r="M93" s="26">
        <v>745</v>
      </c>
      <c r="N93" s="26">
        <v>155</v>
      </c>
      <c r="O93" s="26">
        <v>1100</v>
      </c>
      <c r="P93" s="26">
        <v>1350</v>
      </c>
      <c r="Q93" s="26">
        <v>80.099999999999994</v>
      </c>
      <c r="R93" s="26">
        <v>75</v>
      </c>
      <c r="S93" s="26">
        <v>27.65</v>
      </c>
      <c r="T93" s="26">
        <v>210</v>
      </c>
      <c r="U93" s="26">
        <v>255.5</v>
      </c>
      <c r="V93" s="26">
        <v>160</v>
      </c>
      <c r="W93" s="26">
        <v>3713.5</v>
      </c>
      <c r="X93" s="26">
        <v>1432.6032</v>
      </c>
      <c r="Y93" s="26">
        <v>138.19999999999999</v>
      </c>
      <c r="Z93" s="26">
        <v>869.5</v>
      </c>
      <c r="AA93" s="26">
        <v>2480</v>
      </c>
      <c r="AB93" s="26">
        <v>387.7</v>
      </c>
      <c r="AC93" s="26">
        <v>660</v>
      </c>
      <c r="AD93" s="26">
        <v>5968</v>
      </c>
      <c r="AE93" s="26">
        <v>451.8</v>
      </c>
      <c r="AF93" s="26">
        <v>2480</v>
      </c>
      <c r="AG93" s="26">
        <v>43.342199999999998</v>
      </c>
    </row>
    <row r="94" spans="1:33" ht="15.75" customHeight="1">
      <c r="A94" s="101">
        <v>43964</v>
      </c>
      <c r="B94" s="102">
        <f>VLOOKUP(A94,'FTSE All-Share Historical '!A:B,2,FALSE)</f>
        <v>3284.39</v>
      </c>
      <c r="C94" s="26">
        <v>650</v>
      </c>
      <c r="D94" s="26">
        <v>121.68</v>
      </c>
      <c r="E94" s="26">
        <v>168.4</v>
      </c>
      <c r="F94" s="26">
        <v>228</v>
      </c>
      <c r="G94" s="26">
        <v>65.3</v>
      </c>
      <c r="H94" s="26">
        <v>214</v>
      </c>
      <c r="I94" s="26">
        <v>30</v>
      </c>
      <c r="J94" s="26">
        <v>190</v>
      </c>
      <c r="K94" s="26">
        <v>142</v>
      </c>
      <c r="L94" s="26">
        <v>235.5</v>
      </c>
      <c r="M94" s="26">
        <v>745</v>
      </c>
      <c r="N94" s="26">
        <v>146</v>
      </c>
      <c r="O94" s="26">
        <v>1162.5</v>
      </c>
      <c r="P94" s="26">
        <v>1280</v>
      </c>
      <c r="Q94" s="26">
        <v>75.150000000000006</v>
      </c>
      <c r="R94" s="26">
        <v>70.099999999999994</v>
      </c>
      <c r="S94" s="26">
        <v>27.5</v>
      </c>
      <c r="T94" s="26">
        <v>210</v>
      </c>
      <c r="U94" s="26">
        <v>256</v>
      </c>
      <c r="V94" s="26">
        <v>156.80000000000001</v>
      </c>
      <c r="W94" s="26">
        <v>3730.5</v>
      </c>
      <c r="X94" s="26">
        <v>1372.0482999999999</v>
      </c>
      <c r="Y94" s="26">
        <v>134</v>
      </c>
      <c r="Z94" s="26">
        <v>841.5</v>
      </c>
      <c r="AA94" s="26">
        <v>2450</v>
      </c>
      <c r="AB94" s="26">
        <v>372</v>
      </c>
      <c r="AC94" s="26">
        <v>640</v>
      </c>
      <c r="AD94" s="26">
        <v>6024</v>
      </c>
      <c r="AE94" s="26">
        <v>483.6</v>
      </c>
      <c r="AF94" s="26">
        <v>2556</v>
      </c>
      <c r="AG94" s="26">
        <v>40.4527</v>
      </c>
    </row>
    <row r="95" spans="1:33" ht="15.75" customHeight="1">
      <c r="A95" s="101">
        <v>43965</v>
      </c>
      <c r="B95" s="102">
        <f>VLOOKUP(A95,'FTSE All-Share Historical '!A:B,2,FALSE)</f>
        <v>3192.76</v>
      </c>
      <c r="C95" s="26">
        <v>664</v>
      </c>
      <c r="D95" s="26">
        <v>120.28</v>
      </c>
      <c r="E95" s="26">
        <v>171</v>
      </c>
      <c r="F95" s="26">
        <v>225</v>
      </c>
      <c r="G95" s="26">
        <v>61</v>
      </c>
      <c r="H95" s="26">
        <v>209</v>
      </c>
      <c r="I95" s="26">
        <v>32</v>
      </c>
      <c r="J95" s="26">
        <v>187.5</v>
      </c>
      <c r="K95" s="26">
        <v>137</v>
      </c>
      <c r="L95" s="26">
        <v>225</v>
      </c>
      <c r="M95" s="26">
        <v>750</v>
      </c>
      <c r="N95" s="26">
        <v>143.4</v>
      </c>
      <c r="O95" s="26">
        <v>1175</v>
      </c>
      <c r="P95" s="26">
        <v>1184</v>
      </c>
      <c r="Q95" s="26">
        <v>76.849999999999994</v>
      </c>
      <c r="R95" s="26">
        <v>68</v>
      </c>
      <c r="S95" s="26">
        <v>25</v>
      </c>
      <c r="T95" s="26">
        <v>205</v>
      </c>
      <c r="U95" s="26">
        <v>248</v>
      </c>
      <c r="V95" s="26">
        <v>144</v>
      </c>
      <c r="W95" s="26">
        <v>3757</v>
      </c>
      <c r="X95" s="26">
        <v>1358.7022999999999</v>
      </c>
      <c r="Y95" s="26">
        <v>125.4</v>
      </c>
      <c r="Z95" s="26">
        <v>863</v>
      </c>
      <c r="AA95" s="26">
        <v>2355</v>
      </c>
      <c r="AB95" s="26">
        <v>362.4</v>
      </c>
      <c r="AC95" s="26">
        <v>625</v>
      </c>
      <c r="AD95" s="26">
        <v>5818</v>
      </c>
      <c r="AE95" s="26">
        <v>501</v>
      </c>
      <c r="AF95" s="26">
        <v>2462</v>
      </c>
      <c r="AG95" s="26">
        <v>39.008000000000003</v>
      </c>
    </row>
    <row r="96" spans="1:33" ht="15.75" customHeight="1">
      <c r="A96" s="101">
        <v>43966</v>
      </c>
      <c r="B96" s="102">
        <f>VLOOKUP(A96,'FTSE All-Share Historical '!A:B,2,FALSE)</f>
        <v>3228.51</v>
      </c>
      <c r="C96" s="26">
        <v>672</v>
      </c>
      <c r="D96" s="26">
        <v>120.72</v>
      </c>
      <c r="E96" s="26">
        <v>166</v>
      </c>
      <c r="F96" s="26">
        <v>229</v>
      </c>
      <c r="G96" s="26">
        <v>60.2</v>
      </c>
      <c r="H96" s="26">
        <v>214</v>
      </c>
      <c r="I96" s="26">
        <v>34.020000000000003</v>
      </c>
      <c r="J96" s="26">
        <v>198</v>
      </c>
      <c r="K96" s="26">
        <v>140.75</v>
      </c>
      <c r="L96" s="26">
        <v>220</v>
      </c>
      <c r="M96" s="26">
        <v>774</v>
      </c>
      <c r="N96" s="26">
        <v>144</v>
      </c>
      <c r="O96" s="26">
        <v>1180</v>
      </c>
      <c r="P96" s="26">
        <v>1184</v>
      </c>
      <c r="Q96" s="26">
        <v>81.95</v>
      </c>
      <c r="R96" s="26">
        <v>70.599999999999994</v>
      </c>
      <c r="S96" s="26">
        <v>25</v>
      </c>
      <c r="T96" s="26">
        <v>203.5</v>
      </c>
      <c r="U96" s="26">
        <v>245</v>
      </c>
      <c r="V96" s="26">
        <v>150</v>
      </c>
      <c r="W96" s="26">
        <v>3922</v>
      </c>
      <c r="X96" s="26">
        <v>1428.0218</v>
      </c>
      <c r="Y96" s="26">
        <v>132</v>
      </c>
      <c r="Z96" s="26">
        <v>870</v>
      </c>
      <c r="AA96" s="26">
        <v>2475</v>
      </c>
      <c r="AB96" s="26">
        <v>368.9</v>
      </c>
      <c r="AC96" s="26">
        <v>622.5</v>
      </c>
      <c r="AD96" s="26">
        <v>5670</v>
      </c>
      <c r="AE96" s="26">
        <v>472</v>
      </c>
      <c r="AF96" s="26">
        <v>2455</v>
      </c>
      <c r="AG96" s="26">
        <v>41.536299999999997</v>
      </c>
    </row>
    <row r="97" spans="1:33" ht="15.75" customHeight="1">
      <c r="A97" s="101">
        <v>43969</v>
      </c>
      <c r="B97" s="102">
        <f>VLOOKUP(A97,'FTSE All-Share Historical '!A:B,2,FALSE)</f>
        <v>3363.56</v>
      </c>
      <c r="C97" s="26">
        <v>673</v>
      </c>
      <c r="D97" s="26">
        <v>120.02</v>
      </c>
      <c r="E97" s="26">
        <v>165.8</v>
      </c>
      <c r="F97" s="26">
        <v>221</v>
      </c>
      <c r="G97" s="26">
        <v>60.2</v>
      </c>
      <c r="H97" s="26">
        <v>212.5</v>
      </c>
      <c r="I97" s="26">
        <v>33.08</v>
      </c>
      <c r="J97" s="26">
        <v>198.75</v>
      </c>
      <c r="K97" s="26">
        <v>138</v>
      </c>
      <c r="L97" s="26">
        <v>258</v>
      </c>
      <c r="M97" s="26">
        <v>792</v>
      </c>
      <c r="N97" s="26">
        <v>155.4</v>
      </c>
      <c r="O97" s="26">
        <v>1162.5</v>
      </c>
      <c r="P97" s="26">
        <v>1180</v>
      </c>
      <c r="Q97" s="26">
        <v>83</v>
      </c>
      <c r="R97" s="26">
        <v>77.5</v>
      </c>
      <c r="S97" s="26">
        <v>24.3</v>
      </c>
      <c r="T97" s="26">
        <v>203.5</v>
      </c>
      <c r="U97" s="26">
        <v>261</v>
      </c>
      <c r="V97" s="26">
        <v>150.6</v>
      </c>
      <c r="W97" s="26">
        <v>4226</v>
      </c>
      <c r="X97" s="26">
        <v>1593.7511999999999</v>
      </c>
      <c r="Y97" s="26">
        <v>135</v>
      </c>
      <c r="Z97" s="26">
        <v>953.5</v>
      </c>
      <c r="AA97" s="26">
        <v>2425</v>
      </c>
      <c r="AB97" s="26">
        <v>395</v>
      </c>
      <c r="AC97" s="26">
        <v>645</v>
      </c>
      <c r="AD97" s="26">
        <v>6014</v>
      </c>
      <c r="AE97" s="26">
        <v>467</v>
      </c>
      <c r="AF97" s="26">
        <v>2460</v>
      </c>
      <c r="AG97" s="26">
        <v>39.7303</v>
      </c>
    </row>
    <row r="98" spans="1:33" ht="15.75" customHeight="1">
      <c r="A98" s="101">
        <v>43970</v>
      </c>
      <c r="B98" s="102">
        <f>VLOOKUP(A98,'FTSE All-Share Historical '!A:B,2,FALSE)</f>
        <v>3345</v>
      </c>
      <c r="C98" s="26">
        <v>672</v>
      </c>
      <c r="D98" s="26">
        <v>121.46</v>
      </c>
      <c r="E98" s="26">
        <v>165.4</v>
      </c>
      <c r="F98" s="26">
        <v>228</v>
      </c>
      <c r="G98" s="26">
        <v>61.6</v>
      </c>
      <c r="H98" s="26">
        <v>219</v>
      </c>
      <c r="I98" s="26">
        <v>33.659999999999997</v>
      </c>
      <c r="J98" s="26">
        <v>197.5</v>
      </c>
      <c r="K98" s="26">
        <v>136.5</v>
      </c>
      <c r="L98" s="26">
        <v>245</v>
      </c>
      <c r="M98" s="26">
        <v>760</v>
      </c>
      <c r="N98" s="26">
        <v>153.4</v>
      </c>
      <c r="O98" s="26">
        <v>1180</v>
      </c>
      <c r="P98" s="26">
        <v>1186</v>
      </c>
      <c r="Q98" s="26">
        <v>80.5</v>
      </c>
      <c r="R98" s="26">
        <v>72</v>
      </c>
      <c r="S98" s="26">
        <v>25.1</v>
      </c>
      <c r="T98" s="26">
        <v>192.5</v>
      </c>
      <c r="U98" s="26">
        <v>250</v>
      </c>
      <c r="V98" s="26">
        <v>147</v>
      </c>
      <c r="W98" s="26">
        <v>4269.5</v>
      </c>
      <c r="X98" s="26">
        <v>1603.3125</v>
      </c>
      <c r="Y98" s="26">
        <v>139.80000000000001</v>
      </c>
      <c r="Z98" s="26">
        <v>973.5</v>
      </c>
      <c r="AA98" s="26">
        <v>2445</v>
      </c>
      <c r="AB98" s="26">
        <v>393.5</v>
      </c>
      <c r="AC98" s="26">
        <v>650</v>
      </c>
      <c r="AD98" s="26">
        <v>6122</v>
      </c>
      <c r="AE98" s="26">
        <v>585</v>
      </c>
      <c r="AF98" s="26">
        <v>2467</v>
      </c>
      <c r="AG98" s="26">
        <v>38.646799999999999</v>
      </c>
    </row>
    <row r="99" spans="1:33" ht="15.75" customHeight="1">
      <c r="A99" s="101">
        <v>43971</v>
      </c>
      <c r="B99" s="102">
        <f>VLOOKUP(A99,'FTSE All-Share Historical '!A:B,2,FALSE)</f>
        <v>3376.84</v>
      </c>
      <c r="C99" s="26">
        <v>674</v>
      </c>
      <c r="D99" s="26">
        <v>120</v>
      </c>
      <c r="E99" s="26">
        <v>164.2</v>
      </c>
      <c r="F99" s="26">
        <v>228</v>
      </c>
      <c r="G99" s="26">
        <v>60.2</v>
      </c>
      <c r="H99" s="26">
        <v>218</v>
      </c>
      <c r="I99" s="26">
        <v>34.08</v>
      </c>
      <c r="J99" s="26">
        <v>200</v>
      </c>
      <c r="K99" s="26">
        <v>137.5</v>
      </c>
      <c r="L99" s="26">
        <v>235.5</v>
      </c>
      <c r="M99" s="26">
        <v>761</v>
      </c>
      <c r="N99" s="26">
        <v>154.4</v>
      </c>
      <c r="O99" s="26">
        <v>1152.5</v>
      </c>
      <c r="P99" s="26">
        <v>1158</v>
      </c>
      <c r="Q99" s="26">
        <v>82</v>
      </c>
      <c r="R99" s="26">
        <v>75</v>
      </c>
      <c r="S99" s="26">
        <v>25.35</v>
      </c>
      <c r="T99" s="26">
        <v>200</v>
      </c>
      <c r="U99" s="26">
        <v>257</v>
      </c>
      <c r="V99" s="26">
        <v>142.4</v>
      </c>
      <c r="W99" s="26">
        <v>4286.5</v>
      </c>
      <c r="X99" s="26">
        <v>1632.1956</v>
      </c>
      <c r="Y99" s="26">
        <v>144.80000000000001</v>
      </c>
      <c r="Z99" s="26">
        <v>974.5</v>
      </c>
      <c r="AA99" s="26">
        <v>2415</v>
      </c>
      <c r="AB99" s="26">
        <v>389.8</v>
      </c>
      <c r="AC99" s="26">
        <v>665</v>
      </c>
      <c r="AD99" s="26">
        <v>6266</v>
      </c>
      <c r="AE99" s="26">
        <v>576.5</v>
      </c>
      <c r="AF99" s="26">
        <v>2480</v>
      </c>
      <c r="AG99" s="26">
        <v>39.369199999999999</v>
      </c>
    </row>
    <row r="100" spans="1:33" ht="15.75" customHeight="1">
      <c r="A100" s="101">
        <v>43972</v>
      </c>
      <c r="B100" s="102">
        <f>VLOOKUP(A100,'FTSE All-Share Historical '!A:B,2,FALSE)</f>
        <v>3353.28</v>
      </c>
      <c r="C100" s="26">
        <v>680</v>
      </c>
      <c r="D100" s="26">
        <v>118.6</v>
      </c>
      <c r="E100" s="26">
        <v>168</v>
      </c>
      <c r="F100" s="26">
        <v>228</v>
      </c>
      <c r="G100" s="26">
        <v>58.6</v>
      </c>
      <c r="H100" s="26">
        <v>219</v>
      </c>
      <c r="I100" s="26">
        <v>32.56</v>
      </c>
      <c r="J100" s="26">
        <v>211</v>
      </c>
      <c r="K100" s="26">
        <v>135.5</v>
      </c>
      <c r="L100" s="26">
        <v>257.5</v>
      </c>
      <c r="M100" s="26">
        <v>764</v>
      </c>
      <c r="N100" s="26">
        <v>150</v>
      </c>
      <c r="O100" s="26">
        <v>1175</v>
      </c>
      <c r="P100" s="26">
        <v>1148</v>
      </c>
      <c r="Q100" s="26">
        <v>80.75</v>
      </c>
      <c r="R100" s="26">
        <v>75</v>
      </c>
      <c r="S100" s="26">
        <v>27</v>
      </c>
      <c r="T100" s="26">
        <v>197.5</v>
      </c>
      <c r="U100" s="26">
        <v>258</v>
      </c>
      <c r="V100" s="26">
        <v>145.80000000000001</v>
      </c>
      <c r="W100" s="26">
        <v>4211</v>
      </c>
      <c r="X100" s="26">
        <v>1594.9464</v>
      </c>
      <c r="Y100" s="26">
        <v>139.80000000000001</v>
      </c>
      <c r="Z100" s="26">
        <v>986</v>
      </c>
      <c r="AA100" s="26">
        <v>2385</v>
      </c>
      <c r="AB100" s="26">
        <v>387.7</v>
      </c>
      <c r="AC100" s="26">
        <v>680</v>
      </c>
      <c r="AD100" s="26">
        <v>6208</v>
      </c>
      <c r="AE100" s="26">
        <v>678.5</v>
      </c>
      <c r="AF100" s="26">
        <v>2515</v>
      </c>
      <c r="AG100" s="26">
        <v>40.4527</v>
      </c>
    </row>
    <row r="101" spans="1:33" ht="15.75" customHeight="1">
      <c r="A101" s="101">
        <v>43973</v>
      </c>
      <c r="B101" s="102">
        <f>VLOOKUP(A101,'FTSE All-Share Historical '!A:B,2,FALSE)</f>
        <v>3343.49</v>
      </c>
      <c r="C101" s="26">
        <v>683</v>
      </c>
      <c r="D101" s="26">
        <v>115</v>
      </c>
      <c r="E101" s="26">
        <v>166</v>
      </c>
      <c r="F101" s="26">
        <v>221</v>
      </c>
      <c r="G101" s="26">
        <v>58</v>
      </c>
      <c r="H101" s="26">
        <v>215</v>
      </c>
      <c r="I101" s="26">
        <v>66</v>
      </c>
      <c r="J101" s="26">
        <v>212</v>
      </c>
      <c r="K101" s="26">
        <v>135</v>
      </c>
      <c r="L101" s="26">
        <v>258.5</v>
      </c>
      <c r="M101" s="26">
        <v>757</v>
      </c>
      <c r="N101" s="26">
        <v>152.4</v>
      </c>
      <c r="O101" s="26">
        <v>1157.5</v>
      </c>
      <c r="P101" s="26">
        <v>1170</v>
      </c>
      <c r="Q101" s="26">
        <v>82.55</v>
      </c>
      <c r="R101" s="26">
        <v>75.5</v>
      </c>
      <c r="S101" s="26">
        <v>26.3</v>
      </c>
      <c r="T101" s="26">
        <v>203</v>
      </c>
      <c r="U101" s="26">
        <v>254</v>
      </c>
      <c r="V101" s="26">
        <v>154.19999999999999</v>
      </c>
      <c r="W101" s="26">
        <v>4262.5</v>
      </c>
      <c r="X101" s="26">
        <v>1563.2745</v>
      </c>
      <c r="Y101" s="26">
        <v>142</v>
      </c>
      <c r="Z101" s="26">
        <v>1014</v>
      </c>
      <c r="AA101" s="26">
        <v>2340</v>
      </c>
      <c r="AB101" s="26">
        <v>394</v>
      </c>
      <c r="AC101" s="26">
        <v>685</v>
      </c>
      <c r="AD101" s="26">
        <v>6212</v>
      </c>
      <c r="AE101" s="26">
        <v>681</v>
      </c>
      <c r="AF101" s="26">
        <v>2562</v>
      </c>
      <c r="AG101" s="26">
        <v>36.840899999999998</v>
      </c>
    </row>
    <row r="102" spans="1:33" ht="15.75" customHeight="1">
      <c r="A102" s="101">
        <v>43977</v>
      </c>
      <c r="B102" s="102">
        <f>VLOOKUP(A102,'FTSE All-Share Historical '!A:B,2,FALSE)</f>
        <v>3396.18</v>
      </c>
      <c r="C102" s="26">
        <v>700</v>
      </c>
      <c r="D102" s="26">
        <v>115.5</v>
      </c>
      <c r="E102" s="26">
        <v>170</v>
      </c>
      <c r="F102" s="26">
        <v>224</v>
      </c>
      <c r="G102" s="26">
        <v>68.5</v>
      </c>
      <c r="H102" s="26">
        <v>213</v>
      </c>
      <c r="I102" s="26">
        <v>59.05</v>
      </c>
      <c r="J102" s="26">
        <v>218</v>
      </c>
      <c r="K102" s="26">
        <v>140.5</v>
      </c>
      <c r="L102" s="26">
        <v>287</v>
      </c>
      <c r="M102" s="26">
        <v>728</v>
      </c>
      <c r="N102" s="26">
        <v>192.2</v>
      </c>
      <c r="O102" s="26">
        <v>1140</v>
      </c>
      <c r="P102" s="26">
        <v>1230</v>
      </c>
      <c r="Q102" s="26">
        <v>81.5</v>
      </c>
      <c r="R102" s="26">
        <v>75</v>
      </c>
      <c r="S102" s="26">
        <v>28.3</v>
      </c>
      <c r="T102" s="26">
        <v>192.5</v>
      </c>
      <c r="U102" s="26">
        <v>260</v>
      </c>
      <c r="V102" s="26">
        <v>165</v>
      </c>
      <c r="W102" s="26">
        <v>4179.5</v>
      </c>
      <c r="X102" s="26">
        <v>1613.8697999999999</v>
      </c>
      <c r="Y102" s="26">
        <v>144</v>
      </c>
      <c r="Z102" s="26">
        <v>1119</v>
      </c>
      <c r="AA102" s="26">
        <v>2410</v>
      </c>
      <c r="AB102" s="26">
        <v>396.5</v>
      </c>
      <c r="AC102" s="26">
        <v>695</v>
      </c>
      <c r="AD102" s="26">
        <v>6400</v>
      </c>
      <c r="AE102" s="26">
        <v>798</v>
      </c>
      <c r="AF102" s="26">
        <v>2460</v>
      </c>
      <c r="AG102" s="26">
        <v>36.118499999999997</v>
      </c>
    </row>
    <row r="103" spans="1:33" ht="15.75" customHeight="1">
      <c r="A103" s="101">
        <v>43978</v>
      </c>
      <c r="B103" s="102">
        <f>VLOOKUP(A103,'FTSE All-Share Historical '!A:B,2,FALSE)</f>
        <v>3438.88</v>
      </c>
      <c r="C103" s="26">
        <v>700</v>
      </c>
      <c r="D103" s="26">
        <v>122</v>
      </c>
      <c r="E103" s="26">
        <v>163.6</v>
      </c>
      <c r="F103" s="26">
        <v>235</v>
      </c>
      <c r="G103" s="26">
        <v>72.5</v>
      </c>
      <c r="H103" s="26">
        <v>220</v>
      </c>
      <c r="I103" s="26">
        <v>57.05</v>
      </c>
      <c r="J103" s="26">
        <v>226</v>
      </c>
      <c r="K103" s="26">
        <v>149</v>
      </c>
      <c r="L103" s="26">
        <v>284</v>
      </c>
      <c r="M103" s="26">
        <v>717</v>
      </c>
      <c r="N103" s="26">
        <v>183</v>
      </c>
      <c r="O103" s="26">
        <v>1170</v>
      </c>
      <c r="P103" s="26">
        <v>1238</v>
      </c>
      <c r="Q103" s="26">
        <v>83</v>
      </c>
      <c r="R103" s="26">
        <v>68.900000000000006</v>
      </c>
      <c r="S103" s="26">
        <v>29.5</v>
      </c>
      <c r="T103" s="26">
        <v>192.5</v>
      </c>
      <c r="U103" s="26">
        <v>255</v>
      </c>
      <c r="V103" s="26">
        <v>167.2</v>
      </c>
      <c r="W103" s="26">
        <v>4259</v>
      </c>
      <c r="X103" s="26">
        <v>1663.4691</v>
      </c>
      <c r="Y103" s="26">
        <v>147</v>
      </c>
      <c r="Z103" s="26">
        <v>1125</v>
      </c>
      <c r="AA103" s="26">
        <v>2450</v>
      </c>
      <c r="AB103" s="26">
        <v>406.9</v>
      </c>
      <c r="AC103" s="26">
        <v>685</v>
      </c>
      <c r="AD103" s="26">
        <v>6380</v>
      </c>
      <c r="AE103" s="26">
        <v>819.5</v>
      </c>
      <c r="AF103" s="26">
        <v>2453</v>
      </c>
      <c r="AG103" s="26">
        <v>33.228999999999999</v>
      </c>
    </row>
    <row r="104" spans="1:33" ht="15.75" customHeight="1">
      <c r="A104" s="101">
        <v>43979</v>
      </c>
      <c r="B104" s="102">
        <f>VLOOKUP(A104,'FTSE All-Share Historical '!A:B,2,FALSE)</f>
        <v>3480.16</v>
      </c>
      <c r="C104" s="26">
        <v>700</v>
      </c>
      <c r="D104" s="26">
        <v>119.18</v>
      </c>
      <c r="E104" s="26">
        <v>170</v>
      </c>
      <c r="F104" s="26">
        <v>250</v>
      </c>
      <c r="G104" s="26">
        <v>73.400000000000006</v>
      </c>
      <c r="H104" s="26">
        <v>220</v>
      </c>
      <c r="I104" s="26">
        <v>66.45</v>
      </c>
      <c r="J104" s="26">
        <v>234</v>
      </c>
      <c r="K104" s="26">
        <v>149</v>
      </c>
      <c r="L104" s="26">
        <v>315</v>
      </c>
      <c r="M104" s="26">
        <v>764</v>
      </c>
      <c r="N104" s="26">
        <v>194.6</v>
      </c>
      <c r="O104" s="26">
        <v>1170</v>
      </c>
      <c r="P104" s="26">
        <v>1274</v>
      </c>
      <c r="Q104" s="26">
        <v>81.599999999999994</v>
      </c>
      <c r="R104" s="26">
        <v>80.2</v>
      </c>
      <c r="S104" s="26">
        <v>30.7</v>
      </c>
      <c r="T104" s="26">
        <v>200</v>
      </c>
      <c r="U104" s="26">
        <v>262</v>
      </c>
      <c r="V104" s="26">
        <v>169</v>
      </c>
      <c r="W104" s="26">
        <v>4288.5</v>
      </c>
      <c r="X104" s="26">
        <v>1705.1006</v>
      </c>
      <c r="Y104" s="26">
        <v>155.80000000000001</v>
      </c>
      <c r="Z104" s="26">
        <v>1201</v>
      </c>
      <c r="AA104" s="26">
        <v>2335</v>
      </c>
      <c r="AB104" s="26">
        <v>405.9</v>
      </c>
      <c r="AC104" s="26">
        <v>685</v>
      </c>
      <c r="AD104" s="26">
        <v>6422</v>
      </c>
      <c r="AE104" s="26">
        <v>950</v>
      </c>
      <c r="AF104" s="26">
        <v>2575</v>
      </c>
      <c r="AG104" s="26">
        <v>33.228999999999999</v>
      </c>
    </row>
    <row r="105" spans="1:33" ht="15.75" customHeight="1">
      <c r="A105" s="101">
        <v>43980</v>
      </c>
      <c r="B105" s="102">
        <f>VLOOKUP(A105,'FTSE All-Share Historical '!A:B,2,FALSE)</f>
        <v>3403.98</v>
      </c>
      <c r="C105" s="26">
        <v>706</v>
      </c>
      <c r="D105" s="26">
        <v>117.14</v>
      </c>
      <c r="E105" s="26">
        <v>183.2</v>
      </c>
      <c r="F105" s="26">
        <v>253</v>
      </c>
      <c r="G105" s="26">
        <v>76.3</v>
      </c>
      <c r="H105" s="26">
        <v>222</v>
      </c>
      <c r="I105" s="26">
        <v>62.1</v>
      </c>
      <c r="J105" s="26">
        <v>251</v>
      </c>
      <c r="K105" s="26">
        <v>144</v>
      </c>
      <c r="L105" s="26">
        <v>278.5</v>
      </c>
      <c r="M105" s="26">
        <v>771</v>
      </c>
      <c r="N105" s="26">
        <v>181</v>
      </c>
      <c r="O105" s="26">
        <v>1147.5</v>
      </c>
      <c r="P105" s="26">
        <v>1220</v>
      </c>
      <c r="Q105" s="26">
        <v>82.45</v>
      </c>
      <c r="R105" s="26">
        <v>77</v>
      </c>
      <c r="S105" s="26">
        <v>30.25</v>
      </c>
      <c r="T105" s="26">
        <v>203</v>
      </c>
      <c r="U105" s="26">
        <v>260</v>
      </c>
      <c r="V105" s="26">
        <v>169</v>
      </c>
      <c r="W105" s="26">
        <v>4313</v>
      </c>
      <c r="X105" s="26">
        <v>1693.7465999999999</v>
      </c>
      <c r="Y105" s="26">
        <v>155.4</v>
      </c>
      <c r="Z105" s="26">
        <v>1137</v>
      </c>
      <c r="AA105" s="26">
        <v>2295</v>
      </c>
      <c r="AB105" s="26">
        <v>382.8</v>
      </c>
      <c r="AC105" s="26">
        <v>685</v>
      </c>
      <c r="AD105" s="26">
        <v>6366</v>
      </c>
      <c r="AE105" s="26">
        <v>882</v>
      </c>
      <c r="AF105" s="26">
        <v>2571</v>
      </c>
      <c r="AG105" s="26">
        <v>31.784300000000002</v>
      </c>
    </row>
    <row r="106" spans="1:33" ht="15.75" customHeight="1">
      <c r="A106" s="101">
        <v>43983</v>
      </c>
      <c r="B106" s="102">
        <f>VLOOKUP(A106,'FTSE All-Share Historical '!A:B,2,FALSE)</f>
        <v>3453.71</v>
      </c>
      <c r="C106" s="26">
        <v>714</v>
      </c>
      <c r="D106" s="26">
        <v>123.54</v>
      </c>
      <c r="E106" s="26">
        <v>196.6</v>
      </c>
      <c r="F106" s="26">
        <v>250</v>
      </c>
      <c r="G106" s="26">
        <v>76.5</v>
      </c>
      <c r="H106" s="26">
        <v>222</v>
      </c>
      <c r="I106" s="26">
        <v>64.349999999999994</v>
      </c>
      <c r="J106" s="26">
        <v>262</v>
      </c>
      <c r="K106" s="26">
        <v>147.25</v>
      </c>
      <c r="L106" s="26">
        <v>303</v>
      </c>
      <c r="M106" s="26">
        <v>801</v>
      </c>
      <c r="N106" s="26">
        <v>187.8</v>
      </c>
      <c r="O106" s="26">
        <v>1175</v>
      </c>
      <c r="P106" s="26">
        <v>1206</v>
      </c>
      <c r="Q106" s="26">
        <v>82.8</v>
      </c>
      <c r="R106" s="26">
        <v>73.5</v>
      </c>
      <c r="S106" s="26">
        <v>30</v>
      </c>
      <c r="T106" s="26">
        <v>206</v>
      </c>
      <c r="U106" s="26">
        <v>260.5</v>
      </c>
      <c r="V106" s="26">
        <v>167.2</v>
      </c>
      <c r="W106" s="26">
        <v>4377</v>
      </c>
      <c r="X106" s="26">
        <v>1692.153</v>
      </c>
      <c r="Y106" s="26">
        <v>152</v>
      </c>
      <c r="Z106" s="26">
        <v>1129</v>
      </c>
      <c r="AA106" s="26">
        <v>2265</v>
      </c>
      <c r="AB106" s="26">
        <v>382.9</v>
      </c>
      <c r="AC106" s="26">
        <v>685</v>
      </c>
      <c r="AD106" s="26">
        <v>6382</v>
      </c>
      <c r="AE106" s="26">
        <v>895.5</v>
      </c>
      <c r="AF106" s="26">
        <v>2493</v>
      </c>
      <c r="AG106" s="26">
        <v>29.978400000000001</v>
      </c>
    </row>
    <row r="107" spans="1:33" ht="15.75" customHeight="1">
      <c r="A107" s="101">
        <v>43984</v>
      </c>
      <c r="B107" s="102">
        <f>VLOOKUP(A107,'FTSE All-Share Historical '!A:B,2,FALSE)</f>
        <v>3484.08</v>
      </c>
      <c r="C107" s="26">
        <v>706</v>
      </c>
      <c r="D107" s="26">
        <v>128.86000000000001</v>
      </c>
      <c r="E107" s="26">
        <v>190</v>
      </c>
      <c r="F107" s="26">
        <v>259</v>
      </c>
      <c r="G107" s="26">
        <v>78.900000000000006</v>
      </c>
      <c r="H107" s="26">
        <v>222.5</v>
      </c>
      <c r="I107" s="26">
        <v>60.75</v>
      </c>
      <c r="J107" s="26">
        <v>262</v>
      </c>
      <c r="K107" s="26">
        <v>146</v>
      </c>
      <c r="L107" s="26">
        <v>300</v>
      </c>
      <c r="M107" s="26">
        <v>785</v>
      </c>
      <c r="N107" s="26">
        <v>185</v>
      </c>
      <c r="O107" s="26">
        <v>1142.5</v>
      </c>
      <c r="P107" s="26">
        <v>1218</v>
      </c>
      <c r="Q107" s="26">
        <v>83</v>
      </c>
      <c r="R107" s="26">
        <v>80.7</v>
      </c>
      <c r="S107" s="26">
        <v>30</v>
      </c>
      <c r="T107" s="26">
        <v>212</v>
      </c>
      <c r="U107" s="26">
        <v>259</v>
      </c>
      <c r="V107" s="26">
        <v>173</v>
      </c>
      <c r="W107" s="26">
        <v>4443</v>
      </c>
      <c r="X107" s="26">
        <v>1752.7080000000001</v>
      </c>
      <c r="Y107" s="26">
        <v>151.19999999999999</v>
      </c>
      <c r="Z107" s="26">
        <v>1118</v>
      </c>
      <c r="AA107" s="26">
        <v>2255</v>
      </c>
      <c r="AB107" s="26">
        <v>386</v>
      </c>
      <c r="AC107" s="26">
        <v>685</v>
      </c>
      <c r="AD107" s="26">
        <v>6430</v>
      </c>
      <c r="AE107" s="26">
        <v>896</v>
      </c>
      <c r="AF107" s="26">
        <v>2425</v>
      </c>
      <c r="AG107" s="26">
        <v>33.9514</v>
      </c>
    </row>
    <row r="108" spans="1:33" ht="15.75" customHeight="1">
      <c r="A108" s="101">
        <v>43985</v>
      </c>
      <c r="B108" s="102">
        <f>VLOOKUP(A108,'FTSE All-Share Historical '!A:B,2,FALSE)</f>
        <v>3575.17</v>
      </c>
      <c r="C108" s="26">
        <v>730</v>
      </c>
      <c r="D108" s="26">
        <v>132</v>
      </c>
      <c r="E108" s="26">
        <v>189</v>
      </c>
      <c r="F108" s="26">
        <v>252</v>
      </c>
      <c r="G108" s="26">
        <v>91</v>
      </c>
      <c r="H108" s="26">
        <v>224</v>
      </c>
      <c r="I108" s="26">
        <v>69.099999999999994</v>
      </c>
      <c r="J108" s="26">
        <v>260</v>
      </c>
      <c r="K108" s="26">
        <v>150</v>
      </c>
      <c r="L108" s="26">
        <v>308</v>
      </c>
      <c r="M108" s="26">
        <v>762</v>
      </c>
      <c r="N108" s="26">
        <v>204</v>
      </c>
      <c r="O108" s="26">
        <v>1150</v>
      </c>
      <c r="P108" s="26">
        <v>1282</v>
      </c>
      <c r="Q108" s="26">
        <v>83</v>
      </c>
      <c r="R108" s="26">
        <v>82.5</v>
      </c>
      <c r="S108" s="26">
        <v>30.3</v>
      </c>
      <c r="T108" s="26">
        <v>220</v>
      </c>
      <c r="U108" s="26">
        <v>260.5</v>
      </c>
      <c r="V108" s="26">
        <v>175</v>
      </c>
      <c r="W108" s="26">
        <v>4519</v>
      </c>
      <c r="X108" s="26">
        <v>1797.925</v>
      </c>
      <c r="Y108" s="26">
        <v>158.6</v>
      </c>
      <c r="Z108" s="26">
        <v>1172</v>
      </c>
      <c r="AA108" s="26">
        <v>2370</v>
      </c>
      <c r="AB108" s="26">
        <v>407.6</v>
      </c>
      <c r="AC108" s="26">
        <v>670</v>
      </c>
      <c r="AD108" s="26">
        <v>6586</v>
      </c>
      <c r="AE108" s="26">
        <v>912.5</v>
      </c>
      <c r="AF108" s="26">
        <v>2419</v>
      </c>
      <c r="AG108" s="26">
        <v>31.784300000000002</v>
      </c>
    </row>
    <row r="109" spans="1:33" ht="15.75" customHeight="1">
      <c r="A109" s="101">
        <v>43986</v>
      </c>
      <c r="B109" s="102">
        <f>VLOOKUP(A109,'FTSE All-Share Historical '!A:B,2,FALSE)</f>
        <v>3553.69</v>
      </c>
      <c r="C109" s="26">
        <v>712</v>
      </c>
      <c r="D109" s="26">
        <v>132.88</v>
      </c>
      <c r="E109" s="26">
        <v>182.6</v>
      </c>
      <c r="F109" s="26">
        <v>257</v>
      </c>
      <c r="G109" s="26">
        <v>84.9</v>
      </c>
      <c r="H109" s="26">
        <v>224</v>
      </c>
      <c r="I109" s="26">
        <v>67.650000000000006</v>
      </c>
      <c r="J109" s="26">
        <v>260</v>
      </c>
      <c r="K109" s="26">
        <v>148</v>
      </c>
      <c r="L109" s="26">
        <v>307.5</v>
      </c>
      <c r="M109" s="26">
        <v>765</v>
      </c>
      <c r="N109" s="26">
        <v>197.6</v>
      </c>
      <c r="O109" s="26">
        <v>1140</v>
      </c>
      <c r="P109" s="26">
        <v>1266</v>
      </c>
      <c r="Q109" s="26">
        <v>80.3</v>
      </c>
      <c r="R109" s="26">
        <v>79.5</v>
      </c>
      <c r="S109" s="26">
        <v>30</v>
      </c>
      <c r="T109" s="26">
        <v>221.5</v>
      </c>
      <c r="U109" s="26">
        <v>259</v>
      </c>
      <c r="V109" s="26">
        <v>173</v>
      </c>
      <c r="W109" s="26">
        <v>4470</v>
      </c>
      <c r="X109" s="26">
        <v>1773.2249999999999</v>
      </c>
      <c r="Y109" s="26">
        <v>153</v>
      </c>
      <c r="Z109" s="26">
        <v>1146</v>
      </c>
      <c r="AA109" s="26">
        <v>2380</v>
      </c>
      <c r="AB109" s="26">
        <v>403.7</v>
      </c>
      <c r="AC109" s="26">
        <v>690</v>
      </c>
      <c r="AD109" s="26">
        <v>6576</v>
      </c>
      <c r="AE109" s="26">
        <v>915.5</v>
      </c>
      <c r="AF109" s="26">
        <v>2392</v>
      </c>
      <c r="AG109" s="26">
        <v>31.423100000000002</v>
      </c>
    </row>
    <row r="110" spans="1:33" ht="15.75" customHeight="1">
      <c r="A110" s="101">
        <v>43987</v>
      </c>
      <c r="B110" s="102">
        <f>VLOOKUP(A110,'FTSE All-Share Historical '!A:B,2,FALSE)</f>
        <v>3633.81</v>
      </c>
      <c r="C110" s="26">
        <v>792</v>
      </c>
      <c r="D110" s="26">
        <v>132.58000000000001</v>
      </c>
      <c r="E110" s="26">
        <v>185.6</v>
      </c>
      <c r="F110" s="26">
        <v>270</v>
      </c>
      <c r="G110" s="26">
        <v>85</v>
      </c>
      <c r="H110" s="26">
        <v>224</v>
      </c>
      <c r="I110" s="26">
        <v>69.599999999999994</v>
      </c>
      <c r="J110" s="26">
        <v>272</v>
      </c>
      <c r="K110" s="26">
        <v>168</v>
      </c>
      <c r="L110" s="26">
        <v>330</v>
      </c>
      <c r="M110" s="26">
        <v>774</v>
      </c>
      <c r="N110" s="26">
        <v>213.5</v>
      </c>
      <c r="O110" s="26">
        <v>1140</v>
      </c>
      <c r="P110" s="26">
        <v>1310</v>
      </c>
      <c r="Q110" s="26">
        <v>82.95</v>
      </c>
      <c r="R110" s="26">
        <v>79.8</v>
      </c>
      <c r="S110" s="26">
        <v>28.4</v>
      </c>
      <c r="T110" s="26">
        <v>235</v>
      </c>
      <c r="U110" s="26">
        <v>263</v>
      </c>
      <c r="V110" s="26">
        <v>172</v>
      </c>
      <c r="W110" s="26">
        <v>4550</v>
      </c>
      <c r="X110" s="26">
        <v>1858.2808</v>
      </c>
      <c r="Y110" s="26">
        <v>156.4</v>
      </c>
      <c r="Z110" s="26">
        <v>1167</v>
      </c>
      <c r="AA110" s="26">
        <v>2495</v>
      </c>
      <c r="AB110" s="26">
        <v>434.9</v>
      </c>
      <c r="AC110" s="26">
        <v>690</v>
      </c>
      <c r="AD110" s="26">
        <v>6610</v>
      </c>
      <c r="AE110" s="26">
        <v>1002</v>
      </c>
      <c r="AF110" s="26">
        <v>2330</v>
      </c>
      <c r="AG110" s="26">
        <v>31.423100000000002</v>
      </c>
    </row>
    <row r="111" spans="1:33" ht="15.75" customHeight="1">
      <c r="A111" s="101">
        <v>43990</v>
      </c>
      <c r="B111" s="102">
        <f>VLOOKUP(A111,'FTSE All-Share Historical '!A:B,2,FALSE)</f>
        <v>3628.75</v>
      </c>
      <c r="C111" s="26">
        <v>782</v>
      </c>
      <c r="D111" s="26">
        <v>133.88</v>
      </c>
      <c r="E111" s="26">
        <v>185</v>
      </c>
      <c r="F111" s="26">
        <v>272</v>
      </c>
      <c r="G111" s="26">
        <v>81.599999999999994</v>
      </c>
      <c r="H111" s="26">
        <v>222</v>
      </c>
      <c r="I111" s="26">
        <v>75.349999999999994</v>
      </c>
      <c r="J111" s="26">
        <v>268</v>
      </c>
      <c r="K111" s="26">
        <v>168</v>
      </c>
      <c r="L111" s="26">
        <v>312</v>
      </c>
      <c r="M111" s="26">
        <v>811</v>
      </c>
      <c r="N111" s="26">
        <v>227</v>
      </c>
      <c r="O111" s="26">
        <v>1165</v>
      </c>
      <c r="P111" s="26">
        <v>1322</v>
      </c>
      <c r="Q111" s="26">
        <v>91.4</v>
      </c>
      <c r="R111" s="26">
        <v>89.4</v>
      </c>
      <c r="S111" s="26">
        <v>28.3</v>
      </c>
      <c r="T111" s="26">
        <v>267.5</v>
      </c>
      <c r="U111" s="26">
        <v>266</v>
      </c>
      <c r="V111" s="26">
        <v>170.2</v>
      </c>
      <c r="W111" s="26">
        <v>4562.5</v>
      </c>
      <c r="X111" s="26">
        <v>1859.2768000000001</v>
      </c>
      <c r="Y111" s="26">
        <v>160</v>
      </c>
      <c r="Z111" s="26">
        <v>1174</v>
      </c>
      <c r="AA111" s="26">
        <v>2500</v>
      </c>
      <c r="AB111" s="26">
        <v>448.7</v>
      </c>
      <c r="AC111" s="26">
        <v>695</v>
      </c>
      <c r="AD111" s="26">
        <v>6462</v>
      </c>
      <c r="AE111" s="26">
        <v>977</v>
      </c>
      <c r="AF111" s="26">
        <v>2282</v>
      </c>
      <c r="AG111" s="26">
        <v>27.450099999999999</v>
      </c>
    </row>
    <row r="112" spans="1:33" ht="15.75" customHeight="1">
      <c r="A112" s="101">
        <v>43991</v>
      </c>
      <c r="B112" s="102">
        <f>VLOOKUP(A112,'FTSE All-Share Historical '!A:B,2,FALSE)</f>
        <v>3548.65</v>
      </c>
      <c r="C112" s="26">
        <v>764</v>
      </c>
      <c r="D112" s="26">
        <v>127.64</v>
      </c>
      <c r="E112" s="26">
        <v>184.6</v>
      </c>
      <c r="F112" s="26">
        <v>263</v>
      </c>
      <c r="G112" s="26">
        <v>83</v>
      </c>
      <c r="H112" s="26">
        <v>220</v>
      </c>
      <c r="I112" s="26">
        <v>73.05</v>
      </c>
      <c r="J112" s="26">
        <v>254</v>
      </c>
      <c r="K112" s="26">
        <v>168</v>
      </c>
      <c r="L112" s="26">
        <v>304</v>
      </c>
      <c r="M112" s="26">
        <v>810</v>
      </c>
      <c r="N112" s="26">
        <v>217.5</v>
      </c>
      <c r="O112" s="26">
        <v>1255</v>
      </c>
      <c r="P112" s="26">
        <v>1254</v>
      </c>
      <c r="Q112" s="26">
        <v>100</v>
      </c>
      <c r="R112" s="26">
        <v>85.4</v>
      </c>
      <c r="S112" s="26">
        <v>28.35</v>
      </c>
      <c r="T112" s="26">
        <v>267.5</v>
      </c>
      <c r="U112" s="26">
        <v>265</v>
      </c>
      <c r="V112" s="26">
        <v>167</v>
      </c>
      <c r="W112" s="26">
        <v>4525</v>
      </c>
      <c r="X112" s="26">
        <v>1857.8824</v>
      </c>
      <c r="Y112" s="26">
        <v>163.4</v>
      </c>
      <c r="Z112" s="26">
        <v>1125</v>
      </c>
      <c r="AA112" s="26">
        <v>2450</v>
      </c>
      <c r="AB112" s="26">
        <v>421</v>
      </c>
      <c r="AC112" s="26">
        <v>700</v>
      </c>
      <c r="AD112" s="26">
        <v>6330</v>
      </c>
      <c r="AE112" s="26">
        <v>932.5</v>
      </c>
      <c r="AF112" s="26">
        <v>2284</v>
      </c>
      <c r="AG112" s="26">
        <v>26.005299999999998</v>
      </c>
    </row>
    <row r="113" spans="1:33" ht="15.75" customHeight="1">
      <c r="A113" s="101">
        <v>43992</v>
      </c>
      <c r="B113" s="102">
        <f>VLOOKUP(A113,'FTSE All-Share Historical '!A:B,2,FALSE)</f>
        <v>3540.54</v>
      </c>
      <c r="C113" s="26">
        <v>784</v>
      </c>
      <c r="D113" s="26">
        <v>123.92</v>
      </c>
      <c r="E113" s="26">
        <v>177</v>
      </c>
      <c r="F113" s="26">
        <v>252</v>
      </c>
      <c r="G113" s="26">
        <v>84.7</v>
      </c>
      <c r="H113" s="26">
        <v>221</v>
      </c>
      <c r="I113" s="26">
        <v>71.150000000000006</v>
      </c>
      <c r="J113" s="26">
        <v>271</v>
      </c>
      <c r="K113" s="26">
        <v>161</v>
      </c>
      <c r="L113" s="26">
        <v>300</v>
      </c>
      <c r="M113" s="26">
        <v>797</v>
      </c>
      <c r="N113" s="26">
        <v>223.5</v>
      </c>
      <c r="O113" s="26">
        <v>1247.5</v>
      </c>
      <c r="P113" s="26">
        <v>1206</v>
      </c>
      <c r="Q113" s="26">
        <v>97.1</v>
      </c>
      <c r="R113" s="26">
        <v>84.3</v>
      </c>
      <c r="S113" s="26">
        <v>27.1</v>
      </c>
      <c r="T113" s="26">
        <v>260</v>
      </c>
      <c r="U113" s="26">
        <v>268</v>
      </c>
      <c r="V113" s="26">
        <v>161.19999999999999</v>
      </c>
      <c r="W113" s="26">
        <v>4578.5</v>
      </c>
      <c r="X113" s="26">
        <v>1860.6712</v>
      </c>
      <c r="Y113" s="26">
        <v>163</v>
      </c>
      <c r="Z113" s="26">
        <v>1140</v>
      </c>
      <c r="AA113" s="26">
        <v>2400</v>
      </c>
      <c r="AB113" s="26">
        <v>408</v>
      </c>
      <c r="AC113" s="26">
        <v>700</v>
      </c>
      <c r="AD113" s="26">
        <v>6356</v>
      </c>
      <c r="AE113" s="26">
        <v>895</v>
      </c>
      <c r="AF113" s="26">
        <v>2353</v>
      </c>
      <c r="AG113" s="26">
        <v>26.366499999999998</v>
      </c>
    </row>
    <row r="114" spans="1:33" ht="15.75" customHeight="1">
      <c r="A114" s="101">
        <v>43993</v>
      </c>
      <c r="B114" s="102">
        <f>VLOOKUP(A114,'FTSE All-Share Historical '!A:B,2,FALSE)</f>
        <v>3401.69</v>
      </c>
      <c r="C114" s="26">
        <v>760</v>
      </c>
      <c r="D114" s="26">
        <v>120.6</v>
      </c>
      <c r="E114" s="26">
        <v>165.8</v>
      </c>
      <c r="F114" s="26">
        <v>236</v>
      </c>
      <c r="G114" s="26">
        <v>78.5</v>
      </c>
      <c r="H114" s="26">
        <v>213</v>
      </c>
      <c r="I114" s="26">
        <v>64</v>
      </c>
      <c r="J114" s="26">
        <v>260</v>
      </c>
      <c r="K114" s="26">
        <v>149.5</v>
      </c>
      <c r="L114" s="26">
        <v>287</v>
      </c>
      <c r="M114" s="26">
        <v>796</v>
      </c>
      <c r="N114" s="26">
        <v>201</v>
      </c>
      <c r="O114" s="26">
        <v>1220</v>
      </c>
      <c r="P114" s="26">
        <v>1148</v>
      </c>
      <c r="Q114" s="26">
        <v>89.45</v>
      </c>
      <c r="R114" s="26">
        <v>76</v>
      </c>
      <c r="S114" s="26">
        <v>26</v>
      </c>
      <c r="T114" s="26">
        <v>240</v>
      </c>
      <c r="U114" s="26">
        <v>259</v>
      </c>
      <c r="V114" s="26">
        <v>159.4</v>
      </c>
      <c r="W114" s="26">
        <v>4495</v>
      </c>
      <c r="X114" s="26">
        <v>1769.8387</v>
      </c>
      <c r="Y114" s="26">
        <v>155</v>
      </c>
      <c r="Z114" s="26">
        <v>1073</v>
      </c>
      <c r="AA114" s="26">
        <v>2370</v>
      </c>
      <c r="AB114" s="26">
        <v>376.6</v>
      </c>
      <c r="AC114" s="26">
        <v>695</v>
      </c>
      <c r="AD114" s="26">
        <v>6050</v>
      </c>
      <c r="AE114" s="26">
        <v>815</v>
      </c>
      <c r="AF114" s="26">
        <v>2320</v>
      </c>
      <c r="AG114" s="26">
        <v>25.644100000000002</v>
      </c>
    </row>
    <row r="115" spans="1:33" ht="15.75" customHeight="1">
      <c r="A115" s="101">
        <v>43994</v>
      </c>
      <c r="B115" s="102">
        <f>VLOOKUP(A115,'FTSE All-Share Historical '!A:B,2,FALSE)</f>
        <v>3418.45</v>
      </c>
      <c r="C115" s="26">
        <v>774</v>
      </c>
      <c r="D115" s="26">
        <v>117</v>
      </c>
      <c r="E115" s="26">
        <v>176.8</v>
      </c>
      <c r="F115" s="26">
        <v>237.5</v>
      </c>
      <c r="G115" s="26">
        <v>79</v>
      </c>
      <c r="H115" s="26">
        <v>216</v>
      </c>
      <c r="I115" s="26">
        <v>65.45</v>
      </c>
      <c r="J115" s="26">
        <v>259</v>
      </c>
      <c r="K115" s="26">
        <v>152</v>
      </c>
      <c r="L115" s="26">
        <v>273</v>
      </c>
      <c r="M115" s="26">
        <v>782</v>
      </c>
      <c r="N115" s="26">
        <v>212</v>
      </c>
      <c r="O115" s="26">
        <v>1232.5</v>
      </c>
      <c r="P115" s="26">
        <v>1198</v>
      </c>
      <c r="Q115" s="26">
        <v>93.5</v>
      </c>
      <c r="R115" s="26">
        <v>75</v>
      </c>
      <c r="S115" s="26">
        <v>26.45</v>
      </c>
      <c r="T115" s="26">
        <v>237.5</v>
      </c>
      <c r="U115" s="26">
        <v>260</v>
      </c>
      <c r="V115" s="26">
        <v>157.80000000000001</v>
      </c>
      <c r="W115" s="26">
        <v>4596</v>
      </c>
      <c r="X115" s="26">
        <v>1817.8444</v>
      </c>
      <c r="Y115" s="26">
        <v>150.4</v>
      </c>
      <c r="Z115" s="26">
        <v>1080</v>
      </c>
      <c r="AA115" s="26">
        <v>2335</v>
      </c>
      <c r="AB115" s="26">
        <v>368.9</v>
      </c>
      <c r="AC115" s="26">
        <v>680</v>
      </c>
      <c r="AD115" s="26">
        <v>6068</v>
      </c>
      <c r="AE115" s="26">
        <v>808.5</v>
      </c>
      <c r="AF115" s="26">
        <v>2305</v>
      </c>
      <c r="AG115" s="26">
        <v>27.450099999999999</v>
      </c>
    </row>
    <row r="116" spans="1:33" ht="15.75" customHeight="1">
      <c r="A116" s="101">
        <v>43997</v>
      </c>
      <c r="B116" s="102">
        <f>VLOOKUP(A116,'FTSE All-Share Historical '!A:B,2,FALSE)</f>
        <v>3400</v>
      </c>
      <c r="C116" s="26">
        <v>776</v>
      </c>
      <c r="D116" s="26">
        <v>116.98</v>
      </c>
      <c r="E116" s="26">
        <v>177.6</v>
      </c>
      <c r="F116" s="26">
        <v>235</v>
      </c>
      <c r="G116" s="26">
        <v>77.7</v>
      </c>
      <c r="H116" s="26">
        <v>212</v>
      </c>
      <c r="I116" s="26">
        <v>63.85</v>
      </c>
      <c r="J116" s="26">
        <v>260</v>
      </c>
      <c r="K116" s="26">
        <v>156</v>
      </c>
      <c r="L116" s="26">
        <v>283</v>
      </c>
      <c r="M116" s="26">
        <v>787</v>
      </c>
      <c r="N116" s="26">
        <v>212</v>
      </c>
      <c r="O116" s="26">
        <v>1245</v>
      </c>
      <c r="P116" s="26">
        <v>1224</v>
      </c>
      <c r="Q116" s="26">
        <v>96.6</v>
      </c>
      <c r="R116" s="26">
        <v>76.400000000000006</v>
      </c>
      <c r="S116" s="26">
        <v>25.95</v>
      </c>
      <c r="T116" s="26">
        <v>225</v>
      </c>
      <c r="U116" s="26">
        <v>260</v>
      </c>
      <c r="V116" s="26">
        <v>161</v>
      </c>
      <c r="W116" s="26">
        <v>4480.5</v>
      </c>
      <c r="X116" s="26">
        <v>1765.8548000000001</v>
      </c>
      <c r="Y116" s="26">
        <v>149.19999999999999</v>
      </c>
      <c r="Z116" s="26">
        <v>1078</v>
      </c>
      <c r="AA116" s="26">
        <v>2265</v>
      </c>
      <c r="AB116" s="26">
        <v>357.4</v>
      </c>
      <c r="AC116" s="26">
        <v>680</v>
      </c>
      <c r="AD116" s="26">
        <v>6038</v>
      </c>
      <c r="AE116" s="26">
        <v>818.5</v>
      </c>
      <c r="AF116" s="26">
        <v>2359</v>
      </c>
      <c r="AG116" s="26">
        <v>26.005299999999998</v>
      </c>
    </row>
    <row r="117" spans="1:33" ht="15.75" customHeight="1">
      <c r="A117" s="101">
        <v>43998</v>
      </c>
      <c r="B117" s="102">
        <f>VLOOKUP(A117,'FTSE All-Share Historical '!A:B,2,FALSE)</f>
        <v>3495.58</v>
      </c>
      <c r="C117" s="26">
        <v>775</v>
      </c>
      <c r="D117" s="26">
        <v>114.12</v>
      </c>
      <c r="E117" s="26">
        <v>177.4</v>
      </c>
      <c r="F117" s="26">
        <v>235</v>
      </c>
      <c r="G117" s="26">
        <v>80.400000000000006</v>
      </c>
      <c r="H117" s="26">
        <v>213</v>
      </c>
      <c r="I117" s="26">
        <v>65.2</v>
      </c>
      <c r="J117" s="26">
        <v>260</v>
      </c>
      <c r="K117" s="26">
        <v>159.5</v>
      </c>
      <c r="L117" s="26">
        <v>288.5</v>
      </c>
      <c r="M117" s="26">
        <v>808</v>
      </c>
      <c r="N117" s="26">
        <v>214</v>
      </c>
      <c r="O117" s="26">
        <v>1230</v>
      </c>
      <c r="P117" s="26">
        <v>1290</v>
      </c>
      <c r="Q117" s="26">
        <v>98</v>
      </c>
      <c r="R117" s="26">
        <v>77.099999999999994</v>
      </c>
      <c r="S117" s="26">
        <v>27.2</v>
      </c>
      <c r="T117" s="26">
        <v>242</v>
      </c>
      <c r="U117" s="26">
        <v>258</v>
      </c>
      <c r="V117" s="26">
        <v>163.19999999999999</v>
      </c>
      <c r="W117" s="26">
        <v>4581</v>
      </c>
      <c r="X117" s="26">
        <v>1814.259</v>
      </c>
      <c r="Y117" s="26">
        <v>148</v>
      </c>
      <c r="Z117" s="26">
        <v>1091</v>
      </c>
      <c r="AA117" s="26">
        <v>2340</v>
      </c>
      <c r="AB117" s="26">
        <v>349.7</v>
      </c>
      <c r="AC117" s="26">
        <v>680</v>
      </c>
      <c r="AD117" s="26">
        <v>6526</v>
      </c>
      <c r="AE117" s="26">
        <v>846.5</v>
      </c>
      <c r="AF117" s="26">
        <v>2401</v>
      </c>
      <c r="AG117" s="26">
        <v>24.560600000000001</v>
      </c>
    </row>
    <row r="118" spans="1:33" ht="15.75" customHeight="1">
      <c r="A118" s="101">
        <v>43999</v>
      </c>
      <c r="B118" s="102">
        <f>VLOOKUP(A118,'FTSE All-Share Historical '!A:B,2,FALSE)</f>
        <v>3504.42</v>
      </c>
      <c r="C118" s="26">
        <v>746</v>
      </c>
      <c r="D118" s="26">
        <v>122.42</v>
      </c>
      <c r="E118" s="26">
        <v>170</v>
      </c>
      <c r="F118" s="26">
        <v>253.5</v>
      </c>
      <c r="G118" s="26">
        <v>80.8</v>
      </c>
      <c r="H118" s="26">
        <v>211</v>
      </c>
      <c r="I118" s="26">
        <v>65.650000000000006</v>
      </c>
      <c r="J118" s="26">
        <v>248</v>
      </c>
      <c r="K118" s="26">
        <v>163.5</v>
      </c>
      <c r="L118" s="26">
        <v>293.5</v>
      </c>
      <c r="M118" s="26">
        <v>847</v>
      </c>
      <c r="N118" s="26">
        <v>213</v>
      </c>
      <c r="O118" s="26">
        <v>1275</v>
      </c>
      <c r="P118" s="26">
        <v>1262</v>
      </c>
      <c r="Q118" s="26">
        <v>93.85</v>
      </c>
      <c r="R118" s="26">
        <v>77</v>
      </c>
      <c r="S118" s="26">
        <v>27.4</v>
      </c>
      <c r="T118" s="26">
        <v>235</v>
      </c>
      <c r="U118" s="26">
        <v>257.5</v>
      </c>
      <c r="V118" s="26">
        <v>163.80000000000001</v>
      </c>
      <c r="W118" s="26">
        <v>4585.5</v>
      </c>
      <c r="X118" s="26">
        <v>1806.0920000000001</v>
      </c>
      <c r="Y118" s="26">
        <v>146.80000000000001</v>
      </c>
      <c r="Z118" s="26">
        <v>1092</v>
      </c>
      <c r="AA118" s="26">
        <v>2430</v>
      </c>
      <c r="AB118" s="26">
        <v>352.7</v>
      </c>
      <c r="AC118" s="26">
        <v>680</v>
      </c>
      <c r="AD118" s="26">
        <v>6558</v>
      </c>
      <c r="AE118" s="26">
        <v>843</v>
      </c>
      <c r="AF118" s="26">
        <v>2422</v>
      </c>
      <c r="AG118" s="26">
        <v>28.1724</v>
      </c>
    </row>
    <row r="119" spans="1:33" ht="15.75" customHeight="1">
      <c r="A119" s="101">
        <v>44000</v>
      </c>
      <c r="B119" s="102">
        <f>VLOOKUP(A119,'FTSE All-Share Historical '!A:B,2,FALSE)</f>
        <v>3488.67</v>
      </c>
      <c r="C119" s="26">
        <v>754</v>
      </c>
      <c r="D119" s="26">
        <v>121.94</v>
      </c>
      <c r="E119" s="26">
        <v>168.4</v>
      </c>
      <c r="F119" s="26">
        <v>257</v>
      </c>
      <c r="G119" s="26">
        <v>78.5</v>
      </c>
      <c r="H119" s="26">
        <v>213</v>
      </c>
      <c r="I119" s="26">
        <v>64.400000000000006</v>
      </c>
      <c r="J119" s="26">
        <v>248</v>
      </c>
      <c r="K119" s="26">
        <v>158</v>
      </c>
      <c r="L119" s="26">
        <v>295.5</v>
      </c>
      <c r="M119" s="26">
        <v>829</v>
      </c>
      <c r="N119" s="26">
        <v>216</v>
      </c>
      <c r="O119" s="26">
        <v>1270</v>
      </c>
      <c r="P119" s="26">
        <v>1250</v>
      </c>
      <c r="Q119" s="26">
        <v>95.75</v>
      </c>
      <c r="R119" s="26">
        <v>76.599999999999994</v>
      </c>
      <c r="S119" s="26">
        <v>26.9</v>
      </c>
      <c r="T119" s="26">
        <v>235</v>
      </c>
      <c r="U119" s="26">
        <v>255</v>
      </c>
      <c r="V119" s="26">
        <v>165</v>
      </c>
      <c r="W119" s="26">
        <v>4505</v>
      </c>
      <c r="X119" s="26">
        <v>1789.5589</v>
      </c>
      <c r="Y119" s="26">
        <v>150</v>
      </c>
      <c r="Z119" s="26">
        <v>1094</v>
      </c>
      <c r="AA119" s="26">
        <v>2350</v>
      </c>
      <c r="AB119" s="26">
        <v>352.3</v>
      </c>
      <c r="AC119" s="26">
        <v>680</v>
      </c>
      <c r="AD119" s="26">
        <v>6602</v>
      </c>
      <c r="AE119" s="26">
        <v>857</v>
      </c>
      <c r="AF119" s="26">
        <v>2425</v>
      </c>
      <c r="AG119" s="26">
        <v>28.5336</v>
      </c>
    </row>
    <row r="120" spans="1:33" ht="15.75" customHeight="1">
      <c r="A120" s="101">
        <v>44001</v>
      </c>
      <c r="B120" s="102">
        <f>VLOOKUP(A120,'FTSE All-Share Historical '!A:B,2,FALSE)</f>
        <v>3526.28</v>
      </c>
      <c r="C120" s="26">
        <v>760</v>
      </c>
      <c r="D120" s="26">
        <v>132.76</v>
      </c>
      <c r="E120" s="26">
        <v>168.6</v>
      </c>
      <c r="F120" s="26">
        <v>258</v>
      </c>
      <c r="G120" s="26">
        <v>78.5</v>
      </c>
      <c r="H120" s="26">
        <v>207</v>
      </c>
      <c r="I120" s="26">
        <v>62.6</v>
      </c>
      <c r="J120" s="26">
        <v>257</v>
      </c>
      <c r="K120" s="26">
        <v>164</v>
      </c>
      <c r="L120" s="26">
        <v>306</v>
      </c>
      <c r="M120" s="26">
        <v>853</v>
      </c>
      <c r="N120" s="26">
        <v>212.5</v>
      </c>
      <c r="O120" s="26">
        <v>1255</v>
      </c>
      <c r="P120" s="26">
        <v>1300</v>
      </c>
      <c r="Q120" s="26">
        <v>94.85</v>
      </c>
      <c r="R120" s="26">
        <v>73</v>
      </c>
      <c r="S120" s="26">
        <v>26.9</v>
      </c>
      <c r="T120" s="26">
        <v>225</v>
      </c>
      <c r="U120" s="26">
        <v>255</v>
      </c>
      <c r="V120" s="26">
        <v>162.19999999999999</v>
      </c>
      <c r="W120" s="26">
        <v>4467</v>
      </c>
      <c r="X120" s="26">
        <v>1823.6211000000001</v>
      </c>
      <c r="Y120" s="26">
        <v>148</v>
      </c>
      <c r="Z120" s="26">
        <v>1063</v>
      </c>
      <c r="AA120" s="26">
        <v>2460</v>
      </c>
      <c r="AB120" s="26">
        <v>341.1</v>
      </c>
      <c r="AC120" s="26">
        <v>680</v>
      </c>
      <c r="AD120" s="26">
        <v>6566</v>
      </c>
      <c r="AE120" s="26">
        <v>873</v>
      </c>
      <c r="AF120" s="26">
        <v>2505</v>
      </c>
      <c r="AG120" s="26">
        <v>28.8948</v>
      </c>
    </row>
    <row r="121" spans="1:33" ht="15.75" customHeight="1">
      <c r="A121" s="101">
        <v>44004</v>
      </c>
      <c r="B121" s="102">
        <f>VLOOKUP(A121,'FTSE All-Share Historical '!A:B,2,FALSE)</f>
        <v>3500.09</v>
      </c>
      <c r="C121" s="26">
        <v>758</v>
      </c>
      <c r="D121" s="26">
        <v>122</v>
      </c>
      <c r="E121" s="26">
        <v>167</v>
      </c>
      <c r="F121" s="26">
        <v>255</v>
      </c>
      <c r="G121" s="26">
        <v>77</v>
      </c>
      <c r="H121" s="26">
        <v>209</v>
      </c>
      <c r="I121" s="26">
        <v>70.25</v>
      </c>
      <c r="J121" s="26">
        <v>275</v>
      </c>
      <c r="K121" s="26">
        <v>168</v>
      </c>
      <c r="L121" s="26">
        <v>299.5</v>
      </c>
      <c r="M121" s="26">
        <v>790</v>
      </c>
      <c r="N121" s="26">
        <v>224.5</v>
      </c>
      <c r="O121" s="26">
        <v>1290</v>
      </c>
      <c r="P121" s="26">
        <v>1258</v>
      </c>
      <c r="Q121" s="26">
        <v>94.8</v>
      </c>
      <c r="R121" s="26">
        <v>72.5</v>
      </c>
      <c r="S121" s="26">
        <v>26.05</v>
      </c>
      <c r="T121" s="26">
        <v>219</v>
      </c>
      <c r="U121" s="26">
        <v>259</v>
      </c>
      <c r="V121" s="26">
        <v>160.4</v>
      </c>
      <c r="W121" s="26">
        <v>4525.5</v>
      </c>
      <c r="X121" s="26">
        <v>1826.4097999999999</v>
      </c>
      <c r="Y121" s="26">
        <v>149</v>
      </c>
      <c r="Z121" s="26">
        <v>1114</v>
      </c>
      <c r="AA121" s="26">
        <v>2290</v>
      </c>
      <c r="AB121" s="26">
        <v>327.3</v>
      </c>
      <c r="AC121" s="26">
        <v>680</v>
      </c>
      <c r="AD121" s="26">
        <v>6624</v>
      </c>
      <c r="AE121" s="26">
        <v>870</v>
      </c>
      <c r="AF121" s="26">
        <v>2480</v>
      </c>
      <c r="AG121" s="26">
        <v>33.228999999999999</v>
      </c>
    </row>
    <row r="122" spans="1:33" ht="15.75" customHeight="1">
      <c r="A122" s="101">
        <v>44005</v>
      </c>
      <c r="B122" s="102">
        <f>VLOOKUP(A122,'FTSE All-Share Historical '!A:B,2,FALSE)</f>
        <v>3537.97</v>
      </c>
      <c r="C122" s="26">
        <v>760</v>
      </c>
      <c r="D122" s="26">
        <v>123</v>
      </c>
      <c r="E122" s="26">
        <v>164.8</v>
      </c>
      <c r="F122" s="26">
        <v>253</v>
      </c>
      <c r="G122" s="26">
        <v>77</v>
      </c>
      <c r="H122" s="26">
        <v>207</v>
      </c>
      <c r="I122" s="26">
        <v>67.45</v>
      </c>
      <c r="J122" s="26">
        <v>274</v>
      </c>
      <c r="K122" s="26">
        <v>164</v>
      </c>
      <c r="L122" s="26">
        <v>306.5</v>
      </c>
      <c r="M122" s="26">
        <v>779</v>
      </c>
      <c r="N122" s="26">
        <v>220</v>
      </c>
      <c r="O122" s="26">
        <v>1290</v>
      </c>
      <c r="P122" s="26">
        <v>1240</v>
      </c>
      <c r="Q122" s="26">
        <v>94.4</v>
      </c>
      <c r="R122" s="26">
        <v>72.599999999999994</v>
      </c>
      <c r="S122" s="26">
        <v>26.8</v>
      </c>
      <c r="T122" s="26">
        <v>220</v>
      </c>
      <c r="U122" s="26">
        <v>254</v>
      </c>
      <c r="V122" s="26">
        <v>160.6</v>
      </c>
      <c r="W122" s="26">
        <v>4601</v>
      </c>
      <c r="X122" s="26">
        <v>1878.001</v>
      </c>
      <c r="Y122" s="26">
        <v>156.80000000000001</v>
      </c>
      <c r="Z122" s="26">
        <v>1125</v>
      </c>
      <c r="AA122" s="26">
        <v>2325</v>
      </c>
      <c r="AB122" s="26">
        <v>335</v>
      </c>
      <c r="AC122" s="26">
        <v>680</v>
      </c>
      <c r="AD122" s="26">
        <v>6610</v>
      </c>
      <c r="AE122" s="26">
        <v>864.5</v>
      </c>
      <c r="AF122" s="26">
        <v>2340</v>
      </c>
      <c r="AG122" s="26">
        <v>32.940100000000001</v>
      </c>
    </row>
    <row r="123" spans="1:33" ht="15.75" customHeight="1">
      <c r="A123" s="101">
        <v>44006</v>
      </c>
      <c r="B123" s="102">
        <f>VLOOKUP(A123,'FTSE All-Share Historical '!A:B,2,FALSE)</f>
        <v>3429.57</v>
      </c>
      <c r="C123" s="26">
        <v>760</v>
      </c>
      <c r="D123" s="26">
        <v>115.16</v>
      </c>
      <c r="E123" s="26">
        <v>157.6</v>
      </c>
      <c r="F123" s="26">
        <v>255.5</v>
      </c>
      <c r="G123" s="26">
        <v>77.5</v>
      </c>
      <c r="H123" s="26">
        <v>204</v>
      </c>
      <c r="I123" s="26">
        <v>63.35</v>
      </c>
      <c r="J123" s="26">
        <v>270</v>
      </c>
      <c r="K123" s="26">
        <v>163.5</v>
      </c>
      <c r="L123" s="26">
        <v>298</v>
      </c>
      <c r="M123" s="26">
        <v>745</v>
      </c>
      <c r="N123" s="26">
        <v>204</v>
      </c>
      <c r="O123" s="26">
        <v>1290</v>
      </c>
      <c r="P123" s="26">
        <v>1222</v>
      </c>
      <c r="Q123" s="26">
        <v>87.15</v>
      </c>
      <c r="R123" s="26">
        <v>70</v>
      </c>
      <c r="S123" s="26">
        <v>27</v>
      </c>
      <c r="T123" s="26">
        <v>220</v>
      </c>
      <c r="U123" s="26">
        <v>260</v>
      </c>
      <c r="V123" s="26">
        <v>154.4</v>
      </c>
      <c r="W123" s="26">
        <v>4495</v>
      </c>
      <c r="X123" s="26">
        <v>1820.6332</v>
      </c>
      <c r="Y123" s="26">
        <v>146.6</v>
      </c>
      <c r="Z123" s="26">
        <v>1046</v>
      </c>
      <c r="AA123" s="26">
        <v>2255</v>
      </c>
      <c r="AB123" s="26">
        <v>316.2</v>
      </c>
      <c r="AC123" s="26">
        <v>670</v>
      </c>
      <c r="AD123" s="26">
        <v>6346</v>
      </c>
      <c r="AE123" s="26">
        <v>818.5</v>
      </c>
      <c r="AF123" s="26">
        <v>2300</v>
      </c>
      <c r="AG123" s="26">
        <v>31.423100000000002</v>
      </c>
    </row>
    <row r="124" spans="1:33" ht="15.75" customHeight="1">
      <c r="A124" s="101">
        <v>44007</v>
      </c>
      <c r="B124" s="102">
        <f>VLOOKUP(A124,'FTSE All-Share Historical '!A:B,2,FALSE)</f>
        <v>3439.22</v>
      </c>
      <c r="C124" s="26">
        <v>750</v>
      </c>
      <c r="D124" s="26">
        <v>117</v>
      </c>
      <c r="E124" s="26">
        <v>155</v>
      </c>
      <c r="F124" s="26">
        <v>260</v>
      </c>
      <c r="G124" s="26">
        <v>65</v>
      </c>
      <c r="H124" s="26">
        <v>203</v>
      </c>
      <c r="I124" s="26">
        <v>64.5</v>
      </c>
      <c r="J124" s="26">
        <v>266</v>
      </c>
      <c r="K124" s="26">
        <v>153</v>
      </c>
      <c r="L124" s="26">
        <v>292</v>
      </c>
      <c r="M124" s="26">
        <v>739</v>
      </c>
      <c r="N124" s="26">
        <v>196</v>
      </c>
      <c r="O124" s="26">
        <v>1050</v>
      </c>
      <c r="P124" s="26">
        <v>1246</v>
      </c>
      <c r="Q124" s="26">
        <v>90</v>
      </c>
      <c r="R124" s="26">
        <v>68.7</v>
      </c>
      <c r="S124" s="26">
        <v>26.4</v>
      </c>
      <c r="T124" s="26">
        <v>232.5</v>
      </c>
      <c r="U124" s="26">
        <v>259.5</v>
      </c>
      <c r="V124" s="26">
        <v>151.6</v>
      </c>
      <c r="W124" s="26">
        <v>4530.5</v>
      </c>
      <c r="X124" s="26">
        <v>1834.3775000000001</v>
      </c>
      <c r="Y124" s="26">
        <v>146</v>
      </c>
      <c r="Z124" s="26">
        <v>1048</v>
      </c>
      <c r="AA124" s="26">
        <v>2220</v>
      </c>
      <c r="AB124" s="26">
        <v>311.10000000000002</v>
      </c>
      <c r="AC124" s="26">
        <v>675</v>
      </c>
      <c r="AD124" s="26">
        <v>6298</v>
      </c>
      <c r="AE124" s="26">
        <v>808.5</v>
      </c>
      <c r="AF124" s="26">
        <v>2240</v>
      </c>
      <c r="AG124" s="26">
        <v>31.784300000000002</v>
      </c>
    </row>
    <row r="125" spans="1:33" ht="15.75" customHeight="1">
      <c r="A125" s="101">
        <v>44008</v>
      </c>
      <c r="B125" s="102">
        <f>VLOOKUP(A125,'FTSE All-Share Historical '!A:B,2,FALSE)</f>
        <v>3444.93</v>
      </c>
      <c r="C125" s="26">
        <v>762</v>
      </c>
      <c r="D125" s="26">
        <v>117</v>
      </c>
      <c r="E125" s="26">
        <v>151.4</v>
      </c>
      <c r="F125" s="26">
        <v>245</v>
      </c>
      <c r="G125" s="26">
        <v>64.5</v>
      </c>
      <c r="H125" s="26">
        <v>204</v>
      </c>
      <c r="I125" s="26">
        <v>58.5</v>
      </c>
      <c r="J125" s="26">
        <v>263</v>
      </c>
      <c r="K125" s="26">
        <v>160</v>
      </c>
      <c r="L125" s="26">
        <v>292</v>
      </c>
      <c r="M125" s="26">
        <v>748</v>
      </c>
      <c r="N125" s="26">
        <v>191</v>
      </c>
      <c r="O125" s="26">
        <v>1075</v>
      </c>
      <c r="P125" s="26">
        <v>1210</v>
      </c>
      <c r="Q125" s="26">
        <v>90.05</v>
      </c>
      <c r="R125" s="26">
        <v>67.5</v>
      </c>
      <c r="S125" s="26">
        <v>27</v>
      </c>
      <c r="T125" s="26">
        <v>238</v>
      </c>
      <c r="U125" s="26">
        <v>261</v>
      </c>
      <c r="V125" s="26">
        <v>154.80000000000001</v>
      </c>
      <c r="W125" s="26">
        <v>4533.5</v>
      </c>
      <c r="X125" s="26">
        <v>1832.1864</v>
      </c>
      <c r="Y125" s="26">
        <v>144.80000000000001</v>
      </c>
      <c r="Z125" s="26">
        <v>1037</v>
      </c>
      <c r="AA125" s="26">
        <v>2240</v>
      </c>
      <c r="AB125" s="26">
        <v>312.10000000000002</v>
      </c>
      <c r="AC125" s="26">
        <v>675</v>
      </c>
      <c r="AD125" s="26">
        <v>6356</v>
      </c>
      <c r="AE125" s="26">
        <v>802</v>
      </c>
      <c r="AF125" s="26">
        <v>2253</v>
      </c>
      <c r="AG125" s="26">
        <v>30.339500000000001</v>
      </c>
    </row>
    <row r="126" spans="1:33" ht="15.75" customHeight="1">
      <c r="A126" s="101">
        <v>44011</v>
      </c>
      <c r="B126" s="102">
        <f>VLOOKUP(A126,'FTSE All-Share Historical '!A:B,2,FALSE)</f>
        <v>3478.79</v>
      </c>
      <c r="C126" s="26">
        <v>778</v>
      </c>
      <c r="D126" s="26">
        <v>120</v>
      </c>
      <c r="E126" s="26">
        <v>146</v>
      </c>
      <c r="F126" s="26">
        <v>240</v>
      </c>
      <c r="G126" s="26">
        <v>65</v>
      </c>
      <c r="H126" s="26">
        <v>201</v>
      </c>
      <c r="I126" s="26">
        <v>57.6</v>
      </c>
      <c r="J126" s="26">
        <v>261</v>
      </c>
      <c r="K126" s="26">
        <v>153</v>
      </c>
      <c r="L126" s="26">
        <v>302</v>
      </c>
      <c r="M126" s="26">
        <v>718</v>
      </c>
      <c r="N126" s="26">
        <v>191.4</v>
      </c>
      <c r="O126" s="26">
        <v>1035</v>
      </c>
      <c r="P126" s="26">
        <v>1258</v>
      </c>
      <c r="Q126" s="26">
        <v>97.5</v>
      </c>
      <c r="R126" s="26">
        <v>72.900000000000006</v>
      </c>
      <c r="S126" s="26">
        <v>24.3</v>
      </c>
      <c r="T126" s="26">
        <v>250</v>
      </c>
      <c r="U126" s="26">
        <v>257</v>
      </c>
      <c r="V126" s="26">
        <v>151</v>
      </c>
      <c r="W126" s="26">
        <v>4538</v>
      </c>
      <c r="X126" s="26">
        <v>1857.4840999999999</v>
      </c>
      <c r="Y126" s="26">
        <v>142.19999999999999</v>
      </c>
      <c r="Z126" s="26">
        <v>1025</v>
      </c>
      <c r="AA126" s="26">
        <v>2265</v>
      </c>
      <c r="AB126" s="26">
        <v>311.3</v>
      </c>
      <c r="AC126" s="26">
        <v>670</v>
      </c>
      <c r="AD126" s="26">
        <v>6466</v>
      </c>
      <c r="AE126" s="26">
        <v>826.5</v>
      </c>
      <c r="AF126" s="26">
        <v>2268</v>
      </c>
      <c r="AG126" s="26">
        <v>29.6172</v>
      </c>
    </row>
    <row r="127" spans="1:33" ht="15.75" customHeight="1">
      <c r="A127" s="101">
        <v>44012</v>
      </c>
      <c r="B127" s="102">
        <f>VLOOKUP(A127,'FTSE All-Share Historical '!A:B,2,FALSE)</f>
        <v>3450</v>
      </c>
      <c r="C127" s="26">
        <v>770</v>
      </c>
      <c r="D127" s="26">
        <v>118.34</v>
      </c>
      <c r="E127" s="26">
        <v>152</v>
      </c>
      <c r="F127" s="26">
        <v>253</v>
      </c>
      <c r="G127" s="26">
        <v>63.8</v>
      </c>
      <c r="H127" s="26">
        <v>200</v>
      </c>
      <c r="I127" s="26">
        <v>53.15</v>
      </c>
      <c r="J127" s="26">
        <v>257</v>
      </c>
      <c r="K127" s="26">
        <v>153</v>
      </c>
      <c r="L127" s="26">
        <v>294.5</v>
      </c>
      <c r="M127" s="26">
        <v>701</v>
      </c>
      <c r="N127" s="26">
        <v>188</v>
      </c>
      <c r="O127" s="26">
        <v>1010</v>
      </c>
      <c r="P127" s="26">
        <v>1232</v>
      </c>
      <c r="Q127" s="26">
        <v>97.55</v>
      </c>
      <c r="R127" s="26">
        <v>71</v>
      </c>
      <c r="S127" s="26">
        <v>24.6</v>
      </c>
      <c r="T127" s="26">
        <v>278</v>
      </c>
      <c r="U127" s="26">
        <v>259</v>
      </c>
      <c r="V127" s="26">
        <v>151.80000000000001</v>
      </c>
      <c r="W127" s="26">
        <v>4549</v>
      </c>
      <c r="X127" s="26">
        <v>1861.8662999999999</v>
      </c>
      <c r="Y127" s="26">
        <v>146</v>
      </c>
      <c r="Z127" s="26">
        <v>1006</v>
      </c>
      <c r="AA127" s="26">
        <v>2245</v>
      </c>
      <c r="AB127" s="26">
        <v>310.2</v>
      </c>
      <c r="AC127" s="26">
        <v>670</v>
      </c>
      <c r="AD127" s="26">
        <v>6612</v>
      </c>
      <c r="AE127" s="26">
        <v>839.5</v>
      </c>
      <c r="AF127" s="26">
        <v>2220</v>
      </c>
      <c r="AG127" s="26">
        <v>28.8948</v>
      </c>
    </row>
    <row r="128" spans="1:33" ht="15.75" customHeight="1">
      <c r="A128" s="101">
        <v>44013</v>
      </c>
      <c r="B128" s="102">
        <f>VLOOKUP(A128,'FTSE All-Share Historical '!A:B,2,FALSE)</f>
        <v>3446.85</v>
      </c>
      <c r="C128" s="26">
        <v>740</v>
      </c>
      <c r="D128" s="26">
        <v>117.36</v>
      </c>
      <c r="E128" s="26">
        <v>155.80000000000001</v>
      </c>
      <c r="F128" s="26">
        <v>243</v>
      </c>
      <c r="G128" s="26">
        <v>63.7</v>
      </c>
      <c r="H128" s="26">
        <v>200</v>
      </c>
      <c r="I128" s="26">
        <v>55.85</v>
      </c>
      <c r="J128" s="26">
        <v>240</v>
      </c>
      <c r="K128" s="26">
        <v>154.75</v>
      </c>
      <c r="L128" s="26">
        <v>297.5</v>
      </c>
      <c r="M128" s="26">
        <v>726</v>
      </c>
      <c r="N128" s="26">
        <v>191.6</v>
      </c>
      <c r="O128" s="26">
        <v>1005</v>
      </c>
      <c r="P128" s="26">
        <v>1238</v>
      </c>
      <c r="Q128" s="26">
        <v>89.95</v>
      </c>
      <c r="R128" s="26">
        <v>68.7</v>
      </c>
      <c r="S128" s="26">
        <v>24.7</v>
      </c>
      <c r="T128" s="26">
        <v>275</v>
      </c>
      <c r="U128" s="26">
        <v>264</v>
      </c>
      <c r="V128" s="26">
        <v>143.6</v>
      </c>
      <c r="W128" s="26">
        <v>4448</v>
      </c>
      <c r="X128" s="26">
        <v>1817.4460999999999</v>
      </c>
      <c r="Y128" s="26">
        <v>144.4</v>
      </c>
      <c r="Z128" s="26">
        <v>1016</v>
      </c>
      <c r="AA128" s="26">
        <v>2260</v>
      </c>
      <c r="AB128" s="26">
        <v>317.7</v>
      </c>
      <c r="AC128" s="26">
        <v>670</v>
      </c>
      <c r="AD128" s="26">
        <v>6530</v>
      </c>
      <c r="AE128" s="26">
        <v>803</v>
      </c>
      <c r="AF128" s="26">
        <v>2219</v>
      </c>
      <c r="AG128" s="26">
        <v>29.6172</v>
      </c>
    </row>
    <row r="129" spans="1:33" ht="15.75" customHeight="1">
      <c r="A129" s="101">
        <v>44014</v>
      </c>
      <c r="B129" s="102">
        <f>VLOOKUP(A129,'FTSE All-Share Historical '!A:B,2,FALSE)</f>
        <v>3491.25</v>
      </c>
      <c r="C129" s="26">
        <v>758</v>
      </c>
      <c r="D129" s="26">
        <v>114.96</v>
      </c>
      <c r="E129" s="26">
        <v>157</v>
      </c>
      <c r="F129" s="26">
        <v>248.5</v>
      </c>
      <c r="G129" s="26">
        <v>63.1</v>
      </c>
      <c r="H129" s="26">
        <v>200</v>
      </c>
      <c r="I129" s="26">
        <v>56.95</v>
      </c>
      <c r="J129" s="26">
        <v>242</v>
      </c>
      <c r="K129" s="26">
        <v>153</v>
      </c>
      <c r="L129" s="26">
        <v>286.5</v>
      </c>
      <c r="M129" s="26">
        <v>736</v>
      </c>
      <c r="N129" s="26">
        <v>192.6</v>
      </c>
      <c r="O129" s="26">
        <v>986</v>
      </c>
      <c r="P129" s="26">
        <v>1224</v>
      </c>
      <c r="Q129" s="26">
        <v>84.3</v>
      </c>
      <c r="R129" s="26">
        <v>67.599999999999994</v>
      </c>
      <c r="S129" s="26">
        <v>23.1</v>
      </c>
      <c r="T129" s="26">
        <v>270</v>
      </c>
      <c r="U129" s="26">
        <v>261</v>
      </c>
      <c r="V129" s="26">
        <v>148.80000000000001</v>
      </c>
      <c r="W129" s="26">
        <v>4545</v>
      </c>
      <c r="X129" s="26">
        <v>1865.0534</v>
      </c>
      <c r="Y129" s="26">
        <v>144.4</v>
      </c>
      <c r="Z129" s="26">
        <v>1058</v>
      </c>
      <c r="AA129" s="26">
        <v>2300</v>
      </c>
      <c r="AB129" s="26">
        <v>313.89999999999998</v>
      </c>
      <c r="AC129" s="26">
        <v>670</v>
      </c>
      <c r="AD129" s="26">
        <v>6572</v>
      </c>
      <c r="AE129" s="26">
        <v>848</v>
      </c>
      <c r="AF129" s="26">
        <v>2239</v>
      </c>
      <c r="AG129" s="26">
        <v>28.5336</v>
      </c>
    </row>
    <row r="130" spans="1:33" ht="15.75" customHeight="1">
      <c r="A130" s="101">
        <v>44015</v>
      </c>
      <c r="B130" s="102">
        <f>VLOOKUP(A130,'FTSE All-Share Historical '!A:B,2,FALSE)</f>
        <v>3450.3</v>
      </c>
      <c r="C130" s="26">
        <v>740</v>
      </c>
      <c r="D130" s="26">
        <v>113.96</v>
      </c>
      <c r="E130" s="26">
        <v>173.4</v>
      </c>
      <c r="F130" s="26">
        <v>240</v>
      </c>
      <c r="G130" s="26">
        <v>65</v>
      </c>
      <c r="H130" s="26">
        <v>200</v>
      </c>
      <c r="I130" s="26">
        <v>54.85</v>
      </c>
      <c r="J130" s="26">
        <v>250</v>
      </c>
      <c r="K130" s="26">
        <v>159.25</v>
      </c>
      <c r="L130" s="26">
        <v>282.5</v>
      </c>
      <c r="M130" s="26">
        <v>757</v>
      </c>
      <c r="N130" s="26">
        <v>189.4</v>
      </c>
      <c r="O130" s="26">
        <v>990</v>
      </c>
      <c r="P130" s="26">
        <v>1222</v>
      </c>
      <c r="Q130" s="26">
        <v>78</v>
      </c>
      <c r="R130" s="26">
        <v>66.900000000000006</v>
      </c>
      <c r="S130" s="26">
        <v>24.1</v>
      </c>
      <c r="T130" s="26">
        <v>272.5</v>
      </c>
      <c r="U130" s="26">
        <v>262</v>
      </c>
      <c r="V130" s="26">
        <v>146</v>
      </c>
      <c r="W130" s="26">
        <v>4458.5</v>
      </c>
      <c r="X130" s="26">
        <v>1827.605</v>
      </c>
      <c r="Y130" s="26">
        <v>144</v>
      </c>
      <c r="Z130" s="26">
        <v>1054</v>
      </c>
      <c r="AA130" s="26">
        <v>2375</v>
      </c>
      <c r="AB130" s="26">
        <v>314.2</v>
      </c>
      <c r="AC130" s="26">
        <v>655</v>
      </c>
      <c r="AD130" s="26">
        <v>6516</v>
      </c>
      <c r="AE130" s="26">
        <v>868</v>
      </c>
      <c r="AF130" s="26">
        <v>2196</v>
      </c>
      <c r="AG130" s="26">
        <v>29.978400000000001</v>
      </c>
    </row>
    <row r="131" spans="1:33" ht="15.75" customHeight="1">
      <c r="A131" s="101">
        <v>44018</v>
      </c>
      <c r="B131" s="102">
        <f>VLOOKUP(A131,'FTSE All-Share Historical '!A:B,2,FALSE)</f>
        <v>3518.59</v>
      </c>
      <c r="C131" s="26">
        <v>756</v>
      </c>
      <c r="D131" s="26">
        <v>113.4</v>
      </c>
      <c r="E131" s="26">
        <v>177</v>
      </c>
      <c r="F131" s="26">
        <v>250</v>
      </c>
      <c r="G131" s="26">
        <v>65</v>
      </c>
      <c r="H131" s="26">
        <v>200</v>
      </c>
      <c r="I131" s="26">
        <v>54.15</v>
      </c>
      <c r="J131" s="26">
        <v>254</v>
      </c>
      <c r="K131" s="26">
        <v>151</v>
      </c>
      <c r="L131" s="26">
        <v>276.5</v>
      </c>
      <c r="M131" s="26">
        <v>776</v>
      </c>
      <c r="N131" s="26">
        <v>175.8</v>
      </c>
      <c r="O131" s="26">
        <v>998</v>
      </c>
      <c r="P131" s="26">
        <v>1254</v>
      </c>
      <c r="Q131" s="26">
        <v>78</v>
      </c>
      <c r="R131" s="26">
        <v>66</v>
      </c>
      <c r="S131" s="26">
        <v>24.6</v>
      </c>
      <c r="T131" s="26">
        <v>272.5</v>
      </c>
      <c r="U131" s="26">
        <v>259</v>
      </c>
      <c r="V131" s="26">
        <v>150</v>
      </c>
      <c r="W131" s="26">
        <v>4550</v>
      </c>
      <c r="X131" s="26">
        <v>1852.7034000000001</v>
      </c>
      <c r="Y131" s="26">
        <v>144.4</v>
      </c>
      <c r="Z131" s="26">
        <v>1017</v>
      </c>
      <c r="AA131" s="26">
        <v>2295</v>
      </c>
      <c r="AB131" s="26">
        <v>315.7</v>
      </c>
      <c r="AC131" s="26">
        <v>660</v>
      </c>
      <c r="AD131" s="26">
        <v>6608</v>
      </c>
      <c r="AE131" s="26">
        <v>856.5</v>
      </c>
      <c r="AF131" s="26">
        <v>2224</v>
      </c>
      <c r="AG131" s="26">
        <v>28.1724</v>
      </c>
    </row>
    <row r="132" spans="1:33" ht="15.75" customHeight="1">
      <c r="A132" s="101">
        <v>44019</v>
      </c>
      <c r="B132" s="102">
        <f>VLOOKUP(A132,'FTSE All-Share Historical '!A:B,2,FALSE)</f>
        <v>3467.11</v>
      </c>
      <c r="C132" s="26">
        <v>750</v>
      </c>
      <c r="D132" s="26">
        <v>113</v>
      </c>
      <c r="E132" s="26">
        <v>152</v>
      </c>
      <c r="F132" s="26">
        <v>250</v>
      </c>
      <c r="G132" s="26">
        <v>67</v>
      </c>
      <c r="H132" s="26">
        <v>199</v>
      </c>
      <c r="I132" s="26">
        <v>52.2</v>
      </c>
      <c r="J132" s="26">
        <v>252</v>
      </c>
      <c r="K132" s="26">
        <v>150</v>
      </c>
      <c r="L132" s="26">
        <v>274.5</v>
      </c>
      <c r="M132" s="26">
        <v>769</v>
      </c>
      <c r="N132" s="26">
        <v>172.2</v>
      </c>
      <c r="O132" s="26">
        <v>994</v>
      </c>
      <c r="P132" s="26">
        <v>1240</v>
      </c>
      <c r="Q132" s="26">
        <v>78</v>
      </c>
      <c r="R132" s="26">
        <v>65.5</v>
      </c>
      <c r="S132" s="26">
        <v>23.7</v>
      </c>
      <c r="T132" s="26">
        <v>250</v>
      </c>
      <c r="U132" s="26">
        <v>258.5</v>
      </c>
      <c r="V132" s="26">
        <v>145</v>
      </c>
      <c r="W132" s="26">
        <v>4570</v>
      </c>
      <c r="X132" s="26">
        <v>1834.3775000000001</v>
      </c>
      <c r="Y132" s="26">
        <v>144.4</v>
      </c>
      <c r="Z132" s="26">
        <v>1007</v>
      </c>
      <c r="AA132" s="26">
        <v>2250</v>
      </c>
      <c r="AB132" s="26">
        <v>296.7</v>
      </c>
      <c r="AC132" s="26">
        <v>660</v>
      </c>
      <c r="AD132" s="26">
        <v>6586</v>
      </c>
      <c r="AE132" s="26">
        <v>798</v>
      </c>
      <c r="AF132" s="26">
        <v>2235</v>
      </c>
      <c r="AG132" s="26">
        <v>27.088899999999999</v>
      </c>
    </row>
    <row r="133" spans="1:33" ht="15.75" customHeight="1">
      <c r="A133" s="101">
        <v>44020</v>
      </c>
      <c r="B133" s="102">
        <f>VLOOKUP(A133,'FTSE All-Share Historical '!A:B,2,FALSE)</f>
        <v>3445.87</v>
      </c>
      <c r="C133" s="26">
        <v>736</v>
      </c>
      <c r="D133" s="26">
        <v>110</v>
      </c>
      <c r="E133" s="26">
        <v>134.19999999999999</v>
      </c>
      <c r="F133" s="26">
        <v>243.5</v>
      </c>
      <c r="G133" s="26">
        <v>64.400000000000006</v>
      </c>
      <c r="H133" s="26">
        <v>199.5</v>
      </c>
      <c r="I133" s="26">
        <v>49.6</v>
      </c>
      <c r="J133" s="26">
        <v>243</v>
      </c>
      <c r="K133" s="26">
        <v>154</v>
      </c>
      <c r="L133" s="26">
        <v>264.5</v>
      </c>
      <c r="M133" s="26">
        <v>772</v>
      </c>
      <c r="N133" s="26">
        <v>156</v>
      </c>
      <c r="O133" s="26">
        <v>990</v>
      </c>
      <c r="P133" s="26">
        <v>1240</v>
      </c>
      <c r="Q133" s="26">
        <v>78</v>
      </c>
      <c r="R133" s="26">
        <v>64</v>
      </c>
      <c r="S133" s="26">
        <v>23.8</v>
      </c>
      <c r="T133" s="26">
        <v>252.5</v>
      </c>
      <c r="U133" s="26">
        <v>261</v>
      </c>
      <c r="V133" s="26">
        <v>143.19999999999999</v>
      </c>
      <c r="W133" s="26">
        <v>4612</v>
      </c>
      <c r="X133" s="26">
        <v>1866.4477999999999</v>
      </c>
      <c r="Y133" s="26">
        <v>150.4</v>
      </c>
      <c r="Z133" s="26">
        <v>975.5</v>
      </c>
      <c r="AA133" s="26">
        <v>2190</v>
      </c>
      <c r="AB133" s="26">
        <v>282.60000000000002</v>
      </c>
      <c r="AC133" s="26">
        <v>645</v>
      </c>
      <c r="AD133" s="26">
        <v>6552</v>
      </c>
      <c r="AE133" s="26">
        <v>763.5</v>
      </c>
      <c r="AF133" s="26">
        <v>2190</v>
      </c>
      <c r="AG133" s="26">
        <v>27.088899999999999</v>
      </c>
    </row>
    <row r="134" spans="1:33" ht="15.75" customHeight="1">
      <c r="A134" s="101">
        <v>44021</v>
      </c>
      <c r="B134" s="102">
        <f>VLOOKUP(A134,'FTSE All-Share Historical '!A:B,2,FALSE)</f>
        <v>3389.48</v>
      </c>
      <c r="C134" s="26">
        <v>720</v>
      </c>
      <c r="D134" s="26">
        <v>104.26</v>
      </c>
      <c r="E134" s="26">
        <v>130</v>
      </c>
      <c r="F134" s="26">
        <v>252</v>
      </c>
      <c r="G134" s="26">
        <v>64</v>
      </c>
      <c r="H134" s="26">
        <v>198</v>
      </c>
      <c r="I134" s="26">
        <v>46.2</v>
      </c>
      <c r="J134" s="26">
        <v>235</v>
      </c>
      <c r="K134" s="26">
        <v>145</v>
      </c>
      <c r="L134" s="26">
        <v>266.5</v>
      </c>
      <c r="M134" s="26">
        <v>735</v>
      </c>
      <c r="N134" s="26">
        <v>150.6</v>
      </c>
      <c r="O134" s="26">
        <v>970</v>
      </c>
      <c r="P134" s="26">
        <v>1216</v>
      </c>
      <c r="Q134" s="26">
        <v>74.5</v>
      </c>
      <c r="R134" s="26">
        <v>63</v>
      </c>
      <c r="S134" s="26">
        <v>23.6</v>
      </c>
      <c r="T134" s="26">
        <v>242.5</v>
      </c>
      <c r="U134" s="26">
        <v>258.5</v>
      </c>
      <c r="V134" s="26">
        <v>142.19999999999999</v>
      </c>
      <c r="W134" s="26">
        <v>4612</v>
      </c>
      <c r="X134" s="26">
        <v>1877.0051000000001</v>
      </c>
      <c r="Y134" s="26">
        <v>159</v>
      </c>
      <c r="Z134" s="26">
        <v>955</v>
      </c>
      <c r="AA134" s="26">
        <v>2120</v>
      </c>
      <c r="AB134" s="26">
        <v>287.3</v>
      </c>
      <c r="AC134" s="26">
        <v>635</v>
      </c>
      <c r="AD134" s="26">
        <v>6524</v>
      </c>
      <c r="AE134" s="26">
        <v>716</v>
      </c>
      <c r="AF134" s="26">
        <v>2142</v>
      </c>
      <c r="AG134" s="26">
        <v>27.450099999999999</v>
      </c>
    </row>
    <row r="135" spans="1:33" ht="15.75" customHeight="1">
      <c r="A135" s="101">
        <v>44022</v>
      </c>
      <c r="B135" s="102">
        <f>VLOOKUP(A135,'FTSE All-Share Historical '!A:B,2,FALSE)</f>
        <v>3417.34</v>
      </c>
      <c r="C135" s="26">
        <v>716</v>
      </c>
      <c r="D135" s="26">
        <v>102.66</v>
      </c>
      <c r="E135" s="26">
        <v>138.19999999999999</v>
      </c>
      <c r="F135" s="26">
        <v>239</v>
      </c>
      <c r="G135" s="26">
        <v>64.5</v>
      </c>
      <c r="H135" s="26">
        <v>197</v>
      </c>
      <c r="I135" s="26">
        <v>48.4</v>
      </c>
      <c r="J135" s="26">
        <v>245</v>
      </c>
      <c r="K135" s="26">
        <v>149.25</v>
      </c>
      <c r="L135" s="26">
        <v>264.5</v>
      </c>
      <c r="M135" s="26">
        <v>751</v>
      </c>
      <c r="N135" s="26">
        <v>165</v>
      </c>
      <c r="O135" s="26">
        <v>974</v>
      </c>
      <c r="P135" s="26">
        <v>1240</v>
      </c>
      <c r="Q135" s="26">
        <v>73.55</v>
      </c>
      <c r="R135" s="26">
        <v>58</v>
      </c>
      <c r="S135" s="26">
        <v>22.6</v>
      </c>
      <c r="T135" s="26">
        <v>245</v>
      </c>
      <c r="U135" s="26">
        <v>259</v>
      </c>
      <c r="V135" s="26">
        <v>142.6</v>
      </c>
      <c r="W135" s="26">
        <v>4616</v>
      </c>
      <c r="X135" s="26">
        <v>1917.2422999999999</v>
      </c>
      <c r="Y135" s="26">
        <v>158.19999999999999</v>
      </c>
      <c r="Z135" s="26">
        <v>956</v>
      </c>
      <c r="AA135" s="26">
        <v>2105</v>
      </c>
      <c r="AB135" s="26">
        <v>284.7</v>
      </c>
      <c r="AC135" s="26">
        <v>640</v>
      </c>
      <c r="AD135" s="26">
        <v>6602</v>
      </c>
      <c r="AE135" s="26">
        <v>662</v>
      </c>
      <c r="AF135" s="26">
        <v>2105</v>
      </c>
      <c r="AG135" s="26">
        <v>25.283000000000001</v>
      </c>
    </row>
    <row r="136" spans="1:33" ht="15.75" customHeight="1">
      <c r="A136" s="101">
        <v>44025</v>
      </c>
      <c r="B136" s="102">
        <f>VLOOKUP(A136,'FTSE All-Share Historical '!A:B,2,FALSE)</f>
        <v>3461.88</v>
      </c>
      <c r="C136" s="26">
        <v>700</v>
      </c>
      <c r="D136" s="26">
        <v>102.02</v>
      </c>
      <c r="E136" s="26">
        <v>147.80000000000001</v>
      </c>
      <c r="F136" s="26">
        <v>234</v>
      </c>
      <c r="G136" s="26">
        <v>66.3</v>
      </c>
      <c r="H136" s="26">
        <v>197.5</v>
      </c>
      <c r="I136" s="26">
        <v>50.2</v>
      </c>
      <c r="J136" s="26">
        <v>226</v>
      </c>
      <c r="K136" s="26">
        <v>155</v>
      </c>
      <c r="L136" s="26">
        <v>269</v>
      </c>
      <c r="M136" s="26">
        <v>740</v>
      </c>
      <c r="N136" s="26">
        <v>170</v>
      </c>
      <c r="O136" s="26">
        <v>968</v>
      </c>
      <c r="P136" s="26">
        <v>1246</v>
      </c>
      <c r="Q136" s="26">
        <v>76.45</v>
      </c>
      <c r="R136" s="26">
        <v>62</v>
      </c>
      <c r="S136" s="26">
        <v>22.7</v>
      </c>
      <c r="T136" s="26">
        <v>245</v>
      </c>
      <c r="U136" s="26">
        <v>259</v>
      </c>
      <c r="V136" s="26">
        <v>142</v>
      </c>
      <c r="W136" s="26">
        <v>4760</v>
      </c>
      <c r="X136" s="26">
        <v>1960.2682</v>
      </c>
      <c r="Y136" s="26">
        <v>162.6</v>
      </c>
      <c r="Z136" s="26">
        <v>971.5</v>
      </c>
      <c r="AA136" s="26">
        <v>2140</v>
      </c>
      <c r="AB136" s="26">
        <v>284.60000000000002</v>
      </c>
      <c r="AC136" s="26">
        <v>650</v>
      </c>
      <c r="AD136" s="26">
        <v>6748</v>
      </c>
      <c r="AE136" s="26">
        <v>658.5</v>
      </c>
      <c r="AF136" s="26">
        <v>2120</v>
      </c>
      <c r="AG136" s="26">
        <v>24.199400000000001</v>
      </c>
    </row>
    <row r="137" spans="1:33" ht="15.75" customHeight="1">
      <c r="A137" s="101">
        <v>44026</v>
      </c>
      <c r="B137" s="102">
        <f>VLOOKUP(A137,'FTSE All-Share Historical '!A:B,2,FALSE)</f>
        <v>3456.52</v>
      </c>
      <c r="C137" s="26">
        <v>682</v>
      </c>
      <c r="D137" s="26">
        <v>101.04</v>
      </c>
      <c r="E137" s="26">
        <v>154.80000000000001</v>
      </c>
      <c r="F137" s="26">
        <v>238</v>
      </c>
      <c r="G137" s="26">
        <v>65</v>
      </c>
      <c r="H137" s="26">
        <v>195</v>
      </c>
      <c r="I137" s="26">
        <v>46.68</v>
      </c>
      <c r="J137" s="26">
        <v>226</v>
      </c>
      <c r="K137" s="26">
        <v>155</v>
      </c>
      <c r="L137" s="26">
        <v>257</v>
      </c>
      <c r="M137" s="26">
        <v>738</v>
      </c>
      <c r="N137" s="26">
        <v>163.19999999999999</v>
      </c>
      <c r="O137" s="26">
        <v>962</v>
      </c>
      <c r="P137" s="26">
        <v>1214</v>
      </c>
      <c r="Q137" s="26">
        <v>78</v>
      </c>
      <c r="R137" s="26">
        <v>58</v>
      </c>
      <c r="S137" s="26">
        <v>23</v>
      </c>
      <c r="T137" s="26">
        <v>242.5</v>
      </c>
      <c r="U137" s="26">
        <v>260</v>
      </c>
      <c r="V137" s="26">
        <v>140</v>
      </c>
      <c r="W137" s="26">
        <v>4824.5</v>
      </c>
      <c r="X137" s="26">
        <v>1959.4713999999999</v>
      </c>
      <c r="Y137" s="26">
        <v>161</v>
      </c>
      <c r="Z137" s="26">
        <v>926</v>
      </c>
      <c r="AA137" s="26">
        <v>2135</v>
      </c>
      <c r="AB137" s="26">
        <v>279</v>
      </c>
      <c r="AC137" s="26">
        <v>657.5</v>
      </c>
      <c r="AD137" s="26">
        <v>6658</v>
      </c>
      <c r="AE137" s="26">
        <v>665</v>
      </c>
      <c r="AF137" s="26">
        <v>2100</v>
      </c>
      <c r="AG137" s="26">
        <v>24.921800000000001</v>
      </c>
    </row>
    <row r="138" spans="1:33" ht="15.75" customHeight="1">
      <c r="A138" s="101">
        <v>44027</v>
      </c>
      <c r="B138" s="102">
        <f>VLOOKUP(A138,'FTSE All-Share Historical '!A:B,2,FALSE)</f>
        <v>3517.4</v>
      </c>
      <c r="C138" s="26">
        <v>696</v>
      </c>
      <c r="D138" s="26">
        <v>105</v>
      </c>
      <c r="E138" s="26">
        <v>155.4</v>
      </c>
      <c r="F138" s="26">
        <v>238.5</v>
      </c>
      <c r="G138" s="26">
        <v>66</v>
      </c>
      <c r="H138" s="26">
        <v>192.5</v>
      </c>
      <c r="I138" s="26">
        <v>47.5</v>
      </c>
      <c r="J138" s="26">
        <v>241</v>
      </c>
      <c r="K138" s="26">
        <v>158</v>
      </c>
      <c r="L138" s="26">
        <v>269</v>
      </c>
      <c r="M138" s="26">
        <v>779</v>
      </c>
      <c r="N138" s="26">
        <v>168.2</v>
      </c>
      <c r="O138" s="26">
        <v>966</v>
      </c>
      <c r="P138" s="26">
        <v>1210</v>
      </c>
      <c r="Q138" s="26">
        <v>80</v>
      </c>
      <c r="R138" s="26">
        <v>59.8</v>
      </c>
      <c r="S138" s="26">
        <v>22.6</v>
      </c>
      <c r="T138" s="26">
        <v>242.5</v>
      </c>
      <c r="U138" s="26">
        <v>266</v>
      </c>
      <c r="V138" s="26">
        <v>141.4</v>
      </c>
      <c r="W138" s="26">
        <v>4844.5</v>
      </c>
      <c r="X138" s="26">
        <v>1945.5278000000001</v>
      </c>
      <c r="Y138" s="26">
        <v>160</v>
      </c>
      <c r="Z138" s="26">
        <v>956</v>
      </c>
      <c r="AA138" s="26">
        <v>2165</v>
      </c>
      <c r="AB138" s="26">
        <v>290.60000000000002</v>
      </c>
      <c r="AC138" s="26">
        <v>675</v>
      </c>
      <c r="AD138" s="26">
        <v>6880</v>
      </c>
      <c r="AE138" s="26">
        <v>707</v>
      </c>
      <c r="AF138" s="26">
        <v>2213</v>
      </c>
      <c r="AG138" s="26">
        <v>25.283000000000001</v>
      </c>
    </row>
    <row r="139" spans="1:33" ht="15.75" customHeight="1">
      <c r="A139" s="101">
        <v>44028</v>
      </c>
      <c r="B139" s="102">
        <f>VLOOKUP(A139,'FTSE All-Share Historical '!A:B,2,FALSE)</f>
        <v>3494.51</v>
      </c>
      <c r="C139" s="26">
        <v>682</v>
      </c>
      <c r="D139" s="26">
        <v>104</v>
      </c>
      <c r="E139" s="26">
        <v>152.19999999999999</v>
      </c>
      <c r="F139" s="26">
        <v>236</v>
      </c>
      <c r="G139" s="26">
        <v>65</v>
      </c>
      <c r="H139" s="26">
        <v>188</v>
      </c>
      <c r="I139" s="26">
        <v>47.68</v>
      </c>
      <c r="J139" s="26">
        <v>243</v>
      </c>
      <c r="K139" s="26">
        <v>155</v>
      </c>
      <c r="L139" s="26">
        <v>275.5</v>
      </c>
      <c r="M139" s="26">
        <v>845</v>
      </c>
      <c r="N139" s="26">
        <v>163</v>
      </c>
      <c r="O139" s="26">
        <v>960</v>
      </c>
      <c r="P139" s="26">
        <v>1170</v>
      </c>
      <c r="Q139" s="26">
        <v>76.5</v>
      </c>
      <c r="R139" s="26">
        <v>60.2</v>
      </c>
      <c r="S139" s="26">
        <v>22.4</v>
      </c>
      <c r="T139" s="26">
        <v>242.5</v>
      </c>
      <c r="U139" s="26">
        <v>262</v>
      </c>
      <c r="V139" s="26">
        <v>140</v>
      </c>
      <c r="W139" s="26">
        <v>4823</v>
      </c>
      <c r="X139" s="26">
        <v>1922.8197</v>
      </c>
      <c r="Y139" s="26">
        <v>160</v>
      </c>
      <c r="Z139" s="26">
        <v>937</v>
      </c>
      <c r="AA139" s="26">
        <v>2130</v>
      </c>
      <c r="AB139" s="26">
        <v>296.2</v>
      </c>
      <c r="AC139" s="26">
        <v>675</v>
      </c>
      <c r="AD139" s="26">
        <v>6888</v>
      </c>
      <c r="AE139" s="26">
        <v>708</v>
      </c>
      <c r="AF139" s="26">
        <v>2196</v>
      </c>
      <c r="AG139" s="26">
        <v>25.283000000000001</v>
      </c>
    </row>
    <row r="140" spans="1:33" ht="15.75" customHeight="1">
      <c r="A140" s="101">
        <v>44029</v>
      </c>
      <c r="B140" s="102">
        <f>VLOOKUP(A140,'FTSE All-Share Historical '!A:B,2,FALSE)</f>
        <v>3513.88</v>
      </c>
      <c r="C140" s="26">
        <v>671</v>
      </c>
      <c r="D140" s="26">
        <v>102.88</v>
      </c>
      <c r="E140" s="26">
        <v>156.4</v>
      </c>
      <c r="F140" s="26">
        <v>236</v>
      </c>
      <c r="G140" s="26">
        <v>64</v>
      </c>
      <c r="H140" s="26">
        <v>186</v>
      </c>
      <c r="I140" s="26">
        <v>47.98</v>
      </c>
      <c r="J140" s="26">
        <v>245</v>
      </c>
      <c r="K140" s="26">
        <v>155</v>
      </c>
      <c r="L140" s="26">
        <v>277.5</v>
      </c>
      <c r="M140" s="26">
        <v>862</v>
      </c>
      <c r="N140" s="26">
        <v>165.4</v>
      </c>
      <c r="O140" s="26">
        <v>952</v>
      </c>
      <c r="P140" s="26">
        <v>1148</v>
      </c>
      <c r="Q140" s="26">
        <v>74.05</v>
      </c>
      <c r="R140" s="26">
        <v>61.3</v>
      </c>
      <c r="S140" s="26">
        <v>22.7</v>
      </c>
      <c r="T140" s="26">
        <v>240</v>
      </c>
      <c r="U140" s="26">
        <v>264</v>
      </c>
      <c r="V140" s="26">
        <v>138.6</v>
      </c>
      <c r="W140" s="26">
        <v>4941</v>
      </c>
      <c r="X140" s="26">
        <v>1951.3044</v>
      </c>
      <c r="Y140" s="26">
        <v>160</v>
      </c>
      <c r="Z140" s="26">
        <v>940</v>
      </c>
      <c r="AA140" s="26">
        <v>2100</v>
      </c>
      <c r="AB140" s="26">
        <v>288.5</v>
      </c>
      <c r="AC140" s="26">
        <v>675</v>
      </c>
      <c r="AD140" s="26">
        <v>6910</v>
      </c>
      <c r="AE140" s="26">
        <v>713</v>
      </c>
      <c r="AF140" s="26">
        <v>2258</v>
      </c>
      <c r="AG140" s="26">
        <v>26.366499999999998</v>
      </c>
    </row>
    <row r="141" spans="1:33" ht="15.75" customHeight="1">
      <c r="A141" s="101">
        <v>44032</v>
      </c>
      <c r="B141" s="102">
        <f>VLOOKUP(A141,'FTSE All-Share Historical '!A:B,2,FALSE)</f>
        <v>3501.72</v>
      </c>
      <c r="C141" s="26">
        <v>670</v>
      </c>
      <c r="D141" s="26">
        <v>103.32</v>
      </c>
      <c r="E141" s="26">
        <v>146.4</v>
      </c>
      <c r="F141" s="26">
        <v>236</v>
      </c>
      <c r="G141" s="26">
        <v>63</v>
      </c>
      <c r="H141" s="26">
        <v>187.5</v>
      </c>
      <c r="I141" s="26">
        <v>45.1</v>
      </c>
      <c r="J141" s="26">
        <v>260</v>
      </c>
      <c r="K141" s="26">
        <v>155</v>
      </c>
      <c r="L141" s="26">
        <v>280</v>
      </c>
      <c r="M141" s="26">
        <v>865</v>
      </c>
      <c r="N141" s="26">
        <v>155.6</v>
      </c>
      <c r="O141" s="26">
        <v>946</v>
      </c>
      <c r="P141" s="26">
        <v>1126</v>
      </c>
      <c r="Q141" s="26">
        <v>73.75</v>
      </c>
      <c r="R141" s="26">
        <v>59.5</v>
      </c>
      <c r="S141" s="26">
        <v>22.8</v>
      </c>
      <c r="T141" s="26">
        <v>240</v>
      </c>
      <c r="U141" s="26">
        <v>256</v>
      </c>
      <c r="V141" s="26">
        <v>139.4</v>
      </c>
      <c r="W141" s="26">
        <v>4959.5</v>
      </c>
      <c r="X141" s="26">
        <v>1955.4875</v>
      </c>
      <c r="Y141" s="26">
        <v>164.4</v>
      </c>
      <c r="Z141" s="26">
        <v>901.5</v>
      </c>
      <c r="AA141" s="26">
        <v>2080</v>
      </c>
      <c r="AB141" s="26">
        <v>285.3</v>
      </c>
      <c r="AC141" s="26">
        <v>675</v>
      </c>
      <c r="AD141" s="26">
        <v>6922</v>
      </c>
      <c r="AE141" s="26">
        <v>719.5</v>
      </c>
      <c r="AF141" s="26">
        <v>2237</v>
      </c>
      <c r="AG141" s="26">
        <v>137.25030000000001</v>
      </c>
    </row>
    <row r="142" spans="1:33" ht="15.75" customHeight="1">
      <c r="A142" s="101">
        <v>44033</v>
      </c>
      <c r="B142" s="102">
        <f>VLOOKUP(A142,'FTSE All-Share Historical '!A:B,2,FALSE)</f>
        <v>3509.42</v>
      </c>
      <c r="C142" s="26">
        <v>638</v>
      </c>
      <c r="D142" s="26">
        <v>103.58</v>
      </c>
      <c r="E142" s="26">
        <v>143.80000000000001</v>
      </c>
      <c r="F142" s="26">
        <v>232</v>
      </c>
      <c r="G142" s="26">
        <v>64.8</v>
      </c>
      <c r="H142" s="26">
        <v>186.5</v>
      </c>
      <c r="I142" s="26">
        <v>48.3</v>
      </c>
      <c r="J142" s="26">
        <v>245</v>
      </c>
      <c r="K142" s="26">
        <v>157</v>
      </c>
      <c r="L142" s="26">
        <v>306.5</v>
      </c>
      <c r="M142" s="26">
        <v>873</v>
      </c>
      <c r="N142" s="26">
        <v>165</v>
      </c>
      <c r="O142" s="26">
        <v>940</v>
      </c>
      <c r="P142" s="26">
        <v>1122</v>
      </c>
      <c r="Q142" s="26">
        <v>71.5</v>
      </c>
      <c r="R142" s="26">
        <v>57.9</v>
      </c>
      <c r="S142" s="26">
        <v>22.5</v>
      </c>
      <c r="T142" s="26">
        <v>240</v>
      </c>
      <c r="U142" s="26">
        <v>260</v>
      </c>
      <c r="V142" s="26">
        <v>136</v>
      </c>
      <c r="W142" s="26">
        <v>4845</v>
      </c>
      <c r="X142" s="26">
        <v>1941.3447000000001</v>
      </c>
      <c r="Y142" s="26">
        <v>167</v>
      </c>
      <c r="Z142" s="26">
        <v>956</v>
      </c>
      <c r="AA142" s="26">
        <v>2075</v>
      </c>
      <c r="AB142" s="26">
        <v>304.89999999999998</v>
      </c>
      <c r="AC142" s="26">
        <v>680</v>
      </c>
      <c r="AD142" s="26">
        <v>6846</v>
      </c>
      <c r="AE142" s="26">
        <v>720.5</v>
      </c>
      <c r="AF142" s="26">
        <v>2214</v>
      </c>
      <c r="AG142" s="26">
        <v>137.25030000000001</v>
      </c>
    </row>
    <row r="143" spans="1:33" ht="15.75" customHeight="1">
      <c r="A143" s="101">
        <v>44034</v>
      </c>
      <c r="B143" s="102">
        <f>VLOOKUP(A143,'FTSE All-Share Historical '!A:B,2,FALSE)</f>
        <v>3479</v>
      </c>
      <c r="C143" s="26">
        <v>632</v>
      </c>
      <c r="D143" s="26">
        <v>100.36</v>
      </c>
      <c r="E143" s="26">
        <v>145</v>
      </c>
      <c r="F143" s="26">
        <v>238.5</v>
      </c>
      <c r="G143" s="26">
        <v>61.9</v>
      </c>
      <c r="H143" s="26">
        <v>188</v>
      </c>
      <c r="I143" s="26">
        <v>45.88</v>
      </c>
      <c r="J143" s="26">
        <v>247.5</v>
      </c>
      <c r="K143" s="26">
        <v>156</v>
      </c>
      <c r="L143" s="26">
        <v>301</v>
      </c>
      <c r="M143" s="26">
        <v>807</v>
      </c>
      <c r="N143" s="26">
        <v>163.19999999999999</v>
      </c>
      <c r="O143" s="26">
        <v>960</v>
      </c>
      <c r="P143" s="26">
        <v>1104</v>
      </c>
      <c r="Q143" s="26">
        <v>68</v>
      </c>
      <c r="R143" s="26">
        <v>55.8</v>
      </c>
      <c r="S143" s="26">
        <v>22.5</v>
      </c>
      <c r="T143" s="26">
        <v>240</v>
      </c>
      <c r="U143" s="26">
        <v>258</v>
      </c>
      <c r="V143" s="26">
        <v>137</v>
      </c>
      <c r="W143" s="26">
        <v>4820</v>
      </c>
      <c r="X143" s="26">
        <v>1931.7834</v>
      </c>
      <c r="Y143" s="26">
        <v>170.2</v>
      </c>
      <c r="Z143" s="26">
        <v>937.5</v>
      </c>
      <c r="AA143" s="26">
        <v>2050</v>
      </c>
      <c r="AB143" s="26">
        <v>293.8</v>
      </c>
      <c r="AC143" s="26">
        <v>680</v>
      </c>
      <c r="AD143" s="26">
        <v>6872</v>
      </c>
      <c r="AE143" s="26">
        <v>728</v>
      </c>
      <c r="AF143" s="26">
        <v>2186</v>
      </c>
      <c r="AG143" s="26">
        <v>128.58189999999999</v>
      </c>
    </row>
    <row r="144" spans="1:33" ht="15.75" customHeight="1">
      <c r="A144" s="101">
        <v>44035</v>
      </c>
      <c r="B144" s="102">
        <f>VLOOKUP(A144,'FTSE All-Share Historical '!A:B,2,FALSE)</f>
        <v>3481.81</v>
      </c>
      <c r="C144" s="26">
        <v>596</v>
      </c>
      <c r="D144" s="26">
        <v>97.35</v>
      </c>
      <c r="E144" s="26">
        <v>150.6</v>
      </c>
      <c r="F144" s="26">
        <v>230</v>
      </c>
      <c r="G144" s="26">
        <v>61.3</v>
      </c>
      <c r="H144" s="26">
        <v>196</v>
      </c>
      <c r="I144" s="26">
        <v>44</v>
      </c>
      <c r="J144" s="26">
        <v>244</v>
      </c>
      <c r="K144" s="26">
        <v>156</v>
      </c>
      <c r="L144" s="26">
        <v>294.5</v>
      </c>
      <c r="M144" s="26">
        <v>818</v>
      </c>
      <c r="N144" s="26">
        <v>161.19999999999999</v>
      </c>
      <c r="O144" s="26">
        <v>948</v>
      </c>
      <c r="P144" s="26">
        <v>1106</v>
      </c>
      <c r="Q144" s="26">
        <v>69.25</v>
      </c>
      <c r="R144" s="26">
        <v>57.8</v>
      </c>
      <c r="S144" s="26">
        <v>22.25</v>
      </c>
      <c r="T144" s="26">
        <v>245</v>
      </c>
      <c r="U144" s="26">
        <v>251</v>
      </c>
      <c r="V144" s="26">
        <v>139</v>
      </c>
      <c r="W144" s="26">
        <v>4816</v>
      </c>
      <c r="X144" s="26">
        <v>1954.6907000000001</v>
      </c>
      <c r="Y144" s="26">
        <v>169</v>
      </c>
      <c r="Z144" s="26">
        <v>914.5</v>
      </c>
      <c r="AA144" s="26">
        <v>2135</v>
      </c>
      <c r="AB144" s="26">
        <v>300.60000000000002</v>
      </c>
      <c r="AC144" s="26">
        <v>695</v>
      </c>
      <c r="AD144" s="26">
        <v>6874</v>
      </c>
      <c r="AE144" s="26">
        <v>718.5</v>
      </c>
      <c r="AF144" s="26">
        <v>2204</v>
      </c>
      <c r="AG144" s="26">
        <v>135.08320000000001</v>
      </c>
    </row>
    <row r="145" spans="1:33" ht="15.75" customHeight="1">
      <c r="A145" s="101">
        <v>44036</v>
      </c>
      <c r="B145" s="102">
        <f>VLOOKUP(A145,'FTSE All-Share Historical '!A:B,2,FALSE)</f>
        <v>3433.44</v>
      </c>
      <c r="C145" s="26">
        <v>552</v>
      </c>
      <c r="D145" s="26">
        <v>101.8</v>
      </c>
      <c r="E145" s="26">
        <v>148.80000000000001</v>
      </c>
      <c r="F145" s="26">
        <v>236</v>
      </c>
      <c r="G145" s="26">
        <v>57.7</v>
      </c>
      <c r="H145" s="26">
        <v>196</v>
      </c>
      <c r="I145" s="26">
        <v>43.92</v>
      </c>
      <c r="J145" s="26">
        <v>240</v>
      </c>
      <c r="K145" s="26">
        <v>155</v>
      </c>
      <c r="L145" s="26">
        <v>285</v>
      </c>
      <c r="M145" s="26">
        <v>785</v>
      </c>
      <c r="N145" s="26">
        <v>160.6</v>
      </c>
      <c r="O145" s="26">
        <v>946</v>
      </c>
      <c r="P145" s="26">
        <v>1076</v>
      </c>
      <c r="Q145" s="26">
        <v>70.349999999999994</v>
      </c>
      <c r="R145" s="26">
        <v>56.5</v>
      </c>
      <c r="S145" s="26">
        <v>22.2</v>
      </c>
      <c r="T145" s="26">
        <v>240</v>
      </c>
      <c r="U145" s="26">
        <v>253</v>
      </c>
      <c r="V145" s="26">
        <v>143</v>
      </c>
      <c r="W145" s="26">
        <v>4747.5</v>
      </c>
      <c r="X145" s="26">
        <v>1948.7148999999999</v>
      </c>
      <c r="Y145" s="26">
        <v>169</v>
      </c>
      <c r="Z145" s="26">
        <v>892</v>
      </c>
      <c r="AA145" s="26">
        <v>2125</v>
      </c>
      <c r="AB145" s="26">
        <v>295</v>
      </c>
      <c r="AC145" s="26">
        <v>695</v>
      </c>
      <c r="AD145" s="26">
        <v>6992</v>
      </c>
      <c r="AE145" s="26">
        <v>682</v>
      </c>
      <c r="AF145" s="26">
        <v>2152</v>
      </c>
      <c r="AG145" s="26">
        <v>147.36349999999999</v>
      </c>
    </row>
    <row r="146" spans="1:33" ht="15.75" customHeight="1">
      <c r="A146" s="101">
        <v>44039</v>
      </c>
      <c r="B146" s="102">
        <f>VLOOKUP(A146,'FTSE All-Share Historical '!A:B,2,FALSE)</f>
        <v>3421.03</v>
      </c>
      <c r="C146" s="26">
        <v>500</v>
      </c>
      <c r="D146" s="26">
        <v>100</v>
      </c>
      <c r="E146" s="26">
        <v>148</v>
      </c>
      <c r="F146" s="26">
        <v>250</v>
      </c>
      <c r="G146" s="26">
        <v>60</v>
      </c>
      <c r="H146" s="26">
        <v>187</v>
      </c>
      <c r="I146" s="26">
        <v>41.5</v>
      </c>
      <c r="J146" s="26">
        <v>238</v>
      </c>
      <c r="K146" s="26">
        <v>153.5</v>
      </c>
      <c r="L146" s="26">
        <v>274</v>
      </c>
      <c r="M146" s="26">
        <v>800</v>
      </c>
      <c r="N146" s="26">
        <v>157</v>
      </c>
      <c r="O146" s="26">
        <v>930</v>
      </c>
      <c r="P146" s="26">
        <v>1094</v>
      </c>
      <c r="Q146" s="26">
        <v>68</v>
      </c>
      <c r="R146" s="26">
        <v>55</v>
      </c>
      <c r="S146" s="26">
        <v>22</v>
      </c>
      <c r="T146" s="26">
        <v>240</v>
      </c>
      <c r="U146" s="26">
        <v>252.5</v>
      </c>
      <c r="V146" s="26">
        <v>139.19999999999999</v>
      </c>
      <c r="W146" s="26">
        <v>4839</v>
      </c>
      <c r="X146" s="26">
        <v>1976.8013000000001</v>
      </c>
      <c r="Y146" s="26">
        <v>172.2</v>
      </c>
      <c r="Z146" s="26">
        <v>850.5</v>
      </c>
      <c r="AA146" s="26">
        <v>2070</v>
      </c>
      <c r="AB146" s="26">
        <v>286</v>
      </c>
      <c r="AC146" s="26">
        <v>695</v>
      </c>
      <c r="AD146" s="26">
        <v>7008</v>
      </c>
      <c r="AE146" s="26">
        <v>624</v>
      </c>
      <c r="AF146" s="26">
        <v>2159</v>
      </c>
      <c r="AG146" s="26">
        <v>161.8109</v>
      </c>
    </row>
    <row r="147" spans="1:33" ht="15.75" customHeight="1">
      <c r="A147" s="101">
        <v>44040</v>
      </c>
      <c r="B147" s="102">
        <f>VLOOKUP(A147,'FTSE All-Share Historical '!A:B,2,FALSE)</f>
        <v>3436.42</v>
      </c>
      <c r="C147" s="26">
        <v>500</v>
      </c>
      <c r="D147" s="26">
        <v>97.98</v>
      </c>
      <c r="E147" s="26">
        <v>151.4</v>
      </c>
      <c r="F147" s="26">
        <v>250</v>
      </c>
      <c r="G147" s="26">
        <v>60</v>
      </c>
      <c r="H147" s="26">
        <v>194</v>
      </c>
      <c r="I147" s="26">
        <v>41.5</v>
      </c>
      <c r="J147" s="26">
        <v>244</v>
      </c>
      <c r="K147" s="26">
        <v>152</v>
      </c>
      <c r="L147" s="26">
        <v>286</v>
      </c>
      <c r="M147" s="26">
        <v>818</v>
      </c>
      <c r="N147" s="26">
        <v>158</v>
      </c>
      <c r="O147" s="26">
        <v>926</v>
      </c>
      <c r="P147" s="26">
        <v>1082</v>
      </c>
      <c r="Q147" s="26">
        <v>69.650000000000006</v>
      </c>
      <c r="R147" s="26">
        <v>62</v>
      </c>
      <c r="S147" s="26">
        <v>22</v>
      </c>
      <c r="T147" s="26">
        <v>257.5</v>
      </c>
      <c r="U147" s="26">
        <v>249</v>
      </c>
      <c r="V147" s="26">
        <v>142</v>
      </c>
      <c r="W147" s="26">
        <v>4765</v>
      </c>
      <c r="X147" s="26">
        <v>1977.0005000000001</v>
      </c>
      <c r="Y147" s="26">
        <v>172</v>
      </c>
      <c r="Z147" s="26">
        <v>833</v>
      </c>
      <c r="AA147" s="26">
        <v>2110</v>
      </c>
      <c r="AB147" s="26">
        <v>288.60000000000002</v>
      </c>
      <c r="AC147" s="26">
        <v>695</v>
      </c>
      <c r="AD147" s="26">
        <v>6980</v>
      </c>
      <c r="AE147" s="26">
        <v>663.5</v>
      </c>
      <c r="AF147" s="26">
        <v>2150</v>
      </c>
      <c r="AG147" s="26">
        <v>156.03190000000001</v>
      </c>
    </row>
    <row r="148" spans="1:33" ht="15.75" customHeight="1">
      <c r="A148" s="101">
        <v>44041</v>
      </c>
      <c r="B148" s="102">
        <f>VLOOKUP(A148,'FTSE All-Share Historical '!A:B,2,FALSE)</f>
        <v>3436.43</v>
      </c>
      <c r="C148" s="26">
        <v>510</v>
      </c>
      <c r="D148" s="26">
        <v>98.5</v>
      </c>
      <c r="E148" s="26">
        <v>149</v>
      </c>
      <c r="F148" s="26">
        <v>250</v>
      </c>
      <c r="G148" s="26">
        <v>58.7</v>
      </c>
      <c r="H148" s="26">
        <v>195.5</v>
      </c>
      <c r="I148" s="26">
        <v>43.84</v>
      </c>
      <c r="J148" s="26">
        <v>244</v>
      </c>
      <c r="K148" s="26">
        <v>150</v>
      </c>
      <c r="L148" s="26">
        <v>287</v>
      </c>
      <c r="M148" s="26">
        <v>819</v>
      </c>
      <c r="N148" s="26">
        <v>159.6</v>
      </c>
      <c r="O148" s="26">
        <v>926</v>
      </c>
      <c r="P148" s="26">
        <v>1072</v>
      </c>
      <c r="Q148" s="26">
        <v>70</v>
      </c>
      <c r="R148" s="26">
        <v>60.8</v>
      </c>
      <c r="S148" s="26">
        <v>21.6</v>
      </c>
      <c r="T148" s="26">
        <v>275</v>
      </c>
      <c r="U148" s="26">
        <v>255</v>
      </c>
      <c r="V148" s="26">
        <v>144</v>
      </c>
      <c r="W148" s="26">
        <v>4798</v>
      </c>
      <c r="X148" s="26">
        <v>1965.8456000000001</v>
      </c>
      <c r="Y148" s="26">
        <v>170.8</v>
      </c>
      <c r="Z148" s="26">
        <v>856.5</v>
      </c>
      <c r="AA148" s="26">
        <v>2090</v>
      </c>
      <c r="AB148" s="26">
        <v>295.8</v>
      </c>
      <c r="AC148" s="26">
        <v>695</v>
      </c>
      <c r="AD148" s="26">
        <v>7022</v>
      </c>
      <c r="AE148" s="26">
        <v>682</v>
      </c>
      <c r="AF148" s="26">
        <v>2128</v>
      </c>
      <c r="AG148" s="26">
        <v>154.5872</v>
      </c>
    </row>
    <row r="149" spans="1:33" ht="15.75" customHeight="1">
      <c r="A149" s="101">
        <v>44042</v>
      </c>
      <c r="B149" s="102">
        <f>VLOOKUP(A149,'FTSE All-Share Historical '!A:B,2,FALSE)</f>
        <v>3362.73</v>
      </c>
      <c r="C149" s="26">
        <v>582</v>
      </c>
      <c r="D149" s="26">
        <v>98</v>
      </c>
      <c r="E149" s="26">
        <v>151.19999999999999</v>
      </c>
      <c r="F149" s="26">
        <v>250</v>
      </c>
      <c r="G149" s="26">
        <v>60</v>
      </c>
      <c r="H149" s="26">
        <v>190</v>
      </c>
      <c r="I149" s="26">
        <v>43.66</v>
      </c>
      <c r="J149" s="26">
        <v>247</v>
      </c>
      <c r="K149" s="26">
        <v>153</v>
      </c>
      <c r="L149" s="26">
        <v>275</v>
      </c>
      <c r="M149" s="26">
        <v>807</v>
      </c>
      <c r="N149" s="26">
        <v>156</v>
      </c>
      <c r="O149" s="26">
        <v>930</v>
      </c>
      <c r="P149" s="26">
        <v>1030</v>
      </c>
      <c r="Q149" s="26">
        <v>67.5</v>
      </c>
      <c r="R149" s="26">
        <v>60</v>
      </c>
      <c r="S149" s="26">
        <v>22.1</v>
      </c>
      <c r="T149" s="26">
        <v>267</v>
      </c>
      <c r="U149" s="26">
        <v>252</v>
      </c>
      <c r="V149" s="26">
        <v>138.6</v>
      </c>
      <c r="W149" s="26">
        <v>4675.5</v>
      </c>
      <c r="X149" s="26">
        <v>1876.0091</v>
      </c>
      <c r="Y149" s="26">
        <v>167.8</v>
      </c>
      <c r="Z149" s="26">
        <v>850.5</v>
      </c>
      <c r="AA149" s="26">
        <v>2085</v>
      </c>
      <c r="AB149" s="26">
        <v>291</v>
      </c>
      <c r="AC149" s="26">
        <v>690</v>
      </c>
      <c r="AD149" s="26">
        <v>6864</v>
      </c>
      <c r="AE149" s="26">
        <v>689</v>
      </c>
      <c r="AF149" s="26">
        <v>2150</v>
      </c>
      <c r="AG149" s="26">
        <v>145.9187</v>
      </c>
    </row>
    <row r="150" spans="1:33" ht="15.75" customHeight="1">
      <c r="A150" s="101">
        <v>44043</v>
      </c>
      <c r="B150" s="102">
        <f>VLOOKUP(A150,'FTSE All-Share Historical '!A:B,2,FALSE)</f>
        <v>3316.88</v>
      </c>
      <c r="C150" s="26">
        <v>590</v>
      </c>
      <c r="D150" s="26">
        <v>95.61</v>
      </c>
      <c r="E150" s="26">
        <v>146</v>
      </c>
      <c r="F150" s="26">
        <v>250</v>
      </c>
      <c r="G150" s="26">
        <v>60</v>
      </c>
      <c r="H150" s="26">
        <v>190</v>
      </c>
      <c r="I150" s="26">
        <v>40.200000000000003</v>
      </c>
      <c r="J150" s="26">
        <v>248</v>
      </c>
      <c r="K150" s="26">
        <v>156.5</v>
      </c>
      <c r="L150" s="26">
        <v>279.5</v>
      </c>
      <c r="M150" s="26">
        <v>817</v>
      </c>
      <c r="N150" s="26">
        <v>153</v>
      </c>
      <c r="O150" s="26">
        <v>919</v>
      </c>
      <c r="P150" s="26">
        <v>1044</v>
      </c>
      <c r="Q150" s="26">
        <v>63.9</v>
      </c>
      <c r="R150" s="26">
        <v>60.3</v>
      </c>
      <c r="S150" s="26">
        <v>22.35</v>
      </c>
      <c r="T150" s="26">
        <v>264</v>
      </c>
      <c r="U150" s="26">
        <v>246</v>
      </c>
      <c r="V150" s="26">
        <v>138.19999999999999</v>
      </c>
      <c r="W150" s="26">
        <v>4615</v>
      </c>
      <c r="X150" s="26">
        <v>1862.6631</v>
      </c>
      <c r="Y150" s="26">
        <v>165.6</v>
      </c>
      <c r="Z150" s="26">
        <v>845</v>
      </c>
      <c r="AA150" s="26">
        <v>2055</v>
      </c>
      <c r="AB150" s="26">
        <v>288.39999999999998</v>
      </c>
      <c r="AC150" s="26">
        <v>690</v>
      </c>
      <c r="AD150" s="26">
        <v>6792</v>
      </c>
      <c r="AE150" s="26">
        <v>646.5</v>
      </c>
      <c r="AF150" s="26">
        <v>2150</v>
      </c>
      <c r="AG150" s="26">
        <v>147.36349999999999</v>
      </c>
    </row>
    <row r="151" spans="1:33" ht="15.75" customHeight="1">
      <c r="A151" s="101">
        <v>44046</v>
      </c>
      <c r="B151" s="102">
        <f>VLOOKUP(A151,'FTSE All-Share Historical '!A:B,2,FALSE)</f>
        <v>3387.43</v>
      </c>
      <c r="C151" s="26">
        <v>570</v>
      </c>
      <c r="D151" s="26">
        <v>94.97</v>
      </c>
      <c r="E151" s="26">
        <v>149.19999999999999</v>
      </c>
      <c r="F151" s="26">
        <v>248</v>
      </c>
      <c r="G151" s="26">
        <v>58.6</v>
      </c>
      <c r="H151" s="26">
        <v>194.75</v>
      </c>
      <c r="I151" s="26">
        <v>38.44</v>
      </c>
      <c r="J151" s="26">
        <v>251</v>
      </c>
      <c r="K151" s="26">
        <v>149</v>
      </c>
      <c r="L151" s="26">
        <v>266</v>
      </c>
      <c r="M151" s="26">
        <v>831</v>
      </c>
      <c r="N151" s="26">
        <v>149</v>
      </c>
      <c r="O151" s="26">
        <v>870</v>
      </c>
      <c r="P151" s="26">
        <v>1032</v>
      </c>
      <c r="Q151" s="26">
        <v>61.1</v>
      </c>
      <c r="R151" s="26">
        <v>61.5</v>
      </c>
      <c r="S151" s="26">
        <v>22</v>
      </c>
      <c r="T151" s="26">
        <v>270</v>
      </c>
      <c r="U151" s="26">
        <v>240</v>
      </c>
      <c r="V151" s="26">
        <v>137.19999999999999</v>
      </c>
      <c r="W151" s="26">
        <v>4805.5</v>
      </c>
      <c r="X151" s="26">
        <v>1902.9003</v>
      </c>
      <c r="Y151" s="26">
        <v>164.8</v>
      </c>
      <c r="Z151" s="26">
        <v>829</v>
      </c>
      <c r="AA151" s="26">
        <v>2045</v>
      </c>
      <c r="AB151" s="26">
        <v>289</v>
      </c>
      <c r="AC151" s="26">
        <v>690</v>
      </c>
      <c r="AD151" s="26">
        <v>7014</v>
      </c>
      <c r="AE151" s="26">
        <v>677.5</v>
      </c>
      <c r="AF151" s="26">
        <v>2215</v>
      </c>
      <c r="AG151" s="26">
        <v>142.30690000000001</v>
      </c>
    </row>
    <row r="152" spans="1:33" ht="15.75" customHeight="1">
      <c r="A152" s="101">
        <v>44047</v>
      </c>
      <c r="B152" s="102">
        <f>VLOOKUP(A152,'FTSE All-Share Historical '!A:B,2,FALSE)</f>
        <v>3393.9</v>
      </c>
      <c r="C152" s="26">
        <v>555</v>
      </c>
      <c r="D152" s="26">
        <v>95.73</v>
      </c>
      <c r="E152" s="26">
        <v>154.19999999999999</v>
      </c>
      <c r="F152" s="26">
        <v>234</v>
      </c>
      <c r="G152" s="26">
        <v>61.3</v>
      </c>
      <c r="H152" s="26">
        <v>197.25</v>
      </c>
      <c r="I152" s="26">
        <v>42.78</v>
      </c>
      <c r="J152" s="26">
        <v>251</v>
      </c>
      <c r="K152" s="26">
        <v>149</v>
      </c>
      <c r="L152" s="26">
        <v>277</v>
      </c>
      <c r="M152" s="26">
        <v>863</v>
      </c>
      <c r="N152" s="26">
        <v>155.4</v>
      </c>
      <c r="O152" s="26">
        <v>910</v>
      </c>
      <c r="P152" s="26">
        <v>1040</v>
      </c>
      <c r="Q152" s="26">
        <v>59.6</v>
      </c>
      <c r="R152" s="26">
        <v>58.5</v>
      </c>
      <c r="S152" s="26">
        <v>21.45</v>
      </c>
      <c r="T152" s="26">
        <v>281</v>
      </c>
      <c r="U152" s="26">
        <v>245</v>
      </c>
      <c r="V152" s="26">
        <v>136.19999999999999</v>
      </c>
      <c r="W152" s="26">
        <v>4772</v>
      </c>
      <c r="X152" s="26">
        <v>1872.6228000000001</v>
      </c>
      <c r="Y152" s="26">
        <v>166.2</v>
      </c>
      <c r="Z152" s="26">
        <v>870</v>
      </c>
      <c r="AA152" s="26">
        <v>2095</v>
      </c>
      <c r="AB152" s="26">
        <v>261.8</v>
      </c>
      <c r="AC152" s="26">
        <v>670</v>
      </c>
      <c r="AD152" s="26">
        <v>6960</v>
      </c>
      <c r="AE152" s="26">
        <v>699.5</v>
      </c>
      <c r="AF152" s="26">
        <v>2156</v>
      </c>
      <c r="AG152" s="26">
        <v>138.69499999999999</v>
      </c>
    </row>
    <row r="153" spans="1:33" ht="15.75" customHeight="1">
      <c r="A153" s="101">
        <v>44048</v>
      </c>
      <c r="B153" s="102">
        <f>VLOOKUP(A153,'FTSE All-Share Historical '!A:B,2,FALSE)</f>
        <v>3437</v>
      </c>
      <c r="C153" s="26">
        <v>567</v>
      </c>
      <c r="D153" s="26">
        <v>97.8</v>
      </c>
      <c r="E153" s="26">
        <v>156</v>
      </c>
      <c r="F153" s="26">
        <v>248</v>
      </c>
      <c r="G153" s="26">
        <v>60</v>
      </c>
      <c r="H153" s="26">
        <v>195</v>
      </c>
      <c r="I153" s="26">
        <v>47.7</v>
      </c>
      <c r="J153" s="26">
        <v>247</v>
      </c>
      <c r="K153" s="26">
        <v>147.5</v>
      </c>
      <c r="L153" s="26">
        <v>282.5</v>
      </c>
      <c r="M153" s="26">
        <v>844</v>
      </c>
      <c r="N153" s="26">
        <v>169.2</v>
      </c>
      <c r="O153" s="26">
        <v>980</v>
      </c>
      <c r="P153" s="26">
        <v>1222</v>
      </c>
      <c r="Q153" s="26">
        <v>69</v>
      </c>
      <c r="R153" s="26">
        <v>58.2</v>
      </c>
      <c r="S153" s="26">
        <v>21.9</v>
      </c>
      <c r="T153" s="26">
        <v>283</v>
      </c>
      <c r="U153" s="26">
        <v>253</v>
      </c>
      <c r="V153" s="26">
        <v>139.4</v>
      </c>
      <c r="W153" s="26">
        <v>4958</v>
      </c>
      <c r="X153" s="26">
        <v>1959.8697999999999</v>
      </c>
      <c r="Y153" s="26">
        <v>172.4</v>
      </c>
      <c r="Z153" s="26">
        <v>917.5</v>
      </c>
      <c r="AA153" s="26">
        <v>2095</v>
      </c>
      <c r="AB153" s="26">
        <v>283.10000000000002</v>
      </c>
      <c r="AC153" s="26">
        <v>665</v>
      </c>
      <c r="AD153" s="26">
        <v>7136</v>
      </c>
      <c r="AE153" s="26">
        <v>717</v>
      </c>
      <c r="AF153" s="26">
        <v>2174</v>
      </c>
      <c r="AG153" s="26">
        <v>145.9187</v>
      </c>
    </row>
    <row r="154" spans="1:33" ht="15.75" customHeight="1">
      <c r="A154" s="101">
        <v>44049</v>
      </c>
      <c r="B154" s="102">
        <f>VLOOKUP(A154,'FTSE All-Share Historical '!A:B,2,FALSE)</f>
        <v>3395.41</v>
      </c>
      <c r="C154" s="26">
        <v>570</v>
      </c>
      <c r="D154" s="26">
        <v>99.98</v>
      </c>
      <c r="E154" s="26">
        <v>155</v>
      </c>
      <c r="F154" s="26">
        <v>245</v>
      </c>
      <c r="G154" s="26">
        <v>59.9</v>
      </c>
      <c r="H154" s="26">
        <v>198</v>
      </c>
      <c r="I154" s="26">
        <v>47</v>
      </c>
      <c r="J154" s="26">
        <v>248</v>
      </c>
      <c r="K154" s="26">
        <v>146.5</v>
      </c>
      <c r="L154" s="26">
        <v>278</v>
      </c>
      <c r="M154" s="26">
        <v>839</v>
      </c>
      <c r="N154" s="26">
        <v>169.8</v>
      </c>
      <c r="O154" s="26">
        <v>980</v>
      </c>
      <c r="P154" s="26">
        <v>1236</v>
      </c>
      <c r="Q154" s="26">
        <v>67.900000000000006</v>
      </c>
      <c r="R154" s="26">
        <v>57</v>
      </c>
      <c r="S154" s="26">
        <v>22</v>
      </c>
      <c r="T154" s="26">
        <v>285</v>
      </c>
      <c r="U154" s="26">
        <v>250</v>
      </c>
      <c r="V154" s="26">
        <v>137.4</v>
      </c>
      <c r="W154" s="26">
        <v>4720</v>
      </c>
      <c r="X154" s="26">
        <v>1921.8236999999999</v>
      </c>
      <c r="Y154" s="26">
        <v>166</v>
      </c>
      <c r="Z154" s="26">
        <v>934</v>
      </c>
      <c r="AA154" s="26">
        <v>2070</v>
      </c>
      <c r="AB154" s="26">
        <v>279</v>
      </c>
      <c r="AC154" s="26">
        <v>665</v>
      </c>
      <c r="AD154" s="26">
        <v>7002</v>
      </c>
      <c r="AE154" s="26">
        <v>721</v>
      </c>
      <c r="AF154" s="26">
        <v>2157</v>
      </c>
      <c r="AG154" s="26">
        <v>156.03190000000001</v>
      </c>
    </row>
    <row r="155" spans="1:33" ht="15.75" customHeight="1">
      <c r="A155" s="101">
        <v>44050</v>
      </c>
      <c r="B155" s="102">
        <f>VLOOKUP(A155,'FTSE All-Share Historical '!A:B,2,FALSE)</f>
        <v>3402.65</v>
      </c>
      <c r="C155" s="26">
        <v>570</v>
      </c>
      <c r="D155" s="26">
        <v>99</v>
      </c>
      <c r="E155" s="26">
        <v>157.80000000000001</v>
      </c>
      <c r="F155" s="26">
        <v>244.5</v>
      </c>
      <c r="G155" s="26">
        <v>60</v>
      </c>
      <c r="H155" s="26">
        <v>195.5</v>
      </c>
      <c r="I155" s="26">
        <v>45.58</v>
      </c>
      <c r="J155" s="26">
        <v>260</v>
      </c>
      <c r="K155" s="26">
        <v>150</v>
      </c>
      <c r="L155" s="26">
        <v>295</v>
      </c>
      <c r="M155" s="26">
        <v>850</v>
      </c>
      <c r="N155" s="26">
        <v>173.2</v>
      </c>
      <c r="O155" s="26">
        <v>998</v>
      </c>
      <c r="P155" s="26">
        <v>1250</v>
      </c>
      <c r="Q155" s="26">
        <v>69</v>
      </c>
      <c r="R155" s="26">
        <v>57</v>
      </c>
      <c r="S155" s="26">
        <v>22</v>
      </c>
      <c r="T155" s="26">
        <v>297.5</v>
      </c>
      <c r="U155" s="26">
        <v>248</v>
      </c>
      <c r="V155" s="26">
        <v>138.6</v>
      </c>
      <c r="W155" s="26">
        <v>4669.5</v>
      </c>
      <c r="X155" s="26">
        <v>1880.1922</v>
      </c>
      <c r="Y155" s="26">
        <v>170</v>
      </c>
      <c r="Z155" s="26">
        <v>961</v>
      </c>
      <c r="AA155" s="26">
        <v>2100</v>
      </c>
      <c r="AB155" s="26">
        <v>275</v>
      </c>
      <c r="AC155" s="26">
        <v>670</v>
      </c>
      <c r="AD155" s="26">
        <v>7024</v>
      </c>
      <c r="AE155" s="26">
        <v>735</v>
      </c>
      <c r="AF155" s="26">
        <v>2393</v>
      </c>
      <c r="AG155" s="26">
        <v>157.47669999999999</v>
      </c>
    </row>
    <row r="156" spans="1:33" ht="15.75" customHeight="1">
      <c r="A156" s="101">
        <v>44053</v>
      </c>
      <c r="B156" s="102">
        <f>VLOOKUP(A156,'FTSE All-Share Historical '!A:B,2,FALSE)</f>
        <v>3414.64</v>
      </c>
      <c r="C156" s="26">
        <v>580</v>
      </c>
      <c r="D156" s="26">
        <v>99.66</v>
      </c>
      <c r="E156" s="26">
        <v>161.19999999999999</v>
      </c>
      <c r="F156" s="26">
        <v>241.5</v>
      </c>
      <c r="G156" s="26">
        <v>60</v>
      </c>
      <c r="H156" s="26">
        <v>195</v>
      </c>
      <c r="I156" s="26">
        <v>46.24</v>
      </c>
      <c r="J156" s="26">
        <v>268</v>
      </c>
      <c r="K156" s="26">
        <v>145</v>
      </c>
      <c r="L156" s="26">
        <v>293</v>
      </c>
      <c r="M156" s="26">
        <v>837</v>
      </c>
      <c r="N156" s="26">
        <v>170.8</v>
      </c>
      <c r="O156" s="26">
        <v>984</v>
      </c>
      <c r="P156" s="26">
        <v>1268</v>
      </c>
      <c r="Q156" s="26">
        <v>67</v>
      </c>
      <c r="R156" s="26">
        <v>53.1</v>
      </c>
      <c r="S156" s="26">
        <v>22</v>
      </c>
      <c r="T156" s="26">
        <v>313</v>
      </c>
      <c r="U156" s="26">
        <v>248</v>
      </c>
      <c r="V156" s="26">
        <v>137.80000000000001</v>
      </c>
      <c r="W156" s="26">
        <v>4693</v>
      </c>
      <c r="X156" s="26">
        <v>1895.9285</v>
      </c>
      <c r="Y156" s="26">
        <v>166.6</v>
      </c>
      <c r="Z156" s="26">
        <v>976</v>
      </c>
      <c r="AA156" s="26">
        <v>2355</v>
      </c>
      <c r="AB156" s="26">
        <v>277.7</v>
      </c>
      <c r="AC156" s="26">
        <v>670</v>
      </c>
      <c r="AD156" s="26">
        <v>7052</v>
      </c>
      <c r="AE156" s="26">
        <v>748.5</v>
      </c>
      <c r="AF156" s="26">
        <v>2297</v>
      </c>
      <c r="AG156" s="26">
        <v>153.8648</v>
      </c>
    </row>
    <row r="157" spans="1:33" ht="15.75" customHeight="1">
      <c r="A157" s="101">
        <v>44054</v>
      </c>
      <c r="B157" s="102">
        <f>VLOOKUP(A157,'FTSE All-Share Historical '!A:B,2,FALSE)</f>
        <v>3472.13</v>
      </c>
      <c r="C157" s="26">
        <v>620</v>
      </c>
      <c r="D157" s="26">
        <v>101.28</v>
      </c>
      <c r="E157" s="26">
        <v>166.4</v>
      </c>
      <c r="F157" s="26">
        <v>250</v>
      </c>
      <c r="G157" s="26">
        <v>62.9</v>
      </c>
      <c r="H157" s="26">
        <v>195</v>
      </c>
      <c r="I157" s="26">
        <v>52.8</v>
      </c>
      <c r="J157" s="26">
        <v>282</v>
      </c>
      <c r="K157" s="26">
        <v>149</v>
      </c>
      <c r="L157" s="26">
        <v>299.5</v>
      </c>
      <c r="M157" s="26">
        <v>848</v>
      </c>
      <c r="N157" s="26">
        <v>182.6</v>
      </c>
      <c r="O157" s="26">
        <v>1037.5</v>
      </c>
      <c r="P157" s="26">
        <v>1312</v>
      </c>
      <c r="Q157" s="26">
        <v>66.900000000000006</v>
      </c>
      <c r="R157" s="26">
        <v>57.3</v>
      </c>
      <c r="S157" s="26">
        <v>22</v>
      </c>
      <c r="T157" s="26">
        <v>337.5</v>
      </c>
      <c r="U157" s="26">
        <v>249</v>
      </c>
      <c r="V157" s="26">
        <v>140.80000000000001</v>
      </c>
      <c r="W157" s="26">
        <v>4730</v>
      </c>
      <c r="X157" s="26">
        <v>1916.4455</v>
      </c>
      <c r="Y157" s="26">
        <v>170</v>
      </c>
      <c r="Z157" s="26">
        <v>1012</v>
      </c>
      <c r="AA157" s="26">
        <v>2450</v>
      </c>
      <c r="AB157" s="26">
        <v>295.89999999999998</v>
      </c>
      <c r="AC157" s="26">
        <v>670</v>
      </c>
      <c r="AD157" s="26">
        <v>7114</v>
      </c>
      <c r="AE157" s="26">
        <v>790</v>
      </c>
      <c r="AF157" s="26">
        <v>2247</v>
      </c>
      <c r="AG157" s="26">
        <v>148.8082</v>
      </c>
    </row>
    <row r="158" spans="1:33" ht="15.75" customHeight="1">
      <c r="A158" s="101">
        <v>44055</v>
      </c>
      <c r="B158" s="102">
        <f>VLOOKUP(A158,'FTSE All-Share Historical '!A:B,2,FALSE)</f>
        <v>3533.9</v>
      </c>
      <c r="C158" s="26">
        <v>606</v>
      </c>
      <c r="D158" s="26">
        <v>96.92</v>
      </c>
      <c r="E158" s="26">
        <v>169</v>
      </c>
      <c r="F158" s="26">
        <v>252</v>
      </c>
      <c r="G158" s="26">
        <v>62</v>
      </c>
      <c r="H158" s="26">
        <v>200</v>
      </c>
      <c r="I158" s="26">
        <v>51.6</v>
      </c>
      <c r="J158" s="26">
        <v>295</v>
      </c>
      <c r="K158" s="26">
        <v>156</v>
      </c>
      <c r="L158" s="26">
        <v>295</v>
      </c>
      <c r="M158" s="26">
        <v>835</v>
      </c>
      <c r="N158" s="26">
        <v>179.8</v>
      </c>
      <c r="O158" s="26">
        <v>1050</v>
      </c>
      <c r="P158" s="26">
        <v>1358</v>
      </c>
      <c r="Q158" s="26">
        <v>66.400000000000006</v>
      </c>
      <c r="R158" s="26">
        <v>59</v>
      </c>
      <c r="S158" s="26">
        <v>22.9</v>
      </c>
      <c r="T158" s="26">
        <v>350</v>
      </c>
      <c r="U158" s="26">
        <v>249.25</v>
      </c>
      <c r="V158" s="26">
        <v>142.80000000000001</v>
      </c>
      <c r="W158" s="26">
        <v>4838</v>
      </c>
      <c r="X158" s="26">
        <v>1954.2923000000001</v>
      </c>
      <c r="Y158" s="26">
        <v>168.4</v>
      </c>
      <c r="Z158" s="26">
        <v>1006</v>
      </c>
      <c r="AA158" s="26">
        <v>2500</v>
      </c>
      <c r="AB158" s="26">
        <v>297</v>
      </c>
      <c r="AC158" s="26">
        <v>665</v>
      </c>
      <c r="AD158" s="26">
        <v>7290</v>
      </c>
      <c r="AE158" s="26">
        <v>756</v>
      </c>
      <c r="AF158" s="26">
        <v>2341</v>
      </c>
      <c r="AG158" s="26">
        <v>158.92140000000001</v>
      </c>
    </row>
    <row r="159" spans="1:33" ht="15.75" customHeight="1">
      <c r="A159" s="101">
        <v>44056</v>
      </c>
      <c r="B159" s="102">
        <f>VLOOKUP(A159,'FTSE All-Share Historical '!A:B,2,FALSE)</f>
        <v>3484.3</v>
      </c>
      <c r="C159" s="26">
        <v>600</v>
      </c>
      <c r="D159" s="26">
        <v>98.33</v>
      </c>
      <c r="E159" s="26">
        <v>171</v>
      </c>
      <c r="F159" s="26">
        <v>255</v>
      </c>
      <c r="G159" s="26">
        <v>62</v>
      </c>
      <c r="H159" s="26">
        <v>206.5</v>
      </c>
      <c r="I159" s="26">
        <v>51.5</v>
      </c>
      <c r="J159" s="26">
        <v>271</v>
      </c>
      <c r="K159" s="26">
        <v>145</v>
      </c>
      <c r="L159" s="26">
        <v>299.5</v>
      </c>
      <c r="M159" s="26">
        <v>841</v>
      </c>
      <c r="N159" s="26">
        <v>174.2</v>
      </c>
      <c r="O159" s="26">
        <v>1060</v>
      </c>
      <c r="P159" s="26">
        <v>1306</v>
      </c>
      <c r="Q159" s="26">
        <v>62.8</v>
      </c>
      <c r="R159" s="26">
        <v>58.5</v>
      </c>
      <c r="S159" s="26">
        <v>22</v>
      </c>
      <c r="T159" s="26">
        <v>342.5</v>
      </c>
      <c r="U159" s="26">
        <v>250</v>
      </c>
      <c r="V159" s="26">
        <v>143</v>
      </c>
      <c r="W159" s="26">
        <v>4752.5</v>
      </c>
      <c r="X159" s="26">
        <v>1910.2705000000001</v>
      </c>
      <c r="Y159" s="26">
        <v>171.8</v>
      </c>
      <c r="Z159" s="26">
        <v>1001</v>
      </c>
      <c r="AA159" s="26">
        <v>2500</v>
      </c>
      <c r="AB159" s="26">
        <v>284.2</v>
      </c>
      <c r="AC159" s="26">
        <v>680</v>
      </c>
      <c r="AD159" s="26">
        <v>7250</v>
      </c>
      <c r="AE159" s="26">
        <v>735.5</v>
      </c>
      <c r="AF159" s="26">
        <v>2328</v>
      </c>
      <c r="AG159" s="26">
        <v>167.5898</v>
      </c>
    </row>
    <row r="160" spans="1:33" ht="15.75" customHeight="1">
      <c r="A160" s="101">
        <v>44057</v>
      </c>
      <c r="B160" s="102">
        <f>VLOOKUP(A160,'FTSE All-Share Historical '!A:B,2,FALSE)</f>
        <v>3433.4</v>
      </c>
      <c r="C160" s="26">
        <v>600</v>
      </c>
      <c r="D160" s="26">
        <v>97</v>
      </c>
      <c r="E160" s="26">
        <v>163.80000000000001</v>
      </c>
      <c r="F160" s="26">
        <v>255</v>
      </c>
      <c r="G160" s="26">
        <v>61.7</v>
      </c>
      <c r="H160" s="26">
        <v>204</v>
      </c>
      <c r="I160" s="26">
        <v>50</v>
      </c>
      <c r="J160" s="26">
        <v>271</v>
      </c>
      <c r="K160" s="26">
        <v>156.5</v>
      </c>
      <c r="L160" s="26">
        <v>282</v>
      </c>
      <c r="M160" s="26">
        <v>829</v>
      </c>
      <c r="N160" s="26">
        <v>170.8</v>
      </c>
      <c r="O160" s="26">
        <v>1050</v>
      </c>
      <c r="P160" s="26">
        <v>1274</v>
      </c>
      <c r="Q160" s="26">
        <v>62</v>
      </c>
      <c r="R160" s="26">
        <v>57.5</v>
      </c>
      <c r="S160" s="26">
        <v>21.1</v>
      </c>
      <c r="T160" s="26">
        <v>317.5</v>
      </c>
      <c r="U160" s="26">
        <v>255</v>
      </c>
      <c r="V160" s="26">
        <v>143.80000000000001</v>
      </c>
      <c r="W160" s="26">
        <v>4705.5</v>
      </c>
      <c r="X160" s="26">
        <v>1871.6268</v>
      </c>
      <c r="Y160" s="26">
        <v>170.6</v>
      </c>
      <c r="Z160" s="26">
        <v>985</v>
      </c>
      <c r="AA160" s="26">
        <v>2500</v>
      </c>
      <c r="AB160" s="26">
        <v>281.10000000000002</v>
      </c>
      <c r="AC160" s="26">
        <v>660</v>
      </c>
      <c r="AD160" s="26">
        <v>7100</v>
      </c>
      <c r="AE160" s="26">
        <v>669.5</v>
      </c>
      <c r="AF160" s="26">
        <v>2340</v>
      </c>
      <c r="AG160" s="26">
        <v>170.47929999999999</v>
      </c>
    </row>
    <row r="161" spans="1:33" ht="15.75" customHeight="1">
      <c r="A161" s="101">
        <v>44060</v>
      </c>
      <c r="B161" s="102">
        <f>VLOOKUP(A161,'FTSE All-Share Historical '!A:B,2,FALSE)</f>
        <v>3452.06</v>
      </c>
      <c r="C161" s="26">
        <v>594</v>
      </c>
      <c r="D161" s="26">
        <v>96.39</v>
      </c>
      <c r="E161" s="26">
        <v>158.6</v>
      </c>
      <c r="F161" s="26">
        <v>260</v>
      </c>
      <c r="G161" s="26">
        <v>63</v>
      </c>
      <c r="H161" s="26">
        <v>206</v>
      </c>
      <c r="I161" s="26">
        <v>50</v>
      </c>
      <c r="J161" s="26">
        <v>272</v>
      </c>
      <c r="K161" s="26">
        <v>154</v>
      </c>
      <c r="L161" s="26">
        <v>271</v>
      </c>
      <c r="M161" s="26">
        <v>844</v>
      </c>
      <c r="N161" s="26">
        <v>166.6</v>
      </c>
      <c r="O161" s="26">
        <v>1050</v>
      </c>
      <c r="P161" s="26">
        <v>1294</v>
      </c>
      <c r="Q161" s="26">
        <v>59.95</v>
      </c>
      <c r="R161" s="26">
        <v>54</v>
      </c>
      <c r="S161" s="26">
        <v>21.7</v>
      </c>
      <c r="T161" s="26">
        <v>322.5</v>
      </c>
      <c r="U161" s="26">
        <v>261</v>
      </c>
      <c r="V161" s="26">
        <v>145.6</v>
      </c>
      <c r="W161" s="26">
        <v>4783.5</v>
      </c>
      <c r="X161" s="26">
        <v>1924.6124</v>
      </c>
      <c r="Y161" s="26">
        <v>173</v>
      </c>
      <c r="Z161" s="26">
        <v>982</v>
      </c>
      <c r="AA161" s="26">
        <v>2505</v>
      </c>
      <c r="AB161" s="26">
        <v>284.60000000000002</v>
      </c>
      <c r="AC161" s="26">
        <v>665</v>
      </c>
      <c r="AD161" s="26">
        <v>7240</v>
      </c>
      <c r="AE161" s="26">
        <v>624.5</v>
      </c>
      <c r="AF161" s="26">
        <v>2390</v>
      </c>
      <c r="AG161" s="26">
        <v>169.03460000000001</v>
      </c>
    </row>
    <row r="162" spans="1:33" ht="15.75" customHeight="1">
      <c r="A162" s="101">
        <v>44061</v>
      </c>
      <c r="B162" s="102">
        <f>VLOOKUP(A162,'FTSE All-Share Historical '!A:B,2,FALSE)</f>
        <v>3423.38</v>
      </c>
      <c r="C162" s="26">
        <v>586</v>
      </c>
      <c r="D162" s="26">
        <v>96</v>
      </c>
      <c r="E162" s="26">
        <v>158.80000000000001</v>
      </c>
      <c r="F162" s="26">
        <v>256</v>
      </c>
      <c r="G162" s="26">
        <v>63</v>
      </c>
      <c r="H162" s="26">
        <v>208</v>
      </c>
      <c r="I162" s="26">
        <v>50.85</v>
      </c>
      <c r="J162" s="26">
        <v>272</v>
      </c>
      <c r="K162" s="26">
        <v>156</v>
      </c>
      <c r="L162" s="26">
        <v>271</v>
      </c>
      <c r="M162" s="26">
        <v>827</v>
      </c>
      <c r="N162" s="26">
        <v>161.6</v>
      </c>
      <c r="O162" s="26">
        <v>1050</v>
      </c>
      <c r="P162" s="26">
        <v>1274</v>
      </c>
      <c r="Q162" s="26">
        <v>60.6</v>
      </c>
      <c r="R162" s="26">
        <v>56.4</v>
      </c>
      <c r="S162" s="26">
        <v>21.4</v>
      </c>
      <c r="T162" s="26">
        <v>325</v>
      </c>
      <c r="U162" s="26">
        <v>256</v>
      </c>
      <c r="V162" s="26">
        <v>143.6</v>
      </c>
      <c r="W162" s="26">
        <v>4797.5</v>
      </c>
      <c r="X162" s="26">
        <v>1908.6768999999999</v>
      </c>
      <c r="Y162" s="26">
        <v>174.8</v>
      </c>
      <c r="Z162" s="26">
        <v>968.5</v>
      </c>
      <c r="AA162" s="26">
        <v>2400</v>
      </c>
      <c r="AB162" s="26">
        <v>278.8</v>
      </c>
      <c r="AC162" s="26">
        <v>665</v>
      </c>
      <c r="AD162" s="26">
        <v>7400</v>
      </c>
      <c r="AE162" s="26">
        <v>628</v>
      </c>
      <c r="AF162" s="26">
        <v>2383</v>
      </c>
      <c r="AG162" s="26">
        <v>173.36879999999999</v>
      </c>
    </row>
    <row r="163" spans="1:33" ht="15.75" customHeight="1">
      <c r="A163" s="101">
        <v>44062</v>
      </c>
      <c r="B163" s="102">
        <f>VLOOKUP(A163,'FTSE All-Share Historical '!A:B,2,FALSE)</f>
        <v>3438.55</v>
      </c>
      <c r="C163" s="26">
        <v>560</v>
      </c>
      <c r="D163" s="26">
        <v>92.8</v>
      </c>
      <c r="E163" s="26">
        <v>161</v>
      </c>
      <c r="F163" s="26">
        <v>248</v>
      </c>
      <c r="G163" s="26">
        <v>61.8</v>
      </c>
      <c r="H163" s="26">
        <v>215</v>
      </c>
      <c r="I163" s="26">
        <v>51.5</v>
      </c>
      <c r="J163" s="26">
        <v>271</v>
      </c>
      <c r="K163" s="26">
        <v>147.5</v>
      </c>
      <c r="L163" s="26">
        <v>273.5</v>
      </c>
      <c r="M163" s="26">
        <v>829</v>
      </c>
      <c r="N163" s="26">
        <v>159.80000000000001</v>
      </c>
      <c r="O163" s="26">
        <v>1050</v>
      </c>
      <c r="P163" s="26">
        <v>1310</v>
      </c>
      <c r="Q163" s="26">
        <v>60</v>
      </c>
      <c r="R163" s="26">
        <v>54</v>
      </c>
      <c r="S163" s="26">
        <v>21.8</v>
      </c>
      <c r="T163" s="26">
        <v>320</v>
      </c>
      <c r="U163" s="26">
        <v>259</v>
      </c>
      <c r="V163" s="26">
        <v>144</v>
      </c>
      <c r="W163" s="26">
        <v>4790.5</v>
      </c>
      <c r="X163" s="26">
        <v>1937.56</v>
      </c>
      <c r="Y163" s="26">
        <v>178.8</v>
      </c>
      <c r="Z163" s="26">
        <v>964.5</v>
      </c>
      <c r="AA163" s="26">
        <v>2400</v>
      </c>
      <c r="AB163" s="26">
        <v>269.2</v>
      </c>
      <c r="AC163" s="26">
        <v>665</v>
      </c>
      <c r="AD163" s="26">
        <v>7430</v>
      </c>
      <c r="AE163" s="26">
        <v>659.5</v>
      </c>
      <c r="AF163" s="26">
        <v>2388</v>
      </c>
      <c r="AG163" s="26">
        <v>179.87010000000001</v>
      </c>
    </row>
    <row r="164" spans="1:33" ht="15.75" customHeight="1">
      <c r="A164" s="101">
        <v>44063</v>
      </c>
      <c r="B164" s="102">
        <f>VLOOKUP(A164,'FTSE All-Share Historical '!A:B,2,FALSE)</f>
        <v>3389.63</v>
      </c>
      <c r="C164" s="26">
        <v>590</v>
      </c>
      <c r="D164" s="26">
        <v>93</v>
      </c>
      <c r="E164" s="26">
        <v>160.6</v>
      </c>
      <c r="F164" s="26">
        <v>240</v>
      </c>
      <c r="G164" s="26">
        <v>63</v>
      </c>
      <c r="H164" s="26">
        <v>232</v>
      </c>
      <c r="I164" s="26">
        <v>46.2</v>
      </c>
      <c r="J164" s="26">
        <v>271</v>
      </c>
      <c r="K164" s="26">
        <v>146</v>
      </c>
      <c r="L164" s="26">
        <v>270</v>
      </c>
      <c r="M164" s="26">
        <v>822</v>
      </c>
      <c r="N164" s="26">
        <v>160</v>
      </c>
      <c r="O164" s="26">
        <v>1080</v>
      </c>
      <c r="P164" s="26">
        <v>1298</v>
      </c>
      <c r="Q164" s="26">
        <v>60</v>
      </c>
      <c r="R164" s="26">
        <v>55</v>
      </c>
      <c r="S164" s="26">
        <v>25.2</v>
      </c>
      <c r="T164" s="26">
        <v>332.5</v>
      </c>
      <c r="U164" s="26">
        <v>258</v>
      </c>
      <c r="V164" s="26">
        <v>145</v>
      </c>
      <c r="W164" s="26">
        <v>4664</v>
      </c>
      <c r="X164" s="26">
        <v>1854.4961000000001</v>
      </c>
      <c r="Y164" s="26">
        <v>175.4</v>
      </c>
      <c r="Z164" s="26">
        <v>941</v>
      </c>
      <c r="AA164" s="26">
        <v>2415</v>
      </c>
      <c r="AB164" s="26">
        <v>271.60000000000002</v>
      </c>
      <c r="AC164" s="26">
        <v>665</v>
      </c>
      <c r="AD164" s="26">
        <v>7426</v>
      </c>
      <c r="AE164" s="26">
        <v>662</v>
      </c>
      <c r="AF164" s="26">
        <v>2385</v>
      </c>
      <c r="AG164" s="26">
        <v>179.14779999999999</v>
      </c>
    </row>
    <row r="165" spans="1:33" ht="15.75" customHeight="1">
      <c r="A165" s="101">
        <v>44064</v>
      </c>
      <c r="B165" s="102">
        <f>VLOOKUP(A165,'FTSE All-Share Historical '!A:B,2,FALSE)</f>
        <v>3387</v>
      </c>
      <c r="C165" s="26">
        <v>576</v>
      </c>
      <c r="D165" s="26">
        <v>90.1</v>
      </c>
      <c r="E165" s="26">
        <v>165.2</v>
      </c>
      <c r="F165" s="26">
        <v>255</v>
      </c>
      <c r="G165" s="26">
        <v>63.1</v>
      </c>
      <c r="H165" s="26">
        <v>226</v>
      </c>
      <c r="I165" s="26">
        <v>47.96</v>
      </c>
      <c r="J165" s="26">
        <v>271</v>
      </c>
      <c r="K165" s="26">
        <v>146.5</v>
      </c>
      <c r="L165" s="26">
        <v>295</v>
      </c>
      <c r="M165" s="26">
        <v>808</v>
      </c>
      <c r="N165" s="26">
        <v>168.8</v>
      </c>
      <c r="O165" s="26">
        <v>1095</v>
      </c>
      <c r="P165" s="26">
        <v>1290</v>
      </c>
      <c r="Q165" s="26">
        <v>60</v>
      </c>
      <c r="R165" s="26">
        <v>53.8</v>
      </c>
      <c r="S165" s="26">
        <v>25.2</v>
      </c>
      <c r="T165" s="26">
        <v>340</v>
      </c>
      <c r="U165" s="26">
        <v>260.5</v>
      </c>
      <c r="V165" s="26">
        <v>145.4</v>
      </c>
      <c r="W165" s="26">
        <v>4686</v>
      </c>
      <c r="X165" s="26">
        <v>1850.3131000000001</v>
      </c>
      <c r="Y165" s="26">
        <v>177</v>
      </c>
      <c r="Z165" s="26">
        <v>974</v>
      </c>
      <c r="AA165" s="26">
        <v>2415</v>
      </c>
      <c r="AB165" s="26">
        <v>272.89999999999998</v>
      </c>
      <c r="AC165" s="26">
        <v>670</v>
      </c>
      <c r="AD165" s="26">
        <v>7390</v>
      </c>
      <c r="AE165" s="26">
        <v>676.5</v>
      </c>
      <c r="AF165" s="26">
        <v>2349</v>
      </c>
      <c r="AG165" s="26">
        <v>179.14779999999999</v>
      </c>
    </row>
    <row r="166" spans="1:33" ht="15.75" customHeight="1">
      <c r="A166" s="101">
        <v>44067</v>
      </c>
      <c r="B166" s="102">
        <f>VLOOKUP(A166,'FTSE All-Share Historical '!A:B,2,FALSE)</f>
        <v>3438.57</v>
      </c>
      <c r="C166" s="26">
        <v>576</v>
      </c>
      <c r="D166" s="26">
        <v>89.78</v>
      </c>
      <c r="E166" s="26">
        <v>163</v>
      </c>
      <c r="F166" s="26">
        <v>255</v>
      </c>
      <c r="G166" s="26">
        <v>62.9</v>
      </c>
      <c r="H166" s="26">
        <v>231</v>
      </c>
      <c r="I166" s="26">
        <v>49.46</v>
      </c>
      <c r="J166" s="26">
        <v>274</v>
      </c>
      <c r="K166" s="26">
        <v>140</v>
      </c>
      <c r="L166" s="26">
        <v>286</v>
      </c>
      <c r="M166" s="26">
        <v>816</v>
      </c>
      <c r="N166" s="26">
        <v>165.2</v>
      </c>
      <c r="O166" s="26">
        <v>1070</v>
      </c>
      <c r="P166" s="26">
        <v>1304</v>
      </c>
      <c r="Q166" s="26">
        <v>62.2</v>
      </c>
      <c r="R166" s="26">
        <v>55.2</v>
      </c>
      <c r="S166" s="26">
        <v>25.75</v>
      </c>
      <c r="T166" s="26">
        <v>355</v>
      </c>
      <c r="U166" s="26">
        <v>258</v>
      </c>
      <c r="V166" s="26">
        <v>142.4</v>
      </c>
      <c r="W166" s="26">
        <v>4730.5</v>
      </c>
      <c r="X166" s="26">
        <v>1898.7172</v>
      </c>
      <c r="Y166" s="26">
        <v>172.2</v>
      </c>
      <c r="Z166" s="26">
        <v>944</v>
      </c>
      <c r="AA166" s="26">
        <v>2400</v>
      </c>
      <c r="AB166" s="26">
        <v>277.89999999999998</v>
      </c>
      <c r="AC166" s="26">
        <v>660</v>
      </c>
      <c r="AD166" s="26">
        <v>7510</v>
      </c>
      <c r="AE166" s="26">
        <v>690</v>
      </c>
      <c r="AF166" s="26">
        <v>2348</v>
      </c>
      <c r="AG166" s="26">
        <v>145.9187</v>
      </c>
    </row>
    <row r="167" spans="1:33" ht="15.75" customHeight="1">
      <c r="A167" s="101">
        <v>44068</v>
      </c>
      <c r="B167" s="102">
        <f>VLOOKUP(A167,'FTSE All-Share Historical '!A:B,2,FALSE)</f>
        <v>3403.39</v>
      </c>
      <c r="C167" s="26">
        <v>544</v>
      </c>
      <c r="D167" s="26">
        <v>87.93</v>
      </c>
      <c r="E167" s="26">
        <v>161</v>
      </c>
      <c r="F167" s="26">
        <v>255</v>
      </c>
      <c r="G167" s="26">
        <v>63.55</v>
      </c>
      <c r="H167" s="26">
        <v>229.5</v>
      </c>
      <c r="I167" s="26">
        <v>47.3</v>
      </c>
      <c r="J167" s="26">
        <v>265</v>
      </c>
      <c r="K167" s="26">
        <v>136</v>
      </c>
      <c r="L167" s="26">
        <v>280</v>
      </c>
      <c r="M167" s="26">
        <v>823</v>
      </c>
      <c r="N167" s="26">
        <v>160.6</v>
      </c>
      <c r="O167" s="26">
        <v>1095</v>
      </c>
      <c r="P167" s="26">
        <v>1268</v>
      </c>
      <c r="Q167" s="26">
        <v>60</v>
      </c>
      <c r="R167" s="26">
        <v>53.2</v>
      </c>
      <c r="S167" s="26">
        <v>25.9</v>
      </c>
      <c r="T167" s="26">
        <v>360</v>
      </c>
      <c r="U167" s="26">
        <v>256</v>
      </c>
      <c r="V167" s="26">
        <v>143</v>
      </c>
      <c r="W167" s="26">
        <v>4623.5</v>
      </c>
      <c r="X167" s="26">
        <v>1836.7679000000001</v>
      </c>
      <c r="Y167" s="26">
        <v>175.8</v>
      </c>
      <c r="Z167" s="26">
        <v>952.5</v>
      </c>
      <c r="AA167" s="26">
        <v>2425</v>
      </c>
      <c r="AB167" s="26">
        <v>268.10000000000002</v>
      </c>
      <c r="AC167" s="26">
        <v>670</v>
      </c>
      <c r="AD167" s="26">
        <v>7462</v>
      </c>
      <c r="AE167" s="26">
        <v>706</v>
      </c>
      <c r="AF167" s="26">
        <v>2387</v>
      </c>
      <c r="AG167" s="26">
        <v>148.8082</v>
      </c>
    </row>
    <row r="168" spans="1:33" ht="15.75" customHeight="1">
      <c r="A168" s="101">
        <v>44069</v>
      </c>
      <c r="B168" s="102">
        <f>VLOOKUP(A168,'FTSE All-Share Historical '!A:B,2,FALSE)</f>
        <v>3413.27</v>
      </c>
      <c r="C168" s="26">
        <v>536</v>
      </c>
      <c r="D168" s="26">
        <v>87.06</v>
      </c>
      <c r="E168" s="26">
        <v>165.4</v>
      </c>
      <c r="F168" s="26">
        <v>258.5</v>
      </c>
      <c r="G168" s="26">
        <v>63</v>
      </c>
      <c r="H168" s="26">
        <v>231</v>
      </c>
      <c r="I168" s="26">
        <v>48.74</v>
      </c>
      <c r="J168" s="26">
        <v>271</v>
      </c>
      <c r="K168" s="26">
        <v>137</v>
      </c>
      <c r="L168" s="26">
        <v>295</v>
      </c>
      <c r="M168" s="26">
        <v>836</v>
      </c>
      <c r="N168" s="26">
        <v>158.19999999999999</v>
      </c>
      <c r="O168" s="26">
        <v>1095</v>
      </c>
      <c r="P168" s="26">
        <v>1262</v>
      </c>
      <c r="Q168" s="26">
        <v>59.2</v>
      </c>
      <c r="R168" s="26">
        <v>53.8</v>
      </c>
      <c r="S168" s="26">
        <v>26</v>
      </c>
      <c r="T168" s="26">
        <v>362.5</v>
      </c>
      <c r="U168" s="26">
        <v>265</v>
      </c>
      <c r="V168" s="26">
        <v>141.4</v>
      </c>
      <c r="W168" s="26">
        <v>4696</v>
      </c>
      <c r="X168" s="26">
        <v>1843.9389000000001</v>
      </c>
      <c r="Y168" s="26">
        <v>173.6</v>
      </c>
      <c r="Z168" s="26">
        <v>967.5</v>
      </c>
      <c r="AA168" s="26">
        <v>2425</v>
      </c>
      <c r="AB168" s="26">
        <v>271.2</v>
      </c>
      <c r="AC168" s="26">
        <v>670</v>
      </c>
      <c r="AD168" s="26">
        <v>7558</v>
      </c>
      <c r="AE168" s="26">
        <v>714</v>
      </c>
      <c r="AF168" s="26">
        <v>2393</v>
      </c>
      <c r="AG168" s="26">
        <v>143.02930000000001</v>
      </c>
    </row>
    <row r="169" spans="1:33" ht="15.75" customHeight="1">
      <c r="A169" s="101">
        <v>44070</v>
      </c>
      <c r="B169" s="102">
        <f>VLOOKUP(A169,'FTSE All-Share Historical '!A:B,2,FALSE)</f>
        <v>3392.28</v>
      </c>
      <c r="C169" s="26">
        <v>536</v>
      </c>
      <c r="D169" s="26">
        <v>89</v>
      </c>
      <c r="E169" s="26">
        <v>163</v>
      </c>
      <c r="F169" s="26">
        <v>260</v>
      </c>
      <c r="G169" s="26">
        <v>63</v>
      </c>
      <c r="H169" s="26">
        <v>230</v>
      </c>
      <c r="I169" s="26">
        <v>51.2</v>
      </c>
      <c r="J169" s="26">
        <v>272</v>
      </c>
      <c r="K169" s="26">
        <v>137</v>
      </c>
      <c r="L169" s="26">
        <v>300</v>
      </c>
      <c r="M169" s="26">
        <v>820</v>
      </c>
      <c r="N169" s="26">
        <v>170.2</v>
      </c>
      <c r="O169" s="26">
        <v>1065</v>
      </c>
      <c r="P169" s="26">
        <v>1260</v>
      </c>
      <c r="Q169" s="26">
        <v>61.5</v>
      </c>
      <c r="R169" s="26">
        <v>54.9</v>
      </c>
      <c r="S169" s="26">
        <v>26.2</v>
      </c>
      <c r="T169" s="26">
        <v>355</v>
      </c>
      <c r="U169" s="26">
        <v>258</v>
      </c>
      <c r="V169" s="26">
        <v>141.80000000000001</v>
      </c>
      <c r="W169" s="26">
        <v>4609.5</v>
      </c>
      <c r="X169" s="26">
        <v>1796.5307</v>
      </c>
      <c r="Y169" s="26">
        <v>173.4</v>
      </c>
      <c r="Z169" s="26">
        <v>1010</v>
      </c>
      <c r="AA169" s="26">
        <v>2485</v>
      </c>
      <c r="AB169" s="26">
        <v>270</v>
      </c>
      <c r="AC169" s="26">
        <v>670</v>
      </c>
      <c r="AD169" s="26">
        <v>7434</v>
      </c>
      <c r="AE169" s="26">
        <v>730.5</v>
      </c>
      <c r="AF169" s="26">
        <v>2356</v>
      </c>
      <c r="AG169" s="26">
        <v>140.8621</v>
      </c>
    </row>
    <row r="170" spans="1:33" ht="15.75" customHeight="1">
      <c r="A170" s="101">
        <v>44071</v>
      </c>
      <c r="B170" s="102">
        <f>VLOOKUP(A170,'FTSE All-Share Historical '!A:B,2,FALSE)</f>
        <v>3376.16</v>
      </c>
      <c r="C170" s="26">
        <v>530</v>
      </c>
      <c r="D170" s="26">
        <v>86.06</v>
      </c>
      <c r="E170" s="26">
        <v>165</v>
      </c>
      <c r="F170" s="26">
        <v>260</v>
      </c>
      <c r="G170" s="26">
        <v>63.8</v>
      </c>
      <c r="H170" s="26">
        <v>235</v>
      </c>
      <c r="I170" s="26">
        <v>53</v>
      </c>
      <c r="J170" s="26">
        <v>271</v>
      </c>
      <c r="K170" s="26">
        <v>137</v>
      </c>
      <c r="L170" s="26">
        <v>305</v>
      </c>
      <c r="M170" s="26">
        <v>844</v>
      </c>
      <c r="N170" s="26">
        <v>172.2</v>
      </c>
      <c r="O170" s="26">
        <v>1055</v>
      </c>
      <c r="P170" s="26">
        <v>1268</v>
      </c>
      <c r="Q170" s="26">
        <v>59.3</v>
      </c>
      <c r="R170" s="26">
        <v>54.1</v>
      </c>
      <c r="S170" s="26">
        <v>24</v>
      </c>
      <c r="T170" s="26">
        <v>345</v>
      </c>
      <c r="U170" s="26">
        <v>256</v>
      </c>
      <c r="V170" s="26">
        <v>147.6</v>
      </c>
      <c r="W170" s="26">
        <v>4635</v>
      </c>
      <c r="X170" s="26">
        <v>1825.2146</v>
      </c>
      <c r="Y170" s="26">
        <v>177</v>
      </c>
      <c r="Z170" s="26">
        <v>1024</v>
      </c>
      <c r="AA170" s="26">
        <v>2465</v>
      </c>
      <c r="AB170" s="26">
        <v>272.10000000000002</v>
      </c>
      <c r="AC170" s="26">
        <v>672.5</v>
      </c>
      <c r="AD170" s="26">
        <v>7376</v>
      </c>
      <c r="AE170" s="26">
        <v>714</v>
      </c>
      <c r="AF170" s="26">
        <v>2371</v>
      </c>
      <c r="AG170" s="26">
        <v>144.47399999999999</v>
      </c>
    </row>
    <row r="171" spans="1:33" ht="15.75" customHeight="1">
      <c r="A171" s="101">
        <v>44075</v>
      </c>
      <c r="B171" s="102">
        <f>VLOOKUP(A171,'FTSE All-Share Historical '!A:B,2,FALSE)</f>
        <v>3322.67</v>
      </c>
      <c r="C171" s="26">
        <v>520</v>
      </c>
      <c r="D171" s="26">
        <v>86</v>
      </c>
      <c r="E171" s="26">
        <v>166.6</v>
      </c>
      <c r="F171" s="26">
        <v>258</v>
      </c>
      <c r="G171" s="26">
        <v>62</v>
      </c>
      <c r="H171" s="26">
        <v>230</v>
      </c>
      <c r="I171" s="26">
        <v>51.05</v>
      </c>
      <c r="J171" s="26">
        <v>271</v>
      </c>
      <c r="K171" s="26">
        <v>138</v>
      </c>
      <c r="L171" s="26">
        <v>300</v>
      </c>
      <c r="M171" s="26">
        <v>852</v>
      </c>
      <c r="N171" s="26">
        <v>166</v>
      </c>
      <c r="O171" s="26">
        <v>1025</v>
      </c>
      <c r="P171" s="26">
        <v>1252</v>
      </c>
      <c r="Q171" s="26">
        <v>58.55</v>
      </c>
      <c r="R171" s="26">
        <v>52.1</v>
      </c>
      <c r="S171" s="26">
        <v>24.4</v>
      </c>
      <c r="T171" s="26">
        <v>350</v>
      </c>
      <c r="U171" s="26">
        <v>257</v>
      </c>
      <c r="V171" s="26">
        <v>148</v>
      </c>
      <c r="W171" s="26">
        <v>4655</v>
      </c>
      <c r="X171" s="26">
        <v>1849.1179</v>
      </c>
      <c r="Y171" s="26">
        <v>177</v>
      </c>
      <c r="Z171" s="26">
        <v>1003</v>
      </c>
      <c r="AA171" s="26">
        <v>2500</v>
      </c>
      <c r="AB171" s="26">
        <v>258.5</v>
      </c>
      <c r="AC171" s="26">
        <v>672.5</v>
      </c>
      <c r="AD171" s="26">
        <v>7294</v>
      </c>
      <c r="AE171" s="26">
        <v>694.5</v>
      </c>
      <c r="AF171" s="26">
        <v>2328</v>
      </c>
      <c r="AG171" s="26">
        <v>150.25299999999999</v>
      </c>
    </row>
    <row r="172" spans="1:33" ht="15.75" customHeight="1">
      <c r="A172" s="101">
        <v>44076</v>
      </c>
      <c r="B172" s="102">
        <f>VLOOKUP(A172,'FTSE All-Share Historical '!A:B,2,FALSE)</f>
        <v>3362.81</v>
      </c>
      <c r="C172" s="26">
        <v>529</v>
      </c>
      <c r="D172" s="26">
        <v>88</v>
      </c>
      <c r="E172" s="26">
        <v>171</v>
      </c>
      <c r="F172" s="26">
        <v>255</v>
      </c>
      <c r="G172" s="26">
        <v>61.5</v>
      </c>
      <c r="H172" s="26">
        <v>228</v>
      </c>
      <c r="I172" s="26">
        <v>53.35</v>
      </c>
      <c r="J172" s="26">
        <v>273</v>
      </c>
      <c r="K172" s="26">
        <v>137.75</v>
      </c>
      <c r="L172" s="26">
        <v>292</v>
      </c>
      <c r="M172" s="26">
        <v>860</v>
      </c>
      <c r="N172" s="26">
        <v>162.19999999999999</v>
      </c>
      <c r="O172" s="26">
        <v>1065</v>
      </c>
      <c r="P172" s="26">
        <v>1260</v>
      </c>
      <c r="Q172" s="26">
        <v>57.85</v>
      </c>
      <c r="R172" s="26">
        <v>52.5</v>
      </c>
      <c r="S172" s="26">
        <v>27</v>
      </c>
      <c r="T172" s="26">
        <v>350</v>
      </c>
      <c r="U172" s="26">
        <v>259</v>
      </c>
      <c r="V172" s="26">
        <v>150</v>
      </c>
      <c r="W172" s="26">
        <v>4658</v>
      </c>
      <c r="X172" s="26">
        <v>1838.5606</v>
      </c>
      <c r="Y172" s="26">
        <v>180</v>
      </c>
      <c r="Z172" s="26">
        <v>1011</v>
      </c>
      <c r="AA172" s="26">
        <v>2470</v>
      </c>
      <c r="AB172" s="26">
        <v>258.2</v>
      </c>
      <c r="AC172" s="26">
        <v>672.5</v>
      </c>
      <c r="AD172" s="26">
        <v>7444</v>
      </c>
      <c r="AE172" s="26">
        <v>677.5</v>
      </c>
      <c r="AF172" s="26">
        <v>2419</v>
      </c>
      <c r="AG172" s="26">
        <v>147.36349999999999</v>
      </c>
    </row>
    <row r="173" spans="1:33" ht="15.75" customHeight="1">
      <c r="A173" s="101">
        <v>44077</v>
      </c>
      <c r="B173" s="102">
        <f>VLOOKUP(A173,'FTSE All-Share Historical '!A:B,2,FALSE)</f>
        <v>3312.61</v>
      </c>
      <c r="C173" s="26">
        <v>552</v>
      </c>
      <c r="D173" s="26">
        <v>88.67</v>
      </c>
      <c r="E173" s="26">
        <v>176.2</v>
      </c>
      <c r="F173" s="26">
        <v>257</v>
      </c>
      <c r="G173" s="26">
        <v>63</v>
      </c>
      <c r="H173" s="26">
        <v>230</v>
      </c>
      <c r="I173" s="26">
        <v>51.3</v>
      </c>
      <c r="J173" s="26">
        <v>279</v>
      </c>
      <c r="K173" s="26">
        <v>138</v>
      </c>
      <c r="L173" s="26">
        <v>296</v>
      </c>
      <c r="M173" s="26">
        <v>865</v>
      </c>
      <c r="N173" s="26">
        <v>169.2</v>
      </c>
      <c r="O173" s="26">
        <v>1045</v>
      </c>
      <c r="P173" s="26">
        <v>1230</v>
      </c>
      <c r="Q173" s="26">
        <v>58.9</v>
      </c>
      <c r="R173" s="26">
        <v>42.5</v>
      </c>
      <c r="S173" s="26">
        <v>25.5</v>
      </c>
      <c r="T173" s="26">
        <v>345</v>
      </c>
      <c r="U173" s="26">
        <v>256</v>
      </c>
      <c r="V173" s="26">
        <v>152.4</v>
      </c>
      <c r="W173" s="26">
        <v>4503</v>
      </c>
      <c r="X173" s="26">
        <v>1761.6717000000001</v>
      </c>
      <c r="Y173" s="26">
        <v>177</v>
      </c>
      <c r="Z173" s="26">
        <v>1045</v>
      </c>
      <c r="AA173" s="26">
        <v>2390</v>
      </c>
      <c r="AB173" s="26">
        <v>261.10000000000002</v>
      </c>
      <c r="AC173" s="26">
        <v>657.5</v>
      </c>
      <c r="AD173" s="26">
        <v>7140</v>
      </c>
      <c r="AE173" s="26">
        <v>688.5</v>
      </c>
      <c r="AF173" s="26">
        <v>2412</v>
      </c>
      <c r="AG173" s="26">
        <v>144.47399999999999</v>
      </c>
    </row>
    <row r="174" spans="1:33" ht="15.75" customHeight="1">
      <c r="A174" s="101">
        <v>44078</v>
      </c>
      <c r="B174" s="102">
        <f>VLOOKUP(A174,'FTSE All-Share Historical '!A:B,2,FALSE)</f>
        <v>3284.93</v>
      </c>
      <c r="C174" s="26">
        <v>549</v>
      </c>
      <c r="D174" s="26">
        <v>84.25</v>
      </c>
      <c r="E174" s="26">
        <v>174.2</v>
      </c>
      <c r="F174" s="26">
        <v>260</v>
      </c>
      <c r="G174" s="26">
        <v>62</v>
      </c>
      <c r="H174" s="26">
        <v>225</v>
      </c>
      <c r="I174" s="26">
        <v>49.5</v>
      </c>
      <c r="J174" s="26">
        <v>266</v>
      </c>
      <c r="K174" s="26">
        <v>138.5</v>
      </c>
      <c r="L174" s="26">
        <v>295</v>
      </c>
      <c r="M174" s="26">
        <v>820</v>
      </c>
      <c r="N174" s="26">
        <v>167.4</v>
      </c>
      <c r="O174" s="26">
        <v>1035</v>
      </c>
      <c r="P174" s="26">
        <v>1228</v>
      </c>
      <c r="Q174" s="26">
        <v>59.45</v>
      </c>
      <c r="R174" s="26">
        <v>44.55</v>
      </c>
      <c r="S174" s="26">
        <v>25</v>
      </c>
      <c r="T174" s="26">
        <v>340</v>
      </c>
      <c r="U174" s="26">
        <v>258</v>
      </c>
      <c r="V174" s="26">
        <v>151</v>
      </c>
      <c r="W174" s="26">
        <v>4575.5</v>
      </c>
      <c r="X174" s="26">
        <v>1825.2146</v>
      </c>
      <c r="Y174" s="26">
        <v>178</v>
      </c>
      <c r="Z174" s="26">
        <v>1056</v>
      </c>
      <c r="AA174" s="26">
        <v>2400</v>
      </c>
      <c r="AB174" s="26">
        <v>259.3</v>
      </c>
      <c r="AC174" s="26">
        <v>657.5</v>
      </c>
      <c r="AD174" s="26">
        <v>7080</v>
      </c>
      <c r="AE174" s="26">
        <v>700</v>
      </c>
      <c r="AF174" s="26">
        <v>2457</v>
      </c>
      <c r="AG174" s="26">
        <v>144.47399999999999</v>
      </c>
    </row>
    <row r="175" spans="1:33" ht="15.75" customHeight="1">
      <c r="A175" s="101">
        <v>44081</v>
      </c>
      <c r="B175" s="102">
        <f>VLOOKUP(A175,'FTSE All-Share Historical '!A:B,2,FALSE)</f>
        <v>3359.07</v>
      </c>
      <c r="C175" s="26">
        <v>542</v>
      </c>
      <c r="D175" s="26">
        <v>86.52</v>
      </c>
      <c r="E175" s="26">
        <v>184</v>
      </c>
      <c r="F175" s="26">
        <v>257</v>
      </c>
      <c r="G175" s="26">
        <v>65</v>
      </c>
      <c r="H175" s="26">
        <v>234</v>
      </c>
      <c r="I175" s="26">
        <v>52.35</v>
      </c>
      <c r="J175" s="26">
        <v>279</v>
      </c>
      <c r="K175" s="26">
        <v>141</v>
      </c>
      <c r="L175" s="26">
        <v>293.5</v>
      </c>
      <c r="M175" s="26">
        <v>852</v>
      </c>
      <c r="N175" s="26">
        <v>170</v>
      </c>
      <c r="O175" s="26">
        <v>1055</v>
      </c>
      <c r="P175" s="26">
        <v>1238</v>
      </c>
      <c r="Q175" s="26">
        <v>60</v>
      </c>
      <c r="R175" s="26">
        <v>45.9</v>
      </c>
      <c r="S175" s="26">
        <v>26.2</v>
      </c>
      <c r="T175" s="26">
        <v>345</v>
      </c>
      <c r="U175" s="26">
        <v>250</v>
      </c>
      <c r="V175" s="26">
        <v>156</v>
      </c>
      <c r="W175" s="26">
        <v>4680.5</v>
      </c>
      <c r="X175" s="26">
        <v>1862.6631</v>
      </c>
      <c r="Y175" s="26">
        <v>180.2</v>
      </c>
      <c r="Z175" s="26">
        <v>1062</v>
      </c>
      <c r="AA175" s="26">
        <v>2440</v>
      </c>
      <c r="AB175" s="26">
        <v>260.3</v>
      </c>
      <c r="AC175" s="26">
        <v>652.5</v>
      </c>
      <c r="AD175" s="26">
        <v>7218</v>
      </c>
      <c r="AE175" s="26">
        <v>714</v>
      </c>
      <c r="AF175" s="26">
        <v>2549</v>
      </c>
      <c r="AG175" s="26">
        <v>141.58449999999999</v>
      </c>
    </row>
    <row r="176" spans="1:33" ht="15.75" customHeight="1">
      <c r="A176" s="101">
        <v>44082</v>
      </c>
      <c r="B176" s="102">
        <f>VLOOKUP(A176,'FTSE All-Share Historical '!A:B,2,FALSE)</f>
        <v>3355.19</v>
      </c>
      <c r="C176" s="26">
        <v>554</v>
      </c>
      <c r="D176" s="26">
        <v>84.35</v>
      </c>
      <c r="E176" s="26">
        <v>178.4</v>
      </c>
      <c r="F176" s="26">
        <v>255</v>
      </c>
      <c r="G176" s="26">
        <v>61.6</v>
      </c>
      <c r="H176" s="26">
        <v>229</v>
      </c>
      <c r="I176" s="26">
        <v>51.6</v>
      </c>
      <c r="J176" s="26">
        <v>275</v>
      </c>
      <c r="K176" s="26">
        <v>144.5</v>
      </c>
      <c r="L176" s="26">
        <v>290</v>
      </c>
      <c r="M176" s="26">
        <v>860</v>
      </c>
      <c r="N176" s="26">
        <v>164</v>
      </c>
      <c r="O176" s="26">
        <v>1040</v>
      </c>
      <c r="P176" s="26">
        <v>1230</v>
      </c>
      <c r="Q176" s="26">
        <v>59.95</v>
      </c>
      <c r="R176" s="26">
        <v>49.7</v>
      </c>
      <c r="S176" s="26">
        <v>26.2</v>
      </c>
      <c r="T176" s="26">
        <v>345</v>
      </c>
      <c r="U176" s="26">
        <v>250</v>
      </c>
      <c r="V176" s="26">
        <v>159.4</v>
      </c>
      <c r="W176" s="26">
        <v>4700</v>
      </c>
      <c r="X176" s="26">
        <v>1856.8865000000001</v>
      </c>
      <c r="Y176" s="26">
        <v>179</v>
      </c>
      <c r="Z176" s="26">
        <v>1046</v>
      </c>
      <c r="AA176" s="26">
        <v>2435</v>
      </c>
      <c r="AB176" s="26">
        <v>254.9</v>
      </c>
      <c r="AC176" s="26">
        <v>630</v>
      </c>
      <c r="AD176" s="26">
        <v>7250</v>
      </c>
      <c r="AE176" s="26">
        <v>711</v>
      </c>
      <c r="AF176" s="26">
        <v>2594</v>
      </c>
      <c r="AG176" s="26">
        <v>140.8621</v>
      </c>
    </row>
    <row r="177" spans="1:33" ht="15.75" customHeight="1">
      <c r="A177" s="101">
        <v>44083</v>
      </c>
      <c r="B177" s="102">
        <f>VLOOKUP(A177,'FTSE All-Share Historical '!A:B,2,FALSE)</f>
        <v>3392.69</v>
      </c>
      <c r="C177" s="26">
        <v>550</v>
      </c>
      <c r="D177" s="26">
        <v>84.03</v>
      </c>
      <c r="E177" s="26">
        <v>178</v>
      </c>
      <c r="F177" s="26">
        <v>258</v>
      </c>
      <c r="G177" s="26">
        <v>62</v>
      </c>
      <c r="H177" s="26">
        <v>233</v>
      </c>
      <c r="I177" s="26">
        <v>47.22</v>
      </c>
      <c r="J177" s="26">
        <v>275</v>
      </c>
      <c r="K177" s="26">
        <v>145</v>
      </c>
      <c r="L177" s="26">
        <v>281</v>
      </c>
      <c r="M177" s="26">
        <v>832</v>
      </c>
      <c r="N177" s="26">
        <v>159.19999999999999</v>
      </c>
      <c r="O177" s="26">
        <v>1020</v>
      </c>
      <c r="P177" s="26">
        <v>1232</v>
      </c>
      <c r="Q177" s="26">
        <v>58.75</v>
      </c>
      <c r="R177" s="26">
        <v>47.35</v>
      </c>
      <c r="S177" s="26">
        <v>26.3</v>
      </c>
      <c r="T177" s="26">
        <v>330</v>
      </c>
      <c r="U177" s="26">
        <v>249</v>
      </c>
      <c r="V177" s="26">
        <v>156.80000000000001</v>
      </c>
      <c r="W177" s="26">
        <v>4790</v>
      </c>
      <c r="X177" s="26">
        <v>1865.8502000000001</v>
      </c>
      <c r="Y177" s="26">
        <v>179.4</v>
      </c>
      <c r="Z177" s="26">
        <v>947</v>
      </c>
      <c r="AA177" s="26">
        <v>2420</v>
      </c>
      <c r="AB177" s="26">
        <v>252.3</v>
      </c>
      <c r="AC177" s="26">
        <v>635</v>
      </c>
      <c r="AD177" s="26">
        <v>7368</v>
      </c>
      <c r="AE177" s="26">
        <v>693.5</v>
      </c>
      <c r="AF177" s="26">
        <v>2641</v>
      </c>
      <c r="AG177" s="26">
        <v>133.63849999999999</v>
      </c>
    </row>
    <row r="178" spans="1:33" ht="15.75" customHeight="1">
      <c r="A178" s="101">
        <v>44084</v>
      </c>
      <c r="B178" s="102">
        <f>VLOOKUP(A178,'FTSE All-Share Historical '!A:B,2,FALSE)</f>
        <v>3387.73</v>
      </c>
      <c r="C178" s="26">
        <v>578</v>
      </c>
      <c r="D178" s="26">
        <v>82</v>
      </c>
      <c r="E178" s="26">
        <v>182.8</v>
      </c>
      <c r="F178" s="26">
        <v>265</v>
      </c>
      <c r="G178" s="26">
        <v>61.1</v>
      </c>
      <c r="H178" s="26">
        <v>240</v>
      </c>
      <c r="I178" s="26">
        <v>48.8</v>
      </c>
      <c r="J178" s="26">
        <v>273</v>
      </c>
      <c r="K178" s="26">
        <v>150.75</v>
      </c>
      <c r="L178" s="26">
        <v>286</v>
      </c>
      <c r="M178" s="26">
        <v>833</v>
      </c>
      <c r="N178" s="26">
        <v>157.6</v>
      </c>
      <c r="O178" s="26">
        <v>1055</v>
      </c>
      <c r="P178" s="26">
        <v>1214</v>
      </c>
      <c r="Q178" s="26">
        <v>58.5</v>
      </c>
      <c r="R178" s="26">
        <v>48.45</v>
      </c>
      <c r="S178" s="26">
        <v>27</v>
      </c>
      <c r="T178" s="26">
        <v>325</v>
      </c>
      <c r="U178" s="26">
        <v>248</v>
      </c>
      <c r="V178" s="26">
        <v>160.4</v>
      </c>
      <c r="W178" s="26">
        <v>4784</v>
      </c>
      <c r="X178" s="26">
        <v>1855.0936999999999</v>
      </c>
      <c r="Y178" s="26">
        <v>178.8</v>
      </c>
      <c r="Z178" s="26">
        <v>940</v>
      </c>
      <c r="AA178" s="26">
        <v>2470</v>
      </c>
      <c r="AB178" s="26">
        <v>250.1</v>
      </c>
      <c r="AC178" s="26">
        <v>640</v>
      </c>
      <c r="AD178" s="26">
        <v>7298</v>
      </c>
      <c r="AE178" s="26">
        <v>694.5</v>
      </c>
      <c r="AF178" s="26">
        <v>2651</v>
      </c>
      <c r="AG178" s="26">
        <v>137.25030000000001</v>
      </c>
    </row>
    <row r="179" spans="1:33" ht="15.75" customHeight="1">
      <c r="A179" s="101">
        <v>44085</v>
      </c>
      <c r="B179" s="102">
        <f>VLOOKUP(A179,'FTSE All-Share Historical '!A:B,2,FALSE)</f>
        <v>3400.36</v>
      </c>
      <c r="C179" s="26">
        <v>552</v>
      </c>
      <c r="D179" s="26">
        <v>82.36</v>
      </c>
      <c r="E179" s="26">
        <v>189.6</v>
      </c>
      <c r="F179" s="26">
        <v>259</v>
      </c>
      <c r="G179" s="26">
        <v>62.8</v>
      </c>
      <c r="H179" s="26">
        <v>235.5</v>
      </c>
      <c r="I179" s="26">
        <v>47.1</v>
      </c>
      <c r="J179" s="26">
        <v>275</v>
      </c>
      <c r="K179" s="26">
        <v>156</v>
      </c>
      <c r="L179" s="26">
        <v>280</v>
      </c>
      <c r="M179" s="26">
        <v>830</v>
      </c>
      <c r="N179" s="26">
        <v>154.6</v>
      </c>
      <c r="O179" s="26">
        <v>1000</v>
      </c>
      <c r="P179" s="26">
        <v>1220</v>
      </c>
      <c r="Q179" s="26">
        <v>56.3</v>
      </c>
      <c r="R179" s="26">
        <v>47.2</v>
      </c>
      <c r="S179" s="26">
        <v>26.65</v>
      </c>
      <c r="T179" s="26">
        <v>320</v>
      </c>
      <c r="U179" s="26">
        <v>249</v>
      </c>
      <c r="V179" s="26">
        <v>158.19999999999999</v>
      </c>
      <c r="W179" s="26">
        <v>4992</v>
      </c>
      <c r="X179" s="26">
        <v>1937.7592</v>
      </c>
      <c r="Y179" s="26">
        <v>180</v>
      </c>
      <c r="Z179" s="26">
        <v>926.5</v>
      </c>
      <c r="AA179" s="26">
        <v>2475</v>
      </c>
      <c r="AB179" s="26">
        <v>235.8</v>
      </c>
      <c r="AC179" s="26">
        <v>645</v>
      </c>
      <c r="AD179" s="26">
        <v>7280</v>
      </c>
      <c r="AE179" s="26">
        <v>720.5</v>
      </c>
      <c r="AF179" s="26">
        <v>2673</v>
      </c>
      <c r="AG179" s="26">
        <v>134.36080000000001</v>
      </c>
    </row>
    <row r="180" spans="1:33" ht="15.75" customHeight="1">
      <c r="A180" s="101">
        <v>44088</v>
      </c>
      <c r="B180" s="102">
        <f>VLOOKUP(A180,'FTSE All-Share Historical '!A:B,2,FALSE)</f>
        <v>3401.69</v>
      </c>
      <c r="C180" s="26">
        <v>567</v>
      </c>
      <c r="D180" s="26">
        <v>82.44</v>
      </c>
      <c r="E180" s="26">
        <v>187.4</v>
      </c>
      <c r="F180" s="26">
        <v>265</v>
      </c>
      <c r="G180" s="26">
        <v>63</v>
      </c>
      <c r="H180" s="26">
        <v>240</v>
      </c>
      <c r="I180" s="26">
        <v>47.54</v>
      </c>
      <c r="J180" s="26">
        <v>275</v>
      </c>
      <c r="K180" s="26">
        <v>159.5</v>
      </c>
      <c r="L180" s="26">
        <v>278.5</v>
      </c>
      <c r="M180" s="26">
        <v>860</v>
      </c>
      <c r="N180" s="26">
        <v>151.19999999999999</v>
      </c>
      <c r="O180" s="26">
        <v>1020</v>
      </c>
      <c r="P180" s="26">
        <v>1256</v>
      </c>
      <c r="Q180" s="26">
        <v>55</v>
      </c>
      <c r="R180" s="26">
        <v>43.7</v>
      </c>
      <c r="S180" s="26">
        <v>26.45</v>
      </c>
      <c r="T180" s="26">
        <v>320</v>
      </c>
      <c r="U180" s="26">
        <v>255</v>
      </c>
      <c r="V180" s="26">
        <v>156.6</v>
      </c>
      <c r="W180" s="26">
        <v>5000</v>
      </c>
      <c r="X180" s="26">
        <v>1929.5923</v>
      </c>
      <c r="Y180" s="26">
        <v>149.6</v>
      </c>
      <c r="Z180" s="26">
        <v>914</v>
      </c>
      <c r="AA180" s="26">
        <v>2515</v>
      </c>
      <c r="AB180" s="26">
        <v>230.5</v>
      </c>
      <c r="AC180" s="26">
        <v>645</v>
      </c>
      <c r="AD180" s="26">
        <v>7310</v>
      </c>
      <c r="AE180" s="26">
        <v>744</v>
      </c>
      <c r="AF180" s="26">
        <v>2663</v>
      </c>
      <c r="AG180" s="26">
        <v>136.52789999999999</v>
      </c>
    </row>
    <row r="181" spans="1:33" ht="15.75" customHeight="1">
      <c r="A181" s="101">
        <v>44089</v>
      </c>
      <c r="B181" s="102">
        <f>VLOOKUP(A181,'FTSE All-Share Historical '!A:B,2,FALSE)</f>
        <v>3443.29</v>
      </c>
      <c r="C181" s="26">
        <v>570</v>
      </c>
      <c r="D181" s="26">
        <v>87.94</v>
      </c>
      <c r="E181" s="26">
        <v>187</v>
      </c>
      <c r="F181" s="26">
        <v>260</v>
      </c>
      <c r="G181" s="26">
        <v>64.8</v>
      </c>
      <c r="H181" s="26">
        <v>247.5</v>
      </c>
      <c r="I181" s="26">
        <v>46.8</v>
      </c>
      <c r="J181" s="26">
        <v>275</v>
      </c>
      <c r="K181" s="26">
        <v>156.25</v>
      </c>
      <c r="L181" s="26">
        <v>287</v>
      </c>
      <c r="M181" s="26">
        <v>851</v>
      </c>
      <c r="N181" s="26">
        <v>147.4</v>
      </c>
      <c r="O181" s="26">
        <v>1010</v>
      </c>
      <c r="P181" s="26">
        <v>1240</v>
      </c>
      <c r="Q181" s="26">
        <v>51.25</v>
      </c>
      <c r="R181" s="26">
        <v>42.6</v>
      </c>
      <c r="S181" s="26">
        <v>26.8</v>
      </c>
      <c r="T181" s="26">
        <v>315</v>
      </c>
      <c r="U181" s="26">
        <v>255</v>
      </c>
      <c r="V181" s="26">
        <v>152.6</v>
      </c>
      <c r="W181" s="26">
        <v>5135</v>
      </c>
      <c r="X181" s="26">
        <v>1971.8214</v>
      </c>
      <c r="Y181" s="26">
        <v>151.6</v>
      </c>
      <c r="Z181" s="26">
        <v>893.5</v>
      </c>
      <c r="AA181" s="26">
        <v>2495</v>
      </c>
      <c r="AB181" s="26">
        <v>234.8</v>
      </c>
      <c r="AC181" s="26">
        <v>640</v>
      </c>
      <c r="AD181" s="26">
        <v>7426</v>
      </c>
      <c r="AE181" s="26">
        <v>736.5</v>
      </c>
      <c r="AF181" s="26">
        <v>2671</v>
      </c>
      <c r="AG181" s="26">
        <v>135.4444</v>
      </c>
    </row>
    <row r="182" spans="1:33" ht="15.75" customHeight="1">
      <c r="A182" s="101">
        <v>44090</v>
      </c>
      <c r="B182" s="102">
        <f>VLOOKUP(A182,'FTSE All-Share Historical '!A:B,2,FALSE)</f>
        <v>3430</v>
      </c>
      <c r="C182" s="26">
        <v>576</v>
      </c>
      <c r="D182" s="26">
        <v>91</v>
      </c>
      <c r="E182" s="26">
        <v>184.2</v>
      </c>
      <c r="F182" s="26">
        <v>269</v>
      </c>
      <c r="G182" s="26">
        <v>63</v>
      </c>
      <c r="H182" s="26">
        <v>253</v>
      </c>
      <c r="I182" s="26">
        <v>46</v>
      </c>
      <c r="J182" s="26">
        <v>275</v>
      </c>
      <c r="K182" s="26">
        <v>152</v>
      </c>
      <c r="L182" s="26">
        <v>281.5</v>
      </c>
      <c r="M182" s="26">
        <v>835</v>
      </c>
      <c r="N182" s="26">
        <v>144.4</v>
      </c>
      <c r="O182" s="26">
        <v>1015</v>
      </c>
      <c r="P182" s="26">
        <v>1224</v>
      </c>
      <c r="Q182" s="26">
        <v>54.75</v>
      </c>
      <c r="R182" s="26">
        <v>42.5</v>
      </c>
      <c r="S182" s="26">
        <v>26.85</v>
      </c>
      <c r="T182" s="26">
        <v>317.5</v>
      </c>
      <c r="U182" s="26">
        <v>259</v>
      </c>
      <c r="V182" s="26">
        <v>148</v>
      </c>
      <c r="W182" s="26">
        <v>5050</v>
      </c>
      <c r="X182" s="26">
        <v>1975.2076999999999</v>
      </c>
      <c r="Y182" s="26">
        <v>154.6</v>
      </c>
      <c r="Z182" s="26">
        <v>888</v>
      </c>
      <c r="AA182" s="26">
        <v>2500</v>
      </c>
      <c r="AB182" s="26">
        <v>230</v>
      </c>
      <c r="AC182" s="26">
        <v>645</v>
      </c>
      <c r="AD182" s="26">
        <v>7604</v>
      </c>
      <c r="AE182" s="26">
        <v>728.5</v>
      </c>
      <c r="AF182" s="26">
        <v>2631</v>
      </c>
      <c r="AG182" s="26">
        <v>133.63849999999999</v>
      </c>
    </row>
    <row r="183" spans="1:33" ht="15.75" customHeight="1">
      <c r="A183" s="101">
        <v>44091</v>
      </c>
      <c r="B183" s="102">
        <f>VLOOKUP(A183,'FTSE All-Share Historical '!A:B,2,FALSE)</f>
        <v>3414.75</v>
      </c>
      <c r="C183" s="26">
        <v>574</v>
      </c>
      <c r="D183" s="26">
        <v>86.21</v>
      </c>
      <c r="E183" s="26">
        <v>188.6</v>
      </c>
      <c r="F183" s="26">
        <v>262</v>
      </c>
      <c r="G183" s="26">
        <v>63</v>
      </c>
      <c r="H183" s="26">
        <v>253</v>
      </c>
      <c r="I183" s="26">
        <v>43.86</v>
      </c>
      <c r="J183" s="26">
        <v>275</v>
      </c>
      <c r="K183" s="26">
        <v>150</v>
      </c>
      <c r="L183" s="26">
        <v>280</v>
      </c>
      <c r="M183" s="26">
        <v>847</v>
      </c>
      <c r="N183" s="26">
        <v>139</v>
      </c>
      <c r="O183" s="26">
        <v>1000</v>
      </c>
      <c r="P183" s="26">
        <v>1256</v>
      </c>
      <c r="Q183" s="26">
        <v>61.35</v>
      </c>
      <c r="R183" s="26">
        <v>42.15</v>
      </c>
      <c r="S183" s="26">
        <v>27.2</v>
      </c>
      <c r="T183" s="26">
        <v>319</v>
      </c>
      <c r="U183" s="26">
        <v>250</v>
      </c>
      <c r="V183" s="26">
        <v>145</v>
      </c>
      <c r="W183" s="26">
        <v>4990</v>
      </c>
      <c r="X183" s="26">
        <v>1961.0649000000001</v>
      </c>
      <c r="Y183" s="26">
        <v>162.6</v>
      </c>
      <c r="Z183" s="26">
        <v>861.5</v>
      </c>
      <c r="AA183" s="26">
        <v>2500</v>
      </c>
      <c r="AB183" s="26">
        <v>222.7</v>
      </c>
      <c r="AC183" s="26">
        <v>645</v>
      </c>
      <c r="AD183" s="26">
        <v>7640</v>
      </c>
      <c r="AE183" s="26">
        <v>747</v>
      </c>
      <c r="AF183" s="26">
        <v>2639</v>
      </c>
      <c r="AG183" s="26">
        <v>135.08320000000001</v>
      </c>
    </row>
    <row r="184" spans="1:33" ht="15.75" customHeight="1">
      <c r="A184" s="101">
        <v>44092</v>
      </c>
      <c r="B184" s="102">
        <f>VLOOKUP(A184,'FTSE All-Share Historical '!A:B,2,FALSE)</f>
        <v>3389.14</v>
      </c>
      <c r="C184" s="26">
        <v>570</v>
      </c>
      <c r="D184" s="26">
        <v>84.87</v>
      </c>
      <c r="E184" s="26">
        <v>190</v>
      </c>
      <c r="F184" s="26">
        <v>257</v>
      </c>
      <c r="G184" s="26">
        <v>58.4</v>
      </c>
      <c r="H184" s="26">
        <v>256</v>
      </c>
      <c r="I184" s="26">
        <v>46.56</v>
      </c>
      <c r="J184" s="26">
        <v>275</v>
      </c>
      <c r="K184" s="26">
        <v>153</v>
      </c>
      <c r="L184" s="26">
        <v>265.5</v>
      </c>
      <c r="M184" s="26">
        <v>841</v>
      </c>
      <c r="N184" s="26">
        <v>140.6</v>
      </c>
      <c r="O184" s="26">
        <v>974</v>
      </c>
      <c r="P184" s="26">
        <v>1270</v>
      </c>
      <c r="Q184" s="26">
        <v>60.6</v>
      </c>
      <c r="R184" s="26">
        <v>41.7</v>
      </c>
      <c r="S184" s="26">
        <v>27.1</v>
      </c>
      <c r="T184" s="26">
        <v>322</v>
      </c>
      <c r="U184" s="26">
        <v>258</v>
      </c>
      <c r="V184" s="26">
        <v>140.19999999999999</v>
      </c>
      <c r="W184" s="26">
        <v>5007</v>
      </c>
      <c r="X184" s="26">
        <v>1971.0246</v>
      </c>
      <c r="Y184" s="26">
        <v>161.19999999999999</v>
      </c>
      <c r="Z184" s="26">
        <v>851</v>
      </c>
      <c r="AA184" s="26">
        <v>2535</v>
      </c>
      <c r="AB184" s="26">
        <v>217.8</v>
      </c>
      <c r="AC184" s="26">
        <v>645</v>
      </c>
      <c r="AD184" s="26">
        <v>7472</v>
      </c>
      <c r="AE184" s="26">
        <v>698</v>
      </c>
      <c r="AF184" s="26">
        <v>2650</v>
      </c>
      <c r="AG184" s="26">
        <v>133.63849999999999</v>
      </c>
    </row>
    <row r="185" spans="1:33" ht="15.75" customHeight="1">
      <c r="A185" s="101">
        <v>44095</v>
      </c>
      <c r="B185" s="102">
        <f>VLOOKUP(A185,'FTSE All-Share Historical '!A:B,2,FALSE)</f>
        <v>3271.19</v>
      </c>
      <c r="C185" s="26">
        <v>566</v>
      </c>
      <c r="D185" s="26">
        <v>80</v>
      </c>
      <c r="E185" s="26">
        <v>183.4</v>
      </c>
      <c r="F185" s="26">
        <v>249</v>
      </c>
      <c r="G185" s="26">
        <v>51.8</v>
      </c>
      <c r="H185" s="26">
        <v>234</v>
      </c>
      <c r="I185" s="26">
        <v>39.119999999999997</v>
      </c>
      <c r="J185" s="26">
        <v>271</v>
      </c>
      <c r="K185" s="26">
        <v>147.5</v>
      </c>
      <c r="L185" s="26">
        <v>231.5</v>
      </c>
      <c r="M185" s="26">
        <v>845</v>
      </c>
      <c r="N185" s="26">
        <v>119</v>
      </c>
      <c r="O185" s="26">
        <v>918</v>
      </c>
      <c r="P185" s="26">
        <v>1208</v>
      </c>
      <c r="Q185" s="26">
        <v>51.4</v>
      </c>
      <c r="R185" s="26">
        <v>40.299999999999997</v>
      </c>
      <c r="S185" s="26">
        <v>26.9</v>
      </c>
      <c r="T185" s="26">
        <v>297.5</v>
      </c>
      <c r="U185" s="26">
        <v>246</v>
      </c>
      <c r="V185" s="26">
        <v>140.80000000000001</v>
      </c>
      <c r="W185" s="26">
        <v>4804</v>
      </c>
      <c r="X185" s="26">
        <v>1863.8583000000001</v>
      </c>
      <c r="Y185" s="26">
        <v>156</v>
      </c>
      <c r="Z185" s="26">
        <v>774</v>
      </c>
      <c r="AA185" s="26">
        <v>2480</v>
      </c>
      <c r="AB185" s="26">
        <v>215</v>
      </c>
      <c r="AC185" s="26">
        <v>640</v>
      </c>
      <c r="AD185" s="26">
        <v>7150</v>
      </c>
      <c r="AE185" s="26">
        <v>646.5</v>
      </c>
      <c r="AF185" s="26">
        <v>2586</v>
      </c>
      <c r="AG185" s="26">
        <v>128.22069999999999</v>
      </c>
    </row>
    <row r="186" spans="1:33" ht="15.75" customHeight="1">
      <c r="A186" s="101">
        <v>44096</v>
      </c>
      <c r="B186" s="102">
        <f>VLOOKUP(A186,'FTSE All-Share Historical '!A:B,2,FALSE)</f>
        <v>3281.27</v>
      </c>
      <c r="C186" s="26">
        <v>556</v>
      </c>
      <c r="D186" s="26">
        <v>80</v>
      </c>
      <c r="E186" s="26">
        <v>178.6</v>
      </c>
      <c r="F186" s="26">
        <v>242</v>
      </c>
      <c r="G186" s="26">
        <v>49.05</v>
      </c>
      <c r="H186" s="26">
        <v>233</v>
      </c>
      <c r="I186" s="26">
        <v>41.22</v>
      </c>
      <c r="J186" s="26">
        <v>271</v>
      </c>
      <c r="K186" s="26">
        <v>149</v>
      </c>
      <c r="L186" s="26">
        <v>230</v>
      </c>
      <c r="M186" s="26">
        <v>833</v>
      </c>
      <c r="N186" s="26">
        <v>128.6</v>
      </c>
      <c r="O186" s="26">
        <v>888</v>
      </c>
      <c r="P186" s="26">
        <v>1154</v>
      </c>
      <c r="Q186" s="26">
        <v>48.5</v>
      </c>
      <c r="R186" s="26">
        <v>39.9</v>
      </c>
      <c r="S186" s="26">
        <v>26</v>
      </c>
      <c r="T186" s="26">
        <v>317.5</v>
      </c>
      <c r="U186" s="26">
        <v>244.75</v>
      </c>
      <c r="V186" s="26">
        <v>140.19999999999999</v>
      </c>
      <c r="W186" s="26">
        <v>4772.5</v>
      </c>
      <c r="X186" s="26">
        <v>1824.617</v>
      </c>
      <c r="Y186" s="26">
        <v>157.80000000000001</v>
      </c>
      <c r="Z186" s="26">
        <v>785</v>
      </c>
      <c r="AA186" s="26">
        <v>2415</v>
      </c>
      <c r="AB186" s="26">
        <v>215.3</v>
      </c>
      <c r="AC186" s="26">
        <v>645</v>
      </c>
      <c r="AD186" s="26">
        <v>7262</v>
      </c>
      <c r="AE186" s="26">
        <v>644.5</v>
      </c>
      <c r="AF186" s="26">
        <v>2470</v>
      </c>
      <c r="AG186" s="26">
        <v>125.69240000000001</v>
      </c>
    </row>
    <row r="187" spans="1:33" ht="15.75" customHeight="1">
      <c r="A187" s="101">
        <v>44097</v>
      </c>
      <c r="B187" s="102">
        <f>VLOOKUP(A187,'FTSE All-Share Historical '!A:B,2,FALSE)</f>
        <v>3319.55</v>
      </c>
      <c r="C187" s="26">
        <v>565</v>
      </c>
      <c r="D187" s="26">
        <v>77.680000000000007</v>
      </c>
      <c r="E187" s="26">
        <v>183</v>
      </c>
      <c r="F187" s="26">
        <v>245</v>
      </c>
      <c r="G187" s="26">
        <v>55</v>
      </c>
      <c r="H187" s="26">
        <v>239</v>
      </c>
      <c r="I187" s="26">
        <v>44.96</v>
      </c>
      <c r="J187" s="26">
        <v>280</v>
      </c>
      <c r="K187" s="26">
        <v>152.75</v>
      </c>
      <c r="L187" s="26">
        <v>228</v>
      </c>
      <c r="M187" s="26">
        <v>841</v>
      </c>
      <c r="N187" s="26">
        <v>136</v>
      </c>
      <c r="O187" s="26">
        <v>860</v>
      </c>
      <c r="P187" s="26">
        <v>1140</v>
      </c>
      <c r="Q187" s="26">
        <v>48.6</v>
      </c>
      <c r="R187" s="26">
        <v>40.35</v>
      </c>
      <c r="S187" s="26">
        <v>26.4</v>
      </c>
      <c r="T187" s="26">
        <v>315</v>
      </c>
      <c r="U187" s="26">
        <v>246.75</v>
      </c>
      <c r="V187" s="26">
        <v>138.6</v>
      </c>
      <c r="W187" s="26">
        <v>4778</v>
      </c>
      <c r="X187" s="26">
        <v>1827.605</v>
      </c>
      <c r="Y187" s="26">
        <v>155.6</v>
      </c>
      <c r="Z187" s="26">
        <v>819.5</v>
      </c>
      <c r="AA187" s="26">
        <v>2425</v>
      </c>
      <c r="AB187" s="26">
        <v>225</v>
      </c>
      <c r="AC187" s="26">
        <v>645</v>
      </c>
      <c r="AD187" s="26">
        <v>7510</v>
      </c>
      <c r="AE187" s="26">
        <v>664</v>
      </c>
      <c r="AF187" s="26">
        <v>2530</v>
      </c>
      <c r="AG187" s="26">
        <v>124.97</v>
      </c>
    </row>
    <row r="188" spans="1:33" ht="15.75" customHeight="1">
      <c r="A188" s="101">
        <v>44098</v>
      </c>
      <c r="B188" s="102">
        <f>VLOOKUP(A188,'FTSE All-Share Historical '!A:B,2,FALSE)</f>
        <v>3277.52</v>
      </c>
      <c r="C188" s="26">
        <v>558</v>
      </c>
      <c r="D188" s="26">
        <v>78.709999999999994</v>
      </c>
      <c r="E188" s="26">
        <v>182.6</v>
      </c>
      <c r="F188" s="26">
        <v>247</v>
      </c>
      <c r="G188" s="26">
        <v>55</v>
      </c>
      <c r="H188" s="26">
        <v>229</v>
      </c>
      <c r="I188" s="26">
        <v>43.24</v>
      </c>
      <c r="J188" s="26">
        <v>270</v>
      </c>
      <c r="K188" s="26">
        <v>154.5</v>
      </c>
      <c r="L188" s="26">
        <v>244</v>
      </c>
      <c r="M188" s="26">
        <v>819</v>
      </c>
      <c r="N188" s="26">
        <v>133.80000000000001</v>
      </c>
      <c r="O188" s="26">
        <v>844</v>
      </c>
      <c r="P188" s="26">
        <v>1088</v>
      </c>
      <c r="Q188" s="26">
        <v>48</v>
      </c>
      <c r="R188" s="26">
        <v>39.5</v>
      </c>
      <c r="S188" s="26">
        <v>26.15</v>
      </c>
      <c r="T188" s="26">
        <v>312.5</v>
      </c>
      <c r="U188" s="26">
        <v>244.25</v>
      </c>
      <c r="V188" s="26">
        <v>140.19999999999999</v>
      </c>
      <c r="W188" s="26">
        <v>4812.5</v>
      </c>
      <c r="X188" s="26">
        <v>1812.4662000000001</v>
      </c>
      <c r="Y188" s="26">
        <v>153.6</v>
      </c>
      <c r="Z188" s="26">
        <v>827.5</v>
      </c>
      <c r="AA188" s="26">
        <v>2390</v>
      </c>
      <c r="AB188" s="26">
        <v>214.4</v>
      </c>
      <c r="AC188" s="26">
        <v>645</v>
      </c>
      <c r="AD188" s="26">
        <v>7382</v>
      </c>
      <c r="AE188" s="26">
        <v>655.5</v>
      </c>
      <c r="AF188" s="26">
        <v>2541</v>
      </c>
      <c r="AG188" s="26">
        <v>119.19110000000001</v>
      </c>
    </row>
    <row r="189" spans="1:33" ht="15.75" customHeight="1">
      <c r="A189" s="101">
        <v>44099</v>
      </c>
      <c r="B189" s="102">
        <f>VLOOKUP(A189,'FTSE All-Share Historical '!A:B,2,FALSE)</f>
        <v>3294.89</v>
      </c>
      <c r="C189" s="26">
        <v>549</v>
      </c>
      <c r="D189" s="26">
        <v>78</v>
      </c>
      <c r="E189" s="26">
        <v>184.6</v>
      </c>
      <c r="F189" s="26">
        <v>252.5</v>
      </c>
      <c r="G189" s="26">
        <v>55</v>
      </c>
      <c r="H189" s="26">
        <v>235</v>
      </c>
      <c r="I189" s="26">
        <v>43.66</v>
      </c>
      <c r="J189" s="26">
        <v>271</v>
      </c>
      <c r="K189" s="26">
        <v>156.75</v>
      </c>
      <c r="L189" s="26">
        <v>236.5</v>
      </c>
      <c r="M189" s="26">
        <v>808</v>
      </c>
      <c r="N189" s="26">
        <v>135.19999999999999</v>
      </c>
      <c r="O189" s="26">
        <v>870</v>
      </c>
      <c r="P189" s="26">
        <v>1148</v>
      </c>
      <c r="Q189" s="26">
        <v>51.8</v>
      </c>
      <c r="R189" s="26">
        <v>39.049999999999997</v>
      </c>
      <c r="S189" s="26">
        <v>25.6</v>
      </c>
      <c r="T189" s="26">
        <v>315</v>
      </c>
      <c r="U189" s="26">
        <v>245.25</v>
      </c>
      <c r="V189" s="26">
        <v>137</v>
      </c>
      <c r="W189" s="26">
        <v>4733</v>
      </c>
      <c r="X189" s="26">
        <v>1826.2106000000001</v>
      </c>
      <c r="Y189" s="26">
        <v>151.6</v>
      </c>
      <c r="Z189" s="26">
        <v>836.5</v>
      </c>
      <c r="AA189" s="26">
        <v>2390</v>
      </c>
      <c r="AB189" s="26">
        <v>225.4</v>
      </c>
      <c r="AC189" s="26">
        <v>645</v>
      </c>
      <c r="AD189" s="26">
        <v>7500</v>
      </c>
      <c r="AE189" s="26">
        <v>658</v>
      </c>
      <c r="AF189" s="26">
        <v>2570</v>
      </c>
      <c r="AG189" s="26">
        <v>119.19110000000001</v>
      </c>
    </row>
    <row r="190" spans="1:33" ht="15.75" customHeight="1">
      <c r="A190" s="101">
        <v>44102</v>
      </c>
      <c r="B190" s="102">
        <f>VLOOKUP(A190,'FTSE All-Share Historical '!A:B,2,FALSE)</f>
        <v>3345.58</v>
      </c>
      <c r="C190" s="26">
        <v>570</v>
      </c>
      <c r="D190" s="26">
        <v>79.06</v>
      </c>
      <c r="E190" s="26">
        <v>183</v>
      </c>
      <c r="F190" s="26">
        <v>250</v>
      </c>
      <c r="G190" s="26">
        <v>54.6</v>
      </c>
      <c r="H190" s="26">
        <v>255</v>
      </c>
      <c r="I190" s="26">
        <v>45.74</v>
      </c>
      <c r="J190" s="26">
        <v>272</v>
      </c>
      <c r="K190" s="26">
        <v>155</v>
      </c>
      <c r="L190" s="26">
        <v>241</v>
      </c>
      <c r="M190" s="26">
        <v>810</v>
      </c>
      <c r="N190" s="26">
        <v>140.6</v>
      </c>
      <c r="O190" s="26">
        <v>880</v>
      </c>
      <c r="P190" s="26">
        <v>1200</v>
      </c>
      <c r="Q190" s="26">
        <v>50.5</v>
      </c>
      <c r="R190" s="26">
        <v>40.5</v>
      </c>
      <c r="S190" s="26">
        <v>27</v>
      </c>
      <c r="T190" s="26">
        <v>307.5</v>
      </c>
      <c r="U190" s="26">
        <v>240</v>
      </c>
      <c r="V190" s="26">
        <v>137</v>
      </c>
      <c r="W190" s="26">
        <v>4678.5</v>
      </c>
      <c r="X190" s="26">
        <v>1841.9468999999999</v>
      </c>
      <c r="Y190" s="26">
        <v>159.80000000000001</v>
      </c>
      <c r="Z190" s="26">
        <v>877</v>
      </c>
      <c r="AA190" s="26">
        <v>2400</v>
      </c>
      <c r="AB190" s="26">
        <v>233.8</v>
      </c>
      <c r="AC190" s="26">
        <v>645</v>
      </c>
      <c r="AD190" s="26">
        <v>7416</v>
      </c>
      <c r="AE190" s="26">
        <v>676</v>
      </c>
      <c r="AF190" s="26">
        <v>2545</v>
      </c>
      <c r="AG190" s="26">
        <v>117.38509999999999</v>
      </c>
    </row>
    <row r="191" spans="1:33" ht="15.75" customHeight="1">
      <c r="A191" s="101">
        <v>44103</v>
      </c>
      <c r="B191" s="102">
        <f>VLOOKUP(A191,'FTSE All-Share Historical '!A:B,2,FALSE)</f>
        <v>3324.8</v>
      </c>
      <c r="C191" s="26">
        <v>560</v>
      </c>
      <c r="D191" s="26">
        <v>77.55</v>
      </c>
      <c r="E191" s="26">
        <v>177</v>
      </c>
      <c r="F191" s="26">
        <v>242</v>
      </c>
      <c r="G191" s="26">
        <v>55</v>
      </c>
      <c r="H191" s="26">
        <v>264</v>
      </c>
      <c r="I191" s="26">
        <v>43.18</v>
      </c>
      <c r="J191" s="26">
        <v>272</v>
      </c>
      <c r="K191" s="26">
        <v>140</v>
      </c>
      <c r="L191" s="26">
        <v>227</v>
      </c>
      <c r="M191" s="26">
        <v>811</v>
      </c>
      <c r="N191" s="26">
        <v>133.4</v>
      </c>
      <c r="O191" s="26">
        <v>860</v>
      </c>
      <c r="P191" s="26">
        <v>1162</v>
      </c>
      <c r="Q191" s="26">
        <v>48.12</v>
      </c>
      <c r="R191" s="26">
        <v>40</v>
      </c>
      <c r="S191" s="26">
        <v>25.95</v>
      </c>
      <c r="T191" s="26">
        <v>308</v>
      </c>
      <c r="U191" s="26">
        <v>242.5</v>
      </c>
      <c r="V191" s="26">
        <v>137.80000000000001</v>
      </c>
      <c r="W191" s="26">
        <v>4712</v>
      </c>
      <c r="X191" s="26">
        <v>1858.8784000000001</v>
      </c>
      <c r="Y191" s="26">
        <v>158</v>
      </c>
      <c r="Z191" s="26">
        <v>832.5</v>
      </c>
      <c r="AA191" s="26">
        <v>2350</v>
      </c>
      <c r="AB191" s="26">
        <v>232.3</v>
      </c>
      <c r="AC191" s="26">
        <v>620</v>
      </c>
      <c r="AD191" s="26">
        <v>7862</v>
      </c>
      <c r="AE191" s="26">
        <v>639.5</v>
      </c>
      <c r="AF191" s="26">
        <v>2577</v>
      </c>
      <c r="AG191" s="26">
        <v>112.32850000000001</v>
      </c>
    </row>
    <row r="192" spans="1:33" ht="15.75" customHeight="1">
      <c r="A192" s="101">
        <v>44104</v>
      </c>
      <c r="B192" s="102">
        <f>VLOOKUP(A192,'FTSE All-Share Historical '!A:B,2,FALSE)</f>
        <v>3314.92</v>
      </c>
      <c r="C192" s="26">
        <v>576</v>
      </c>
      <c r="D192" s="26">
        <v>77.02</v>
      </c>
      <c r="E192" s="26">
        <v>181.4</v>
      </c>
      <c r="F192" s="26">
        <v>248.5</v>
      </c>
      <c r="G192" s="26">
        <v>55</v>
      </c>
      <c r="H192" s="26">
        <v>263</v>
      </c>
      <c r="I192" s="26">
        <v>44</v>
      </c>
      <c r="J192" s="26">
        <v>275</v>
      </c>
      <c r="K192" s="26">
        <v>145</v>
      </c>
      <c r="L192" s="26">
        <v>244</v>
      </c>
      <c r="M192" s="26">
        <v>820</v>
      </c>
      <c r="N192" s="26">
        <v>135.4</v>
      </c>
      <c r="O192" s="26">
        <v>850</v>
      </c>
      <c r="P192" s="26">
        <v>1140</v>
      </c>
      <c r="Q192" s="26">
        <v>48.7</v>
      </c>
      <c r="R192" s="26">
        <v>40.9</v>
      </c>
      <c r="S192" s="26">
        <v>26.2</v>
      </c>
      <c r="T192" s="26">
        <v>299</v>
      </c>
      <c r="U192" s="26">
        <v>242</v>
      </c>
      <c r="V192" s="26">
        <v>141.19999999999999</v>
      </c>
      <c r="W192" s="26">
        <v>4655.5</v>
      </c>
      <c r="X192" s="26">
        <v>1868.2405000000001</v>
      </c>
      <c r="Y192" s="26">
        <v>161.19999999999999</v>
      </c>
      <c r="Z192" s="26">
        <v>836.5</v>
      </c>
      <c r="AA192" s="26">
        <v>2260</v>
      </c>
      <c r="AB192" s="26">
        <v>250.4</v>
      </c>
      <c r="AC192" s="26">
        <v>620</v>
      </c>
      <c r="AD192" s="26">
        <v>7812</v>
      </c>
      <c r="AE192" s="26">
        <v>671.5</v>
      </c>
      <c r="AF192" s="26">
        <v>2594</v>
      </c>
      <c r="AG192" s="26">
        <v>105.46599999999999</v>
      </c>
    </row>
    <row r="193" spans="1:33" ht="15.75" customHeight="1">
      <c r="A193" s="101">
        <v>44105</v>
      </c>
      <c r="B193" s="102">
        <f>VLOOKUP(A193,'FTSE All-Share Historical '!A:B,2,FALSE)</f>
        <v>3323.43</v>
      </c>
      <c r="C193" s="26">
        <v>550</v>
      </c>
      <c r="D193" s="26">
        <v>77.48</v>
      </c>
      <c r="E193" s="26">
        <v>238.5</v>
      </c>
      <c r="F193" s="26">
        <v>247</v>
      </c>
      <c r="G193" s="26">
        <v>52.1</v>
      </c>
      <c r="H193" s="26">
        <v>263</v>
      </c>
      <c r="I193" s="26">
        <v>42.76</v>
      </c>
      <c r="J193" s="26">
        <v>284</v>
      </c>
      <c r="K193" s="26">
        <v>144</v>
      </c>
      <c r="L193" s="26">
        <v>248</v>
      </c>
      <c r="M193" s="26">
        <v>820</v>
      </c>
      <c r="N193" s="26">
        <v>134.4</v>
      </c>
      <c r="O193" s="26">
        <v>850</v>
      </c>
      <c r="P193" s="26">
        <v>1150</v>
      </c>
      <c r="Q193" s="26">
        <v>49.6</v>
      </c>
      <c r="R193" s="26">
        <v>40.25</v>
      </c>
      <c r="S193" s="26">
        <v>27</v>
      </c>
      <c r="T193" s="26">
        <v>300</v>
      </c>
      <c r="U193" s="26">
        <v>249</v>
      </c>
      <c r="V193" s="26">
        <v>142.19999999999999</v>
      </c>
      <c r="W193" s="26">
        <v>4648.5</v>
      </c>
      <c r="X193" s="26">
        <v>1872.2244000000001</v>
      </c>
      <c r="Y193" s="26">
        <v>156.4</v>
      </c>
      <c r="Z193" s="26">
        <v>845</v>
      </c>
      <c r="AA193" s="26">
        <v>2350</v>
      </c>
      <c r="AB193" s="26">
        <v>251.9</v>
      </c>
      <c r="AC193" s="26">
        <v>620</v>
      </c>
      <c r="AD193" s="26">
        <v>7938</v>
      </c>
      <c r="AE193" s="26">
        <v>702.5</v>
      </c>
      <c r="AF193" s="26">
        <v>2605</v>
      </c>
      <c r="AG193" s="26">
        <v>114.85680000000001</v>
      </c>
    </row>
    <row r="194" spans="1:33" ht="15.75" customHeight="1">
      <c r="A194" s="101">
        <v>44106</v>
      </c>
      <c r="B194" s="102">
        <f>VLOOKUP(A194,'FTSE All-Share Historical '!A:B,2,FALSE)</f>
        <v>3334.4</v>
      </c>
      <c r="C194" s="26">
        <v>600</v>
      </c>
      <c r="D194" s="26">
        <v>79.8</v>
      </c>
      <c r="E194" s="26">
        <v>237</v>
      </c>
      <c r="F194" s="26">
        <v>252</v>
      </c>
      <c r="G194" s="26">
        <v>52</v>
      </c>
      <c r="H194" s="26">
        <v>266</v>
      </c>
      <c r="I194" s="26">
        <v>41.22</v>
      </c>
      <c r="J194" s="26">
        <v>303</v>
      </c>
      <c r="K194" s="26">
        <v>140</v>
      </c>
      <c r="L194" s="26">
        <v>244</v>
      </c>
      <c r="M194" s="26">
        <v>825</v>
      </c>
      <c r="N194" s="26">
        <v>135.6</v>
      </c>
      <c r="O194" s="26">
        <v>854</v>
      </c>
      <c r="P194" s="26">
        <v>1180</v>
      </c>
      <c r="Q194" s="26">
        <v>49.6</v>
      </c>
      <c r="R194" s="26">
        <v>40.5</v>
      </c>
      <c r="S194" s="26">
        <v>26.1</v>
      </c>
      <c r="T194" s="26">
        <v>297.5</v>
      </c>
      <c r="U194" s="26">
        <v>250</v>
      </c>
      <c r="V194" s="26">
        <v>142.19999999999999</v>
      </c>
      <c r="W194" s="26">
        <v>4694</v>
      </c>
      <c r="X194" s="26">
        <v>1862.4639</v>
      </c>
      <c r="Y194" s="26">
        <v>158.80000000000001</v>
      </c>
      <c r="Z194" s="26">
        <v>853</v>
      </c>
      <c r="AA194" s="26">
        <v>2300</v>
      </c>
      <c r="AB194" s="26">
        <v>258</v>
      </c>
      <c r="AC194" s="26">
        <v>620</v>
      </c>
      <c r="AD194" s="26">
        <v>7990</v>
      </c>
      <c r="AE194" s="26">
        <v>696</v>
      </c>
      <c r="AF194" s="26">
        <v>2629</v>
      </c>
      <c r="AG194" s="26">
        <v>115.5792</v>
      </c>
    </row>
    <row r="195" spans="1:33" ht="15.75" customHeight="1">
      <c r="A195" s="101">
        <v>44109</v>
      </c>
      <c r="B195" s="102">
        <f>VLOOKUP(A195,'FTSE All-Share Historical '!A:B,2,FALSE)</f>
        <v>3359.71</v>
      </c>
      <c r="C195" s="26">
        <v>590</v>
      </c>
      <c r="D195" s="26">
        <v>82.24</v>
      </c>
      <c r="E195" s="26">
        <v>243</v>
      </c>
      <c r="F195" s="26">
        <v>252</v>
      </c>
      <c r="G195" s="26">
        <v>54</v>
      </c>
      <c r="H195" s="26">
        <v>266</v>
      </c>
      <c r="I195" s="26">
        <v>40.08</v>
      </c>
      <c r="J195" s="26">
        <v>310</v>
      </c>
      <c r="K195" s="26">
        <v>140</v>
      </c>
      <c r="L195" s="26">
        <v>241.5</v>
      </c>
      <c r="M195" s="26">
        <v>845</v>
      </c>
      <c r="N195" s="26">
        <v>135.4</v>
      </c>
      <c r="O195" s="26">
        <v>840</v>
      </c>
      <c r="P195" s="26">
        <v>1220</v>
      </c>
      <c r="Q195" s="26">
        <v>52</v>
      </c>
      <c r="R195" s="26">
        <v>41.5</v>
      </c>
      <c r="S195" s="26">
        <v>30.4</v>
      </c>
      <c r="T195" s="26">
        <v>297.5</v>
      </c>
      <c r="U195" s="26">
        <v>250</v>
      </c>
      <c r="V195" s="26">
        <v>145</v>
      </c>
      <c r="W195" s="26">
        <v>4686.5</v>
      </c>
      <c r="X195" s="26">
        <v>1871.4276</v>
      </c>
      <c r="Y195" s="26">
        <v>163.4</v>
      </c>
      <c r="Z195" s="26">
        <v>864.5</v>
      </c>
      <c r="AA195" s="26">
        <v>2335</v>
      </c>
      <c r="AB195" s="26">
        <v>264.7</v>
      </c>
      <c r="AC195" s="26">
        <v>625</v>
      </c>
      <c r="AD195" s="26">
        <v>8044</v>
      </c>
      <c r="AE195" s="26">
        <v>732.5</v>
      </c>
      <c r="AF195" s="26">
        <v>2631</v>
      </c>
      <c r="AG195" s="26">
        <v>111.6062</v>
      </c>
    </row>
    <row r="196" spans="1:33" ht="15.75" customHeight="1">
      <c r="A196" s="101">
        <v>44110</v>
      </c>
      <c r="B196" s="102">
        <f>VLOOKUP(A196,'FTSE All-Share Historical '!A:B,2,FALSE)</f>
        <v>3370.18</v>
      </c>
      <c r="C196" s="26">
        <v>583</v>
      </c>
      <c r="D196" s="26">
        <v>84.22</v>
      </c>
      <c r="E196" s="26">
        <v>245</v>
      </c>
      <c r="F196" s="26">
        <v>249</v>
      </c>
      <c r="G196" s="26">
        <v>53.25</v>
      </c>
      <c r="H196" s="26">
        <v>266</v>
      </c>
      <c r="I196" s="26">
        <v>41.7</v>
      </c>
      <c r="J196" s="26">
        <v>290</v>
      </c>
      <c r="K196" s="26">
        <v>141.25</v>
      </c>
      <c r="L196" s="26">
        <v>251</v>
      </c>
      <c r="M196" s="26">
        <v>851</v>
      </c>
      <c r="N196" s="26">
        <v>141.4</v>
      </c>
      <c r="O196" s="26">
        <v>824</v>
      </c>
      <c r="P196" s="26">
        <v>1194</v>
      </c>
      <c r="Q196" s="26">
        <v>53.75</v>
      </c>
      <c r="R196" s="26">
        <v>42.2</v>
      </c>
      <c r="S196" s="26">
        <v>31.5</v>
      </c>
      <c r="T196" s="26">
        <v>300</v>
      </c>
      <c r="U196" s="26">
        <v>252</v>
      </c>
      <c r="V196" s="26">
        <v>144.19999999999999</v>
      </c>
      <c r="W196" s="26">
        <v>4652.5</v>
      </c>
      <c r="X196" s="26">
        <v>1855.6913</v>
      </c>
      <c r="Y196" s="26">
        <v>162</v>
      </c>
      <c r="Z196" s="26">
        <v>900</v>
      </c>
      <c r="AA196" s="26">
        <v>2335</v>
      </c>
      <c r="AB196" s="26">
        <v>266.7</v>
      </c>
      <c r="AC196" s="26">
        <v>630</v>
      </c>
      <c r="AD196" s="26">
        <v>7938</v>
      </c>
      <c r="AE196" s="26">
        <v>792</v>
      </c>
      <c r="AF196" s="26">
        <v>2580</v>
      </c>
      <c r="AG196" s="26">
        <v>117.74630000000001</v>
      </c>
    </row>
    <row r="197" spans="1:33" ht="15.75" customHeight="1">
      <c r="A197" s="101">
        <v>44111</v>
      </c>
      <c r="B197" s="102">
        <f>VLOOKUP(A197,'FTSE All-Share Historical '!A:B,2,FALSE)</f>
        <v>3368.6</v>
      </c>
      <c r="C197" s="26">
        <v>594</v>
      </c>
      <c r="D197" s="26">
        <v>85.75</v>
      </c>
      <c r="E197" s="26">
        <v>241.5</v>
      </c>
      <c r="F197" s="26">
        <v>245</v>
      </c>
      <c r="G197" s="26">
        <v>54.3</v>
      </c>
      <c r="H197" s="26">
        <v>254.5</v>
      </c>
      <c r="I197" s="26">
        <v>40</v>
      </c>
      <c r="J197" s="26">
        <v>310</v>
      </c>
      <c r="K197" s="26">
        <v>142</v>
      </c>
      <c r="L197" s="26">
        <v>255</v>
      </c>
      <c r="M197" s="26">
        <v>829</v>
      </c>
      <c r="N197" s="26">
        <v>134.4</v>
      </c>
      <c r="O197" s="26">
        <v>818</v>
      </c>
      <c r="P197" s="26">
        <v>1170</v>
      </c>
      <c r="Q197" s="26">
        <v>53.45</v>
      </c>
      <c r="R197" s="26">
        <v>42.8</v>
      </c>
      <c r="S197" s="26">
        <v>31.1</v>
      </c>
      <c r="T197" s="26">
        <v>312</v>
      </c>
      <c r="U197" s="26">
        <v>245</v>
      </c>
      <c r="V197" s="26">
        <v>146</v>
      </c>
      <c r="W197" s="26">
        <v>4762</v>
      </c>
      <c r="X197" s="26">
        <v>1892.3430000000001</v>
      </c>
      <c r="Y197" s="26">
        <v>163</v>
      </c>
      <c r="Z197" s="26">
        <v>882</v>
      </c>
      <c r="AA197" s="26">
        <v>2375</v>
      </c>
      <c r="AB197" s="26">
        <v>266.39999999999998</v>
      </c>
      <c r="AC197" s="26">
        <v>630</v>
      </c>
      <c r="AD197" s="26">
        <v>8046</v>
      </c>
      <c r="AE197" s="26">
        <v>803.5</v>
      </c>
      <c r="AF197" s="26">
        <v>2591</v>
      </c>
      <c r="AG197" s="26">
        <v>108.35550000000001</v>
      </c>
    </row>
    <row r="198" spans="1:33" ht="15.75" customHeight="1">
      <c r="A198" s="101">
        <v>44112</v>
      </c>
      <c r="B198" s="102">
        <f>VLOOKUP(A198,'FTSE All-Share Historical '!A:B,2,FALSE)</f>
        <v>3388.26</v>
      </c>
      <c r="C198" s="26">
        <v>582</v>
      </c>
      <c r="D198" s="26">
        <v>88</v>
      </c>
      <c r="E198" s="26">
        <v>240</v>
      </c>
      <c r="F198" s="26">
        <v>248</v>
      </c>
      <c r="G198" s="26">
        <v>53.75</v>
      </c>
      <c r="H198" s="26">
        <v>252.5</v>
      </c>
      <c r="I198" s="26">
        <v>41.52</v>
      </c>
      <c r="J198" s="26">
        <v>305</v>
      </c>
      <c r="K198" s="26">
        <v>145</v>
      </c>
      <c r="L198" s="26">
        <v>253.5</v>
      </c>
      <c r="M198" s="26">
        <v>828</v>
      </c>
      <c r="N198" s="26">
        <v>139.6</v>
      </c>
      <c r="O198" s="26">
        <v>814</v>
      </c>
      <c r="P198" s="26">
        <v>1204</v>
      </c>
      <c r="Q198" s="26">
        <v>50.6</v>
      </c>
      <c r="R198" s="26">
        <v>41</v>
      </c>
      <c r="S198" s="26">
        <v>30.3</v>
      </c>
      <c r="T198" s="26">
        <v>310</v>
      </c>
      <c r="U198" s="26">
        <v>252</v>
      </c>
      <c r="V198" s="26">
        <v>143.80000000000001</v>
      </c>
      <c r="W198" s="26">
        <v>4739.5</v>
      </c>
      <c r="X198" s="26">
        <v>1876.2083</v>
      </c>
      <c r="Y198" s="26">
        <v>168</v>
      </c>
      <c r="Z198" s="26">
        <v>935</v>
      </c>
      <c r="AA198" s="26">
        <v>2405</v>
      </c>
      <c r="AB198" s="26">
        <v>278</v>
      </c>
      <c r="AC198" s="26">
        <v>635</v>
      </c>
      <c r="AD198" s="26">
        <v>8034</v>
      </c>
      <c r="AE198" s="26">
        <v>831</v>
      </c>
      <c r="AF198" s="26">
        <v>2646</v>
      </c>
      <c r="AG198" s="26">
        <v>114.85680000000001</v>
      </c>
    </row>
    <row r="199" spans="1:33" ht="15.75" customHeight="1">
      <c r="A199" s="101">
        <v>44113</v>
      </c>
      <c r="B199" s="102">
        <f>VLOOKUP(A199,'FTSE All-Share Historical '!A:B,2,FALSE)</f>
        <v>3410.57</v>
      </c>
      <c r="C199" s="26">
        <v>594</v>
      </c>
      <c r="D199" s="26">
        <v>85.67</v>
      </c>
      <c r="E199" s="26">
        <v>241.5</v>
      </c>
      <c r="F199" s="26">
        <v>252</v>
      </c>
      <c r="G199" s="26">
        <v>55.5</v>
      </c>
      <c r="H199" s="26">
        <v>258</v>
      </c>
      <c r="I199" s="26">
        <v>50.1</v>
      </c>
      <c r="J199" s="26">
        <v>303</v>
      </c>
      <c r="K199" s="26">
        <v>145</v>
      </c>
      <c r="L199" s="26">
        <v>257</v>
      </c>
      <c r="M199" s="26">
        <v>823</v>
      </c>
      <c r="N199" s="26">
        <v>147.4</v>
      </c>
      <c r="O199" s="26">
        <v>830</v>
      </c>
      <c r="P199" s="26">
        <v>1188</v>
      </c>
      <c r="Q199" s="26">
        <v>50.4</v>
      </c>
      <c r="R199" s="26">
        <v>40.6</v>
      </c>
      <c r="S199" s="26">
        <v>29.9</v>
      </c>
      <c r="T199" s="26">
        <v>332.5</v>
      </c>
      <c r="U199" s="26">
        <v>254</v>
      </c>
      <c r="V199" s="26">
        <v>148.80000000000001</v>
      </c>
      <c r="W199" s="26">
        <v>4800.5</v>
      </c>
      <c r="X199" s="26">
        <v>1942.5399</v>
      </c>
      <c r="Y199" s="26">
        <v>172.2</v>
      </c>
      <c r="Z199" s="26">
        <v>963</v>
      </c>
      <c r="AA199" s="26">
        <v>2450</v>
      </c>
      <c r="AB199" s="26">
        <v>278.60000000000002</v>
      </c>
      <c r="AC199" s="26">
        <v>640</v>
      </c>
      <c r="AD199" s="26">
        <v>8048</v>
      </c>
      <c r="AE199" s="26">
        <v>836</v>
      </c>
      <c r="AF199" s="26">
        <v>2695</v>
      </c>
      <c r="AG199" s="26">
        <v>123.5253</v>
      </c>
    </row>
    <row r="200" spans="1:33" ht="15.75" customHeight="1">
      <c r="A200" s="101">
        <v>44116</v>
      </c>
      <c r="B200" s="102">
        <f>VLOOKUP(A200,'FTSE All-Share Historical '!A:B,2,FALSE)</f>
        <v>3406.59</v>
      </c>
      <c r="C200" s="26">
        <v>590</v>
      </c>
      <c r="D200" s="26">
        <v>84</v>
      </c>
      <c r="E200" s="26">
        <v>244</v>
      </c>
      <c r="F200" s="26">
        <v>248</v>
      </c>
      <c r="G200" s="26">
        <v>55.5</v>
      </c>
      <c r="H200" s="26">
        <v>255</v>
      </c>
      <c r="I200" s="26">
        <v>47.46</v>
      </c>
      <c r="J200" s="26">
        <v>284</v>
      </c>
      <c r="K200" s="26">
        <v>142</v>
      </c>
      <c r="L200" s="26">
        <v>241</v>
      </c>
      <c r="M200" s="26">
        <v>817</v>
      </c>
      <c r="N200" s="26">
        <v>140.80000000000001</v>
      </c>
      <c r="O200" s="26">
        <v>828</v>
      </c>
      <c r="P200" s="26">
        <v>1226</v>
      </c>
      <c r="Q200" s="26">
        <v>49</v>
      </c>
      <c r="R200" s="26">
        <v>41.35</v>
      </c>
      <c r="S200" s="26">
        <v>29.8</v>
      </c>
      <c r="T200" s="26">
        <v>360</v>
      </c>
      <c r="U200" s="26">
        <v>254</v>
      </c>
      <c r="V200" s="26">
        <v>146.6</v>
      </c>
      <c r="W200" s="26">
        <v>4729.5</v>
      </c>
      <c r="X200" s="26">
        <v>1922.2221</v>
      </c>
      <c r="Y200" s="26">
        <v>168.2</v>
      </c>
      <c r="Z200" s="26">
        <v>960.5</v>
      </c>
      <c r="AA200" s="26">
        <v>2400</v>
      </c>
      <c r="AB200" s="26">
        <v>275</v>
      </c>
      <c r="AC200" s="26">
        <v>640</v>
      </c>
      <c r="AD200" s="26">
        <v>8026</v>
      </c>
      <c r="AE200" s="26">
        <v>806</v>
      </c>
      <c r="AF200" s="26">
        <v>2685</v>
      </c>
      <c r="AG200" s="26">
        <v>163.25559999999999</v>
      </c>
    </row>
    <row r="201" spans="1:33" ht="15.75" customHeight="1">
      <c r="A201" s="101">
        <v>44117</v>
      </c>
      <c r="B201" s="102">
        <f>VLOOKUP(A201,'FTSE All-Share Historical '!A:B,2,FALSE)</f>
        <v>3382.53</v>
      </c>
      <c r="C201" s="26">
        <v>590</v>
      </c>
      <c r="D201" s="26">
        <v>78.8</v>
      </c>
      <c r="E201" s="26">
        <v>242.5</v>
      </c>
      <c r="F201" s="26">
        <v>250</v>
      </c>
      <c r="G201" s="26">
        <v>53</v>
      </c>
      <c r="H201" s="26">
        <v>259</v>
      </c>
      <c r="I201" s="26">
        <v>46.4</v>
      </c>
      <c r="J201" s="26">
        <v>293</v>
      </c>
      <c r="K201" s="26">
        <v>145</v>
      </c>
      <c r="L201" s="26">
        <v>250</v>
      </c>
      <c r="M201" s="26">
        <v>810</v>
      </c>
      <c r="N201" s="26">
        <v>137</v>
      </c>
      <c r="O201" s="26">
        <v>840</v>
      </c>
      <c r="P201" s="26">
        <v>1198</v>
      </c>
      <c r="Q201" s="26">
        <v>47.1</v>
      </c>
      <c r="R201" s="26">
        <v>39.549999999999997</v>
      </c>
      <c r="S201" s="26">
        <v>29.2</v>
      </c>
      <c r="T201" s="26">
        <v>365</v>
      </c>
      <c r="U201" s="26">
        <v>255</v>
      </c>
      <c r="V201" s="26">
        <v>144.19999999999999</v>
      </c>
      <c r="W201" s="26">
        <v>4714.5</v>
      </c>
      <c r="X201" s="26">
        <v>1933.377</v>
      </c>
      <c r="Y201" s="26">
        <v>170</v>
      </c>
      <c r="Z201" s="26">
        <v>950</v>
      </c>
      <c r="AA201" s="26">
        <v>2365</v>
      </c>
      <c r="AB201" s="26">
        <v>259.89999999999998</v>
      </c>
      <c r="AC201" s="26">
        <v>650</v>
      </c>
      <c r="AD201" s="26">
        <v>8050</v>
      </c>
      <c r="AE201" s="26">
        <v>791</v>
      </c>
      <c r="AF201" s="26">
        <v>2680</v>
      </c>
      <c r="AG201" s="26">
        <v>150.25299999999999</v>
      </c>
    </row>
    <row r="202" spans="1:33" ht="15.75" customHeight="1">
      <c r="A202" s="101">
        <v>44118</v>
      </c>
      <c r="B202" s="102">
        <f>VLOOKUP(A202,'FTSE All-Share Historical '!A:B,2,FALSE)</f>
        <v>3368.39</v>
      </c>
      <c r="C202" s="26">
        <v>590</v>
      </c>
      <c r="D202" s="26">
        <v>79</v>
      </c>
      <c r="E202" s="26">
        <v>243.5</v>
      </c>
      <c r="F202" s="26">
        <v>251</v>
      </c>
      <c r="G202" s="26">
        <v>54.1</v>
      </c>
      <c r="H202" s="26">
        <v>268</v>
      </c>
      <c r="I202" s="26">
        <v>44.84</v>
      </c>
      <c r="J202" s="26">
        <v>300</v>
      </c>
      <c r="K202" s="26">
        <v>153.75</v>
      </c>
      <c r="L202" s="26">
        <v>237</v>
      </c>
      <c r="M202" s="26">
        <v>800</v>
      </c>
      <c r="N202" s="26">
        <v>132</v>
      </c>
      <c r="O202" s="26">
        <v>830</v>
      </c>
      <c r="P202" s="26">
        <v>1198</v>
      </c>
      <c r="Q202" s="26">
        <v>46</v>
      </c>
      <c r="R202" s="26">
        <v>39</v>
      </c>
      <c r="S202" s="26">
        <v>29.5</v>
      </c>
      <c r="T202" s="26">
        <v>376</v>
      </c>
      <c r="U202" s="26">
        <v>257</v>
      </c>
      <c r="V202" s="26">
        <v>141.80000000000001</v>
      </c>
      <c r="W202" s="26">
        <v>4708</v>
      </c>
      <c r="X202" s="26">
        <v>1942.9383</v>
      </c>
      <c r="Y202" s="26">
        <v>168</v>
      </c>
      <c r="Z202" s="26">
        <v>961.5</v>
      </c>
      <c r="AA202" s="26">
        <v>2395</v>
      </c>
      <c r="AB202" s="26">
        <v>251</v>
      </c>
      <c r="AC202" s="26">
        <v>635</v>
      </c>
      <c r="AD202" s="26">
        <v>8140</v>
      </c>
      <c r="AE202" s="26">
        <v>793.5</v>
      </c>
      <c r="AF202" s="26">
        <v>2680</v>
      </c>
      <c r="AG202" s="26">
        <v>163.25559999999999</v>
      </c>
    </row>
    <row r="203" spans="1:33" ht="15.75" customHeight="1">
      <c r="A203" s="101">
        <v>44119</v>
      </c>
      <c r="B203" s="102">
        <f>VLOOKUP(A203,'FTSE All-Share Historical '!A:B,2,FALSE)</f>
        <v>3316.85</v>
      </c>
      <c r="C203" s="26">
        <v>580</v>
      </c>
      <c r="D203" s="26">
        <v>76</v>
      </c>
      <c r="E203" s="26">
        <v>241.5</v>
      </c>
      <c r="F203" s="26">
        <v>245</v>
      </c>
      <c r="G203" s="26">
        <v>44.5</v>
      </c>
      <c r="H203" s="26">
        <v>257.5</v>
      </c>
      <c r="I203" s="26">
        <v>44.2</v>
      </c>
      <c r="J203" s="26">
        <v>286</v>
      </c>
      <c r="K203" s="26">
        <v>174</v>
      </c>
      <c r="L203" s="26">
        <v>234.5</v>
      </c>
      <c r="M203" s="26">
        <v>783</v>
      </c>
      <c r="N203" s="26">
        <v>132.4</v>
      </c>
      <c r="O203" s="26">
        <v>850</v>
      </c>
      <c r="P203" s="26">
        <v>1192</v>
      </c>
      <c r="Q203" s="26">
        <v>45.74</v>
      </c>
      <c r="R203" s="26">
        <v>38.65</v>
      </c>
      <c r="S203" s="26">
        <v>30</v>
      </c>
      <c r="T203" s="26">
        <v>397</v>
      </c>
      <c r="U203" s="26">
        <v>249</v>
      </c>
      <c r="V203" s="26">
        <v>141</v>
      </c>
      <c r="W203" s="26">
        <v>4657.5</v>
      </c>
      <c r="X203" s="26">
        <v>1915.2502999999999</v>
      </c>
      <c r="Y203" s="26">
        <v>164</v>
      </c>
      <c r="Z203" s="26">
        <v>960</v>
      </c>
      <c r="AA203" s="26">
        <v>2380</v>
      </c>
      <c r="AB203" s="26">
        <v>241.4</v>
      </c>
      <c r="AC203" s="26">
        <v>630</v>
      </c>
      <c r="AD203" s="26">
        <v>7964</v>
      </c>
      <c r="AE203" s="26">
        <v>773.5</v>
      </c>
      <c r="AF203" s="26">
        <v>2674</v>
      </c>
      <c r="AG203" s="26">
        <v>145.9187</v>
      </c>
    </row>
    <row r="204" spans="1:33" ht="15.75" customHeight="1">
      <c r="A204" s="101">
        <v>44120</v>
      </c>
      <c r="B204" s="102">
        <f>VLOOKUP(A204,'FTSE All-Share Historical '!A:B,2,FALSE)</f>
        <v>3356.89</v>
      </c>
      <c r="C204" s="26">
        <v>577</v>
      </c>
      <c r="D204" s="26">
        <v>77.5</v>
      </c>
      <c r="E204" s="26">
        <v>235</v>
      </c>
      <c r="F204" s="26">
        <v>245</v>
      </c>
      <c r="G204" s="26">
        <v>47</v>
      </c>
      <c r="H204" s="26">
        <v>260</v>
      </c>
      <c r="I204" s="26">
        <v>41.92</v>
      </c>
      <c r="J204" s="26">
        <v>283</v>
      </c>
      <c r="K204" s="26">
        <v>178</v>
      </c>
      <c r="L204" s="26">
        <v>231.5</v>
      </c>
      <c r="M204" s="26">
        <v>812</v>
      </c>
      <c r="N204" s="26">
        <v>132</v>
      </c>
      <c r="O204" s="26">
        <v>808</v>
      </c>
      <c r="P204" s="26">
        <v>1186</v>
      </c>
      <c r="Q204" s="26">
        <v>43.48</v>
      </c>
      <c r="R204" s="26">
        <v>37.950000000000003</v>
      </c>
      <c r="S204" s="26">
        <v>30.45</v>
      </c>
      <c r="T204" s="26">
        <v>460</v>
      </c>
      <c r="U204" s="26">
        <v>255</v>
      </c>
      <c r="V204" s="26">
        <v>141.4</v>
      </c>
      <c r="W204" s="26">
        <v>4646.5</v>
      </c>
      <c r="X204" s="26">
        <v>1947.1214</v>
      </c>
      <c r="Y204" s="26">
        <v>164.2</v>
      </c>
      <c r="Z204" s="26">
        <v>773.5</v>
      </c>
      <c r="AA204" s="26">
        <v>2365</v>
      </c>
      <c r="AB204" s="26">
        <v>257.5</v>
      </c>
      <c r="AC204" s="26">
        <v>640</v>
      </c>
      <c r="AD204" s="26">
        <v>8116</v>
      </c>
      <c r="AE204" s="26">
        <v>769</v>
      </c>
      <c r="AF204" s="26">
        <v>2685</v>
      </c>
      <c r="AG204" s="26">
        <v>137.9727</v>
      </c>
    </row>
    <row r="205" spans="1:33" ht="15.75" customHeight="1">
      <c r="A205" s="101">
        <v>44123</v>
      </c>
      <c r="B205" s="102">
        <f>VLOOKUP(A205,'FTSE All-Share Historical '!A:B,2,FALSE)</f>
        <v>3342.06</v>
      </c>
      <c r="C205" s="26">
        <v>592</v>
      </c>
      <c r="D205" s="26">
        <v>73.2</v>
      </c>
      <c r="E205" s="26">
        <v>231.5</v>
      </c>
      <c r="F205" s="26">
        <v>245</v>
      </c>
      <c r="G205" s="26">
        <v>50.35</v>
      </c>
      <c r="H205" s="26">
        <v>253</v>
      </c>
      <c r="I205" s="26">
        <v>41.76</v>
      </c>
      <c r="J205" s="26">
        <v>296</v>
      </c>
      <c r="K205" s="26">
        <v>175</v>
      </c>
      <c r="L205" s="26">
        <v>230</v>
      </c>
      <c r="M205" s="26">
        <v>814</v>
      </c>
      <c r="N205" s="26">
        <v>140</v>
      </c>
      <c r="O205" s="26">
        <v>820</v>
      </c>
      <c r="P205" s="26">
        <v>1176</v>
      </c>
      <c r="Q205" s="26">
        <v>43.8</v>
      </c>
      <c r="R205" s="26">
        <v>38</v>
      </c>
      <c r="S205" s="26">
        <v>31.2</v>
      </c>
      <c r="T205" s="26">
        <v>452</v>
      </c>
      <c r="U205" s="26">
        <v>253</v>
      </c>
      <c r="V205" s="26">
        <v>141.6</v>
      </c>
      <c r="W205" s="26">
        <v>4607</v>
      </c>
      <c r="X205" s="26">
        <v>1957.2801999999999</v>
      </c>
      <c r="Y205" s="26">
        <v>165</v>
      </c>
      <c r="Z205" s="26">
        <v>807.5</v>
      </c>
      <c r="AA205" s="26">
        <v>2345</v>
      </c>
      <c r="AB205" s="26">
        <v>257.10000000000002</v>
      </c>
      <c r="AC205" s="26">
        <v>640</v>
      </c>
      <c r="AD205" s="26">
        <v>8054</v>
      </c>
      <c r="AE205" s="26">
        <v>792.5</v>
      </c>
      <c r="AF205" s="26">
        <v>2639</v>
      </c>
      <c r="AG205" s="26">
        <v>135.08320000000001</v>
      </c>
    </row>
    <row r="206" spans="1:33" ht="15.75" customHeight="1">
      <c r="A206" s="101">
        <v>44124</v>
      </c>
      <c r="B206" s="102">
        <f>VLOOKUP(A206,'FTSE All-Share Historical '!A:B,2,FALSE)</f>
        <v>3346.31</v>
      </c>
      <c r="C206" s="26">
        <v>582</v>
      </c>
      <c r="D206" s="26">
        <v>72.680000000000007</v>
      </c>
      <c r="E206" s="26">
        <v>227.5</v>
      </c>
      <c r="F206" s="26">
        <v>241</v>
      </c>
      <c r="G206" s="26">
        <v>50.6</v>
      </c>
      <c r="H206" s="26">
        <v>254</v>
      </c>
      <c r="I206" s="26">
        <v>45.24</v>
      </c>
      <c r="J206" s="26">
        <v>286</v>
      </c>
      <c r="K206" s="26">
        <v>172</v>
      </c>
      <c r="L206" s="26">
        <v>228</v>
      </c>
      <c r="M206" s="26">
        <v>802</v>
      </c>
      <c r="N206" s="26">
        <v>140.80000000000001</v>
      </c>
      <c r="O206" s="26">
        <v>820</v>
      </c>
      <c r="P206" s="26">
        <v>1166</v>
      </c>
      <c r="Q206" s="26">
        <v>47.5</v>
      </c>
      <c r="R206" s="26">
        <v>39.450000000000003</v>
      </c>
      <c r="S206" s="26">
        <v>31.15</v>
      </c>
      <c r="T206" s="26">
        <v>447.5</v>
      </c>
      <c r="U206" s="26">
        <v>249</v>
      </c>
      <c r="V206" s="26">
        <v>142</v>
      </c>
      <c r="W206" s="26">
        <v>4590</v>
      </c>
      <c r="X206" s="26">
        <v>1965.8456000000001</v>
      </c>
      <c r="Y206" s="26">
        <v>162.80000000000001</v>
      </c>
      <c r="Z206" s="26">
        <v>846</v>
      </c>
      <c r="AA206" s="26">
        <v>2295</v>
      </c>
      <c r="AB206" s="26">
        <v>252.7</v>
      </c>
      <c r="AC206" s="26">
        <v>640</v>
      </c>
      <c r="AD206" s="26">
        <v>8126</v>
      </c>
      <c r="AE206" s="26">
        <v>834</v>
      </c>
      <c r="AF206" s="26">
        <v>2631</v>
      </c>
      <c r="AG206" s="26">
        <v>135.08320000000001</v>
      </c>
    </row>
    <row r="207" spans="1:33" ht="15.75" customHeight="1">
      <c r="A207" s="101">
        <v>44125</v>
      </c>
      <c r="B207" s="102">
        <f>VLOOKUP(A207,'FTSE All-Share Historical '!A:B,2,FALSE)</f>
        <v>3289.04</v>
      </c>
      <c r="C207" s="26">
        <v>585</v>
      </c>
      <c r="D207" s="26">
        <v>73</v>
      </c>
      <c r="E207" s="26">
        <v>224.5</v>
      </c>
      <c r="F207" s="26">
        <v>243</v>
      </c>
      <c r="G207" s="26">
        <v>50.2</v>
      </c>
      <c r="H207" s="26">
        <v>252</v>
      </c>
      <c r="I207" s="26">
        <v>45.8</v>
      </c>
      <c r="J207" s="26">
        <v>288</v>
      </c>
      <c r="K207" s="26">
        <v>175.5</v>
      </c>
      <c r="L207" s="26">
        <v>223</v>
      </c>
      <c r="M207" s="26">
        <v>784</v>
      </c>
      <c r="N207" s="26">
        <v>141</v>
      </c>
      <c r="O207" s="26">
        <v>824</v>
      </c>
      <c r="P207" s="26">
        <v>1168</v>
      </c>
      <c r="Q207" s="26">
        <v>47.62</v>
      </c>
      <c r="R207" s="26">
        <v>38</v>
      </c>
      <c r="S207" s="26">
        <v>30.4</v>
      </c>
      <c r="T207" s="26">
        <v>450</v>
      </c>
      <c r="U207" s="26">
        <v>247</v>
      </c>
      <c r="V207" s="26">
        <v>142.6</v>
      </c>
      <c r="W207" s="26">
        <v>4583</v>
      </c>
      <c r="X207" s="26">
        <v>1942.7391</v>
      </c>
      <c r="Y207" s="26">
        <v>171.2</v>
      </c>
      <c r="Z207" s="26">
        <v>860</v>
      </c>
      <c r="AA207" s="26">
        <v>2305</v>
      </c>
      <c r="AB207" s="26">
        <v>254</v>
      </c>
      <c r="AC207" s="26">
        <v>630</v>
      </c>
      <c r="AD207" s="26">
        <v>8070</v>
      </c>
      <c r="AE207" s="26">
        <v>830</v>
      </c>
      <c r="AF207" s="26">
        <v>2606</v>
      </c>
      <c r="AG207" s="26">
        <v>130.749</v>
      </c>
    </row>
    <row r="208" spans="1:33" ht="15.75" customHeight="1">
      <c r="A208" s="101">
        <v>44126</v>
      </c>
      <c r="B208" s="102">
        <f>VLOOKUP(A208,'FTSE All-Share Historical '!A:B,2,FALSE)</f>
        <v>3296.89</v>
      </c>
      <c r="C208" s="26">
        <v>576</v>
      </c>
      <c r="D208" s="26">
        <v>75.239999999999995</v>
      </c>
      <c r="E208" s="26">
        <v>232</v>
      </c>
      <c r="F208" s="26">
        <v>243</v>
      </c>
      <c r="G208" s="26">
        <v>50.774999999999999</v>
      </c>
      <c r="H208" s="26">
        <v>260.5</v>
      </c>
      <c r="I208" s="26">
        <v>47.24</v>
      </c>
      <c r="J208" s="26">
        <v>289</v>
      </c>
      <c r="K208" s="26">
        <v>172.75</v>
      </c>
      <c r="L208" s="26">
        <v>214</v>
      </c>
      <c r="M208" s="26">
        <v>790</v>
      </c>
      <c r="N208" s="26">
        <v>154.6</v>
      </c>
      <c r="O208" s="26">
        <v>822</v>
      </c>
      <c r="P208" s="26">
        <v>1170</v>
      </c>
      <c r="Q208" s="26">
        <v>46.58</v>
      </c>
      <c r="R208" s="26">
        <v>37.5</v>
      </c>
      <c r="S208" s="26">
        <v>30.35</v>
      </c>
      <c r="T208" s="26">
        <v>428</v>
      </c>
      <c r="U208" s="26">
        <v>241.5</v>
      </c>
      <c r="V208" s="26">
        <v>144.6</v>
      </c>
      <c r="W208" s="26">
        <v>4546.5</v>
      </c>
      <c r="X208" s="26">
        <v>1943.5359000000001</v>
      </c>
      <c r="Y208" s="26">
        <v>172</v>
      </c>
      <c r="Z208" s="26">
        <v>870</v>
      </c>
      <c r="AA208" s="26">
        <v>2250</v>
      </c>
      <c r="AB208" s="26">
        <v>250.1</v>
      </c>
      <c r="AC208" s="26">
        <v>625</v>
      </c>
      <c r="AD208" s="26">
        <v>8022</v>
      </c>
      <c r="AE208" s="26">
        <v>871</v>
      </c>
      <c r="AF208" s="26">
        <v>2577</v>
      </c>
      <c r="AG208" s="26">
        <v>130.0266</v>
      </c>
    </row>
    <row r="209" spans="1:33" ht="15.75" customHeight="1">
      <c r="A209" s="101">
        <v>44127</v>
      </c>
      <c r="B209" s="102">
        <f>VLOOKUP(A209,'FTSE All-Share Historical '!A:B,2,FALSE)</f>
        <v>3338.89</v>
      </c>
      <c r="C209" s="26">
        <v>602</v>
      </c>
      <c r="D209" s="26">
        <v>77.94</v>
      </c>
      <c r="E209" s="26">
        <v>238.5</v>
      </c>
      <c r="F209" s="26">
        <v>244</v>
      </c>
      <c r="G209" s="26">
        <v>49.625</v>
      </c>
      <c r="H209" s="26">
        <v>266</v>
      </c>
      <c r="I209" s="26">
        <v>50.2</v>
      </c>
      <c r="J209" s="26">
        <v>288</v>
      </c>
      <c r="K209" s="26">
        <v>173</v>
      </c>
      <c r="L209" s="26">
        <v>216.5</v>
      </c>
      <c r="M209" s="26">
        <v>819</v>
      </c>
      <c r="N209" s="26">
        <v>159</v>
      </c>
      <c r="O209" s="26">
        <v>850</v>
      </c>
      <c r="P209" s="26">
        <v>1196</v>
      </c>
      <c r="Q209" s="26">
        <v>47.28</v>
      </c>
      <c r="R209" s="26">
        <v>38.950000000000003</v>
      </c>
      <c r="S209" s="26">
        <v>33.700000000000003</v>
      </c>
      <c r="T209" s="26">
        <v>530</v>
      </c>
      <c r="U209" s="26">
        <v>240</v>
      </c>
      <c r="V209" s="26">
        <v>146.6</v>
      </c>
      <c r="W209" s="26">
        <v>4578</v>
      </c>
      <c r="X209" s="26">
        <v>1976.4029</v>
      </c>
      <c r="Y209" s="26">
        <v>172.4</v>
      </c>
      <c r="Z209" s="26">
        <v>923.5</v>
      </c>
      <c r="AA209" s="26">
        <v>2285</v>
      </c>
      <c r="AB209" s="26">
        <v>251.5</v>
      </c>
      <c r="AC209" s="26">
        <v>627.5</v>
      </c>
      <c r="AD209" s="26">
        <v>8072</v>
      </c>
      <c r="AE209" s="26">
        <v>930</v>
      </c>
      <c r="AF209" s="26">
        <v>2549</v>
      </c>
      <c r="AG209" s="26">
        <v>127.8595</v>
      </c>
    </row>
    <row r="210" spans="1:33" ht="15.75" customHeight="1">
      <c r="A210" s="101">
        <v>44130</v>
      </c>
      <c r="B210" s="102">
        <f>VLOOKUP(A210,'FTSE All-Share Historical '!A:B,2,FALSE)</f>
        <v>3298.47</v>
      </c>
      <c r="C210" s="26">
        <v>570</v>
      </c>
      <c r="D210" s="26">
        <v>79.16</v>
      </c>
      <c r="E210" s="26">
        <v>234.5</v>
      </c>
      <c r="F210" s="26">
        <v>244</v>
      </c>
      <c r="G210" s="26">
        <v>52</v>
      </c>
      <c r="H210" s="26">
        <v>280</v>
      </c>
      <c r="I210" s="26">
        <v>51.35</v>
      </c>
      <c r="J210" s="26">
        <v>285</v>
      </c>
      <c r="K210" s="26">
        <v>175</v>
      </c>
      <c r="L210" s="26">
        <v>227</v>
      </c>
      <c r="M210" s="26">
        <v>827</v>
      </c>
      <c r="N210" s="26">
        <v>165</v>
      </c>
      <c r="O210" s="26">
        <v>856</v>
      </c>
      <c r="P210" s="26">
        <v>1162</v>
      </c>
      <c r="Q210" s="26">
        <v>48.16</v>
      </c>
      <c r="R210" s="26">
        <v>37.299999999999997</v>
      </c>
      <c r="S210" s="26">
        <v>33</v>
      </c>
      <c r="T210" s="26">
        <v>550</v>
      </c>
      <c r="U210" s="26">
        <v>235</v>
      </c>
      <c r="V210" s="26">
        <v>141</v>
      </c>
      <c r="W210" s="26">
        <v>4486.5</v>
      </c>
      <c r="X210" s="26">
        <v>1946.9222</v>
      </c>
      <c r="Y210" s="26">
        <v>170.2</v>
      </c>
      <c r="Z210" s="26">
        <v>944.5</v>
      </c>
      <c r="AA210" s="26">
        <v>2200</v>
      </c>
      <c r="AB210" s="26">
        <v>246.7</v>
      </c>
      <c r="AC210" s="26">
        <v>630</v>
      </c>
      <c r="AD210" s="26">
        <v>7982</v>
      </c>
      <c r="AE210" s="26">
        <v>940.5</v>
      </c>
      <c r="AF210" s="26">
        <v>2555</v>
      </c>
      <c r="AG210" s="26">
        <v>131.83250000000001</v>
      </c>
    </row>
    <row r="211" spans="1:33" ht="15.75" customHeight="1">
      <c r="A211" s="101">
        <v>44131</v>
      </c>
      <c r="B211" s="102">
        <f>VLOOKUP(A211,'FTSE All-Share Historical '!A:B,2,FALSE)</f>
        <v>3260.18</v>
      </c>
      <c r="C211" s="26">
        <v>570</v>
      </c>
      <c r="D211" s="26">
        <v>74.23</v>
      </c>
      <c r="E211" s="26">
        <v>236</v>
      </c>
      <c r="F211" s="26">
        <v>243</v>
      </c>
      <c r="G211" s="26">
        <v>50</v>
      </c>
      <c r="H211" s="26">
        <v>286</v>
      </c>
      <c r="I211" s="26">
        <v>50.2</v>
      </c>
      <c r="J211" s="26">
        <v>285</v>
      </c>
      <c r="K211" s="26">
        <v>182.5</v>
      </c>
      <c r="L211" s="26">
        <v>227.5</v>
      </c>
      <c r="M211" s="26">
        <v>818</v>
      </c>
      <c r="N211" s="26">
        <v>163.4</v>
      </c>
      <c r="O211" s="26">
        <v>845</v>
      </c>
      <c r="P211" s="26">
        <v>1126</v>
      </c>
      <c r="Q211" s="26">
        <v>47.9</v>
      </c>
      <c r="R211" s="26">
        <v>36.35</v>
      </c>
      <c r="S211" s="26">
        <v>32</v>
      </c>
      <c r="T211" s="26">
        <v>532</v>
      </c>
      <c r="U211" s="26">
        <v>242.5</v>
      </c>
      <c r="V211" s="26">
        <v>144.19999999999999</v>
      </c>
      <c r="W211" s="26">
        <v>4427</v>
      </c>
      <c r="X211" s="26">
        <v>1884.7736</v>
      </c>
      <c r="Y211" s="26">
        <v>171.2</v>
      </c>
      <c r="Z211" s="26">
        <v>914</v>
      </c>
      <c r="AA211" s="26">
        <v>2100</v>
      </c>
      <c r="AB211" s="26">
        <v>231.5</v>
      </c>
      <c r="AC211" s="26">
        <v>630</v>
      </c>
      <c r="AD211" s="26">
        <v>7894</v>
      </c>
      <c r="AE211" s="26">
        <v>877</v>
      </c>
      <c r="AF211" s="26">
        <v>2602</v>
      </c>
      <c r="AG211" s="26">
        <v>129.30420000000001</v>
      </c>
    </row>
    <row r="212" spans="1:33" ht="15.75" customHeight="1">
      <c r="A212" s="101">
        <v>44132</v>
      </c>
      <c r="B212" s="102">
        <f>VLOOKUP(A212,'FTSE All-Share Historical '!A:B,2,FALSE)</f>
        <v>3180.69</v>
      </c>
      <c r="C212" s="26">
        <v>570</v>
      </c>
      <c r="D212" s="26">
        <v>72.5</v>
      </c>
      <c r="E212" s="26">
        <v>228</v>
      </c>
      <c r="F212" s="26">
        <v>240</v>
      </c>
      <c r="G212" s="26">
        <v>50</v>
      </c>
      <c r="H212" s="26">
        <v>286</v>
      </c>
      <c r="I212" s="26">
        <v>48.44</v>
      </c>
      <c r="J212" s="26">
        <v>280</v>
      </c>
      <c r="K212" s="26">
        <v>172</v>
      </c>
      <c r="L212" s="26">
        <v>210</v>
      </c>
      <c r="M212" s="26">
        <v>820</v>
      </c>
      <c r="N212" s="26">
        <v>158.4</v>
      </c>
      <c r="O212" s="26">
        <v>858</v>
      </c>
      <c r="P212" s="26">
        <v>1110</v>
      </c>
      <c r="Q212" s="26">
        <v>44.94</v>
      </c>
      <c r="R212" s="26">
        <v>34.75</v>
      </c>
      <c r="S212" s="26">
        <v>32</v>
      </c>
      <c r="T212" s="26">
        <v>500</v>
      </c>
      <c r="U212" s="26">
        <v>238</v>
      </c>
      <c r="V212" s="26">
        <v>133.80000000000001</v>
      </c>
      <c r="W212" s="26">
        <v>4266</v>
      </c>
      <c r="X212" s="26">
        <v>1789.1605</v>
      </c>
      <c r="Y212" s="26">
        <v>168</v>
      </c>
      <c r="Z212" s="26">
        <v>862.5</v>
      </c>
      <c r="AA212" s="26">
        <v>2085</v>
      </c>
      <c r="AB212" s="26">
        <v>222.9</v>
      </c>
      <c r="AC212" s="26">
        <v>620</v>
      </c>
      <c r="AD212" s="26">
        <v>7760</v>
      </c>
      <c r="AE212" s="26">
        <v>843.5</v>
      </c>
      <c r="AF212" s="26">
        <v>2548</v>
      </c>
      <c r="AG212" s="26">
        <v>121.3582</v>
      </c>
    </row>
    <row r="213" spans="1:33" ht="15.75" customHeight="1">
      <c r="A213" s="101">
        <v>44133</v>
      </c>
      <c r="B213" s="102">
        <f>VLOOKUP(A213,'FTSE All-Share Historical '!A:B,2,FALSE)</f>
        <v>3177.8</v>
      </c>
      <c r="C213" s="26">
        <v>560</v>
      </c>
      <c r="D213" s="26">
        <v>71</v>
      </c>
      <c r="E213" s="26">
        <v>236.5</v>
      </c>
      <c r="F213" s="26">
        <v>246</v>
      </c>
      <c r="G213" s="26">
        <v>49.15</v>
      </c>
      <c r="H213" s="26">
        <v>297</v>
      </c>
      <c r="I213" s="26">
        <v>46.54</v>
      </c>
      <c r="J213" s="26">
        <v>280</v>
      </c>
      <c r="K213" s="26">
        <v>173</v>
      </c>
      <c r="L213" s="26">
        <v>212</v>
      </c>
      <c r="M213" s="26">
        <v>816</v>
      </c>
      <c r="N213" s="26">
        <v>156.80000000000001</v>
      </c>
      <c r="O213" s="26">
        <v>856</v>
      </c>
      <c r="P213" s="26">
        <v>1096</v>
      </c>
      <c r="Q213" s="26">
        <v>46</v>
      </c>
      <c r="R213" s="26">
        <v>34.799999999999997</v>
      </c>
      <c r="S213" s="26">
        <v>29.2</v>
      </c>
      <c r="T213" s="26">
        <v>494</v>
      </c>
      <c r="U213" s="26">
        <v>226</v>
      </c>
      <c r="V213" s="26">
        <v>130.4</v>
      </c>
      <c r="W213" s="26">
        <v>4334</v>
      </c>
      <c r="X213" s="26">
        <v>1798.7218</v>
      </c>
      <c r="Y213" s="26">
        <v>167</v>
      </c>
      <c r="Z213" s="26">
        <v>850</v>
      </c>
      <c r="AA213" s="26">
        <v>2040</v>
      </c>
      <c r="AB213" s="26">
        <v>212.1</v>
      </c>
      <c r="AC213" s="26">
        <v>630</v>
      </c>
      <c r="AD213" s="26">
        <v>7784</v>
      </c>
      <c r="AE213" s="26">
        <v>828</v>
      </c>
      <c r="AF213" s="26">
        <v>2539</v>
      </c>
      <c r="AG213" s="26">
        <v>115.5792</v>
      </c>
    </row>
    <row r="214" spans="1:33" ht="15.75" customHeight="1">
      <c r="A214" s="101">
        <v>44134</v>
      </c>
      <c r="B214" s="102">
        <f>VLOOKUP(A214,'FTSE All-Share Historical '!A:B,2,FALSE)</f>
        <v>3176.95</v>
      </c>
      <c r="C214" s="26">
        <v>582</v>
      </c>
      <c r="D214" s="26">
        <v>71.37</v>
      </c>
      <c r="E214" s="26">
        <v>240.5</v>
      </c>
      <c r="F214" s="26">
        <v>247</v>
      </c>
      <c r="G214" s="26">
        <v>50</v>
      </c>
      <c r="H214" s="26">
        <v>290</v>
      </c>
      <c r="I214" s="26">
        <v>48.32</v>
      </c>
      <c r="J214" s="26">
        <v>280</v>
      </c>
      <c r="K214" s="26">
        <v>174</v>
      </c>
      <c r="L214" s="26">
        <v>215</v>
      </c>
      <c r="M214" s="26">
        <v>804</v>
      </c>
      <c r="N214" s="26">
        <v>156.80000000000001</v>
      </c>
      <c r="O214" s="26">
        <v>812</v>
      </c>
      <c r="P214" s="26">
        <v>1104</v>
      </c>
      <c r="Q214" s="26">
        <v>47.2</v>
      </c>
      <c r="R214" s="26">
        <v>32.65</v>
      </c>
      <c r="S214" s="26">
        <v>29.4</v>
      </c>
      <c r="T214" s="26">
        <v>470</v>
      </c>
      <c r="U214" s="26">
        <v>233.5</v>
      </c>
      <c r="V214" s="26">
        <v>133.80000000000001</v>
      </c>
      <c r="W214" s="26">
        <v>4357</v>
      </c>
      <c r="X214" s="26">
        <v>1803.9009000000001</v>
      </c>
      <c r="Y214" s="26">
        <v>168.4</v>
      </c>
      <c r="Z214" s="26">
        <v>862</v>
      </c>
      <c r="AA214" s="26">
        <v>2010</v>
      </c>
      <c r="AB214" s="26">
        <v>217.2</v>
      </c>
      <c r="AC214" s="26">
        <v>630</v>
      </c>
      <c r="AD214" s="26">
        <v>7722</v>
      </c>
      <c r="AE214" s="26">
        <v>850.5</v>
      </c>
      <c r="AF214" s="26">
        <v>2510</v>
      </c>
      <c r="AG214" s="26">
        <v>121.3582</v>
      </c>
    </row>
    <row r="215" spans="1:33" ht="15.75" customHeight="1">
      <c r="A215" s="101">
        <v>44137</v>
      </c>
      <c r="B215" s="102">
        <f>VLOOKUP(A215,'FTSE All-Share Historical '!A:B,2,FALSE)</f>
        <v>3212.02</v>
      </c>
      <c r="C215" s="26">
        <v>560</v>
      </c>
      <c r="D215" s="26">
        <v>70</v>
      </c>
      <c r="E215" s="26">
        <v>219</v>
      </c>
      <c r="F215" s="26">
        <v>240</v>
      </c>
      <c r="G215" s="26">
        <v>48.35</v>
      </c>
      <c r="H215" s="26">
        <v>288</v>
      </c>
      <c r="I215" s="26">
        <v>44.66</v>
      </c>
      <c r="J215" s="26">
        <v>277</v>
      </c>
      <c r="K215" s="26">
        <v>170</v>
      </c>
      <c r="L215" s="26">
        <v>217</v>
      </c>
      <c r="M215" s="26">
        <v>805</v>
      </c>
      <c r="N215" s="26">
        <v>154.19999999999999</v>
      </c>
      <c r="O215" s="26">
        <v>806</v>
      </c>
      <c r="P215" s="26">
        <v>1100</v>
      </c>
      <c r="Q215" s="26">
        <v>45.44</v>
      </c>
      <c r="R215" s="26">
        <v>34.6</v>
      </c>
      <c r="S215" s="26">
        <v>27.3</v>
      </c>
      <c r="T215" s="26">
        <v>435</v>
      </c>
      <c r="U215" s="26">
        <v>226.5</v>
      </c>
      <c r="V215" s="26">
        <v>131.19999999999999</v>
      </c>
      <c r="W215" s="26">
        <v>4427.5</v>
      </c>
      <c r="X215" s="26">
        <v>1812.6654000000001</v>
      </c>
      <c r="Y215" s="26">
        <v>169.6</v>
      </c>
      <c r="Z215" s="26">
        <v>855</v>
      </c>
      <c r="AA215" s="26">
        <v>2000</v>
      </c>
      <c r="AB215" s="26">
        <v>222.4</v>
      </c>
      <c r="AC215" s="26">
        <v>622.5</v>
      </c>
      <c r="AD215" s="26">
        <v>7850</v>
      </c>
      <c r="AE215" s="26">
        <v>819</v>
      </c>
      <c r="AF215" s="26">
        <v>2537</v>
      </c>
      <c r="AG215" s="26">
        <v>118.4687</v>
      </c>
    </row>
    <row r="216" spans="1:33" ht="15.75" customHeight="1">
      <c r="A216" s="101">
        <v>44138</v>
      </c>
      <c r="B216" s="102">
        <f>VLOOKUP(A216,'FTSE All-Share Historical '!A:B,2,FALSE)</f>
        <v>3283.89</v>
      </c>
      <c r="C216" s="26">
        <v>558</v>
      </c>
      <c r="D216" s="26">
        <v>70.98</v>
      </c>
      <c r="E216" s="26">
        <v>226</v>
      </c>
      <c r="F216" s="26">
        <v>240</v>
      </c>
      <c r="G216" s="26">
        <v>50</v>
      </c>
      <c r="H216" s="26">
        <v>296</v>
      </c>
      <c r="I216" s="26">
        <v>47.94</v>
      </c>
      <c r="J216" s="26">
        <v>277</v>
      </c>
      <c r="K216" s="26">
        <v>171.25</v>
      </c>
      <c r="L216" s="26">
        <v>229.5</v>
      </c>
      <c r="M216" s="26">
        <v>809</v>
      </c>
      <c r="N216" s="26">
        <v>163</v>
      </c>
      <c r="O216" s="26">
        <v>820</v>
      </c>
      <c r="P216" s="26">
        <v>1164</v>
      </c>
      <c r="Q216" s="26">
        <v>46.9</v>
      </c>
      <c r="R216" s="26">
        <v>35.85</v>
      </c>
      <c r="S216" s="26">
        <v>26.6</v>
      </c>
      <c r="T216" s="26">
        <v>405</v>
      </c>
      <c r="U216" s="26">
        <v>232</v>
      </c>
      <c r="V216" s="26">
        <v>133</v>
      </c>
      <c r="W216" s="26">
        <v>4498.5</v>
      </c>
      <c r="X216" s="26">
        <v>1877.2043000000001</v>
      </c>
      <c r="Y216" s="26">
        <v>170.4</v>
      </c>
      <c r="Z216" s="26">
        <v>902</v>
      </c>
      <c r="AA216" s="26">
        <v>2030</v>
      </c>
      <c r="AB216" s="26">
        <v>225.3</v>
      </c>
      <c r="AC216" s="26">
        <v>630</v>
      </c>
      <c r="AD216" s="26">
        <v>8180</v>
      </c>
      <c r="AE216" s="26">
        <v>850</v>
      </c>
      <c r="AF216" s="26">
        <v>2585</v>
      </c>
      <c r="AG216" s="26">
        <v>130.0266</v>
      </c>
    </row>
    <row r="217" spans="1:33" ht="15.75" customHeight="1">
      <c r="A217" s="101">
        <v>44139</v>
      </c>
      <c r="B217" s="102">
        <f>VLOOKUP(A217,'FTSE All-Share Historical '!A:B,2,FALSE)</f>
        <v>3339.07</v>
      </c>
      <c r="C217" s="26">
        <v>560</v>
      </c>
      <c r="D217" s="26">
        <v>71.510000000000005</v>
      </c>
      <c r="E217" s="26">
        <v>223</v>
      </c>
      <c r="F217" s="26">
        <v>243</v>
      </c>
      <c r="G217" s="26">
        <v>49</v>
      </c>
      <c r="H217" s="26">
        <v>298</v>
      </c>
      <c r="I217" s="26">
        <v>47.5</v>
      </c>
      <c r="J217" s="26">
        <v>279</v>
      </c>
      <c r="K217" s="26">
        <v>170</v>
      </c>
      <c r="L217" s="26">
        <v>241</v>
      </c>
      <c r="M217" s="26">
        <v>819</v>
      </c>
      <c r="N217" s="26">
        <v>164.2</v>
      </c>
      <c r="O217" s="26">
        <v>808</v>
      </c>
      <c r="P217" s="26">
        <v>1250</v>
      </c>
      <c r="Q217" s="26">
        <v>46.48</v>
      </c>
      <c r="R217" s="26">
        <v>36.200000000000003</v>
      </c>
      <c r="S217" s="26">
        <v>26</v>
      </c>
      <c r="T217" s="26">
        <v>405</v>
      </c>
      <c r="U217" s="26">
        <v>231</v>
      </c>
      <c r="V217" s="26">
        <v>137.19999999999999</v>
      </c>
      <c r="W217" s="26">
        <v>4440.5</v>
      </c>
      <c r="X217" s="26">
        <v>1861.8662999999999</v>
      </c>
      <c r="Y217" s="26">
        <v>173</v>
      </c>
      <c r="Z217" s="26">
        <v>920</v>
      </c>
      <c r="AA217" s="26">
        <v>2040</v>
      </c>
      <c r="AB217" s="26">
        <v>229.4</v>
      </c>
      <c r="AC217" s="26">
        <v>630</v>
      </c>
      <c r="AD217" s="26">
        <v>8288</v>
      </c>
      <c r="AE217" s="26">
        <v>873</v>
      </c>
      <c r="AF217" s="26">
        <v>2654</v>
      </c>
      <c r="AG217" s="26">
        <v>132.9161</v>
      </c>
    </row>
    <row r="218" spans="1:33" ht="15.75" customHeight="1">
      <c r="A218" s="101">
        <v>44140</v>
      </c>
      <c r="B218" s="102">
        <f>VLOOKUP(A218,'FTSE All-Share Historical '!A:B,2,FALSE)</f>
        <v>3354.2</v>
      </c>
      <c r="C218" s="26">
        <v>564</v>
      </c>
      <c r="D218" s="26">
        <v>72</v>
      </c>
      <c r="E218" s="26">
        <v>226</v>
      </c>
      <c r="F218" s="26">
        <v>234</v>
      </c>
      <c r="G218" s="26">
        <v>48</v>
      </c>
      <c r="H218" s="26">
        <v>304</v>
      </c>
      <c r="I218" s="26">
        <v>48.34</v>
      </c>
      <c r="J218" s="26">
        <v>282</v>
      </c>
      <c r="K218" s="26">
        <v>173</v>
      </c>
      <c r="L218" s="26">
        <v>242.5</v>
      </c>
      <c r="M218" s="26">
        <v>801</v>
      </c>
      <c r="N218" s="26">
        <v>168.6</v>
      </c>
      <c r="O218" s="26">
        <v>782</v>
      </c>
      <c r="P218" s="26">
        <v>1268</v>
      </c>
      <c r="Q218" s="26">
        <v>47.32</v>
      </c>
      <c r="R218" s="26">
        <v>36.6</v>
      </c>
      <c r="S218" s="26">
        <v>27.5</v>
      </c>
      <c r="T218" s="26">
        <v>405</v>
      </c>
      <c r="U218" s="26">
        <v>219</v>
      </c>
      <c r="V218" s="26">
        <v>135</v>
      </c>
      <c r="W218" s="26">
        <v>4492.5</v>
      </c>
      <c r="X218" s="26">
        <v>1853.1017999999999</v>
      </c>
      <c r="Y218" s="26">
        <v>174.8</v>
      </c>
      <c r="Z218" s="26">
        <v>925.5</v>
      </c>
      <c r="AA218" s="26">
        <v>2010</v>
      </c>
      <c r="AB218" s="26">
        <v>231</v>
      </c>
      <c r="AC218" s="26">
        <v>630</v>
      </c>
      <c r="AD218" s="26">
        <v>8378</v>
      </c>
      <c r="AE218" s="26">
        <v>896</v>
      </c>
      <c r="AF218" s="26">
        <v>2636</v>
      </c>
      <c r="AG218" s="26">
        <v>125.69240000000001</v>
      </c>
    </row>
    <row r="219" spans="1:33" ht="15.75" customHeight="1">
      <c r="A219" s="101">
        <v>44141</v>
      </c>
      <c r="B219" s="102">
        <f>VLOOKUP(A219,'FTSE All-Share Historical '!A:B,2,FALSE)</f>
        <v>3355.63</v>
      </c>
      <c r="C219" s="26">
        <v>570</v>
      </c>
      <c r="D219" s="26">
        <v>71.5</v>
      </c>
      <c r="E219" s="26">
        <v>231</v>
      </c>
      <c r="F219" s="26">
        <v>235</v>
      </c>
      <c r="G219" s="26">
        <v>48</v>
      </c>
      <c r="H219" s="26">
        <v>294</v>
      </c>
      <c r="I219" s="26">
        <v>47.8</v>
      </c>
      <c r="J219" s="26">
        <v>282.5</v>
      </c>
      <c r="K219" s="26">
        <v>170</v>
      </c>
      <c r="L219" s="26">
        <v>265</v>
      </c>
      <c r="M219" s="26">
        <v>813</v>
      </c>
      <c r="N219" s="26">
        <v>161.80000000000001</v>
      </c>
      <c r="O219" s="26">
        <v>778</v>
      </c>
      <c r="P219" s="26">
        <v>1230</v>
      </c>
      <c r="Q219" s="26">
        <v>46</v>
      </c>
      <c r="R219" s="26">
        <v>36.15</v>
      </c>
      <c r="S219" s="26">
        <v>27.5</v>
      </c>
      <c r="T219" s="26">
        <v>400</v>
      </c>
      <c r="U219" s="26">
        <v>228.5</v>
      </c>
      <c r="V219" s="26">
        <v>133.4</v>
      </c>
      <c r="W219" s="26">
        <v>4622</v>
      </c>
      <c r="X219" s="26">
        <v>1904.2945999999999</v>
      </c>
      <c r="Y219" s="26">
        <v>175</v>
      </c>
      <c r="Z219" s="26">
        <v>917</v>
      </c>
      <c r="AA219" s="26">
        <v>2140</v>
      </c>
      <c r="AB219" s="26">
        <v>227.9</v>
      </c>
      <c r="AC219" s="26">
        <v>630</v>
      </c>
      <c r="AD219" s="26">
        <v>8402</v>
      </c>
      <c r="AE219" s="26">
        <v>916.5</v>
      </c>
      <c r="AF219" s="26">
        <v>2613</v>
      </c>
      <c r="AG219" s="26">
        <v>129.30420000000001</v>
      </c>
    </row>
    <row r="220" spans="1:33" ht="15.75" customHeight="1">
      <c r="A220" s="101">
        <v>44144</v>
      </c>
      <c r="B220" s="102">
        <f>VLOOKUP(A220,'FTSE All-Share Historical '!A:B,2,FALSE)</f>
        <v>3515.68</v>
      </c>
      <c r="C220" s="26">
        <v>636</v>
      </c>
      <c r="D220" s="26">
        <v>74.489999999999995</v>
      </c>
      <c r="E220" s="26">
        <v>237</v>
      </c>
      <c r="F220" s="26">
        <v>247</v>
      </c>
      <c r="G220" s="26">
        <v>60.3</v>
      </c>
      <c r="H220" s="26">
        <v>297</v>
      </c>
      <c r="I220" s="26">
        <v>59</v>
      </c>
      <c r="J220" s="26">
        <v>281</v>
      </c>
      <c r="K220" s="26">
        <v>170</v>
      </c>
      <c r="L220" s="26">
        <v>343</v>
      </c>
      <c r="M220" s="26">
        <v>805</v>
      </c>
      <c r="N220" s="26">
        <v>203.5</v>
      </c>
      <c r="O220" s="26">
        <v>960</v>
      </c>
      <c r="P220" s="26">
        <v>1360</v>
      </c>
      <c r="Q220" s="26">
        <v>52</v>
      </c>
      <c r="R220" s="26">
        <v>39</v>
      </c>
      <c r="S220" s="26">
        <v>31</v>
      </c>
      <c r="T220" s="26">
        <v>402.5</v>
      </c>
      <c r="U220" s="26">
        <v>233</v>
      </c>
      <c r="V220" s="26">
        <v>150</v>
      </c>
      <c r="W220" s="26">
        <v>4635</v>
      </c>
      <c r="X220" s="26">
        <v>2041.2405000000001</v>
      </c>
      <c r="Y220" s="26">
        <v>180</v>
      </c>
      <c r="Z220" s="26">
        <v>1104</v>
      </c>
      <c r="AA220" s="26">
        <v>2220</v>
      </c>
      <c r="AB220" s="26">
        <v>250</v>
      </c>
      <c r="AC220" s="26">
        <v>640</v>
      </c>
      <c r="AD220" s="26">
        <v>8320</v>
      </c>
      <c r="AE220" s="26">
        <v>1174</v>
      </c>
      <c r="AF220" s="26">
        <v>2556</v>
      </c>
      <c r="AG220" s="26">
        <v>79.460700000000003</v>
      </c>
    </row>
    <row r="221" spans="1:33" ht="15.75" customHeight="1">
      <c r="A221" s="101">
        <v>44145</v>
      </c>
      <c r="B221" s="102">
        <f>VLOOKUP(A221,'FTSE All-Share Historical '!A:B,2,FALSE)</f>
        <v>3573.17</v>
      </c>
      <c r="C221" s="26">
        <v>680</v>
      </c>
      <c r="D221" s="26">
        <v>85.23</v>
      </c>
      <c r="E221" s="26">
        <v>230.5</v>
      </c>
      <c r="F221" s="26">
        <v>252</v>
      </c>
      <c r="G221" s="26">
        <v>62.2</v>
      </c>
      <c r="H221" s="26">
        <v>299</v>
      </c>
      <c r="I221" s="26">
        <v>64.349999999999994</v>
      </c>
      <c r="J221" s="26">
        <v>284</v>
      </c>
      <c r="K221" s="26">
        <v>186</v>
      </c>
      <c r="L221" s="26">
        <v>313.5</v>
      </c>
      <c r="M221" s="26">
        <v>841</v>
      </c>
      <c r="N221" s="26">
        <v>220</v>
      </c>
      <c r="O221" s="26">
        <v>990</v>
      </c>
      <c r="P221" s="26">
        <v>1376</v>
      </c>
      <c r="Q221" s="26">
        <v>56</v>
      </c>
      <c r="R221" s="26">
        <v>45</v>
      </c>
      <c r="S221" s="26">
        <v>31.4</v>
      </c>
      <c r="T221" s="26">
        <v>428</v>
      </c>
      <c r="U221" s="26">
        <v>234.5</v>
      </c>
      <c r="V221" s="26">
        <v>158.6</v>
      </c>
      <c r="W221" s="26">
        <v>4775.5</v>
      </c>
      <c r="X221" s="26">
        <v>2076.0994999999998</v>
      </c>
      <c r="Y221" s="26">
        <v>182.4</v>
      </c>
      <c r="Z221" s="26">
        <v>1120</v>
      </c>
      <c r="AA221" s="26">
        <v>2265</v>
      </c>
      <c r="AB221" s="26">
        <v>267.2</v>
      </c>
      <c r="AC221" s="26">
        <v>657.5</v>
      </c>
      <c r="AD221" s="26">
        <v>8000</v>
      </c>
      <c r="AE221" s="26">
        <v>1228</v>
      </c>
      <c r="AF221" s="26">
        <v>2493</v>
      </c>
      <c r="AG221" s="26">
        <v>70.069900000000004</v>
      </c>
    </row>
    <row r="222" spans="1:33" ht="15.75" customHeight="1">
      <c r="A222" s="101">
        <v>44146</v>
      </c>
      <c r="B222" s="102">
        <f>VLOOKUP(A222,'FTSE All-Share Historical '!A:B,2,FALSE)</f>
        <v>3623.37</v>
      </c>
      <c r="C222" s="26">
        <v>700</v>
      </c>
      <c r="D222" s="26">
        <v>81.31</v>
      </c>
      <c r="E222" s="26">
        <v>239</v>
      </c>
      <c r="F222" s="26">
        <v>255</v>
      </c>
      <c r="G222" s="26">
        <v>63</v>
      </c>
      <c r="H222" s="26">
        <v>298</v>
      </c>
      <c r="I222" s="26">
        <v>65.7</v>
      </c>
      <c r="J222" s="26">
        <v>285</v>
      </c>
      <c r="K222" s="26">
        <v>184</v>
      </c>
      <c r="L222" s="26">
        <v>328.5</v>
      </c>
      <c r="M222" s="26">
        <v>833</v>
      </c>
      <c r="N222" s="26">
        <v>222.5</v>
      </c>
      <c r="O222" s="26">
        <v>1040</v>
      </c>
      <c r="P222" s="26">
        <v>1400</v>
      </c>
      <c r="Q222" s="26">
        <v>57.8</v>
      </c>
      <c r="R222" s="26">
        <v>45.85</v>
      </c>
      <c r="S222" s="26">
        <v>30.5</v>
      </c>
      <c r="T222" s="26">
        <v>447.5</v>
      </c>
      <c r="U222" s="26">
        <v>230</v>
      </c>
      <c r="V222" s="26">
        <v>170</v>
      </c>
      <c r="W222" s="26">
        <v>4773</v>
      </c>
      <c r="X222" s="26">
        <v>2107.9704999999999</v>
      </c>
      <c r="Y222" s="26">
        <v>180</v>
      </c>
      <c r="Z222" s="26">
        <v>1120</v>
      </c>
      <c r="AA222" s="26">
        <v>2465</v>
      </c>
      <c r="AB222" s="26">
        <v>271</v>
      </c>
      <c r="AC222" s="26">
        <v>657.5</v>
      </c>
      <c r="AD222" s="26">
        <v>8080</v>
      </c>
      <c r="AE222" s="26">
        <v>1253</v>
      </c>
      <c r="AF222" s="26">
        <v>2613</v>
      </c>
      <c r="AG222" s="26">
        <v>72.236999999999995</v>
      </c>
    </row>
    <row r="223" spans="1:33" ht="15.75" customHeight="1">
      <c r="A223" s="101">
        <v>44147</v>
      </c>
      <c r="B223" s="102">
        <f>VLOOKUP(A223,'FTSE All-Share Historical '!A:B,2,FALSE)</f>
        <v>3601.98</v>
      </c>
      <c r="C223" s="26">
        <v>708</v>
      </c>
      <c r="D223" s="26">
        <v>82.17</v>
      </c>
      <c r="E223" s="26">
        <v>233.5</v>
      </c>
      <c r="F223" s="26">
        <v>263</v>
      </c>
      <c r="G223" s="26">
        <v>70.400000000000006</v>
      </c>
      <c r="H223" s="26">
        <v>305</v>
      </c>
      <c r="I223" s="26">
        <v>63.65</v>
      </c>
      <c r="J223" s="26">
        <v>285</v>
      </c>
      <c r="K223" s="26">
        <v>180</v>
      </c>
      <c r="L223" s="26">
        <v>330</v>
      </c>
      <c r="M223" s="26">
        <v>854</v>
      </c>
      <c r="N223" s="26">
        <v>213</v>
      </c>
      <c r="O223" s="26">
        <v>1030</v>
      </c>
      <c r="P223" s="26">
        <v>1338</v>
      </c>
      <c r="Q223" s="26">
        <v>58.75</v>
      </c>
      <c r="R223" s="26">
        <v>45.1</v>
      </c>
      <c r="S223" s="26">
        <v>30</v>
      </c>
      <c r="T223" s="26">
        <v>425</v>
      </c>
      <c r="U223" s="26">
        <v>231.5</v>
      </c>
      <c r="V223" s="26">
        <v>164.2</v>
      </c>
      <c r="W223" s="26">
        <v>4765</v>
      </c>
      <c r="X223" s="26">
        <v>2079.0873999999999</v>
      </c>
      <c r="Y223" s="26">
        <v>187</v>
      </c>
      <c r="Z223" s="26">
        <v>1034</v>
      </c>
      <c r="AA223" s="26">
        <v>2425</v>
      </c>
      <c r="AB223" s="26">
        <v>270.2</v>
      </c>
      <c r="AC223" s="26">
        <v>675</v>
      </c>
      <c r="AD223" s="26">
        <v>8116</v>
      </c>
      <c r="AE223" s="26">
        <v>1187</v>
      </c>
      <c r="AF223" s="26">
        <v>2658</v>
      </c>
      <c r="AG223" s="26">
        <v>72.959400000000002</v>
      </c>
    </row>
    <row r="224" spans="1:33" ht="15.75" customHeight="1">
      <c r="A224" s="101">
        <v>44148</v>
      </c>
      <c r="B224" s="102">
        <f>VLOOKUP(A224,'FTSE All-Share Historical '!A:B,2,FALSE)</f>
        <v>3590.4</v>
      </c>
      <c r="C224" s="26">
        <v>746</v>
      </c>
      <c r="D224" s="26">
        <v>103.6</v>
      </c>
      <c r="E224" s="26">
        <v>242</v>
      </c>
      <c r="F224" s="26">
        <v>265</v>
      </c>
      <c r="G224" s="26">
        <v>74</v>
      </c>
      <c r="H224" s="26">
        <v>303</v>
      </c>
      <c r="I224" s="26">
        <v>64.349999999999994</v>
      </c>
      <c r="J224" s="26">
        <v>300</v>
      </c>
      <c r="K224" s="26">
        <v>185</v>
      </c>
      <c r="L224" s="26">
        <v>353</v>
      </c>
      <c r="M224" s="26">
        <v>860</v>
      </c>
      <c r="N224" s="26">
        <v>219</v>
      </c>
      <c r="O224" s="26">
        <v>1010</v>
      </c>
      <c r="P224" s="26">
        <v>1382</v>
      </c>
      <c r="Q224" s="26">
        <v>63</v>
      </c>
      <c r="R224" s="26">
        <v>48.35</v>
      </c>
      <c r="S224" s="26">
        <v>30</v>
      </c>
      <c r="T224" s="26">
        <v>437.5</v>
      </c>
      <c r="U224" s="26">
        <v>234</v>
      </c>
      <c r="V224" s="26">
        <v>162.4</v>
      </c>
      <c r="W224" s="26">
        <v>4732</v>
      </c>
      <c r="X224" s="26">
        <v>2085.5612000000001</v>
      </c>
      <c r="Y224" s="26">
        <v>186</v>
      </c>
      <c r="Z224" s="26">
        <v>1037</v>
      </c>
      <c r="AA224" s="26">
        <v>2445</v>
      </c>
      <c r="AB224" s="26">
        <v>276.39999999999998</v>
      </c>
      <c r="AC224" s="26">
        <v>675</v>
      </c>
      <c r="AD224" s="26">
        <v>7992</v>
      </c>
      <c r="AE224" s="26">
        <v>1200</v>
      </c>
      <c r="AF224" s="26">
        <v>2659</v>
      </c>
      <c r="AG224" s="26">
        <v>86.684399999999997</v>
      </c>
    </row>
    <row r="225" spans="1:33" ht="15.75" customHeight="1">
      <c r="A225" s="101">
        <v>44151</v>
      </c>
      <c r="B225" s="102">
        <f>VLOOKUP(A225,'FTSE All-Share Historical '!A:B,2,FALSE)</f>
        <v>3650.63</v>
      </c>
      <c r="C225" s="26">
        <v>748</v>
      </c>
      <c r="D225" s="26">
        <v>112</v>
      </c>
      <c r="E225" s="26">
        <v>241</v>
      </c>
      <c r="F225" s="26">
        <v>268</v>
      </c>
      <c r="G225" s="26">
        <v>80</v>
      </c>
      <c r="H225" s="26">
        <v>295</v>
      </c>
      <c r="I225" s="26">
        <v>70.099999999999994</v>
      </c>
      <c r="J225" s="26">
        <v>302</v>
      </c>
      <c r="K225" s="26">
        <v>194</v>
      </c>
      <c r="L225" s="26">
        <v>360</v>
      </c>
      <c r="M225" s="26">
        <v>870</v>
      </c>
      <c r="N225" s="26">
        <v>241</v>
      </c>
      <c r="O225" s="26">
        <v>1055</v>
      </c>
      <c r="P225" s="26">
        <v>1398</v>
      </c>
      <c r="Q225" s="26">
        <v>65.3</v>
      </c>
      <c r="R225" s="26">
        <v>48.95</v>
      </c>
      <c r="S225" s="26">
        <v>30</v>
      </c>
      <c r="T225" s="26">
        <v>465</v>
      </c>
      <c r="U225" s="26">
        <v>235.5</v>
      </c>
      <c r="V225" s="26">
        <v>174</v>
      </c>
      <c r="W225" s="26">
        <v>4782</v>
      </c>
      <c r="X225" s="26">
        <v>2139.3436000000002</v>
      </c>
      <c r="Y225" s="26">
        <v>189.6</v>
      </c>
      <c r="Z225" s="26">
        <v>1090</v>
      </c>
      <c r="AA225" s="26">
        <v>2470</v>
      </c>
      <c r="AB225" s="26">
        <v>295</v>
      </c>
      <c r="AC225" s="26">
        <v>700</v>
      </c>
      <c r="AD225" s="26">
        <v>7970</v>
      </c>
      <c r="AE225" s="26">
        <v>1309</v>
      </c>
      <c r="AF225" s="26">
        <v>2644</v>
      </c>
      <c r="AG225" s="26">
        <v>80.183099999999996</v>
      </c>
    </row>
    <row r="226" spans="1:33" ht="15.75" customHeight="1">
      <c r="A226" s="101">
        <v>44152</v>
      </c>
      <c r="B226" s="102">
        <f>VLOOKUP(A226,'FTSE All-Share Historical '!A:B,2,FALSE)</f>
        <v>3621.46</v>
      </c>
      <c r="C226" s="26">
        <v>754</v>
      </c>
      <c r="D226" s="26">
        <v>109.2</v>
      </c>
      <c r="E226" s="26">
        <v>262.5</v>
      </c>
      <c r="F226" s="26">
        <v>270</v>
      </c>
      <c r="G226" s="26">
        <v>82.8</v>
      </c>
      <c r="H226" s="26">
        <v>300</v>
      </c>
      <c r="I226" s="26">
        <v>70.55</v>
      </c>
      <c r="J226" s="26">
        <v>300</v>
      </c>
      <c r="K226" s="26">
        <v>198</v>
      </c>
      <c r="L226" s="26">
        <v>383</v>
      </c>
      <c r="M226" s="26">
        <v>867</v>
      </c>
      <c r="N226" s="26">
        <v>237.5</v>
      </c>
      <c r="O226" s="26">
        <v>1100</v>
      </c>
      <c r="P226" s="26">
        <v>1394</v>
      </c>
      <c r="Q226" s="26">
        <v>64.5</v>
      </c>
      <c r="R226" s="26">
        <v>47.75</v>
      </c>
      <c r="S226" s="26">
        <v>30.75</v>
      </c>
      <c r="T226" s="26">
        <v>486</v>
      </c>
      <c r="U226" s="26">
        <v>238</v>
      </c>
      <c r="V226" s="26">
        <v>172</v>
      </c>
      <c r="W226" s="26">
        <v>4747</v>
      </c>
      <c r="X226" s="26">
        <v>2131.8737999999998</v>
      </c>
      <c r="Y226" s="26">
        <v>187</v>
      </c>
      <c r="Z226" s="26">
        <v>1060</v>
      </c>
      <c r="AA226" s="26">
        <v>2645</v>
      </c>
      <c r="AB226" s="26">
        <v>299.2</v>
      </c>
      <c r="AC226" s="26">
        <v>700</v>
      </c>
      <c r="AD226" s="26">
        <v>8010</v>
      </c>
      <c r="AE226" s="26">
        <v>1340</v>
      </c>
      <c r="AF226" s="26">
        <v>2547</v>
      </c>
      <c r="AG226" s="26">
        <v>77.293599999999998</v>
      </c>
    </row>
    <row r="227" spans="1:33" ht="15.75" customHeight="1">
      <c r="A227" s="101">
        <v>44153</v>
      </c>
      <c r="B227" s="102">
        <f>VLOOKUP(A227,'FTSE All-Share Historical '!A:B,2,FALSE)</f>
        <v>3636.91</v>
      </c>
      <c r="C227" s="26">
        <v>770</v>
      </c>
      <c r="D227" s="26">
        <v>112</v>
      </c>
      <c r="E227" s="26">
        <v>250.5</v>
      </c>
      <c r="F227" s="26">
        <v>266</v>
      </c>
      <c r="G227" s="26">
        <v>81.400000000000006</v>
      </c>
      <c r="H227" s="26">
        <v>300</v>
      </c>
      <c r="I227" s="26">
        <v>71.599999999999994</v>
      </c>
      <c r="J227" s="26">
        <v>295</v>
      </c>
      <c r="K227" s="26">
        <v>193</v>
      </c>
      <c r="L227" s="26">
        <v>380</v>
      </c>
      <c r="M227" s="26">
        <v>870</v>
      </c>
      <c r="N227" s="26">
        <v>234</v>
      </c>
      <c r="O227" s="26">
        <v>1110</v>
      </c>
      <c r="P227" s="26">
        <v>1392</v>
      </c>
      <c r="Q227" s="26">
        <v>65</v>
      </c>
      <c r="R227" s="26">
        <v>48.2</v>
      </c>
      <c r="S227" s="26">
        <v>30.7</v>
      </c>
      <c r="T227" s="26">
        <v>490</v>
      </c>
      <c r="U227" s="26">
        <v>236</v>
      </c>
      <c r="V227" s="26">
        <v>176</v>
      </c>
      <c r="W227" s="26">
        <v>4797.5</v>
      </c>
      <c r="X227" s="26">
        <v>2162.7489</v>
      </c>
      <c r="Y227" s="26">
        <v>194</v>
      </c>
      <c r="Z227" s="26">
        <v>1078</v>
      </c>
      <c r="AA227" s="26">
        <v>2640</v>
      </c>
      <c r="AB227" s="26">
        <v>317.5</v>
      </c>
      <c r="AC227" s="26">
        <v>700</v>
      </c>
      <c r="AD227" s="26">
        <v>8008</v>
      </c>
      <c r="AE227" s="26">
        <v>1383</v>
      </c>
      <c r="AF227" s="26">
        <v>2546</v>
      </c>
      <c r="AG227" s="26">
        <v>75.8489</v>
      </c>
    </row>
    <row r="228" spans="1:33" ht="15.75" customHeight="1">
      <c r="A228" s="101">
        <v>44154</v>
      </c>
      <c r="B228" s="102">
        <f>VLOOKUP(A228,'FTSE All-Share Historical '!A:B,2,FALSE)</f>
        <v>3606.7</v>
      </c>
      <c r="C228" s="26">
        <v>716</v>
      </c>
      <c r="D228" s="26">
        <v>108.3</v>
      </c>
      <c r="E228" s="26">
        <v>246.5</v>
      </c>
      <c r="F228" s="26">
        <v>269</v>
      </c>
      <c r="G228" s="26">
        <v>82</v>
      </c>
      <c r="H228" s="26">
        <v>300</v>
      </c>
      <c r="I228" s="26">
        <v>67.3</v>
      </c>
      <c r="J228" s="26">
        <v>285</v>
      </c>
      <c r="K228" s="26">
        <v>194</v>
      </c>
      <c r="L228" s="26">
        <v>368</v>
      </c>
      <c r="M228" s="26">
        <v>868</v>
      </c>
      <c r="N228" s="26">
        <v>223.5</v>
      </c>
      <c r="O228" s="26">
        <v>1115</v>
      </c>
      <c r="P228" s="26">
        <v>1362</v>
      </c>
      <c r="Q228" s="26">
        <v>64.5</v>
      </c>
      <c r="R228" s="26">
        <v>52.6</v>
      </c>
      <c r="S228" s="26">
        <v>31.7</v>
      </c>
      <c r="T228" s="26">
        <v>516</v>
      </c>
      <c r="U228" s="26">
        <v>228</v>
      </c>
      <c r="V228" s="26">
        <v>175.2</v>
      </c>
      <c r="W228" s="26">
        <v>4716</v>
      </c>
      <c r="X228" s="26">
        <v>2111.4564</v>
      </c>
      <c r="Y228" s="26">
        <v>186.2</v>
      </c>
      <c r="Z228" s="26">
        <v>1068</v>
      </c>
      <c r="AA228" s="26">
        <v>2600</v>
      </c>
      <c r="AB228" s="26">
        <v>311.7</v>
      </c>
      <c r="AC228" s="26">
        <v>682.5</v>
      </c>
      <c r="AD228" s="26">
        <v>8068</v>
      </c>
      <c r="AE228" s="26">
        <v>1267</v>
      </c>
      <c r="AF228" s="26">
        <v>2596</v>
      </c>
      <c r="AG228" s="26">
        <v>78.738299999999995</v>
      </c>
    </row>
    <row r="229" spans="1:33" ht="15.75" customHeight="1">
      <c r="A229" s="101">
        <v>44155</v>
      </c>
      <c r="B229" s="102">
        <f>VLOOKUP(A229,'FTSE All-Share Historical '!A:B,2,FALSE)</f>
        <v>3614.69</v>
      </c>
      <c r="C229" s="26">
        <v>708</v>
      </c>
      <c r="D229" s="26">
        <v>110.5</v>
      </c>
      <c r="E229" s="26">
        <v>259.5</v>
      </c>
      <c r="F229" s="26">
        <v>266</v>
      </c>
      <c r="G229" s="26">
        <v>80.599999999999994</v>
      </c>
      <c r="H229" s="26">
        <v>290</v>
      </c>
      <c r="I229" s="26">
        <v>68.349999999999994</v>
      </c>
      <c r="J229" s="26">
        <v>294</v>
      </c>
      <c r="K229" s="26">
        <v>194</v>
      </c>
      <c r="L229" s="26">
        <v>372.5</v>
      </c>
      <c r="M229" s="26">
        <v>868</v>
      </c>
      <c r="N229" s="26">
        <v>218</v>
      </c>
      <c r="O229" s="26">
        <v>1145</v>
      </c>
      <c r="P229" s="26">
        <v>1390</v>
      </c>
      <c r="Q229" s="26">
        <v>64.5</v>
      </c>
      <c r="R229" s="26">
        <v>51.6</v>
      </c>
      <c r="S229" s="26">
        <v>33</v>
      </c>
      <c r="T229" s="26">
        <v>524</v>
      </c>
      <c r="U229" s="26">
        <v>225</v>
      </c>
      <c r="V229" s="26">
        <v>177.6</v>
      </c>
      <c r="W229" s="26">
        <v>4773</v>
      </c>
      <c r="X229" s="26">
        <v>2135.3597</v>
      </c>
      <c r="Y229" s="26">
        <v>188.6</v>
      </c>
      <c r="Z229" s="26">
        <v>1070</v>
      </c>
      <c r="AA229" s="26">
        <v>2610</v>
      </c>
      <c r="AB229" s="26">
        <v>323.10000000000002</v>
      </c>
      <c r="AC229" s="26">
        <v>682.5</v>
      </c>
      <c r="AD229" s="26">
        <v>8134</v>
      </c>
      <c r="AE229" s="26">
        <v>1333</v>
      </c>
      <c r="AF229" s="26">
        <v>2646</v>
      </c>
      <c r="AG229" s="26">
        <v>75.8489</v>
      </c>
    </row>
    <row r="230" spans="1:33" ht="15.75" customHeight="1">
      <c r="A230" s="101">
        <v>44158</v>
      </c>
      <c r="B230" s="102">
        <f>VLOOKUP(A230,'FTSE All-Share Historical '!A:B,2,FALSE)</f>
        <v>3609.01</v>
      </c>
      <c r="C230" s="26">
        <v>712</v>
      </c>
      <c r="D230" s="26">
        <v>114.52</v>
      </c>
      <c r="E230" s="26">
        <v>272.5</v>
      </c>
      <c r="F230" s="26">
        <v>262</v>
      </c>
      <c r="G230" s="26">
        <v>80.599999999999994</v>
      </c>
      <c r="H230" s="26">
        <v>295</v>
      </c>
      <c r="I230" s="26">
        <v>70.349999999999994</v>
      </c>
      <c r="J230" s="26">
        <v>299</v>
      </c>
      <c r="K230" s="26">
        <v>191</v>
      </c>
      <c r="L230" s="26">
        <v>380</v>
      </c>
      <c r="M230" s="26">
        <v>850</v>
      </c>
      <c r="N230" s="26">
        <v>233.5</v>
      </c>
      <c r="O230" s="26">
        <v>1200</v>
      </c>
      <c r="P230" s="26">
        <v>1452</v>
      </c>
      <c r="Q230" s="26">
        <v>72</v>
      </c>
      <c r="R230" s="26">
        <v>56.5</v>
      </c>
      <c r="S230" s="26">
        <v>32</v>
      </c>
      <c r="T230" s="26">
        <v>580</v>
      </c>
      <c r="U230" s="26">
        <v>229</v>
      </c>
      <c r="V230" s="26">
        <v>186.4</v>
      </c>
      <c r="W230" s="26">
        <v>4866</v>
      </c>
      <c r="X230" s="26">
        <v>2180.1783</v>
      </c>
      <c r="Y230" s="26">
        <v>189.2</v>
      </c>
      <c r="Z230" s="26">
        <v>1100</v>
      </c>
      <c r="AA230" s="26">
        <v>2710</v>
      </c>
      <c r="AB230" s="26">
        <v>330.1</v>
      </c>
      <c r="AC230" s="26">
        <v>725</v>
      </c>
      <c r="AD230" s="26">
        <v>8202</v>
      </c>
      <c r="AE230" s="26">
        <v>1333</v>
      </c>
      <c r="AF230" s="26">
        <v>2600</v>
      </c>
      <c r="AG230" s="26">
        <v>66.819199999999995</v>
      </c>
    </row>
    <row r="231" spans="1:33" ht="15.75" customHeight="1">
      <c r="A231" s="101">
        <v>44159</v>
      </c>
      <c r="B231" s="102">
        <f>VLOOKUP(A231,'FTSE All-Share Historical '!A:B,2,FALSE)</f>
        <v>3661.79</v>
      </c>
      <c r="C231" s="26">
        <v>704</v>
      </c>
      <c r="D231" s="26">
        <v>119.12</v>
      </c>
      <c r="E231" s="26">
        <v>278</v>
      </c>
      <c r="F231" s="26">
        <v>250</v>
      </c>
      <c r="G231" s="26">
        <v>85.25</v>
      </c>
      <c r="H231" s="26">
        <v>293</v>
      </c>
      <c r="I231" s="26">
        <v>69</v>
      </c>
      <c r="J231" s="26">
        <v>291</v>
      </c>
      <c r="K231" s="26">
        <v>193</v>
      </c>
      <c r="L231" s="26">
        <v>398</v>
      </c>
      <c r="M231" s="26">
        <v>860</v>
      </c>
      <c r="N231" s="26">
        <v>230.5</v>
      </c>
      <c r="O231" s="26">
        <v>1215</v>
      </c>
      <c r="P231" s="26">
        <v>1406</v>
      </c>
      <c r="Q231" s="26">
        <v>76.150000000000006</v>
      </c>
      <c r="R231" s="26">
        <v>60.2</v>
      </c>
      <c r="S231" s="26">
        <v>31.6</v>
      </c>
      <c r="T231" s="26">
        <v>598</v>
      </c>
      <c r="U231" s="26">
        <v>228.5</v>
      </c>
      <c r="V231" s="26">
        <v>188.2</v>
      </c>
      <c r="W231" s="26">
        <v>5053</v>
      </c>
      <c r="X231" s="26">
        <v>2302.1846999999998</v>
      </c>
      <c r="Y231" s="26">
        <v>195.4</v>
      </c>
      <c r="Z231" s="26">
        <v>1137</v>
      </c>
      <c r="AA231" s="26">
        <v>2765</v>
      </c>
      <c r="AB231" s="26">
        <v>354.9</v>
      </c>
      <c r="AC231" s="26">
        <v>735</v>
      </c>
      <c r="AD231" s="26">
        <v>8258</v>
      </c>
      <c r="AE231" s="26">
        <v>1372</v>
      </c>
      <c r="AF231" s="26">
        <v>2601</v>
      </c>
      <c r="AG231" s="26">
        <v>64.290899999999993</v>
      </c>
    </row>
    <row r="232" spans="1:33" ht="15.75" customHeight="1">
      <c r="A232" s="101">
        <v>44160</v>
      </c>
      <c r="B232" s="102">
        <f>VLOOKUP(A232,'FTSE All-Share Historical '!A:B,2,FALSE)</f>
        <v>3635.25</v>
      </c>
      <c r="C232" s="26">
        <v>700</v>
      </c>
      <c r="D232" s="26">
        <v>116.96</v>
      </c>
      <c r="E232" s="26">
        <v>266</v>
      </c>
      <c r="F232" s="26">
        <v>258</v>
      </c>
      <c r="G232" s="26">
        <v>84</v>
      </c>
      <c r="H232" s="26">
        <v>287</v>
      </c>
      <c r="I232" s="26">
        <v>68.75</v>
      </c>
      <c r="J232" s="26">
        <v>300</v>
      </c>
      <c r="K232" s="26">
        <v>195</v>
      </c>
      <c r="L232" s="26">
        <v>408</v>
      </c>
      <c r="M232" s="26">
        <v>860</v>
      </c>
      <c r="N232" s="26">
        <v>223.5</v>
      </c>
      <c r="O232" s="26">
        <v>1205</v>
      </c>
      <c r="P232" s="26">
        <v>1400</v>
      </c>
      <c r="Q232" s="26">
        <v>74.8</v>
      </c>
      <c r="R232" s="26">
        <v>57.6</v>
      </c>
      <c r="S232" s="26">
        <v>32</v>
      </c>
      <c r="T232" s="26">
        <v>608</v>
      </c>
      <c r="U232" s="26">
        <v>230</v>
      </c>
      <c r="V232" s="26">
        <v>188.2</v>
      </c>
      <c r="W232" s="26">
        <v>4918.5</v>
      </c>
      <c r="X232" s="26">
        <v>2295.7109</v>
      </c>
      <c r="Y232" s="26">
        <v>197</v>
      </c>
      <c r="Z232" s="26">
        <v>1131</v>
      </c>
      <c r="AA232" s="26">
        <v>2605</v>
      </c>
      <c r="AB232" s="26">
        <v>350.8</v>
      </c>
      <c r="AC232" s="26">
        <v>755</v>
      </c>
      <c r="AD232" s="26">
        <v>8374</v>
      </c>
      <c r="AE232" s="26">
        <v>1385</v>
      </c>
      <c r="AF232" s="26">
        <v>2602</v>
      </c>
      <c r="AG232" s="26">
        <v>60.317900000000002</v>
      </c>
    </row>
    <row r="233" spans="1:33" ht="15.75" customHeight="1">
      <c r="A233" s="101">
        <v>44161</v>
      </c>
      <c r="B233" s="102">
        <f>VLOOKUP(A233,'FTSE All-Share Historical '!A:B,2,FALSE)</f>
        <v>3616.32</v>
      </c>
      <c r="C233" s="26">
        <v>662</v>
      </c>
      <c r="D233" s="26">
        <v>115</v>
      </c>
      <c r="E233" s="26">
        <v>271</v>
      </c>
      <c r="F233" s="26">
        <v>258</v>
      </c>
      <c r="G233" s="26">
        <v>83.5</v>
      </c>
      <c r="H233" s="26">
        <v>288</v>
      </c>
      <c r="I233" s="26">
        <v>65.900000000000006</v>
      </c>
      <c r="J233" s="26">
        <v>292</v>
      </c>
      <c r="K233" s="26">
        <v>193</v>
      </c>
      <c r="L233" s="26">
        <v>397</v>
      </c>
      <c r="M233" s="26">
        <v>849</v>
      </c>
      <c r="N233" s="26">
        <v>222</v>
      </c>
      <c r="O233" s="26">
        <v>1185</v>
      </c>
      <c r="P233" s="26">
        <v>1388</v>
      </c>
      <c r="Q233" s="26">
        <v>71.849999999999994</v>
      </c>
      <c r="R233" s="26">
        <v>54</v>
      </c>
      <c r="S233" s="26">
        <v>31.5</v>
      </c>
      <c r="T233" s="26">
        <v>598</v>
      </c>
      <c r="U233" s="26">
        <v>226.25</v>
      </c>
      <c r="V233" s="26">
        <v>186.6</v>
      </c>
      <c r="W233" s="26">
        <v>4901.5</v>
      </c>
      <c r="X233" s="26">
        <v>2257.366</v>
      </c>
      <c r="Y233" s="26">
        <v>196.2</v>
      </c>
      <c r="Z233" s="26">
        <v>1135</v>
      </c>
      <c r="AA233" s="26">
        <v>2545</v>
      </c>
      <c r="AB233" s="26">
        <v>363.1</v>
      </c>
      <c r="AC233" s="26">
        <v>765</v>
      </c>
      <c r="AD233" s="26">
        <v>8250</v>
      </c>
      <c r="AE233" s="26">
        <v>1377</v>
      </c>
      <c r="AF233" s="26">
        <v>2634</v>
      </c>
      <c r="AG233" s="26">
        <v>61.762599999999999</v>
      </c>
    </row>
    <row r="234" spans="1:33" ht="15.75" customHeight="1">
      <c r="A234" s="101">
        <v>44162</v>
      </c>
      <c r="B234" s="102">
        <f>VLOOKUP(A234,'FTSE All-Share Historical '!A:B,2,FALSE)</f>
        <v>3620.72</v>
      </c>
      <c r="C234" s="26">
        <v>680</v>
      </c>
      <c r="D234" s="26">
        <v>112.02</v>
      </c>
      <c r="E234" s="26">
        <v>268.5</v>
      </c>
      <c r="F234" s="26">
        <v>255</v>
      </c>
      <c r="G234" s="26">
        <v>82.5</v>
      </c>
      <c r="H234" s="26">
        <v>298</v>
      </c>
      <c r="I234" s="26">
        <v>64.650000000000006</v>
      </c>
      <c r="J234" s="26">
        <v>308</v>
      </c>
      <c r="K234" s="26">
        <v>203</v>
      </c>
      <c r="L234" s="26">
        <v>400</v>
      </c>
      <c r="M234" s="26">
        <v>865</v>
      </c>
      <c r="N234" s="26">
        <v>223</v>
      </c>
      <c r="O234" s="26">
        <v>1190</v>
      </c>
      <c r="P234" s="26">
        <v>1406</v>
      </c>
      <c r="Q234" s="26">
        <v>70.900000000000006</v>
      </c>
      <c r="R234" s="26">
        <v>53.7</v>
      </c>
      <c r="S234" s="26">
        <v>31.15</v>
      </c>
      <c r="T234" s="26">
        <v>600</v>
      </c>
      <c r="U234" s="26">
        <v>223</v>
      </c>
      <c r="V234" s="26">
        <v>175.8</v>
      </c>
      <c r="W234" s="26">
        <v>4922.5</v>
      </c>
      <c r="X234" s="26">
        <v>2256.37</v>
      </c>
      <c r="Y234" s="26">
        <v>200.5</v>
      </c>
      <c r="Z234" s="26">
        <v>1148</v>
      </c>
      <c r="AA234" s="26">
        <v>2515</v>
      </c>
      <c r="AB234" s="26">
        <v>356.4</v>
      </c>
      <c r="AC234" s="26">
        <v>765</v>
      </c>
      <c r="AD234" s="26">
        <v>8324</v>
      </c>
      <c r="AE234" s="26">
        <v>1407</v>
      </c>
      <c r="AF234" s="26">
        <v>2632</v>
      </c>
      <c r="AG234" s="26">
        <v>61.401499999999999</v>
      </c>
    </row>
    <row r="235" spans="1:33" ht="15.75" customHeight="1">
      <c r="A235" s="101">
        <v>44165</v>
      </c>
      <c r="B235" s="102">
        <f>VLOOKUP(A235,'FTSE All-Share Historical '!A:B,2,FALSE)</f>
        <v>3569.02</v>
      </c>
      <c r="C235" s="26">
        <v>680</v>
      </c>
      <c r="D235" s="26">
        <v>109.1</v>
      </c>
      <c r="E235" s="26">
        <v>265</v>
      </c>
      <c r="F235" s="26">
        <v>253</v>
      </c>
      <c r="G235" s="26">
        <v>80</v>
      </c>
      <c r="H235" s="26">
        <v>292</v>
      </c>
      <c r="I235" s="26">
        <v>60.85</v>
      </c>
      <c r="J235" s="26">
        <v>310</v>
      </c>
      <c r="K235" s="26">
        <v>205</v>
      </c>
      <c r="L235" s="26">
        <v>387.5</v>
      </c>
      <c r="M235" s="26">
        <v>865</v>
      </c>
      <c r="N235" s="26">
        <v>211</v>
      </c>
      <c r="O235" s="26">
        <v>1150</v>
      </c>
      <c r="P235" s="26">
        <v>1406</v>
      </c>
      <c r="Q235" s="26">
        <v>70</v>
      </c>
      <c r="R235" s="26">
        <v>56.6</v>
      </c>
      <c r="S235" s="26">
        <v>30.8</v>
      </c>
      <c r="T235" s="26">
        <v>588</v>
      </c>
      <c r="U235" s="26">
        <v>234</v>
      </c>
      <c r="V235" s="26">
        <v>178.6</v>
      </c>
      <c r="W235" s="26">
        <v>4834</v>
      </c>
      <c r="X235" s="26">
        <v>2204.5796</v>
      </c>
      <c r="Y235" s="26">
        <v>217</v>
      </c>
      <c r="Z235" s="26">
        <v>1104</v>
      </c>
      <c r="AA235" s="26">
        <v>2560</v>
      </c>
      <c r="AB235" s="26">
        <v>337.9</v>
      </c>
      <c r="AC235" s="26">
        <v>785</v>
      </c>
      <c r="AD235" s="26">
        <v>8424</v>
      </c>
      <c r="AE235" s="26">
        <v>1399</v>
      </c>
      <c r="AF235" s="26">
        <v>2608</v>
      </c>
      <c r="AG235" s="26">
        <v>61.040300000000002</v>
      </c>
    </row>
    <row r="236" spans="1:33" ht="15.75" customHeight="1">
      <c r="A236" s="101">
        <v>44166</v>
      </c>
      <c r="B236" s="102">
        <f>VLOOKUP(A236,'FTSE All-Share Historical '!A:B,2,FALSE)</f>
        <v>3641.18</v>
      </c>
      <c r="C236" s="26">
        <v>686</v>
      </c>
      <c r="D236" s="26">
        <v>110.6</v>
      </c>
      <c r="E236" s="26">
        <v>275</v>
      </c>
      <c r="F236" s="26">
        <v>260</v>
      </c>
      <c r="G236" s="26">
        <v>82.55</v>
      </c>
      <c r="H236" s="26">
        <v>290</v>
      </c>
      <c r="I236" s="26">
        <v>65.650000000000006</v>
      </c>
      <c r="J236" s="26">
        <v>305</v>
      </c>
      <c r="K236" s="26">
        <v>202</v>
      </c>
      <c r="L236" s="26">
        <v>392.5</v>
      </c>
      <c r="M236" s="26">
        <v>864</v>
      </c>
      <c r="N236" s="26">
        <v>230</v>
      </c>
      <c r="O236" s="26">
        <v>1180</v>
      </c>
      <c r="P236" s="26">
        <v>1426</v>
      </c>
      <c r="Q236" s="26">
        <v>77.5</v>
      </c>
      <c r="R236" s="26">
        <v>57</v>
      </c>
      <c r="S236" s="26">
        <v>30.5</v>
      </c>
      <c r="T236" s="26">
        <v>610</v>
      </c>
      <c r="U236" s="26">
        <v>234</v>
      </c>
      <c r="V236" s="26">
        <v>179.8</v>
      </c>
      <c r="W236" s="26">
        <v>4997.5</v>
      </c>
      <c r="X236" s="26">
        <v>2319.6140999999998</v>
      </c>
      <c r="Y236" s="26">
        <v>215</v>
      </c>
      <c r="Z236" s="26">
        <v>1175</v>
      </c>
      <c r="AA236" s="26">
        <v>2600</v>
      </c>
      <c r="AB236" s="26">
        <v>350</v>
      </c>
      <c r="AC236" s="26">
        <v>820</v>
      </c>
      <c r="AD236" s="26">
        <v>8572</v>
      </c>
      <c r="AE236" s="26">
        <v>1443</v>
      </c>
      <c r="AF236" s="26">
        <v>2481</v>
      </c>
      <c r="AG236" s="26">
        <v>59.234299999999998</v>
      </c>
    </row>
    <row r="237" spans="1:33" ht="15.75" customHeight="1">
      <c r="A237" s="101">
        <v>44167</v>
      </c>
      <c r="B237" s="102">
        <f>VLOOKUP(A237,'FTSE All-Share Historical '!A:B,2,FALSE)</f>
        <v>3679.17</v>
      </c>
      <c r="C237" s="26">
        <v>697</v>
      </c>
      <c r="D237" s="26">
        <v>110</v>
      </c>
      <c r="E237" s="26">
        <v>274.5</v>
      </c>
      <c r="F237" s="26">
        <v>255</v>
      </c>
      <c r="G237" s="26">
        <v>80.349999999999994</v>
      </c>
      <c r="H237" s="26">
        <v>285</v>
      </c>
      <c r="I237" s="26">
        <v>68.55</v>
      </c>
      <c r="J237" s="26">
        <v>305</v>
      </c>
      <c r="K237" s="26">
        <v>198</v>
      </c>
      <c r="L237" s="26">
        <v>392.5</v>
      </c>
      <c r="M237" s="26">
        <v>865</v>
      </c>
      <c r="N237" s="26">
        <v>240.5</v>
      </c>
      <c r="O237" s="26">
        <v>1200</v>
      </c>
      <c r="P237" s="26">
        <v>1424</v>
      </c>
      <c r="Q237" s="26">
        <v>79.900000000000006</v>
      </c>
      <c r="R237" s="26">
        <v>56.5</v>
      </c>
      <c r="S237" s="26">
        <v>29.75</v>
      </c>
      <c r="T237" s="26">
        <v>610</v>
      </c>
      <c r="U237" s="26">
        <v>236</v>
      </c>
      <c r="V237" s="26">
        <v>178</v>
      </c>
      <c r="W237" s="26">
        <v>5239</v>
      </c>
      <c r="X237" s="26">
        <v>2369.4126000000001</v>
      </c>
      <c r="Y237" s="26">
        <v>215</v>
      </c>
      <c r="Z237" s="26">
        <v>1152</v>
      </c>
      <c r="AA237" s="26">
        <v>2630</v>
      </c>
      <c r="AB237" s="26">
        <v>346.6</v>
      </c>
      <c r="AC237" s="26">
        <v>832.5</v>
      </c>
      <c r="AD237" s="26">
        <v>8502</v>
      </c>
      <c r="AE237" s="26">
        <v>1454</v>
      </c>
      <c r="AF237" s="26">
        <v>2532</v>
      </c>
      <c r="AG237" s="26">
        <v>59.956699999999998</v>
      </c>
    </row>
    <row r="238" spans="1:33" ht="15.75" customHeight="1">
      <c r="A238" s="101">
        <v>44168</v>
      </c>
      <c r="B238" s="102">
        <f>VLOOKUP(A238,'FTSE All-Share Historical '!A:B,2,FALSE)</f>
        <v>3700.05</v>
      </c>
      <c r="C238" s="26">
        <v>720</v>
      </c>
      <c r="D238" s="26">
        <v>110</v>
      </c>
      <c r="E238" s="26">
        <v>265</v>
      </c>
      <c r="F238" s="26">
        <v>264</v>
      </c>
      <c r="G238" s="26">
        <v>81.900000000000006</v>
      </c>
      <c r="H238" s="26">
        <v>300</v>
      </c>
      <c r="I238" s="26">
        <v>68.95</v>
      </c>
      <c r="J238" s="26">
        <v>306</v>
      </c>
      <c r="K238" s="26">
        <v>203</v>
      </c>
      <c r="L238" s="26">
        <v>392</v>
      </c>
      <c r="M238" s="26">
        <v>863</v>
      </c>
      <c r="N238" s="26">
        <v>248.5</v>
      </c>
      <c r="O238" s="26">
        <v>1200</v>
      </c>
      <c r="P238" s="26">
        <v>1426</v>
      </c>
      <c r="Q238" s="26">
        <v>78.849999999999994</v>
      </c>
      <c r="R238" s="26">
        <v>58</v>
      </c>
      <c r="S238" s="26">
        <v>28.1</v>
      </c>
      <c r="T238" s="26">
        <v>590</v>
      </c>
      <c r="U238" s="26">
        <v>239</v>
      </c>
      <c r="V238" s="26">
        <v>177.6</v>
      </c>
      <c r="W238" s="26">
        <v>5381</v>
      </c>
      <c r="X238" s="26">
        <v>2467.5156999999999</v>
      </c>
      <c r="Y238" s="26">
        <v>214</v>
      </c>
      <c r="Z238" s="26">
        <v>1153</v>
      </c>
      <c r="AA238" s="26">
        <v>2675</v>
      </c>
      <c r="AB238" s="26">
        <v>344.9</v>
      </c>
      <c r="AC238" s="26">
        <v>857.5</v>
      </c>
      <c r="AD238" s="26">
        <v>8554</v>
      </c>
      <c r="AE238" s="26">
        <v>1429</v>
      </c>
      <c r="AF238" s="26">
        <v>2544</v>
      </c>
      <c r="AG238" s="26">
        <v>59.595500000000001</v>
      </c>
    </row>
    <row r="239" spans="1:33" ht="15.75" customHeight="1">
      <c r="A239" s="101">
        <v>44169</v>
      </c>
      <c r="B239" s="102">
        <f>VLOOKUP(A239,'FTSE All-Share Historical '!A:B,2,FALSE)</f>
        <v>3729.83</v>
      </c>
      <c r="C239" s="26">
        <v>739</v>
      </c>
      <c r="D239" s="26">
        <v>109.8</v>
      </c>
      <c r="E239" s="26">
        <v>273</v>
      </c>
      <c r="F239" s="26">
        <v>263.5</v>
      </c>
      <c r="G239" s="26">
        <v>81.099999999999994</v>
      </c>
      <c r="H239" s="26">
        <v>305</v>
      </c>
      <c r="I239" s="26">
        <v>68.95</v>
      </c>
      <c r="J239" s="26">
        <v>303.5</v>
      </c>
      <c r="K239" s="26">
        <v>196</v>
      </c>
      <c r="L239" s="26">
        <v>405</v>
      </c>
      <c r="M239" s="26">
        <v>850</v>
      </c>
      <c r="N239" s="26">
        <v>247.5</v>
      </c>
      <c r="O239" s="26">
        <v>1205</v>
      </c>
      <c r="P239" s="26">
        <v>1492</v>
      </c>
      <c r="Q239" s="26">
        <v>86</v>
      </c>
      <c r="R239" s="26">
        <v>58.7</v>
      </c>
      <c r="S239" s="26">
        <v>27.95</v>
      </c>
      <c r="T239" s="26">
        <v>606</v>
      </c>
      <c r="U239" s="26">
        <v>240</v>
      </c>
      <c r="V239" s="26">
        <v>177</v>
      </c>
      <c r="W239" s="26">
        <v>5450</v>
      </c>
      <c r="X239" s="26">
        <v>2524.7840000000001</v>
      </c>
      <c r="Y239" s="26">
        <v>215</v>
      </c>
      <c r="Z239" s="26">
        <v>1178</v>
      </c>
      <c r="AA239" s="26">
        <v>2665</v>
      </c>
      <c r="AB239" s="26">
        <v>331</v>
      </c>
      <c r="AC239" s="26">
        <v>860</v>
      </c>
      <c r="AD239" s="26">
        <v>8540</v>
      </c>
      <c r="AE239" s="26">
        <v>1428</v>
      </c>
      <c r="AF239" s="26">
        <v>2547</v>
      </c>
      <c r="AG239" s="26">
        <v>55.622500000000002</v>
      </c>
    </row>
    <row r="240" spans="1:33" ht="15.75" customHeight="1">
      <c r="A240" s="101">
        <v>44172</v>
      </c>
      <c r="B240" s="102">
        <f>VLOOKUP(A240,'FTSE All-Share Historical '!A:B,2,FALSE)</f>
        <v>3724.04</v>
      </c>
      <c r="C240" s="26">
        <v>706</v>
      </c>
      <c r="D240" s="26">
        <v>105.92</v>
      </c>
      <c r="E240" s="26">
        <v>265</v>
      </c>
      <c r="F240" s="26">
        <v>256</v>
      </c>
      <c r="G240" s="26">
        <v>80</v>
      </c>
      <c r="H240" s="26">
        <v>312</v>
      </c>
      <c r="I240" s="26">
        <v>68.650000000000006</v>
      </c>
      <c r="J240" s="26">
        <v>285</v>
      </c>
      <c r="K240" s="26">
        <v>200</v>
      </c>
      <c r="L240" s="26">
        <v>400</v>
      </c>
      <c r="M240" s="26">
        <v>820</v>
      </c>
      <c r="N240" s="26">
        <v>243</v>
      </c>
      <c r="O240" s="26">
        <v>1250</v>
      </c>
      <c r="P240" s="26">
        <v>1414</v>
      </c>
      <c r="Q240" s="26">
        <v>83.05</v>
      </c>
      <c r="R240" s="26">
        <v>56.2</v>
      </c>
      <c r="S240" s="26">
        <v>28.2</v>
      </c>
      <c r="T240" s="26">
        <v>600</v>
      </c>
      <c r="U240" s="26">
        <v>230.5</v>
      </c>
      <c r="V240" s="26">
        <v>171.6</v>
      </c>
      <c r="W240" s="26">
        <v>5461</v>
      </c>
      <c r="X240" s="26">
        <v>2551.1772000000001</v>
      </c>
      <c r="Y240" s="26">
        <v>211</v>
      </c>
      <c r="Z240" s="26">
        <v>1158</v>
      </c>
      <c r="AA240" s="26">
        <v>2600</v>
      </c>
      <c r="AB240" s="26">
        <v>330</v>
      </c>
      <c r="AC240" s="26">
        <v>860</v>
      </c>
      <c r="AD240" s="26">
        <v>8480</v>
      </c>
      <c r="AE240" s="26">
        <v>1426</v>
      </c>
      <c r="AF240" s="26">
        <v>2522</v>
      </c>
      <c r="AG240" s="26">
        <v>71.153400000000005</v>
      </c>
    </row>
    <row r="241" spans="1:33" ht="15.75" customHeight="1">
      <c r="A241" s="101">
        <v>44173</v>
      </c>
      <c r="B241" s="102">
        <f>VLOOKUP(A241,'FTSE All-Share Historical '!A:B,2,FALSE)</f>
        <v>3723.72</v>
      </c>
      <c r="C241" s="26">
        <v>706</v>
      </c>
      <c r="D241" s="26">
        <v>103.76</v>
      </c>
      <c r="E241" s="26">
        <v>275</v>
      </c>
      <c r="F241" s="26">
        <v>254</v>
      </c>
      <c r="G241" s="26">
        <v>82</v>
      </c>
      <c r="H241" s="26">
        <v>314</v>
      </c>
      <c r="I241" s="26">
        <v>69.45</v>
      </c>
      <c r="J241" s="26">
        <v>285</v>
      </c>
      <c r="K241" s="26">
        <v>192</v>
      </c>
      <c r="L241" s="26">
        <v>370</v>
      </c>
      <c r="M241" s="26">
        <v>848</v>
      </c>
      <c r="N241" s="26">
        <v>242.5</v>
      </c>
      <c r="O241" s="26">
        <v>1210</v>
      </c>
      <c r="P241" s="26">
        <v>1414</v>
      </c>
      <c r="Q241" s="26">
        <v>79.75</v>
      </c>
      <c r="R241" s="26">
        <v>55.5</v>
      </c>
      <c r="S241" s="26">
        <v>28</v>
      </c>
      <c r="T241" s="26">
        <v>616</v>
      </c>
      <c r="U241" s="26">
        <v>236</v>
      </c>
      <c r="V241" s="26">
        <v>168.6</v>
      </c>
      <c r="W241" s="26">
        <v>5444</v>
      </c>
      <c r="X241" s="26">
        <v>2521.2981</v>
      </c>
      <c r="Y241" s="26">
        <v>211</v>
      </c>
      <c r="Z241" s="26">
        <v>1126</v>
      </c>
      <c r="AA241" s="26">
        <v>2605</v>
      </c>
      <c r="AB241" s="26">
        <v>314.5</v>
      </c>
      <c r="AC241" s="26">
        <v>860</v>
      </c>
      <c r="AD241" s="26">
        <v>8506</v>
      </c>
      <c r="AE241" s="26">
        <v>1427</v>
      </c>
      <c r="AF241" s="26">
        <v>2525</v>
      </c>
      <c r="AG241" s="26">
        <v>63.568600000000004</v>
      </c>
    </row>
    <row r="242" spans="1:33" ht="15.75" customHeight="1">
      <c r="A242" s="101">
        <v>44174</v>
      </c>
      <c r="B242" s="102">
        <f>VLOOKUP(A242,'FTSE All-Share Historical '!A:B,2,FALSE)</f>
        <v>3726.72</v>
      </c>
      <c r="C242" s="26">
        <v>674</v>
      </c>
      <c r="D242" s="26">
        <v>107.06</v>
      </c>
      <c r="E242" s="26">
        <v>283</v>
      </c>
      <c r="F242" s="26">
        <v>252</v>
      </c>
      <c r="G242" s="26">
        <v>78.099999999999994</v>
      </c>
      <c r="H242" s="26">
        <v>313</v>
      </c>
      <c r="I242" s="26">
        <v>70</v>
      </c>
      <c r="J242" s="26">
        <v>284</v>
      </c>
      <c r="K242" s="26">
        <v>192</v>
      </c>
      <c r="L242" s="26">
        <v>367</v>
      </c>
      <c r="M242" s="26">
        <v>857</v>
      </c>
      <c r="N242" s="26">
        <v>250</v>
      </c>
      <c r="O242" s="26">
        <v>1220</v>
      </c>
      <c r="P242" s="26">
        <v>1400</v>
      </c>
      <c r="Q242" s="26">
        <v>78.75</v>
      </c>
      <c r="R242" s="26">
        <v>56.3</v>
      </c>
      <c r="S242" s="26">
        <v>28.15</v>
      </c>
      <c r="T242" s="26">
        <v>618</v>
      </c>
      <c r="U242" s="26">
        <v>239</v>
      </c>
      <c r="V242" s="26">
        <v>167</v>
      </c>
      <c r="W242" s="26">
        <v>5369</v>
      </c>
      <c r="X242" s="26">
        <v>2485.9411</v>
      </c>
      <c r="Y242" s="26">
        <v>212.5</v>
      </c>
      <c r="Z242" s="26">
        <v>1133</v>
      </c>
      <c r="AA242" s="26">
        <v>2570</v>
      </c>
      <c r="AB242" s="26">
        <v>307.3</v>
      </c>
      <c r="AC242" s="26">
        <v>860</v>
      </c>
      <c r="AD242" s="26">
        <v>8504</v>
      </c>
      <c r="AE242" s="26">
        <v>1427</v>
      </c>
      <c r="AF242" s="26">
        <v>2479</v>
      </c>
      <c r="AG242" s="26">
        <v>59.595500000000001</v>
      </c>
    </row>
    <row r="243" spans="1:33" ht="15.75" customHeight="1">
      <c r="A243" s="101">
        <v>44175</v>
      </c>
      <c r="B243" s="102">
        <f>VLOOKUP(A243,'FTSE All-Share Historical '!A:B,2,FALSE)</f>
        <v>3739.22</v>
      </c>
      <c r="C243" s="26">
        <v>704</v>
      </c>
      <c r="D243" s="26">
        <v>103.5</v>
      </c>
      <c r="E243" s="26">
        <v>266</v>
      </c>
      <c r="F243" s="26">
        <v>252</v>
      </c>
      <c r="G243" s="26">
        <v>79.099999999999994</v>
      </c>
      <c r="H243" s="26">
        <v>310</v>
      </c>
      <c r="I243" s="26">
        <v>63.35</v>
      </c>
      <c r="J243" s="26">
        <v>285.5</v>
      </c>
      <c r="K243" s="26">
        <v>184</v>
      </c>
      <c r="L243" s="26">
        <v>368</v>
      </c>
      <c r="M243" s="26">
        <v>885</v>
      </c>
      <c r="N243" s="26">
        <v>244.5</v>
      </c>
      <c r="O243" s="26">
        <v>1180</v>
      </c>
      <c r="P243" s="26">
        <v>1388</v>
      </c>
      <c r="Q243" s="26">
        <v>76.05</v>
      </c>
      <c r="R243" s="26">
        <v>52.4</v>
      </c>
      <c r="S243" s="26">
        <v>28.4</v>
      </c>
      <c r="T243" s="26">
        <v>640</v>
      </c>
      <c r="U243" s="26">
        <v>245.5</v>
      </c>
      <c r="V243" s="26">
        <v>163</v>
      </c>
      <c r="W243" s="26">
        <v>5525</v>
      </c>
      <c r="X243" s="26">
        <v>2490.9209999999998</v>
      </c>
      <c r="Y243" s="26">
        <v>224.5</v>
      </c>
      <c r="Z243" s="26">
        <v>1093</v>
      </c>
      <c r="AA243" s="26">
        <v>2580</v>
      </c>
      <c r="AB243" s="26">
        <v>302</v>
      </c>
      <c r="AC243" s="26">
        <v>855</v>
      </c>
      <c r="AD243" s="26">
        <v>8550</v>
      </c>
      <c r="AE243" s="26">
        <v>1393</v>
      </c>
      <c r="AF243" s="26">
        <v>2559</v>
      </c>
      <c r="AG243" s="26">
        <v>65.013300000000001</v>
      </c>
    </row>
    <row r="244" spans="1:33" ht="15.75" customHeight="1">
      <c r="A244" s="101">
        <v>44176</v>
      </c>
      <c r="B244" s="102">
        <f>VLOOKUP(A244,'FTSE All-Share Historical '!A:B,2,FALSE)</f>
        <v>3710</v>
      </c>
      <c r="C244" s="26">
        <v>686</v>
      </c>
      <c r="D244" s="26">
        <v>101.06</v>
      </c>
      <c r="E244" s="26">
        <v>262</v>
      </c>
      <c r="F244" s="26">
        <v>252</v>
      </c>
      <c r="G244" s="26">
        <v>82</v>
      </c>
      <c r="H244" s="26">
        <v>311</v>
      </c>
      <c r="I244" s="26">
        <v>68.5</v>
      </c>
      <c r="J244" s="26">
        <v>290</v>
      </c>
      <c r="K244" s="26">
        <v>180</v>
      </c>
      <c r="L244" s="26">
        <v>365</v>
      </c>
      <c r="M244" s="26">
        <v>870</v>
      </c>
      <c r="N244" s="26">
        <v>236.5</v>
      </c>
      <c r="O244" s="26">
        <v>1125</v>
      </c>
      <c r="P244" s="26">
        <v>1380</v>
      </c>
      <c r="Q244" s="26">
        <v>73</v>
      </c>
      <c r="R244" s="26">
        <v>50.6</v>
      </c>
      <c r="S244" s="26">
        <v>28.65</v>
      </c>
      <c r="T244" s="26">
        <v>616</v>
      </c>
      <c r="U244" s="26">
        <v>240</v>
      </c>
      <c r="V244" s="26">
        <v>163.80000000000001</v>
      </c>
      <c r="W244" s="26">
        <v>5546</v>
      </c>
      <c r="X244" s="26">
        <v>2433.1547</v>
      </c>
      <c r="Y244" s="26">
        <v>226</v>
      </c>
      <c r="Z244" s="26">
        <v>1065</v>
      </c>
      <c r="AA244" s="26">
        <v>2540</v>
      </c>
      <c r="AB244" s="26">
        <v>296.89999999999998</v>
      </c>
      <c r="AC244" s="26">
        <v>860</v>
      </c>
      <c r="AD244" s="26">
        <v>8638</v>
      </c>
      <c r="AE244" s="26">
        <v>1328</v>
      </c>
      <c r="AF244" s="26">
        <v>2520</v>
      </c>
      <c r="AG244" s="26">
        <v>65.013300000000001</v>
      </c>
    </row>
    <row r="245" spans="1:33" ht="15.75" customHeight="1">
      <c r="A245" s="101">
        <v>44179</v>
      </c>
      <c r="B245" s="102">
        <f>VLOOKUP(A245,'FTSE All-Share Historical '!A:B,2,FALSE)</f>
        <v>3707.6</v>
      </c>
      <c r="C245" s="26">
        <v>674</v>
      </c>
      <c r="D245" s="26">
        <v>107.28</v>
      </c>
      <c r="E245" s="26">
        <v>260</v>
      </c>
      <c r="F245" s="26">
        <v>252</v>
      </c>
      <c r="G245" s="26">
        <v>79</v>
      </c>
      <c r="H245" s="26">
        <v>312</v>
      </c>
      <c r="I245" s="26">
        <v>68.7</v>
      </c>
      <c r="J245" s="26">
        <v>284</v>
      </c>
      <c r="K245" s="26">
        <v>195</v>
      </c>
      <c r="L245" s="26">
        <v>358.5</v>
      </c>
      <c r="M245" s="26">
        <v>875</v>
      </c>
      <c r="N245" s="26">
        <v>244</v>
      </c>
      <c r="O245" s="26">
        <v>1160</v>
      </c>
      <c r="P245" s="26">
        <v>1404</v>
      </c>
      <c r="Q245" s="26">
        <v>75.55</v>
      </c>
      <c r="R245" s="26">
        <v>53</v>
      </c>
      <c r="S245" s="26">
        <v>29</v>
      </c>
      <c r="T245" s="26">
        <v>618</v>
      </c>
      <c r="U245" s="26">
        <v>243</v>
      </c>
      <c r="V245" s="26">
        <v>164.4</v>
      </c>
      <c r="W245" s="26">
        <v>5542</v>
      </c>
      <c r="X245" s="26">
        <v>2395.3078999999998</v>
      </c>
      <c r="Y245" s="26">
        <v>220.5</v>
      </c>
      <c r="Z245" s="26">
        <v>1041</v>
      </c>
      <c r="AA245" s="26">
        <v>2510</v>
      </c>
      <c r="AB245" s="26">
        <v>301.60000000000002</v>
      </c>
      <c r="AC245" s="26">
        <v>860</v>
      </c>
      <c r="AD245" s="26">
        <v>8756</v>
      </c>
      <c r="AE245" s="26">
        <v>1392</v>
      </c>
      <c r="AF245" s="26">
        <v>2516</v>
      </c>
      <c r="AG245" s="26">
        <v>68.625100000000003</v>
      </c>
    </row>
    <row r="246" spans="1:33" ht="15.75" customHeight="1">
      <c r="A246" s="101">
        <v>44180</v>
      </c>
      <c r="B246" s="102">
        <f>VLOOKUP(A246,'FTSE All-Share Historical '!A:B,2,FALSE)</f>
        <v>3701.78</v>
      </c>
      <c r="C246" s="26">
        <v>674</v>
      </c>
      <c r="D246" s="26">
        <v>112.36</v>
      </c>
      <c r="E246" s="26">
        <v>258</v>
      </c>
      <c r="F246" s="26">
        <v>252</v>
      </c>
      <c r="G246" s="26">
        <v>77.8</v>
      </c>
      <c r="H246" s="26">
        <v>317</v>
      </c>
      <c r="I246" s="26">
        <v>70</v>
      </c>
      <c r="J246" s="26">
        <v>284</v>
      </c>
      <c r="K246" s="26">
        <v>194.75</v>
      </c>
      <c r="L246" s="26">
        <v>366</v>
      </c>
      <c r="M246" s="26">
        <v>876</v>
      </c>
      <c r="N246" s="26">
        <v>250</v>
      </c>
      <c r="O246" s="26">
        <v>1170</v>
      </c>
      <c r="P246" s="26">
        <v>1450</v>
      </c>
      <c r="Q246" s="26">
        <v>79.900000000000006</v>
      </c>
      <c r="R246" s="26">
        <v>53.2</v>
      </c>
      <c r="S246" s="26">
        <v>29.05</v>
      </c>
      <c r="T246" s="26">
        <v>618</v>
      </c>
      <c r="U246" s="26">
        <v>245</v>
      </c>
      <c r="V246" s="26">
        <v>174.4</v>
      </c>
      <c r="W246" s="26">
        <v>5603</v>
      </c>
      <c r="X246" s="26">
        <v>2439.1305000000002</v>
      </c>
      <c r="Y246" s="26">
        <v>223.5</v>
      </c>
      <c r="Z246" s="26">
        <v>1070</v>
      </c>
      <c r="AA246" s="26">
        <v>2560</v>
      </c>
      <c r="AB246" s="26">
        <v>299.10000000000002</v>
      </c>
      <c r="AC246" s="26">
        <v>842.5</v>
      </c>
      <c r="AD246" s="26">
        <v>8688</v>
      </c>
      <c r="AE246" s="26">
        <v>1320</v>
      </c>
      <c r="AF246" s="26">
        <v>2446</v>
      </c>
      <c r="AG246" s="26">
        <v>67.902799999999999</v>
      </c>
    </row>
    <row r="247" spans="1:33" ht="15.75" customHeight="1">
      <c r="A247" s="101">
        <v>44181</v>
      </c>
      <c r="B247" s="102">
        <f>VLOOKUP(A247,'FTSE All-Share Historical '!A:B,2,FALSE)</f>
        <v>3736.74</v>
      </c>
      <c r="C247" s="26">
        <v>681</v>
      </c>
      <c r="D247" s="26">
        <v>112.72</v>
      </c>
      <c r="E247" s="26">
        <v>268</v>
      </c>
      <c r="F247" s="26">
        <v>253</v>
      </c>
      <c r="G247" s="26">
        <v>79</v>
      </c>
      <c r="H247" s="26">
        <v>311</v>
      </c>
      <c r="I247" s="26">
        <v>71.55</v>
      </c>
      <c r="J247" s="26">
        <v>285</v>
      </c>
      <c r="K247" s="26">
        <v>198.5</v>
      </c>
      <c r="L247" s="26">
        <v>366.5</v>
      </c>
      <c r="M247" s="26">
        <v>894</v>
      </c>
      <c r="N247" s="26">
        <v>247.5</v>
      </c>
      <c r="O247" s="26">
        <v>1155</v>
      </c>
      <c r="P247" s="26">
        <v>1482</v>
      </c>
      <c r="Q247" s="26">
        <v>78.849999999999994</v>
      </c>
      <c r="R247" s="26">
        <v>58.7</v>
      </c>
      <c r="S247" s="26">
        <v>29.3</v>
      </c>
      <c r="T247" s="26">
        <v>620</v>
      </c>
      <c r="U247" s="26">
        <v>246</v>
      </c>
      <c r="V247" s="26">
        <v>176</v>
      </c>
      <c r="W247" s="26">
        <v>5549</v>
      </c>
      <c r="X247" s="26">
        <v>2437.1386000000002</v>
      </c>
      <c r="Y247" s="26">
        <v>223.5</v>
      </c>
      <c r="Z247" s="26">
        <v>1062</v>
      </c>
      <c r="AA247" s="26">
        <v>2590</v>
      </c>
      <c r="AB247" s="26">
        <v>295</v>
      </c>
      <c r="AC247" s="26">
        <v>847.5</v>
      </c>
      <c r="AD247" s="26">
        <v>8786</v>
      </c>
      <c r="AE247" s="26">
        <v>1380</v>
      </c>
      <c r="AF247" s="26">
        <v>2485</v>
      </c>
      <c r="AG247" s="26">
        <v>77.293599999999998</v>
      </c>
    </row>
    <row r="248" spans="1:33" ht="15.75" customHeight="1">
      <c r="A248" s="101">
        <v>44182</v>
      </c>
      <c r="B248" s="102">
        <f>VLOOKUP(A248,'FTSE All-Share Historical '!A:B,2,FALSE)</f>
        <v>3733.89</v>
      </c>
      <c r="C248" s="26">
        <v>674</v>
      </c>
      <c r="D248" s="26">
        <v>116</v>
      </c>
      <c r="E248" s="26">
        <v>280</v>
      </c>
      <c r="F248" s="26">
        <v>255</v>
      </c>
      <c r="G248" s="26">
        <v>79</v>
      </c>
      <c r="H248" s="26">
        <v>310</v>
      </c>
      <c r="I248" s="26">
        <v>74.3</v>
      </c>
      <c r="J248" s="26">
        <v>285</v>
      </c>
      <c r="K248" s="26">
        <v>201</v>
      </c>
      <c r="L248" s="26">
        <v>365.5</v>
      </c>
      <c r="M248" s="26">
        <v>924</v>
      </c>
      <c r="N248" s="26">
        <v>244</v>
      </c>
      <c r="O248" s="26">
        <v>1115</v>
      </c>
      <c r="P248" s="26">
        <v>1470</v>
      </c>
      <c r="Q248" s="26">
        <v>78.3</v>
      </c>
      <c r="R248" s="26">
        <v>57</v>
      </c>
      <c r="S248" s="26">
        <v>30.6</v>
      </c>
      <c r="T248" s="26">
        <v>610</v>
      </c>
      <c r="U248" s="26">
        <v>247.5</v>
      </c>
      <c r="V248" s="26">
        <v>174</v>
      </c>
      <c r="W248" s="26">
        <v>5605</v>
      </c>
      <c r="X248" s="26">
        <v>2469.5075999999999</v>
      </c>
      <c r="Y248" s="26">
        <v>223.5</v>
      </c>
      <c r="Z248" s="26">
        <v>1117</v>
      </c>
      <c r="AA248" s="26">
        <v>2600</v>
      </c>
      <c r="AB248" s="26">
        <v>291.3</v>
      </c>
      <c r="AC248" s="26">
        <v>847.5</v>
      </c>
      <c r="AD248" s="26">
        <v>8800</v>
      </c>
      <c r="AE248" s="26">
        <v>1403</v>
      </c>
      <c r="AF248" s="26">
        <v>2467</v>
      </c>
      <c r="AG248" s="26">
        <v>78.738299999999995</v>
      </c>
    </row>
    <row r="249" spans="1:33" ht="15.75" customHeight="1">
      <c r="A249" s="101">
        <v>44183</v>
      </c>
      <c r="B249" s="102">
        <f>VLOOKUP(A249,'FTSE All-Share Historical '!A:B,2,FALSE)</f>
        <v>3717.78</v>
      </c>
      <c r="C249" s="26">
        <v>700</v>
      </c>
      <c r="D249" s="26">
        <v>117.48</v>
      </c>
      <c r="E249" s="26">
        <v>262</v>
      </c>
      <c r="F249" s="26">
        <v>262</v>
      </c>
      <c r="G249" s="26">
        <v>77</v>
      </c>
      <c r="H249" s="26">
        <v>317</v>
      </c>
      <c r="I249" s="26">
        <v>74</v>
      </c>
      <c r="J249" s="26">
        <v>280</v>
      </c>
      <c r="K249" s="26">
        <v>196</v>
      </c>
      <c r="L249" s="26">
        <v>366</v>
      </c>
      <c r="M249" s="26">
        <v>923</v>
      </c>
      <c r="N249" s="26">
        <v>235</v>
      </c>
      <c r="O249" s="26">
        <v>1125</v>
      </c>
      <c r="P249" s="26">
        <v>1482</v>
      </c>
      <c r="Q249" s="26">
        <v>80.95</v>
      </c>
      <c r="R249" s="26">
        <v>57.9</v>
      </c>
      <c r="S249" s="26">
        <v>31.7</v>
      </c>
      <c r="T249" s="26">
        <v>620</v>
      </c>
      <c r="U249" s="26">
        <v>248</v>
      </c>
      <c r="V249" s="26">
        <v>174</v>
      </c>
      <c r="W249" s="26">
        <v>5654</v>
      </c>
      <c r="X249" s="26">
        <v>2414.2312999999999</v>
      </c>
      <c r="Y249" s="26">
        <v>225</v>
      </c>
      <c r="Z249" s="26">
        <v>1069</v>
      </c>
      <c r="AA249" s="26">
        <v>2560</v>
      </c>
      <c r="AB249" s="26">
        <v>278.89999999999998</v>
      </c>
      <c r="AC249" s="26">
        <v>847.5</v>
      </c>
      <c r="AD249" s="26">
        <v>8874</v>
      </c>
      <c r="AE249" s="26">
        <v>1326</v>
      </c>
      <c r="AF249" s="26">
        <v>2580</v>
      </c>
      <c r="AG249" s="26">
        <v>100.40940000000001</v>
      </c>
    </row>
    <row r="250" spans="1:33" ht="15.75" customHeight="1">
      <c r="A250" s="101">
        <v>44186</v>
      </c>
      <c r="B250" s="102">
        <f>VLOOKUP(A250,'FTSE All-Share Historical '!A:B,2,FALSE)</f>
        <v>3651.03</v>
      </c>
      <c r="C250" s="26">
        <v>680</v>
      </c>
      <c r="D250" s="26">
        <v>107.72</v>
      </c>
      <c r="E250" s="26">
        <v>258.5</v>
      </c>
      <c r="F250" s="26">
        <v>252</v>
      </c>
      <c r="G250" s="26">
        <v>72.400000000000006</v>
      </c>
      <c r="H250" s="26">
        <v>305</v>
      </c>
      <c r="I250" s="26">
        <v>69.3</v>
      </c>
      <c r="J250" s="26">
        <v>281</v>
      </c>
      <c r="K250" s="26">
        <v>190</v>
      </c>
      <c r="L250" s="26">
        <v>354.5</v>
      </c>
      <c r="M250" s="26">
        <v>925</v>
      </c>
      <c r="N250" s="26">
        <v>226</v>
      </c>
      <c r="O250" s="26">
        <v>1110</v>
      </c>
      <c r="P250" s="26">
        <v>1426</v>
      </c>
      <c r="Q250" s="26">
        <v>74.849999999999994</v>
      </c>
      <c r="R250" s="26">
        <v>55.1</v>
      </c>
      <c r="S250" s="26">
        <v>30.6</v>
      </c>
      <c r="T250" s="26">
        <v>616</v>
      </c>
      <c r="U250" s="26">
        <v>248.5</v>
      </c>
      <c r="V250" s="26">
        <v>170.2</v>
      </c>
      <c r="W250" s="26">
        <v>5607</v>
      </c>
      <c r="X250" s="26">
        <v>2421.2031000000002</v>
      </c>
      <c r="Y250" s="26">
        <v>225</v>
      </c>
      <c r="Z250" s="26">
        <v>1031</v>
      </c>
      <c r="AA250" s="26">
        <v>2520</v>
      </c>
      <c r="AB250" s="26">
        <v>269</v>
      </c>
      <c r="AC250" s="26">
        <v>835</v>
      </c>
      <c r="AD250" s="26">
        <v>8818</v>
      </c>
      <c r="AE250" s="26">
        <v>1306</v>
      </c>
      <c r="AF250" s="26">
        <v>2542</v>
      </c>
      <c r="AG250" s="26">
        <v>106.91079999999999</v>
      </c>
    </row>
    <row r="251" spans="1:33" ht="15.75" customHeight="1">
      <c r="A251" s="101">
        <v>44187</v>
      </c>
      <c r="B251" s="102">
        <f>VLOOKUP(A251,'FTSE All-Share Historical '!A:B,2,FALSE)</f>
        <v>3676.74</v>
      </c>
      <c r="C251" s="26">
        <v>719</v>
      </c>
      <c r="D251" s="26">
        <v>113</v>
      </c>
      <c r="E251" s="26">
        <v>255</v>
      </c>
      <c r="F251" s="26">
        <v>252</v>
      </c>
      <c r="G251" s="26">
        <v>73.8</v>
      </c>
      <c r="H251" s="26">
        <v>311</v>
      </c>
      <c r="I251" s="26">
        <v>68.900000000000006</v>
      </c>
      <c r="J251" s="26">
        <v>280.5</v>
      </c>
      <c r="K251" s="26">
        <v>186</v>
      </c>
      <c r="L251" s="26">
        <v>354</v>
      </c>
      <c r="M251" s="26">
        <v>946</v>
      </c>
      <c r="N251" s="26">
        <v>223</v>
      </c>
      <c r="O251" s="26">
        <v>1205</v>
      </c>
      <c r="P251" s="26">
        <v>1440</v>
      </c>
      <c r="Q251" s="26">
        <v>77.8</v>
      </c>
      <c r="R251" s="26">
        <v>56.9</v>
      </c>
      <c r="S251" s="26">
        <v>30</v>
      </c>
      <c r="T251" s="26">
        <v>610</v>
      </c>
      <c r="U251" s="26">
        <v>245</v>
      </c>
      <c r="V251" s="26">
        <v>171.6</v>
      </c>
      <c r="W251" s="26">
        <v>5580</v>
      </c>
      <c r="X251" s="26">
        <v>2402.7775999999999</v>
      </c>
      <c r="Y251" s="26">
        <v>225.5</v>
      </c>
      <c r="Z251" s="26">
        <v>1039</v>
      </c>
      <c r="AA251" s="26">
        <v>2545</v>
      </c>
      <c r="AB251" s="26">
        <v>267.39999999999998</v>
      </c>
      <c r="AC251" s="26">
        <v>835</v>
      </c>
      <c r="AD251" s="26">
        <v>8890</v>
      </c>
      <c r="AE251" s="26">
        <v>1313</v>
      </c>
      <c r="AF251" s="26">
        <v>2545</v>
      </c>
      <c r="AG251" s="26">
        <v>107.6331</v>
      </c>
    </row>
    <row r="252" spans="1:33" ht="15.75" customHeight="1">
      <c r="A252" s="101">
        <v>44188</v>
      </c>
      <c r="B252" s="102">
        <f>VLOOKUP(A252,'FTSE All-Share Historical '!A:B,2,FALSE)</f>
        <v>3708.02</v>
      </c>
      <c r="C252" s="26">
        <v>680</v>
      </c>
      <c r="D252" s="26">
        <v>120</v>
      </c>
      <c r="E252" s="26">
        <v>262.5</v>
      </c>
      <c r="F252" s="26">
        <v>253</v>
      </c>
      <c r="G252" s="26">
        <v>72.8</v>
      </c>
      <c r="H252" s="26">
        <v>310</v>
      </c>
      <c r="I252" s="26">
        <v>74.8</v>
      </c>
      <c r="J252" s="26">
        <v>290</v>
      </c>
      <c r="K252" s="26">
        <v>194.25</v>
      </c>
      <c r="L252" s="26">
        <v>359</v>
      </c>
      <c r="M252" s="26">
        <v>982</v>
      </c>
      <c r="N252" s="26">
        <v>238.5</v>
      </c>
      <c r="O252" s="26">
        <v>1150</v>
      </c>
      <c r="P252" s="26">
        <v>1492</v>
      </c>
      <c r="Q252" s="26">
        <v>78.849999999999994</v>
      </c>
      <c r="R252" s="26">
        <v>59</v>
      </c>
      <c r="S252" s="26">
        <v>33</v>
      </c>
      <c r="T252" s="26">
        <v>620</v>
      </c>
      <c r="U252" s="26">
        <v>239</v>
      </c>
      <c r="V252" s="26">
        <v>173</v>
      </c>
      <c r="W252" s="26">
        <v>5600</v>
      </c>
      <c r="X252" s="26">
        <v>2452.0781000000002</v>
      </c>
      <c r="Y252" s="26">
        <v>237</v>
      </c>
      <c r="Z252" s="26">
        <v>1102</v>
      </c>
      <c r="AA252" s="26">
        <v>2525</v>
      </c>
      <c r="AB252" s="26">
        <v>282.2</v>
      </c>
      <c r="AC252" s="26">
        <v>840</v>
      </c>
      <c r="AD252" s="26">
        <v>8858</v>
      </c>
      <c r="AE252" s="26">
        <v>1400</v>
      </c>
      <c r="AF252" s="26">
        <v>2528</v>
      </c>
      <c r="AG252" s="26">
        <v>105.46599999999999</v>
      </c>
    </row>
    <row r="253" spans="1:33" ht="15.75" customHeight="1">
      <c r="A253" s="101">
        <v>44189</v>
      </c>
      <c r="B253" s="102">
        <f>VLOOKUP(A253,'FTSE All-Share Historical '!A:B,2,FALSE)</f>
        <v>3719.11</v>
      </c>
      <c r="C253" s="26">
        <v>674</v>
      </c>
      <c r="D253" s="26">
        <v>124</v>
      </c>
      <c r="E253" s="26">
        <v>270</v>
      </c>
      <c r="F253" s="26">
        <v>257</v>
      </c>
      <c r="G253" s="26">
        <v>75.2</v>
      </c>
      <c r="H253" s="26">
        <v>304</v>
      </c>
      <c r="I253" s="26">
        <v>75.55</v>
      </c>
      <c r="J253" s="26">
        <v>300</v>
      </c>
      <c r="K253" s="26">
        <v>200</v>
      </c>
      <c r="L253" s="26">
        <v>363</v>
      </c>
      <c r="M253" s="26">
        <v>1000</v>
      </c>
      <c r="N253" s="26">
        <v>248</v>
      </c>
      <c r="O253" s="26">
        <v>1167.5</v>
      </c>
      <c r="P253" s="26">
        <v>1556</v>
      </c>
      <c r="Q253" s="26">
        <v>79.25</v>
      </c>
      <c r="R253" s="26">
        <v>59.8</v>
      </c>
      <c r="S253" s="26">
        <v>32.799999999999997</v>
      </c>
      <c r="T253" s="26">
        <v>620</v>
      </c>
      <c r="U253" s="26">
        <v>245</v>
      </c>
      <c r="V253" s="26">
        <v>180.4</v>
      </c>
      <c r="W253" s="26">
        <v>5574</v>
      </c>
      <c r="X253" s="26">
        <v>2425.1869999999999</v>
      </c>
      <c r="Y253" s="26">
        <v>237</v>
      </c>
      <c r="Z253" s="26">
        <v>1152</v>
      </c>
      <c r="AA253" s="26">
        <v>2590</v>
      </c>
      <c r="AB253" s="26">
        <v>286</v>
      </c>
      <c r="AC253" s="26">
        <v>840</v>
      </c>
      <c r="AD253" s="26">
        <v>8802</v>
      </c>
      <c r="AE253" s="26">
        <v>1451</v>
      </c>
      <c r="AF253" s="26">
        <v>2551</v>
      </c>
      <c r="AG253" s="26">
        <v>104.7436</v>
      </c>
    </row>
    <row r="254" spans="1:33" ht="15.75" customHeight="1">
      <c r="A254" s="101">
        <v>44194</v>
      </c>
      <c r="B254" s="102">
        <f>VLOOKUP(A254,'FTSE All-Share Historical '!A:B,2,FALSE)</f>
        <v>3777.7</v>
      </c>
      <c r="C254" s="26">
        <v>744</v>
      </c>
      <c r="D254" s="26">
        <v>124.44</v>
      </c>
      <c r="E254" s="26">
        <v>280.5</v>
      </c>
      <c r="F254" s="26">
        <v>265</v>
      </c>
      <c r="G254" s="26">
        <v>79</v>
      </c>
      <c r="H254" s="26">
        <v>310</v>
      </c>
      <c r="I254" s="26">
        <v>74.25</v>
      </c>
      <c r="J254" s="26">
        <v>298.5</v>
      </c>
      <c r="K254" s="26">
        <v>199</v>
      </c>
      <c r="L254" s="26">
        <v>387.5</v>
      </c>
      <c r="M254" s="26">
        <v>1048</v>
      </c>
      <c r="N254" s="26">
        <v>245</v>
      </c>
      <c r="O254" s="26">
        <v>1275</v>
      </c>
      <c r="P254" s="26">
        <v>1570</v>
      </c>
      <c r="Q254" s="26">
        <v>79.8</v>
      </c>
      <c r="R254" s="26">
        <v>59.5</v>
      </c>
      <c r="S254" s="26">
        <v>33.5</v>
      </c>
      <c r="T254" s="26">
        <v>630</v>
      </c>
      <c r="U254" s="26">
        <v>244</v>
      </c>
      <c r="V254" s="26">
        <v>189.8</v>
      </c>
      <c r="W254" s="26">
        <v>5632</v>
      </c>
      <c r="X254" s="26">
        <v>2464.5277999999998</v>
      </c>
      <c r="Y254" s="26">
        <v>246</v>
      </c>
      <c r="Z254" s="26">
        <v>1123</v>
      </c>
      <c r="AA254" s="26">
        <v>2720</v>
      </c>
      <c r="AB254" s="26">
        <v>290.7</v>
      </c>
      <c r="AC254" s="26">
        <v>842.5</v>
      </c>
      <c r="AD254" s="26">
        <v>9004</v>
      </c>
      <c r="AE254" s="26">
        <v>1493</v>
      </c>
      <c r="AF254" s="26">
        <v>2559</v>
      </c>
      <c r="AG254" s="26">
        <v>104.7436</v>
      </c>
    </row>
    <row r="255" spans="1:33" ht="15.75" customHeight="1">
      <c r="A255" s="101">
        <v>44195</v>
      </c>
      <c r="B255" s="102">
        <f>VLOOKUP(A255,'FTSE All-Share Historical '!A:B,2,FALSE)</f>
        <v>3749.79</v>
      </c>
      <c r="C255" s="26">
        <v>690</v>
      </c>
      <c r="D255" s="26">
        <v>123.78</v>
      </c>
      <c r="E255" s="26">
        <v>274.5</v>
      </c>
      <c r="F255" s="26">
        <v>262</v>
      </c>
      <c r="G255" s="26">
        <v>78.7</v>
      </c>
      <c r="H255" s="26">
        <v>313</v>
      </c>
      <c r="I255" s="26">
        <v>77</v>
      </c>
      <c r="J255" s="26">
        <v>290</v>
      </c>
      <c r="K255" s="26">
        <v>198</v>
      </c>
      <c r="L255" s="26">
        <v>386.5</v>
      </c>
      <c r="M255" s="26">
        <v>1010</v>
      </c>
      <c r="N255" s="26">
        <v>247.5</v>
      </c>
      <c r="O255" s="26">
        <v>1265</v>
      </c>
      <c r="P255" s="26">
        <v>1554</v>
      </c>
      <c r="Q255" s="26">
        <v>77.8</v>
      </c>
      <c r="R255" s="26">
        <v>60.2</v>
      </c>
      <c r="S255" s="26">
        <v>34.1</v>
      </c>
      <c r="T255" s="26">
        <v>650</v>
      </c>
      <c r="U255" s="26">
        <v>254</v>
      </c>
      <c r="V255" s="26">
        <v>185.6</v>
      </c>
      <c r="W255" s="26">
        <v>5542</v>
      </c>
      <c r="X255" s="26">
        <v>2432.6567</v>
      </c>
      <c r="Y255" s="26">
        <v>241.5</v>
      </c>
      <c r="Z255" s="26">
        <v>1131</v>
      </c>
      <c r="AA255" s="26">
        <v>2720</v>
      </c>
      <c r="AB255" s="26">
        <v>289.7</v>
      </c>
      <c r="AC255" s="26">
        <v>845</v>
      </c>
      <c r="AD255" s="26">
        <v>8890</v>
      </c>
      <c r="AE255" s="26">
        <v>1485</v>
      </c>
      <c r="AF255" s="26">
        <v>2536</v>
      </c>
      <c r="AG255" s="26">
        <v>104.0213</v>
      </c>
    </row>
    <row r="256" spans="1:33" ht="15.75" customHeight="1">
      <c r="A256" s="101">
        <v>44196</v>
      </c>
      <c r="B256" s="102">
        <f>VLOOKUP(A256,'FTSE All-Share Historical '!A:B,2,FALSE)</f>
        <v>3697.7</v>
      </c>
      <c r="C256" s="26">
        <v>700</v>
      </c>
      <c r="D256" s="26">
        <v>123.52</v>
      </c>
      <c r="E256" s="26">
        <v>267</v>
      </c>
      <c r="F256" s="26">
        <v>255</v>
      </c>
      <c r="G256" s="26">
        <v>78.5</v>
      </c>
      <c r="H256" s="26">
        <v>313</v>
      </c>
      <c r="I256" s="26">
        <v>75.599999999999994</v>
      </c>
      <c r="J256" s="26">
        <v>286.5</v>
      </c>
      <c r="K256" s="26">
        <v>201.75</v>
      </c>
      <c r="L256" s="26">
        <v>372.5</v>
      </c>
      <c r="M256" s="26">
        <v>1030</v>
      </c>
      <c r="N256" s="26">
        <v>240.5</v>
      </c>
      <c r="O256" s="26">
        <v>1300</v>
      </c>
      <c r="P256" s="26">
        <v>1532</v>
      </c>
      <c r="Q256" s="26">
        <v>78</v>
      </c>
      <c r="R256" s="26">
        <v>59.2</v>
      </c>
      <c r="S256" s="26">
        <v>33</v>
      </c>
      <c r="T256" s="26">
        <v>655</v>
      </c>
      <c r="U256" s="26">
        <v>244</v>
      </c>
      <c r="V256" s="26">
        <v>184.2</v>
      </c>
      <c r="W256" s="26">
        <v>5470</v>
      </c>
      <c r="X256" s="26">
        <v>2414.7293</v>
      </c>
      <c r="Y256" s="26">
        <v>240</v>
      </c>
      <c r="Z256" s="26">
        <v>1116</v>
      </c>
      <c r="AA256" s="26">
        <v>2700</v>
      </c>
      <c r="AB256" s="26">
        <v>279.89999999999998</v>
      </c>
      <c r="AC256" s="26">
        <v>845</v>
      </c>
      <c r="AD256" s="26">
        <v>8884</v>
      </c>
      <c r="AE256" s="26">
        <v>1430</v>
      </c>
      <c r="AF256" s="26">
        <v>2518</v>
      </c>
      <c r="AG256" s="26">
        <v>110.5226</v>
      </c>
    </row>
    <row r="257" spans="1:33" ht="15.75" customHeight="1">
      <c r="A257" s="101">
        <v>44200</v>
      </c>
      <c r="B257" s="102">
        <f>VLOOKUP(A257,'FTSE All-Share Historical '!A:B,2,FALSE)</f>
        <v>3751.55</v>
      </c>
      <c r="C257" s="26">
        <v>690</v>
      </c>
      <c r="D257" s="26">
        <v>116.66</v>
      </c>
      <c r="E257" s="26">
        <v>261.5</v>
      </c>
      <c r="F257" s="26">
        <v>262.5</v>
      </c>
      <c r="G257" s="26">
        <v>75</v>
      </c>
      <c r="H257" s="26">
        <v>323</v>
      </c>
      <c r="I257" s="26">
        <v>69.45</v>
      </c>
      <c r="J257" s="26">
        <v>290</v>
      </c>
      <c r="K257" s="26">
        <v>199</v>
      </c>
      <c r="L257" s="26">
        <v>367</v>
      </c>
      <c r="M257" s="26">
        <v>1004</v>
      </c>
      <c r="N257" s="26">
        <v>226</v>
      </c>
      <c r="O257" s="26">
        <v>1225</v>
      </c>
      <c r="P257" s="26">
        <v>1516</v>
      </c>
      <c r="Q257" s="26">
        <v>74.900000000000006</v>
      </c>
      <c r="R257" s="26">
        <v>57.4</v>
      </c>
      <c r="S257" s="26">
        <v>33.9</v>
      </c>
      <c r="T257" s="26">
        <v>695</v>
      </c>
      <c r="U257" s="26">
        <v>242.5</v>
      </c>
      <c r="V257" s="26">
        <v>186.8</v>
      </c>
      <c r="W257" s="26">
        <v>5753</v>
      </c>
      <c r="X257" s="26">
        <v>2561.6347999999998</v>
      </c>
      <c r="Y257" s="26">
        <v>245</v>
      </c>
      <c r="Z257" s="26">
        <v>1043</v>
      </c>
      <c r="AA257" s="26">
        <v>2630</v>
      </c>
      <c r="AB257" s="26">
        <v>264.7</v>
      </c>
      <c r="AC257" s="26">
        <v>845</v>
      </c>
      <c r="AD257" s="26">
        <v>8848</v>
      </c>
      <c r="AE257" s="26">
        <v>1316</v>
      </c>
      <c r="AF257" s="26">
        <v>2573</v>
      </c>
      <c r="AG257" s="26">
        <v>117.0239</v>
      </c>
    </row>
    <row r="258" spans="1:33" ht="15.75" customHeight="1">
      <c r="A258" s="101">
        <v>44201</v>
      </c>
      <c r="B258" s="102">
        <f>VLOOKUP(A258,'FTSE All-Share Historical '!A:B,2,FALSE)</f>
        <v>3776.33</v>
      </c>
      <c r="C258" s="26">
        <v>692</v>
      </c>
      <c r="D258" s="26">
        <v>118.5</v>
      </c>
      <c r="E258" s="26">
        <v>272</v>
      </c>
      <c r="F258" s="26">
        <v>260</v>
      </c>
      <c r="G258" s="26">
        <v>78</v>
      </c>
      <c r="H258" s="26">
        <v>333</v>
      </c>
      <c r="I258" s="26">
        <v>73.95</v>
      </c>
      <c r="J258" s="26">
        <v>286</v>
      </c>
      <c r="K258" s="26">
        <v>195</v>
      </c>
      <c r="L258" s="26">
        <v>370</v>
      </c>
      <c r="M258" s="26">
        <v>1026</v>
      </c>
      <c r="N258" s="26">
        <v>238</v>
      </c>
      <c r="O258" s="26">
        <v>1230</v>
      </c>
      <c r="P258" s="26">
        <v>1528</v>
      </c>
      <c r="Q258" s="26">
        <v>75.05</v>
      </c>
      <c r="R258" s="26">
        <v>61</v>
      </c>
      <c r="S258" s="26">
        <v>34.35</v>
      </c>
      <c r="T258" s="26">
        <v>690</v>
      </c>
      <c r="U258" s="26">
        <v>243</v>
      </c>
      <c r="V258" s="26">
        <v>187</v>
      </c>
      <c r="W258" s="26">
        <v>5768</v>
      </c>
      <c r="X258" s="26">
        <v>2576.5744</v>
      </c>
      <c r="Y258" s="26">
        <v>248</v>
      </c>
      <c r="Z258" s="26">
        <v>1095</v>
      </c>
      <c r="AA258" s="26">
        <v>2725</v>
      </c>
      <c r="AB258" s="26">
        <v>266.7</v>
      </c>
      <c r="AC258" s="26">
        <v>850</v>
      </c>
      <c r="AD258" s="26">
        <v>8774</v>
      </c>
      <c r="AE258" s="26">
        <v>1278</v>
      </c>
      <c r="AF258" s="26">
        <v>2619</v>
      </c>
      <c r="AG258" s="26">
        <v>111.245</v>
      </c>
    </row>
    <row r="259" spans="1:33" ht="15.75" customHeight="1">
      <c r="A259" s="101">
        <v>44202</v>
      </c>
      <c r="B259" s="102">
        <f>VLOOKUP(A259,'FTSE All-Share Historical '!A:B,2,FALSE)</f>
        <v>3892.36</v>
      </c>
      <c r="C259" s="26">
        <v>692</v>
      </c>
      <c r="D259" s="26">
        <v>123.02</v>
      </c>
      <c r="E259" s="26">
        <v>278</v>
      </c>
      <c r="F259" s="26">
        <v>260</v>
      </c>
      <c r="G259" s="26">
        <v>77.7</v>
      </c>
      <c r="H259" s="26">
        <v>360</v>
      </c>
      <c r="I259" s="26">
        <v>74.099999999999994</v>
      </c>
      <c r="J259" s="26">
        <v>285</v>
      </c>
      <c r="K259" s="26">
        <v>203</v>
      </c>
      <c r="L259" s="26">
        <v>370</v>
      </c>
      <c r="M259" s="26">
        <v>1016</v>
      </c>
      <c r="N259" s="26">
        <v>237.5</v>
      </c>
      <c r="O259" s="26">
        <v>1195</v>
      </c>
      <c r="P259" s="26">
        <v>1558</v>
      </c>
      <c r="Q259" s="26">
        <v>78.349999999999994</v>
      </c>
      <c r="R259" s="26">
        <v>62.5</v>
      </c>
      <c r="S259" s="26">
        <v>34.200000000000003</v>
      </c>
      <c r="T259" s="26">
        <v>685</v>
      </c>
      <c r="U259" s="26">
        <v>246</v>
      </c>
      <c r="V259" s="26">
        <v>188.4</v>
      </c>
      <c r="W259" s="26">
        <v>6115</v>
      </c>
      <c r="X259" s="26">
        <v>2745.3912999999998</v>
      </c>
      <c r="Y259" s="26">
        <v>255</v>
      </c>
      <c r="Z259" s="26">
        <v>1092</v>
      </c>
      <c r="AA259" s="26">
        <v>2695</v>
      </c>
      <c r="AB259" s="26">
        <v>279.89999999999998</v>
      </c>
      <c r="AC259" s="26">
        <v>850</v>
      </c>
      <c r="AD259" s="26">
        <v>8914</v>
      </c>
      <c r="AE259" s="26">
        <v>1324</v>
      </c>
      <c r="AF259" s="26">
        <v>2670</v>
      </c>
      <c r="AG259" s="26">
        <v>114.1345</v>
      </c>
    </row>
    <row r="260" spans="1:33" ht="15.75" customHeight="1">
      <c r="A260" s="101">
        <v>44203</v>
      </c>
      <c r="B260" s="102">
        <f>VLOOKUP(A260,'FTSE All-Share Historical '!A:B,2,FALSE)</f>
        <v>3900.64</v>
      </c>
      <c r="C260" s="26">
        <v>692</v>
      </c>
      <c r="D260" s="26">
        <v>127.9</v>
      </c>
      <c r="E260" s="26">
        <v>284</v>
      </c>
      <c r="F260" s="26">
        <v>258</v>
      </c>
      <c r="G260" s="26">
        <v>75.8</v>
      </c>
      <c r="H260" s="26">
        <v>358</v>
      </c>
      <c r="I260" s="26">
        <v>74.5</v>
      </c>
      <c r="J260" s="26">
        <v>290</v>
      </c>
      <c r="K260" s="26">
        <v>207</v>
      </c>
      <c r="L260" s="26">
        <v>360</v>
      </c>
      <c r="M260" s="26">
        <v>1010</v>
      </c>
      <c r="N260" s="26">
        <v>230</v>
      </c>
      <c r="O260" s="26">
        <v>1175</v>
      </c>
      <c r="P260" s="26">
        <v>1586</v>
      </c>
      <c r="Q260" s="26">
        <v>76.75</v>
      </c>
      <c r="R260" s="26">
        <v>61</v>
      </c>
      <c r="S260" s="26">
        <v>34</v>
      </c>
      <c r="T260" s="26">
        <v>676</v>
      </c>
      <c r="U260" s="26">
        <v>247.5</v>
      </c>
      <c r="V260" s="26">
        <v>188.4</v>
      </c>
      <c r="W260" s="26">
        <v>6310</v>
      </c>
      <c r="X260" s="26">
        <v>2807.6394</v>
      </c>
      <c r="Y260" s="26">
        <v>270</v>
      </c>
      <c r="Z260" s="26">
        <v>1072</v>
      </c>
      <c r="AA260" s="26">
        <v>2790</v>
      </c>
      <c r="AB260" s="26">
        <v>278.10000000000002</v>
      </c>
      <c r="AC260" s="26">
        <v>850</v>
      </c>
      <c r="AD260" s="26">
        <v>9206</v>
      </c>
      <c r="AE260" s="26">
        <v>1352</v>
      </c>
      <c r="AF260" s="26">
        <v>2639</v>
      </c>
      <c r="AG260" s="26">
        <v>109.8002</v>
      </c>
    </row>
    <row r="261" spans="1:33" ht="15.75" customHeight="1">
      <c r="A261" s="101">
        <v>44204</v>
      </c>
      <c r="B261" s="102">
        <f>VLOOKUP(A261,'FTSE All-Share Historical '!A:B,2,FALSE)</f>
        <v>3910.06</v>
      </c>
      <c r="C261" s="26">
        <v>712</v>
      </c>
      <c r="D261" s="26">
        <v>131</v>
      </c>
      <c r="E261" s="26">
        <v>295.5</v>
      </c>
      <c r="F261" s="26">
        <v>255</v>
      </c>
      <c r="G261" s="26">
        <v>79</v>
      </c>
      <c r="H261" s="26">
        <v>367</v>
      </c>
      <c r="I261" s="26">
        <v>79.400000000000006</v>
      </c>
      <c r="J261" s="26">
        <v>285</v>
      </c>
      <c r="K261" s="26">
        <v>208</v>
      </c>
      <c r="L261" s="26">
        <v>371</v>
      </c>
      <c r="M261" s="26">
        <v>981</v>
      </c>
      <c r="N261" s="26">
        <v>243</v>
      </c>
      <c r="O261" s="26">
        <v>1192.5</v>
      </c>
      <c r="P261" s="26">
        <v>1568</v>
      </c>
      <c r="Q261" s="26">
        <v>75</v>
      </c>
      <c r="R261" s="26">
        <v>62.2</v>
      </c>
      <c r="S261" s="26">
        <v>33.549999999999997</v>
      </c>
      <c r="T261" s="26">
        <v>680</v>
      </c>
      <c r="U261" s="26">
        <v>246</v>
      </c>
      <c r="V261" s="26">
        <v>186.4</v>
      </c>
      <c r="W261" s="26">
        <v>6310</v>
      </c>
      <c r="X261" s="26">
        <v>2811.6233000000002</v>
      </c>
      <c r="Y261" s="26">
        <v>273</v>
      </c>
      <c r="Z261" s="26">
        <v>1123</v>
      </c>
      <c r="AA261" s="26">
        <v>2850</v>
      </c>
      <c r="AB261" s="26">
        <v>271.5</v>
      </c>
      <c r="AC261" s="26">
        <v>850</v>
      </c>
      <c r="AD261" s="26">
        <v>9458</v>
      </c>
      <c r="AE261" s="26">
        <v>1334</v>
      </c>
      <c r="AF261" s="26">
        <v>2678</v>
      </c>
      <c r="AG261" s="26">
        <v>101.1318</v>
      </c>
    </row>
    <row r="262" spans="1:33" ht="15.75" customHeight="1">
      <c r="A262" s="101">
        <v>44207</v>
      </c>
      <c r="B262" s="102">
        <f>VLOOKUP(A262,'FTSE All-Share Historical '!A:B,2,FALSE)</f>
        <v>3865.6</v>
      </c>
      <c r="C262" s="26">
        <v>730</v>
      </c>
      <c r="D262" s="26">
        <v>126.82</v>
      </c>
      <c r="E262" s="26">
        <v>284</v>
      </c>
      <c r="F262" s="26">
        <v>256.5</v>
      </c>
      <c r="G262" s="26">
        <v>76.25</v>
      </c>
      <c r="H262" s="26">
        <v>379</v>
      </c>
      <c r="I262" s="26">
        <v>80</v>
      </c>
      <c r="J262" s="26">
        <v>288</v>
      </c>
      <c r="K262" s="26">
        <v>205</v>
      </c>
      <c r="L262" s="26">
        <v>355.5</v>
      </c>
      <c r="M262" s="26">
        <v>962</v>
      </c>
      <c r="N262" s="26">
        <v>237.5</v>
      </c>
      <c r="O262" s="26">
        <v>1180</v>
      </c>
      <c r="P262" s="26">
        <v>1554</v>
      </c>
      <c r="Q262" s="26">
        <v>75.8</v>
      </c>
      <c r="R262" s="26">
        <v>61.4</v>
      </c>
      <c r="S262" s="26">
        <v>33</v>
      </c>
      <c r="T262" s="26">
        <v>700</v>
      </c>
      <c r="U262" s="26">
        <v>245</v>
      </c>
      <c r="V262" s="26">
        <v>185.8</v>
      </c>
      <c r="W262" s="26">
        <v>6194</v>
      </c>
      <c r="X262" s="26">
        <v>2747.3832000000002</v>
      </c>
      <c r="Y262" s="26">
        <v>252.5</v>
      </c>
      <c r="Z262" s="26">
        <v>1108</v>
      </c>
      <c r="AA262" s="26">
        <v>2875</v>
      </c>
      <c r="AB262" s="26">
        <v>262.60000000000002</v>
      </c>
      <c r="AC262" s="26">
        <v>850</v>
      </c>
      <c r="AD262" s="26">
        <v>9166</v>
      </c>
      <c r="AE262" s="26">
        <v>1287</v>
      </c>
      <c r="AF262" s="26">
        <v>2657</v>
      </c>
      <c r="AG262" s="26">
        <v>112.6897</v>
      </c>
    </row>
    <row r="263" spans="1:33" ht="15.75" customHeight="1">
      <c r="A263" s="101">
        <v>44208</v>
      </c>
      <c r="B263" s="102">
        <f>VLOOKUP(A263,'FTSE All-Share Historical '!A:B,2,FALSE)</f>
        <v>3842.73</v>
      </c>
      <c r="C263" s="26">
        <v>742</v>
      </c>
      <c r="D263" s="26">
        <v>128</v>
      </c>
      <c r="E263" s="26">
        <v>282</v>
      </c>
      <c r="F263" s="26">
        <v>255</v>
      </c>
      <c r="G263" s="26">
        <v>79</v>
      </c>
      <c r="H263" s="26">
        <v>380</v>
      </c>
      <c r="I263" s="26">
        <v>79.45</v>
      </c>
      <c r="J263" s="26">
        <v>293</v>
      </c>
      <c r="K263" s="26">
        <v>203</v>
      </c>
      <c r="L263" s="26">
        <v>361.5</v>
      </c>
      <c r="M263" s="26">
        <v>961</v>
      </c>
      <c r="N263" s="26">
        <v>233.5</v>
      </c>
      <c r="O263" s="26">
        <v>1180</v>
      </c>
      <c r="P263" s="26">
        <v>1566</v>
      </c>
      <c r="Q263" s="26">
        <v>76.25</v>
      </c>
      <c r="R263" s="26">
        <v>62.1</v>
      </c>
      <c r="S263" s="26">
        <v>33.1</v>
      </c>
      <c r="T263" s="26">
        <v>680</v>
      </c>
      <c r="U263" s="26">
        <v>245.5</v>
      </c>
      <c r="V263" s="26">
        <v>184.2</v>
      </c>
      <c r="W263" s="26">
        <v>6128</v>
      </c>
      <c r="X263" s="26">
        <v>2722.982</v>
      </c>
      <c r="Y263" s="26">
        <v>248.5</v>
      </c>
      <c r="Z263" s="26">
        <v>1123</v>
      </c>
      <c r="AA263" s="26">
        <v>2810</v>
      </c>
      <c r="AB263" s="26">
        <v>264.10000000000002</v>
      </c>
      <c r="AC263" s="26">
        <v>870</v>
      </c>
      <c r="AD263" s="26">
        <v>9270</v>
      </c>
      <c r="AE263" s="26">
        <v>1310</v>
      </c>
      <c r="AF263" s="26">
        <v>2562</v>
      </c>
      <c r="AG263" s="26">
        <v>111.245</v>
      </c>
    </row>
    <row r="264" spans="1:33" ht="15.75" customHeight="1">
      <c r="A264" s="101">
        <v>44209</v>
      </c>
      <c r="B264" s="102">
        <f>VLOOKUP(A264,'FTSE All-Share Historical '!A:B,2,FALSE)</f>
        <v>3835.55</v>
      </c>
      <c r="C264" s="26">
        <v>752</v>
      </c>
      <c r="D264" s="26">
        <v>126.58</v>
      </c>
      <c r="E264" s="26">
        <v>277.5</v>
      </c>
      <c r="F264" s="26">
        <v>255</v>
      </c>
      <c r="G264" s="26">
        <v>75</v>
      </c>
      <c r="H264" s="26">
        <v>415</v>
      </c>
      <c r="I264" s="26">
        <v>77.150000000000006</v>
      </c>
      <c r="J264" s="26">
        <v>287</v>
      </c>
      <c r="K264" s="26">
        <v>213.5</v>
      </c>
      <c r="L264" s="26">
        <v>361</v>
      </c>
      <c r="M264" s="26">
        <v>932</v>
      </c>
      <c r="N264" s="26">
        <v>231</v>
      </c>
      <c r="O264" s="26">
        <v>1175</v>
      </c>
      <c r="P264" s="26">
        <v>1540</v>
      </c>
      <c r="Q264" s="26">
        <v>75</v>
      </c>
      <c r="R264" s="26">
        <v>60.9</v>
      </c>
      <c r="S264" s="26">
        <v>33.200000000000003</v>
      </c>
      <c r="T264" s="26">
        <v>700</v>
      </c>
      <c r="U264" s="26">
        <v>248</v>
      </c>
      <c r="V264" s="26">
        <v>185.8</v>
      </c>
      <c r="W264" s="26">
        <v>5994</v>
      </c>
      <c r="X264" s="26">
        <v>2714.5162</v>
      </c>
      <c r="Y264" s="26">
        <v>250</v>
      </c>
      <c r="Z264" s="26">
        <v>1115</v>
      </c>
      <c r="AA264" s="26">
        <v>2825</v>
      </c>
      <c r="AB264" s="26">
        <v>260.89999999999998</v>
      </c>
      <c r="AC264" s="26">
        <v>885</v>
      </c>
      <c r="AD264" s="26">
        <v>9358</v>
      </c>
      <c r="AE264" s="26">
        <v>1256</v>
      </c>
      <c r="AF264" s="26">
        <v>2569</v>
      </c>
      <c r="AG264" s="26">
        <v>122.0805</v>
      </c>
    </row>
    <row r="265" spans="1:33" ht="15.75" customHeight="1">
      <c r="A265" s="101">
        <v>44210</v>
      </c>
      <c r="B265" s="102">
        <f>VLOOKUP(A265,'FTSE All-Share Historical '!A:B,2,FALSE)</f>
        <v>3867.22</v>
      </c>
      <c r="C265" s="26">
        <v>730</v>
      </c>
      <c r="D265" s="26">
        <v>127.9</v>
      </c>
      <c r="E265" s="26">
        <v>299.5</v>
      </c>
      <c r="F265" s="26">
        <v>255</v>
      </c>
      <c r="G265" s="26">
        <v>74.45</v>
      </c>
      <c r="H265" s="26">
        <v>413</v>
      </c>
      <c r="I265" s="26">
        <v>78.75</v>
      </c>
      <c r="J265" s="26">
        <v>304</v>
      </c>
      <c r="K265" s="26">
        <v>213</v>
      </c>
      <c r="L265" s="26">
        <v>364.5</v>
      </c>
      <c r="M265" s="26">
        <v>921</v>
      </c>
      <c r="N265" s="26">
        <v>238</v>
      </c>
      <c r="O265" s="26">
        <v>1200</v>
      </c>
      <c r="P265" s="26">
        <v>1562</v>
      </c>
      <c r="Q265" s="26">
        <v>75.2</v>
      </c>
      <c r="R265" s="26">
        <v>61.6</v>
      </c>
      <c r="S265" s="26">
        <v>33.200000000000003</v>
      </c>
      <c r="T265" s="26">
        <v>700</v>
      </c>
      <c r="U265" s="26">
        <v>248</v>
      </c>
      <c r="V265" s="26">
        <v>186</v>
      </c>
      <c r="W265" s="26">
        <v>6132</v>
      </c>
      <c r="X265" s="26">
        <v>2801.6635999999999</v>
      </c>
      <c r="Y265" s="26">
        <v>249</v>
      </c>
      <c r="Z265" s="26">
        <v>1124</v>
      </c>
      <c r="AA265" s="26">
        <v>2820</v>
      </c>
      <c r="AB265" s="26">
        <v>263.5</v>
      </c>
      <c r="AC265" s="26">
        <v>885</v>
      </c>
      <c r="AD265" s="26">
        <v>9328</v>
      </c>
      <c r="AE265" s="26">
        <v>1317</v>
      </c>
      <c r="AF265" s="26">
        <v>2593</v>
      </c>
      <c r="AG265" s="26">
        <v>120.6358</v>
      </c>
    </row>
    <row r="266" spans="1:33" ht="15.75" customHeight="1">
      <c r="A266" s="101">
        <v>44211</v>
      </c>
      <c r="B266" s="102">
        <f>VLOOKUP(A266,'FTSE All-Share Historical '!A:B,2,FALSE)</f>
        <v>3830.92</v>
      </c>
      <c r="C266" s="26">
        <v>762</v>
      </c>
      <c r="D266" s="26">
        <v>128</v>
      </c>
      <c r="E266" s="26">
        <v>299</v>
      </c>
      <c r="F266" s="26">
        <v>253</v>
      </c>
      <c r="G266" s="26">
        <v>74.2</v>
      </c>
      <c r="H266" s="26">
        <v>410</v>
      </c>
      <c r="I266" s="26">
        <v>78.45</v>
      </c>
      <c r="J266" s="26">
        <v>298</v>
      </c>
      <c r="K266" s="26">
        <v>212.5</v>
      </c>
      <c r="L266" s="26">
        <v>366</v>
      </c>
      <c r="M266" s="26">
        <v>922</v>
      </c>
      <c r="N266" s="26">
        <v>238</v>
      </c>
      <c r="O266" s="26">
        <v>1180</v>
      </c>
      <c r="P266" s="26">
        <v>1554</v>
      </c>
      <c r="Q266" s="26">
        <v>75.2</v>
      </c>
      <c r="R266" s="26">
        <v>61</v>
      </c>
      <c r="S266" s="26">
        <v>33.200000000000003</v>
      </c>
      <c r="T266" s="26">
        <v>708</v>
      </c>
      <c r="U266" s="26">
        <v>246.5</v>
      </c>
      <c r="V266" s="26">
        <v>186</v>
      </c>
      <c r="W266" s="26">
        <v>5946</v>
      </c>
      <c r="X266" s="26">
        <v>2652.7660999999998</v>
      </c>
      <c r="Y266" s="26">
        <v>243</v>
      </c>
      <c r="Z266" s="26">
        <v>1121</v>
      </c>
      <c r="AA266" s="26">
        <v>2760</v>
      </c>
      <c r="AB266" s="26">
        <v>220.3</v>
      </c>
      <c r="AC266" s="26">
        <v>885</v>
      </c>
      <c r="AD266" s="26">
        <v>9266</v>
      </c>
      <c r="AE266" s="26">
        <v>1334</v>
      </c>
      <c r="AF266" s="26">
        <v>2540</v>
      </c>
      <c r="AG266" s="26">
        <v>116.30159999999999</v>
      </c>
    </row>
    <row r="267" spans="1:33" ht="15.75" customHeight="1">
      <c r="A267" s="101">
        <v>44214</v>
      </c>
      <c r="B267" s="102">
        <f>VLOOKUP(A267,'FTSE All-Share Historical '!A:B,2,FALSE)</f>
        <v>3824.63</v>
      </c>
      <c r="C267" s="26">
        <v>770</v>
      </c>
      <c r="D267" s="26">
        <v>130</v>
      </c>
      <c r="E267" s="26">
        <v>297</v>
      </c>
      <c r="F267" s="26">
        <v>259</v>
      </c>
      <c r="G267" s="26">
        <v>73.45</v>
      </c>
      <c r="H267" s="26">
        <v>407</v>
      </c>
      <c r="I267" s="26">
        <v>80</v>
      </c>
      <c r="J267" s="26">
        <v>305</v>
      </c>
      <c r="K267" s="26">
        <v>208.5</v>
      </c>
      <c r="L267" s="26">
        <v>370.5</v>
      </c>
      <c r="M267" s="26">
        <v>922</v>
      </c>
      <c r="N267" s="26">
        <v>248.5</v>
      </c>
      <c r="O267" s="26">
        <v>1270</v>
      </c>
      <c r="P267" s="26">
        <v>1534</v>
      </c>
      <c r="Q267" s="26">
        <v>75.099999999999994</v>
      </c>
      <c r="R267" s="26">
        <v>61.5</v>
      </c>
      <c r="S267" s="26">
        <v>32.950000000000003</v>
      </c>
      <c r="T267" s="26">
        <v>686</v>
      </c>
      <c r="U267" s="26">
        <v>245.5</v>
      </c>
      <c r="V267" s="26">
        <v>186.4</v>
      </c>
      <c r="W267" s="26">
        <v>5974</v>
      </c>
      <c r="X267" s="26">
        <v>2664.2197999999999</v>
      </c>
      <c r="Y267" s="26">
        <v>244</v>
      </c>
      <c r="Z267" s="26">
        <v>1136</v>
      </c>
      <c r="AA267" s="26">
        <v>2720</v>
      </c>
      <c r="AB267" s="26">
        <v>205.3</v>
      </c>
      <c r="AC267" s="26">
        <v>875</v>
      </c>
      <c r="AD267" s="26">
        <v>9088</v>
      </c>
      <c r="AE267" s="26">
        <v>1356</v>
      </c>
      <c r="AF267" s="26">
        <v>2495</v>
      </c>
      <c r="AG267" s="26">
        <v>113.4121</v>
      </c>
    </row>
    <row r="268" spans="1:33" ht="15.75" customHeight="1">
      <c r="A268" s="101">
        <v>44215</v>
      </c>
      <c r="B268" s="102">
        <f>VLOOKUP(A268,'FTSE All-Share Historical '!A:B,2,FALSE)</f>
        <v>3819.83</v>
      </c>
      <c r="C268" s="26">
        <v>786</v>
      </c>
      <c r="D268" s="26">
        <v>130</v>
      </c>
      <c r="E268" s="26">
        <v>295.5</v>
      </c>
      <c r="F268" s="26">
        <v>273</v>
      </c>
      <c r="G268" s="26">
        <v>75</v>
      </c>
      <c r="H268" s="26">
        <v>414</v>
      </c>
      <c r="I268" s="26">
        <v>79.349999999999994</v>
      </c>
      <c r="J268" s="26">
        <v>302</v>
      </c>
      <c r="K268" s="26">
        <v>215</v>
      </c>
      <c r="L268" s="26">
        <v>371.5</v>
      </c>
      <c r="M268" s="26">
        <v>935</v>
      </c>
      <c r="N268" s="26">
        <v>255</v>
      </c>
      <c r="O268" s="26">
        <v>1240</v>
      </c>
      <c r="P268" s="26">
        <v>1536</v>
      </c>
      <c r="Q268" s="26">
        <v>82.35</v>
      </c>
      <c r="R268" s="26">
        <v>60.5</v>
      </c>
      <c r="S268" s="26">
        <v>32.35</v>
      </c>
      <c r="T268" s="26">
        <v>686</v>
      </c>
      <c r="U268" s="26">
        <v>249</v>
      </c>
      <c r="V268" s="26">
        <v>202</v>
      </c>
      <c r="W268" s="26">
        <v>5917</v>
      </c>
      <c r="X268" s="26">
        <v>2615.4171999999999</v>
      </c>
      <c r="Y268" s="26">
        <v>240.5</v>
      </c>
      <c r="Z268" s="26">
        <v>1183</v>
      </c>
      <c r="AA268" s="26">
        <v>2630</v>
      </c>
      <c r="AB268" s="26">
        <v>199</v>
      </c>
      <c r="AC268" s="26">
        <v>875</v>
      </c>
      <c r="AD268" s="26">
        <v>9030</v>
      </c>
      <c r="AE268" s="26">
        <v>1453</v>
      </c>
      <c r="AF268" s="26">
        <v>2496</v>
      </c>
      <c r="AG268" s="26">
        <v>123.5253</v>
      </c>
    </row>
    <row r="269" spans="1:33" ht="15.75" customHeight="1">
      <c r="A269" s="101">
        <v>44216</v>
      </c>
      <c r="B269" s="102">
        <f>VLOOKUP(A269,'FTSE All-Share Historical '!A:B,2,FALSE)</f>
        <v>3841.79</v>
      </c>
      <c r="C269" s="26">
        <v>796</v>
      </c>
      <c r="D269" s="26">
        <v>135.56</v>
      </c>
      <c r="E269" s="26">
        <v>295.5</v>
      </c>
      <c r="F269" s="26">
        <v>280</v>
      </c>
      <c r="G269" s="26">
        <v>74</v>
      </c>
      <c r="H269" s="26">
        <v>408</v>
      </c>
      <c r="I269" s="26">
        <v>82.45</v>
      </c>
      <c r="J269" s="26">
        <v>303</v>
      </c>
      <c r="K269" s="26">
        <v>215</v>
      </c>
      <c r="L269" s="26">
        <v>381.5</v>
      </c>
      <c r="M269" s="26">
        <v>931</v>
      </c>
      <c r="N269" s="26">
        <v>276.5</v>
      </c>
      <c r="O269" s="26">
        <v>1285</v>
      </c>
      <c r="P269" s="26">
        <v>1548</v>
      </c>
      <c r="Q269" s="26">
        <v>84.1</v>
      </c>
      <c r="R269" s="26">
        <v>60</v>
      </c>
      <c r="S269" s="26">
        <v>32.75</v>
      </c>
      <c r="T269" s="26">
        <v>700</v>
      </c>
      <c r="U269" s="26">
        <v>255</v>
      </c>
      <c r="V269" s="26">
        <v>200</v>
      </c>
      <c r="W269" s="26">
        <v>6034</v>
      </c>
      <c r="X269" s="26">
        <v>2664.2197999999999</v>
      </c>
      <c r="Y269" s="26">
        <v>240</v>
      </c>
      <c r="Z269" s="26">
        <v>1244</v>
      </c>
      <c r="AA269" s="26">
        <v>2710</v>
      </c>
      <c r="AB269" s="26">
        <v>212.8</v>
      </c>
      <c r="AC269" s="26">
        <v>875</v>
      </c>
      <c r="AD269" s="26">
        <v>9020</v>
      </c>
      <c r="AE269" s="26">
        <v>1503</v>
      </c>
      <c r="AF269" s="26">
        <v>2539</v>
      </c>
      <c r="AG269" s="26">
        <v>117.0239</v>
      </c>
    </row>
    <row r="270" spans="1:33" ht="15.75" customHeight="1">
      <c r="A270" s="101">
        <v>44217</v>
      </c>
      <c r="B270" s="102">
        <f>VLOOKUP(A270,'FTSE All-Share Historical '!A:B,2,FALSE)</f>
        <v>3827.22</v>
      </c>
      <c r="C270" s="26">
        <v>790</v>
      </c>
      <c r="D270" s="26">
        <v>133.69999999999999</v>
      </c>
      <c r="E270" s="26">
        <v>292.5</v>
      </c>
      <c r="F270" s="26">
        <v>281</v>
      </c>
      <c r="G270" s="26">
        <v>75</v>
      </c>
      <c r="H270" s="26">
        <v>410</v>
      </c>
      <c r="I270" s="26">
        <v>81.349999999999994</v>
      </c>
      <c r="J270" s="26">
        <v>300</v>
      </c>
      <c r="K270" s="26">
        <v>215</v>
      </c>
      <c r="L270" s="26">
        <v>386</v>
      </c>
      <c r="M270" s="26">
        <v>949</v>
      </c>
      <c r="N270" s="26">
        <v>280.5</v>
      </c>
      <c r="O270" s="26">
        <v>1290</v>
      </c>
      <c r="P270" s="26">
        <v>1540</v>
      </c>
      <c r="Q270" s="26">
        <v>82.8</v>
      </c>
      <c r="R270" s="26">
        <v>59.5</v>
      </c>
      <c r="S270" s="26">
        <v>32.700000000000003</v>
      </c>
      <c r="T270" s="26">
        <v>672</v>
      </c>
      <c r="U270" s="26">
        <v>255</v>
      </c>
      <c r="V270" s="26">
        <v>199.6</v>
      </c>
      <c r="W270" s="26">
        <v>5924</v>
      </c>
      <c r="X270" s="26">
        <v>2657.248</v>
      </c>
      <c r="Y270" s="26">
        <v>237.5</v>
      </c>
      <c r="Z270" s="26">
        <v>1235</v>
      </c>
      <c r="AA270" s="26">
        <v>2685</v>
      </c>
      <c r="AB270" s="26">
        <v>213.4</v>
      </c>
      <c r="AC270" s="26">
        <v>880</v>
      </c>
      <c r="AD270" s="26">
        <v>9208</v>
      </c>
      <c r="AE270" s="26">
        <v>1487</v>
      </c>
      <c r="AF270" s="26">
        <v>2535</v>
      </c>
      <c r="AG270" s="26">
        <v>122.0805</v>
      </c>
    </row>
    <row r="271" spans="1:33" ht="15.75" customHeight="1">
      <c r="A271" s="101">
        <v>44218</v>
      </c>
      <c r="B271" s="102">
        <f>VLOOKUP(A271,'FTSE All-Share Historical '!A:B,2,FALSE)</f>
        <v>3811.25</v>
      </c>
      <c r="C271" s="26">
        <v>780</v>
      </c>
      <c r="D271" s="26">
        <v>130.06</v>
      </c>
      <c r="E271" s="26">
        <v>278.5</v>
      </c>
      <c r="F271" s="26">
        <v>287</v>
      </c>
      <c r="G271" s="26">
        <v>74.95</v>
      </c>
      <c r="H271" s="26">
        <v>402</v>
      </c>
      <c r="I271" s="26">
        <v>78.5</v>
      </c>
      <c r="J271" s="26">
        <v>298</v>
      </c>
      <c r="K271" s="26">
        <v>215</v>
      </c>
      <c r="L271" s="26">
        <v>372.5</v>
      </c>
      <c r="M271" s="26">
        <v>953</v>
      </c>
      <c r="N271" s="26">
        <v>279.5</v>
      </c>
      <c r="O271" s="26">
        <v>1210</v>
      </c>
      <c r="P271" s="26">
        <v>1522</v>
      </c>
      <c r="Q271" s="26">
        <v>79.05</v>
      </c>
      <c r="R271" s="26">
        <v>60</v>
      </c>
      <c r="S271" s="26">
        <v>31.6</v>
      </c>
      <c r="T271" s="26">
        <v>670</v>
      </c>
      <c r="U271" s="26">
        <v>252</v>
      </c>
      <c r="V271" s="26">
        <v>198</v>
      </c>
      <c r="W271" s="26">
        <v>5876</v>
      </c>
      <c r="X271" s="26">
        <v>2616.9112</v>
      </c>
      <c r="Y271" s="26">
        <v>231</v>
      </c>
      <c r="Z271" s="26">
        <v>1206</v>
      </c>
      <c r="AA271" s="26">
        <v>2635</v>
      </c>
      <c r="AB271" s="26">
        <v>210.7</v>
      </c>
      <c r="AC271" s="26">
        <v>880</v>
      </c>
      <c r="AD271" s="26">
        <v>9128</v>
      </c>
      <c r="AE271" s="26">
        <v>1367</v>
      </c>
      <c r="AF271" s="26">
        <v>2518</v>
      </c>
      <c r="AG271" s="26">
        <v>122.80289999999999</v>
      </c>
    </row>
    <row r="272" spans="1:33" ht="15.75" customHeight="1">
      <c r="A272" s="101">
        <v>44221</v>
      </c>
      <c r="B272" s="102">
        <f>VLOOKUP(A272,'FTSE All-Share Historical '!A:B,2,FALSE)</f>
        <v>3776.85</v>
      </c>
      <c r="C272" s="26">
        <v>766</v>
      </c>
      <c r="D272" s="26">
        <v>126.38</v>
      </c>
      <c r="E272" s="26">
        <v>275.5</v>
      </c>
      <c r="F272" s="26">
        <v>280</v>
      </c>
      <c r="G272" s="26">
        <v>73.2</v>
      </c>
      <c r="H272" s="26">
        <v>410</v>
      </c>
      <c r="I272" s="26">
        <v>75.8</v>
      </c>
      <c r="J272" s="26">
        <v>290</v>
      </c>
      <c r="K272" s="26">
        <v>211</v>
      </c>
      <c r="L272" s="26">
        <v>353.5</v>
      </c>
      <c r="M272" s="26">
        <v>981</v>
      </c>
      <c r="N272" s="26">
        <v>275.5</v>
      </c>
      <c r="O272" s="26">
        <v>1205</v>
      </c>
      <c r="P272" s="26">
        <v>1470</v>
      </c>
      <c r="Q272" s="26">
        <v>76.75</v>
      </c>
      <c r="R272" s="26">
        <v>58.1</v>
      </c>
      <c r="S272" s="26">
        <v>31.6</v>
      </c>
      <c r="T272" s="26">
        <v>646</v>
      </c>
      <c r="U272" s="26">
        <v>250</v>
      </c>
      <c r="V272" s="26">
        <v>197</v>
      </c>
      <c r="W272" s="26">
        <v>5877</v>
      </c>
      <c r="X272" s="26">
        <v>2504.8645999999999</v>
      </c>
      <c r="Y272" s="26">
        <v>229.5</v>
      </c>
      <c r="Z272" s="26">
        <v>1180</v>
      </c>
      <c r="AA272" s="26">
        <v>2630</v>
      </c>
      <c r="AB272" s="26">
        <v>212.8</v>
      </c>
      <c r="AC272" s="26">
        <v>880</v>
      </c>
      <c r="AD272" s="26">
        <v>8990</v>
      </c>
      <c r="AE272" s="26">
        <v>1218</v>
      </c>
      <c r="AF272" s="26">
        <v>2494</v>
      </c>
      <c r="AG272" s="26">
        <v>135.8056</v>
      </c>
    </row>
    <row r="273" spans="1:33" ht="15.75" customHeight="1">
      <c r="A273" s="101">
        <v>44222</v>
      </c>
      <c r="B273" s="102">
        <f>VLOOKUP(A273,'FTSE All-Share Historical '!A:B,2,FALSE)</f>
        <v>3787.15</v>
      </c>
      <c r="C273" s="26">
        <v>770</v>
      </c>
      <c r="D273" s="26">
        <v>127.6</v>
      </c>
      <c r="E273" s="26">
        <v>270</v>
      </c>
      <c r="F273" s="26">
        <v>285</v>
      </c>
      <c r="G273" s="26">
        <v>75</v>
      </c>
      <c r="H273" s="26">
        <v>415</v>
      </c>
      <c r="I273" s="26">
        <v>76.25</v>
      </c>
      <c r="J273" s="26">
        <v>285</v>
      </c>
      <c r="K273" s="26">
        <v>209</v>
      </c>
      <c r="L273" s="26">
        <v>347.5</v>
      </c>
      <c r="M273" s="26">
        <v>989</v>
      </c>
      <c r="N273" s="26">
        <v>282</v>
      </c>
      <c r="O273" s="26">
        <v>1210</v>
      </c>
      <c r="P273" s="26">
        <v>1524</v>
      </c>
      <c r="Q273" s="26">
        <v>78.2</v>
      </c>
      <c r="R273" s="26">
        <v>56.2</v>
      </c>
      <c r="S273" s="26">
        <v>31.6</v>
      </c>
      <c r="T273" s="26">
        <v>640</v>
      </c>
      <c r="U273" s="26">
        <v>251</v>
      </c>
      <c r="V273" s="26">
        <v>202.5</v>
      </c>
      <c r="W273" s="26">
        <v>5909</v>
      </c>
      <c r="X273" s="26">
        <v>2500.3827000000001</v>
      </c>
      <c r="Y273" s="26">
        <v>235.5</v>
      </c>
      <c r="Z273" s="26">
        <v>1168</v>
      </c>
      <c r="AA273" s="26">
        <v>2625</v>
      </c>
      <c r="AB273" s="26">
        <v>217.3</v>
      </c>
      <c r="AC273" s="26">
        <v>860</v>
      </c>
      <c r="AD273" s="26">
        <v>8842</v>
      </c>
      <c r="AE273" s="26">
        <v>1255</v>
      </c>
      <c r="AF273" s="26">
        <v>2471</v>
      </c>
      <c r="AG273" s="26">
        <v>129.30420000000001</v>
      </c>
    </row>
    <row r="274" spans="1:33" ht="15.75" customHeight="1">
      <c r="A274" s="101">
        <v>44223</v>
      </c>
      <c r="B274" s="102">
        <f>VLOOKUP(A274,'FTSE All-Share Historical '!A:B,2,FALSE)</f>
        <v>3740.98</v>
      </c>
      <c r="C274" s="26">
        <v>780</v>
      </c>
      <c r="D274" s="26">
        <v>125.64</v>
      </c>
      <c r="E274" s="26">
        <v>278.5</v>
      </c>
      <c r="F274" s="26">
        <v>273</v>
      </c>
      <c r="G274" s="26">
        <v>74.599999999999994</v>
      </c>
      <c r="H274" s="26">
        <v>408</v>
      </c>
      <c r="I274" s="26">
        <v>76.400000000000006</v>
      </c>
      <c r="J274" s="26">
        <v>290</v>
      </c>
      <c r="K274" s="26">
        <v>211.5</v>
      </c>
      <c r="L274" s="26">
        <v>339</v>
      </c>
      <c r="M274" s="26">
        <v>985</v>
      </c>
      <c r="N274" s="26">
        <v>283</v>
      </c>
      <c r="O274" s="26">
        <v>1205</v>
      </c>
      <c r="P274" s="26">
        <v>1508</v>
      </c>
      <c r="Q274" s="26">
        <v>77</v>
      </c>
      <c r="R274" s="26">
        <v>56.8</v>
      </c>
      <c r="S274" s="26">
        <v>31.1</v>
      </c>
      <c r="T274" s="26">
        <v>630</v>
      </c>
      <c r="U274" s="26">
        <v>251</v>
      </c>
      <c r="V274" s="26">
        <v>200</v>
      </c>
      <c r="W274" s="26">
        <v>5734</v>
      </c>
      <c r="X274" s="26">
        <v>2345.0113999999999</v>
      </c>
      <c r="Y274" s="26">
        <v>219</v>
      </c>
      <c r="Z274" s="26">
        <v>1167</v>
      </c>
      <c r="AA274" s="26">
        <v>2555</v>
      </c>
      <c r="AB274" s="26">
        <v>214</v>
      </c>
      <c r="AC274" s="26">
        <v>860</v>
      </c>
      <c r="AD274" s="26">
        <v>8600</v>
      </c>
      <c r="AE274" s="26">
        <v>1261</v>
      </c>
      <c r="AF274" s="26">
        <v>2430</v>
      </c>
      <c r="AG274" s="26">
        <v>121.3582</v>
      </c>
    </row>
    <row r="275" spans="1:33" ht="15.75" customHeight="1">
      <c r="A275" s="101">
        <v>44224</v>
      </c>
      <c r="B275" s="102">
        <f>VLOOKUP(A275,'FTSE All-Share Historical '!A:B,2,FALSE)</f>
        <v>3724.58</v>
      </c>
      <c r="C275" s="26">
        <v>780</v>
      </c>
      <c r="D275" s="26">
        <v>125.3</v>
      </c>
      <c r="E275" s="26">
        <v>275.5</v>
      </c>
      <c r="F275" s="26">
        <v>277.5</v>
      </c>
      <c r="G275" s="26">
        <v>73.400000000000006</v>
      </c>
      <c r="H275" s="26">
        <v>398</v>
      </c>
      <c r="I275" s="26">
        <v>74.8</v>
      </c>
      <c r="J275" s="26">
        <v>286.5</v>
      </c>
      <c r="K275" s="26">
        <v>209</v>
      </c>
      <c r="L275" s="26">
        <v>346</v>
      </c>
      <c r="M275" s="26">
        <v>980</v>
      </c>
      <c r="N275" s="26">
        <v>292</v>
      </c>
      <c r="O275" s="26">
        <v>1225</v>
      </c>
      <c r="P275" s="26">
        <v>1482</v>
      </c>
      <c r="Q275" s="26">
        <v>78.599999999999994</v>
      </c>
      <c r="R275" s="26">
        <v>57.3</v>
      </c>
      <c r="S275" s="26">
        <v>31.2</v>
      </c>
      <c r="T275" s="26">
        <v>640</v>
      </c>
      <c r="U275" s="26">
        <v>246</v>
      </c>
      <c r="V275" s="26">
        <v>192.4</v>
      </c>
      <c r="W275" s="26">
        <v>5685</v>
      </c>
      <c r="X275" s="26">
        <v>2436.1426000000001</v>
      </c>
      <c r="Y275" s="26">
        <v>224.5</v>
      </c>
      <c r="Z275" s="26">
        <v>1147</v>
      </c>
      <c r="AA275" s="26">
        <v>2530</v>
      </c>
      <c r="AB275" s="26">
        <v>227.3</v>
      </c>
      <c r="AC275" s="26">
        <v>855</v>
      </c>
      <c r="AD275" s="26">
        <v>8560</v>
      </c>
      <c r="AE275" s="26">
        <v>1338</v>
      </c>
      <c r="AF275" s="26">
        <v>2450</v>
      </c>
      <c r="AG275" s="26">
        <v>123.5253</v>
      </c>
    </row>
    <row r="276" spans="1:33" ht="15.75" customHeight="1">
      <c r="A276" s="101">
        <v>44225</v>
      </c>
      <c r="B276" s="102">
        <f>VLOOKUP(A276,'FTSE All-Share Historical '!A:B,2,FALSE)</f>
        <v>3664.37</v>
      </c>
      <c r="C276" s="26">
        <v>804</v>
      </c>
      <c r="D276" s="26">
        <v>122.9</v>
      </c>
      <c r="E276" s="26">
        <v>272.5</v>
      </c>
      <c r="F276" s="26">
        <v>272</v>
      </c>
      <c r="G276" s="26">
        <v>74.7</v>
      </c>
      <c r="H276" s="26">
        <v>383</v>
      </c>
      <c r="I276" s="26">
        <v>82.3</v>
      </c>
      <c r="J276" s="26">
        <v>290</v>
      </c>
      <c r="K276" s="26">
        <v>212</v>
      </c>
      <c r="L276" s="26">
        <v>329.5</v>
      </c>
      <c r="M276" s="26">
        <v>981</v>
      </c>
      <c r="N276" s="26">
        <v>298</v>
      </c>
      <c r="O276" s="26">
        <v>1240</v>
      </c>
      <c r="P276" s="26">
        <v>1480</v>
      </c>
      <c r="Q276" s="26">
        <v>76.900000000000006</v>
      </c>
      <c r="R276" s="26">
        <v>57.5</v>
      </c>
      <c r="S276" s="26">
        <v>31.6</v>
      </c>
      <c r="T276" s="26">
        <v>690</v>
      </c>
      <c r="U276" s="26">
        <v>247.5</v>
      </c>
      <c r="V276" s="26">
        <v>195.8</v>
      </c>
      <c r="W276" s="26">
        <v>5589</v>
      </c>
      <c r="X276" s="26">
        <v>2404.2716</v>
      </c>
      <c r="Y276" s="26">
        <v>220</v>
      </c>
      <c r="Z276" s="26">
        <v>1151</v>
      </c>
      <c r="AA276" s="26">
        <v>2500</v>
      </c>
      <c r="AB276" s="26">
        <v>233</v>
      </c>
      <c r="AC276" s="26">
        <v>835</v>
      </c>
      <c r="AD276" s="26">
        <v>8502</v>
      </c>
      <c r="AE276" s="26">
        <v>1319</v>
      </c>
      <c r="AF276" s="26">
        <v>2399</v>
      </c>
      <c r="AG276" s="26">
        <v>119.19110000000001</v>
      </c>
    </row>
    <row r="277" spans="1:33" ht="15.75" customHeight="1">
      <c r="A277" s="101">
        <v>44228</v>
      </c>
      <c r="B277" s="102">
        <f>VLOOKUP(A277,'FTSE All-Share Historical '!A:B,2,FALSE)</f>
        <v>3697.37</v>
      </c>
      <c r="C277" s="26">
        <v>778</v>
      </c>
      <c r="D277" s="26">
        <v>125</v>
      </c>
      <c r="E277" s="26">
        <v>284</v>
      </c>
      <c r="F277" s="26">
        <v>283</v>
      </c>
      <c r="G277" s="26">
        <v>73.849999999999994</v>
      </c>
      <c r="H277" s="26">
        <v>376</v>
      </c>
      <c r="I277" s="26">
        <v>87.3</v>
      </c>
      <c r="J277" s="26">
        <v>281</v>
      </c>
      <c r="K277" s="26">
        <v>208.5</v>
      </c>
      <c r="L277" s="26">
        <v>333.5</v>
      </c>
      <c r="M277" s="26">
        <v>982</v>
      </c>
      <c r="N277" s="26">
        <v>295</v>
      </c>
      <c r="O277" s="26">
        <v>1220</v>
      </c>
      <c r="P277" s="26">
        <v>1474</v>
      </c>
      <c r="Q277" s="26">
        <v>76.75</v>
      </c>
      <c r="R277" s="26">
        <v>56.9</v>
      </c>
      <c r="S277" s="26">
        <v>32.9</v>
      </c>
      <c r="T277" s="26">
        <v>714</v>
      </c>
      <c r="U277" s="26">
        <v>252</v>
      </c>
      <c r="V277" s="26">
        <v>192.4</v>
      </c>
      <c r="W277" s="26">
        <v>5672</v>
      </c>
      <c r="X277" s="26">
        <v>2481.4593</v>
      </c>
      <c r="Y277" s="26">
        <v>226.5</v>
      </c>
      <c r="Z277" s="26">
        <v>1180</v>
      </c>
      <c r="AA277" s="26">
        <v>2515</v>
      </c>
      <c r="AB277" s="26">
        <v>232.5</v>
      </c>
      <c r="AC277" s="26">
        <v>830</v>
      </c>
      <c r="AD277" s="26">
        <v>8542</v>
      </c>
      <c r="AE277" s="26">
        <v>1334</v>
      </c>
      <c r="AF277" s="26">
        <v>2435</v>
      </c>
      <c r="AG277" s="26">
        <v>117.74630000000001</v>
      </c>
    </row>
    <row r="278" spans="1:33" ht="15.75" customHeight="1">
      <c r="A278" s="101">
        <v>44229</v>
      </c>
      <c r="B278" s="102">
        <f>VLOOKUP(A278,'FTSE All-Share Historical '!A:B,2,FALSE)</f>
        <v>3730.63</v>
      </c>
      <c r="C278" s="26">
        <v>800</v>
      </c>
      <c r="D278" s="26">
        <v>129.74</v>
      </c>
      <c r="E278" s="26">
        <v>279.5</v>
      </c>
      <c r="F278" s="26">
        <v>270</v>
      </c>
      <c r="G278" s="26">
        <v>71</v>
      </c>
      <c r="H278" s="26">
        <v>373</v>
      </c>
      <c r="I278" s="26">
        <v>88.15</v>
      </c>
      <c r="J278" s="26">
        <v>283</v>
      </c>
      <c r="K278" s="26">
        <v>209</v>
      </c>
      <c r="L278" s="26">
        <v>343</v>
      </c>
      <c r="M278" s="26">
        <v>1004</v>
      </c>
      <c r="N278" s="26">
        <v>302</v>
      </c>
      <c r="O278" s="26">
        <v>1225</v>
      </c>
      <c r="P278" s="26">
        <v>1500</v>
      </c>
      <c r="Q278" s="26">
        <v>74.2</v>
      </c>
      <c r="R278" s="26">
        <v>58.9</v>
      </c>
      <c r="S278" s="26">
        <v>33.6</v>
      </c>
      <c r="T278" s="26">
        <v>726</v>
      </c>
      <c r="U278" s="26">
        <v>255</v>
      </c>
      <c r="V278" s="26">
        <v>195</v>
      </c>
      <c r="W278" s="26">
        <v>5618</v>
      </c>
      <c r="X278" s="26">
        <v>2419.2111</v>
      </c>
      <c r="Y278" s="26">
        <v>227</v>
      </c>
      <c r="Z278" s="26">
        <v>1219</v>
      </c>
      <c r="AA278" s="26">
        <v>2495</v>
      </c>
      <c r="AB278" s="26">
        <v>237.2</v>
      </c>
      <c r="AC278" s="26">
        <v>830</v>
      </c>
      <c r="AD278" s="26">
        <v>8740</v>
      </c>
      <c r="AE278" s="26">
        <v>1394</v>
      </c>
      <c r="AF278" s="26">
        <v>2413</v>
      </c>
      <c r="AG278" s="26">
        <v>127.8595</v>
      </c>
    </row>
    <row r="279" spans="1:33" ht="15.75" customHeight="1">
      <c r="A279" s="101">
        <v>44230</v>
      </c>
      <c r="B279" s="102">
        <f>VLOOKUP(A279,'FTSE All-Share Historical '!A:B,2,FALSE)</f>
        <v>3728.52</v>
      </c>
      <c r="C279" s="26">
        <v>780</v>
      </c>
      <c r="D279" s="26">
        <v>129</v>
      </c>
      <c r="E279" s="26">
        <v>283</v>
      </c>
      <c r="F279" s="26">
        <v>278.5</v>
      </c>
      <c r="G279" s="26">
        <v>78</v>
      </c>
      <c r="H279" s="26">
        <v>381</v>
      </c>
      <c r="I279" s="26">
        <v>94.8</v>
      </c>
      <c r="J279" s="26">
        <v>285</v>
      </c>
      <c r="K279" s="26">
        <v>205</v>
      </c>
      <c r="L279" s="26">
        <v>351</v>
      </c>
      <c r="M279" s="26">
        <v>991</v>
      </c>
      <c r="N279" s="26">
        <v>321</v>
      </c>
      <c r="O279" s="26">
        <v>1250</v>
      </c>
      <c r="P279" s="26">
        <v>1476</v>
      </c>
      <c r="Q279" s="26">
        <v>75</v>
      </c>
      <c r="R279" s="26">
        <v>60.7</v>
      </c>
      <c r="S279" s="26">
        <v>33.200000000000003</v>
      </c>
      <c r="T279" s="26">
        <v>734</v>
      </c>
      <c r="U279" s="26">
        <v>254</v>
      </c>
      <c r="V279" s="26">
        <v>195</v>
      </c>
      <c r="W279" s="26">
        <v>5637</v>
      </c>
      <c r="X279" s="26">
        <v>2430.6648</v>
      </c>
      <c r="Y279" s="26">
        <v>226.5</v>
      </c>
      <c r="Z279" s="26">
        <v>1276</v>
      </c>
      <c r="AA279" s="26">
        <v>2505</v>
      </c>
      <c r="AB279" s="26">
        <v>229.6</v>
      </c>
      <c r="AC279" s="26">
        <v>830</v>
      </c>
      <c r="AD279" s="26">
        <v>8802</v>
      </c>
      <c r="AE279" s="26">
        <v>1460</v>
      </c>
      <c r="AF279" s="26">
        <v>2364</v>
      </c>
      <c r="AG279" s="26">
        <v>125.69240000000001</v>
      </c>
    </row>
    <row r="280" spans="1:33" ht="15.75" customHeight="1">
      <c r="A280" s="101">
        <v>44231</v>
      </c>
      <c r="B280" s="102">
        <f>VLOOKUP(A280,'FTSE All-Share Historical '!A:B,2,FALSE)</f>
        <v>3728.45</v>
      </c>
      <c r="C280" s="26">
        <v>780</v>
      </c>
      <c r="D280" s="26">
        <v>132.41999999999999</v>
      </c>
      <c r="E280" s="26">
        <v>282.5</v>
      </c>
      <c r="F280" s="26">
        <v>278.5</v>
      </c>
      <c r="G280" s="26">
        <v>77.2</v>
      </c>
      <c r="H280" s="26">
        <v>373</v>
      </c>
      <c r="I280" s="26">
        <v>96.55</v>
      </c>
      <c r="J280" s="26">
        <v>288.5</v>
      </c>
      <c r="K280" s="26">
        <v>208</v>
      </c>
      <c r="L280" s="26">
        <v>355</v>
      </c>
      <c r="M280" s="26">
        <v>999</v>
      </c>
      <c r="N280" s="26">
        <v>324.5</v>
      </c>
      <c r="O280" s="26">
        <v>1325</v>
      </c>
      <c r="P280" s="26">
        <v>1490</v>
      </c>
      <c r="Q280" s="26">
        <v>76.05</v>
      </c>
      <c r="R280" s="26">
        <v>60</v>
      </c>
      <c r="S280" s="26">
        <v>33.799999999999997</v>
      </c>
      <c r="T280" s="26">
        <v>730</v>
      </c>
      <c r="U280" s="26">
        <v>256</v>
      </c>
      <c r="V280" s="26">
        <v>194</v>
      </c>
      <c r="W280" s="26">
        <v>5648</v>
      </c>
      <c r="X280" s="26">
        <v>2406.2635</v>
      </c>
      <c r="Y280" s="26">
        <v>225</v>
      </c>
      <c r="Z280" s="26">
        <v>1261</v>
      </c>
      <c r="AA280" s="26">
        <v>2465</v>
      </c>
      <c r="AB280" s="26">
        <v>233.7</v>
      </c>
      <c r="AC280" s="26">
        <v>830</v>
      </c>
      <c r="AD280" s="26">
        <v>8882</v>
      </c>
      <c r="AE280" s="26">
        <v>1456</v>
      </c>
      <c r="AF280" s="26">
        <v>2319</v>
      </c>
      <c r="AG280" s="26">
        <v>129.30420000000001</v>
      </c>
    </row>
    <row r="281" spans="1:33" ht="15.75" customHeight="1">
      <c r="A281" s="101">
        <v>44232</v>
      </c>
      <c r="B281" s="102">
        <f>VLOOKUP(A281,'FTSE All-Share Historical '!A:B,2,FALSE)</f>
        <v>3730.11</v>
      </c>
      <c r="C281" s="26">
        <v>860</v>
      </c>
      <c r="D281" s="26">
        <v>132.12</v>
      </c>
      <c r="E281" s="26">
        <v>292.5</v>
      </c>
      <c r="F281" s="26">
        <v>272</v>
      </c>
      <c r="G281" s="26">
        <v>79</v>
      </c>
      <c r="H281" s="26">
        <v>378</v>
      </c>
      <c r="I281" s="26">
        <v>100.2</v>
      </c>
      <c r="J281" s="26">
        <v>288</v>
      </c>
      <c r="K281" s="26">
        <v>206</v>
      </c>
      <c r="L281" s="26">
        <v>355</v>
      </c>
      <c r="M281" s="26">
        <v>1006</v>
      </c>
      <c r="N281" s="26">
        <v>353.5</v>
      </c>
      <c r="O281" s="26">
        <v>1370</v>
      </c>
      <c r="P281" s="26">
        <v>1502</v>
      </c>
      <c r="Q281" s="26">
        <v>78.099999999999994</v>
      </c>
      <c r="R281" s="26">
        <v>58.4</v>
      </c>
      <c r="S281" s="26">
        <v>36.200000000000003</v>
      </c>
      <c r="T281" s="26">
        <v>734</v>
      </c>
      <c r="U281" s="26">
        <v>251</v>
      </c>
      <c r="V281" s="26">
        <v>196</v>
      </c>
      <c r="W281" s="26">
        <v>5620</v>
      </c>
      <c r="X281" s="26">
        <v>2473.9895000000001</v>
      </c>
      <c r="Y281" s="26">
        <v>229</v>
      </c>
      <c r="Z281" s="26">
        <v>1300</v>
      </c>
      <c r="AA281" s="26">
        <v>2515</v>
      </c>
      <c r="AB281" s="26">
        <v>239</v>
      </c>
      <c r="AC281" s="26">
        <v>835</v>
      </c>
      <c r="AD281" s="26">
        <v>8706</v>
      </c>
      <c r="AE281" s="26">
        <v>1485</v>
      </c>
      <c r="AF281" s="26">
        <v>2320</v>
      </c>
      <c r="AG281" s="26">
        <v>123.5253</v>
      </c>
    </row>
    <row r="282" spans="1:33" ht="15.75" customHeight="1">
      <c r="A282" s="101">
        <v>44235</v>
      </c>
      <c r="B282" s="102">
        <f>VLOOKUP(A282,'FTSE All-Share Historical '!A:B,2,FALSE)</f>
        <v>3746.79</v>
      </c>
      <c r="C282" s="26">
        <v>876</v>
      </c>
      <c r="D282" s="26">
        <v>131.46</v>
      </c>
      <c r="E282" s="26">
        <v>277</v>
      </c>
      <c r="F282" s="26">
        <v>270</v>
      </c>
      <c r="G282" s="26">
        <v>78</v>
      </c>
      <c r="H282" s="26">
        <v>380</v>
      </c>
      <c r="I282" s="26">
        <v>99.4</v>
      </c>
      <c r="J282" s="26">
        <v>290</v>
      </c>
      <c r="K282" s="26">
        <v>205</v>
      </c>
      <c r="L282" s="26">
        <v>344.5</v>
      </c>
      <c r="M282" s="26">
        <v>1020</v>
      </c>
      <c r="N282" s="26">
        <v>344</v>
      </c>
      <c r="O282" s="26">
        <v>1355</v>
      </c>
      <c r="P282" s="26">
        <v>1478</v>
      </c>
      <c r="Q282" s="26">
        <v>74.95</v>
      </c>
      <c r="R282" s="26">
        <v>58.6</v>
      </c>
      <c r="S282" s="26">
        <v>37.950000000000003</v>
      </c>
      <c r="T282" s="26">
        <v>708</v>
      </c>
      <c r="U282" s="26">
        <v>257.5</v>
      </c>
      <c r="V282" s="26">
        <v>191.8</v>
      </c>
      <c r="W282" s="26">
        <v>5760</v>
      </c>
      <c r="X282" s="26">
        <v>2570.5985999999998</v>
      </c>
      <c r="Y282" s="26">
        <v>236.5</v>
      </c>
      <c r="Z282" s="26">
        <v>1266</v>
      </c>
      <c r="AA282" s="26">
        <v>2565</v>
      </c>
      <c r="AB282" s="26">
        <v>235</v>
      </c>
      <c r="AC282" s="26">
        <v>835</v>
      </c>
      <c r="AD282" s="26">
        <v>8812</v>
      </c>
      <c r="AE282" s="26">
        <v>1444</v>
      </c>
      <c r="AF282" s="26">
        <v>2310</v>
      </c>
      <c r="AG282" s="26">
        <v>129.30420000000001</v>
      </c>
    </row>
    <row r="283" spans="1:33" ht="15.75" customHeight="1">
      <c r="A283" s="101">
        <v>44236</v>
      </c>
      <c r="B283" s="102">
        <f>VLOOKUP(A283,'FTSE All-Share Historical '!A:B,2,FALSE)</f>
        <v>3751.41</v>
      </c>
      <c r="C283" s="26">
        <v>880</v>
      </c>
      <c r="D283" s="26">
        <v>130</v>
      </c>
      <c r="E283" s="26">
        <v>269.5</v>
      </c>
      <c r="F283" s="26">
        <v>280</v>
      </c>
      <c r="G283" s="26">
        <v>78</v>
      </c>
      <c r="H283" s="26">
        <v>378</v>
      </c>
      <c r="I283" s="26">
        <v>98.95</v>
      </c>
      <c r="J283" s="26">
        <v>287</v>
      </c>
      <c r="K283" s="26">
        <v>207</v>
      </c>
      <c r="L283" s="26">
        <v>333</v>
      </c>
      <c r="M283" s="26">
        <v>1020</v>
      </c>
      <c r="N283" s="26">
        <v>357.5</v>
      </c>
      <c r="O283" s="26">
        <v>1355</v>
      </c>
      <c r="P283" s="26">
        <v>1480</v>
      </c>
      <c r="Q283" s="26">
        <v>75.2</v>
      </c>
      <c r="R283" s="26">
        <v>58.3</v>
      </c>
      <c r="S283" s="26">
        <v>39.200000000000003</v>
      </c>
      <c r="T283" s="26">
        <v>700</v>
      </c>
      <c r="U283" s="26">
        <v>258</v>
      </c>
      <c r="V283" s="26">
        <v>193.6</v>
      </c>
      <c r="W283" s="26">
        <v>5770</v>
      </c>
      <c r="X283" s="26">
        <v>2579.5623000000001</v>
      </c>
      <c r="Y283" s="26">
        <v>234</v>
      </c>
      <c r="Z283" s="26">
        <v>1285</v>
      </c>
      <c r="AA283" s="26">
        <v>2665</v>
      </c>
      <c r="AB283" s="26">
        <v>239.7</v>
      </c>
      <c r="AC283" s="26">
        <v>835</v>
      </c>
      <c r="AD283" s="26">
        <v>8758</v>
      </c>
      <c r="AE283" s="26">
        <v>1390</v>
      </c>
      <c r="AF283" s="26">
        <v>2329</v>
      </c>
      <c r="AG283" s="26">
        <v>125.69240000000001</v>
      </c>
    </row>
    <row r="284" spans="1:33" ht="15.75" customHeight="1">
      <c r="A284" s="101">
        <v>44237</v>
      </c>
      <c r="B284" s="102">
        <f>VLOOKUP(A284,'FTSE All-Share Historical '!A:B,2,FALSE)</f>
        <v>3744.24</v>
      </c>
      <c r="C284" s="26">
        <v>828</v>
      </c>
      <c r="D284" s="26">
        <v>127.58</v>
      </c>
      <c r="E284" s="26">
        <v>259</v>
      </c>
      <c r="F284" s="26">
        <v>269</v>
      </c>
      <c r="G284" s="26">
        <v>77.05</v>
      </c>
      <c r="H284" s="26">
        <v>383</v>
      </c>
      <c r="I284" s="26">
        <v>99.35</v>
      </c>
      <c r="J284" s="26">
        <v>289</v>
      </c>
      <c r="K284" s="26">
        <v>212</v>
      </c>
      <c r="L284" s="26">
        <v>312.5</v>
      </c>
      <c r="M284" s="26">
        <v>1026</v>
      </c>
      <c r="N284" s="26">
        <v>356.5</v>
      </c>
      <c r="O284" s="26">
        <v>1390</v>
      </c>
      <c r="P284" s="26">
        <v>1478</v>
      </c>
      <c r="Q284" s="26">
        <v>78</v>
      </c>
      <c r="R284" s="26">
        <v>58.7</v>
      </c>
      <c r="S284" s="26">
        <v>37.85</v>
      </c>
      <c r="T284" s="26">
        <v>708</v>
      </c>
      <c r="U284" s="26">
        <v>258</v>
      </c>
      <c r="V284" s="26">
        <v>193.6</v>
      </c>
      <c r="W284" s="26">
        <v>5922</v>
      </c>
      <c r="X284" s="26">
        <v>2702.0666000000001</v>
      </c>
      <c r="Y284" s="26">
        <v>240</v>
      </c>
      <c r="Z284" s="26">
        <v>1251</v>
      </c>
      <c r="AA284" s="26">
        <v>2705</v>
      </c>
      <c r="AB284" s="26">
        <v>240.8</v>
      </c>
      <c r="AC284" s="26">
        <v>825</v>
      </c>
      <c r="AD284" s="26">
        <v>8788</v>
      </c>
      <c r="AE284" s="26">
        <v>1314</v>
      </c>
      <c r="AF284" s="26">
        <v>2293</v>
      </c>
      <c r="AG284" s="26">
        <v>126.4148</v>
      </c>
    </row>
    <row r="285" spans="1:33" ht="15.75" customHeight="1">
      <c r="A285" s="101">
        <v>44238</v>
      </c>
      <c r="B285" s="102">
        <f>VLOOKUP(A285,'FTSE All-Share Historical '!A:B,2,FALSE)</f>
        <v>3746.98</v>
      </c>
      <c r="C285" s="26">
        <v>852</v>
      </c>
      <c r="D285" s="26">
        <v>126.94</v>
      </c>
      <c r="E285" s="26">
        <v>261</v>
      </c>
      <c r="F285" s="26">
        <v>275</v>
      </c>
      <c r="G285" s="26">
        <v>76</v>
      </c>
      <c r="H285" s="26">
        <v>382</v>
      </c>
      <c r="I285" s="26">
        <v>86.8</v>
      </c>
      <c r="J285" s="26">
        <v>290</v>
      </c>
      <c r="K285" s="26">
        <v>209</v>
      </c>
      <c r="L285" s="26">
        <v>302.5</v>
      </c>
      <c r="M285" s="26">
        <v>1050</v>
      </c>
      <c r="N285" s="26">
        <v>336</v>
      </c>
      <c r="O285" s="26">
        <v>1380</v>
      </c>
      <c r="P285" s="26">
        <v>1462</v>
      </c>
      <c r="Q285" s="26">
        <v>76.8</v>
      </c>
      <c r="R285" s="26">
        <v>57.8</v>
      </c>
      <c r="S285" s="26">
        <v>37.4</v>
      </c>
      <c r="T285" s="26">
        <v>700</v>
      </c>
      <c r="U285" s="26">
        <v>261</v>
      </c>
      <c r="V285" s="26">
        <v>194.4</v>
      </c>
      <c r="W285" s="26">
        <v>5912</v>
      </c>
      <c r="X285" s="26">
        <v>2652.7660999999998</v>
      </c>
      <c r="Y285" s="26">
        <v>237.5</v>
      </c>
      <c r="Z285" s="26">
        <v>1218</v>
      </c>
      <c r="AA285" s="26">
        <v>2640</v>
      </c>
      <c r="AB285" s="26">
        <v>245</v>
      </c>
      <c r="AC285" s="26">
        <v>825</v>
      </c>
      <c r="AD285" s="26">
        <v>8906</v>
      </c>
      <c r="AE285" s="26">
        <v>1298</v>
      </c>
      <c r="AF285" s="26">
        <v>2295</v>
      </c>
      <c r="AG285" s="26">
        <v>129.30420000000001</v>
      </c>
    </row>
    <row r="286" spans="1:33" ht="15.75" customHeight="1">
      <c r="A286" s="101">
        <v>44239</v>
      </c>
      <c r="B286" s="102">
        <f>VLOOKUP(A286,'FTSE All-Share Historical '!A:B,2,FALSE)</f>
        <v>3776.26</v>
      </c>
      <c r="C286" s="26">
        <v>840</v>
      </c>
      <c r="D286" s="26">
        <v>129.13999999999999</v>
      </c>
      <c r="E286" s="26">
        <v>267.5</v>
      </c>
      <c r="F286" s="26">
        <v>257</v>
      </c>
      <c r="G286" s="26">
        <v>77.599999999999994</v>
      </c>
      <c r="H286" s="26">
        <v>383</v>
      </c>
      <c r="I286" s="26">
        <v>87.5</v>
      </c>
      <c r="J286" s="26">
        <v>290</v>
      </c>
      <c r="K286" s="26">
        <v>212</v>
      </c>
      <c r="L286" s="26">
        <v>298</v>
      </c>
      <c r="M286" s="26">
        <v>1040</v>
      </c>
      <c r="N286" s="26">
        <v>328.5</v>
      </c>
      <c r="O286" s="26">
        <v>1380</v>
      </c>
      <c r="P286" s="26">
        <v>1462</v>
      </c>
      <c r="Q286" s="26">
        <v>75.25</v>
      </c>
      <c r="R286" s="26">
        <v>56.9</v>
      </c>
      <c r="S286" s="26">
        <v>38.5</v>
      </c>
      <c r="T286" s="26">
        <v>710</v>
      </c>
      <c r="U286" s="26">
        <v>260</v>
      </c>
      <c r="V286" s="26">
        <v>195.6</v>
      </c>
      <c r="W286" s="26">
        <v>5934</v>
      </c>
      <c r="X286" s="26">
        <v>2652.2680999999998</v>
      </c>
      <c r="Y286" s="26">
        <v>238.5</v>
      </c>
      <c r="Z286" s="26">
        <v>1214</v>
      </c>
      <c r="AA286" s="26">
        <v>2615</v>
      </c>
      <c r="AB286" s="26">
        <v>238.6</v>
      </c>
      <c r="AC286" s="26">
        <v>825</v>
      </c>
      <c r="AD286" s="26">
        <v>8920</v>
      </c>
      <c r="AE286" s="26">
        <v>1204</v>
      </c>
      <c r="AF286" s="26">
        <v>2360</v>
      </c>
      <c r="AG286" s="26">
        <v>135.8056</v>
      </c>
    </row>
    <row r="287" spans="1:33" ht="15.75" customHeight="1">
      <c r="A287" s="101">
        <v>44242</v>
      </c>
      <c r="B287" s="102">
        <f>VLOOKUP(A287,'FTSE All-Share Historical '!A:B,2,FALSE)</f>
        <v>3866.68</v>
      </c>
      <c r="C287" s="26">
        <v>844</v>
      </c>
      <c r="D287" s="26">
        <v>126.98</v>
      </c>
      <c r="E287" s="26">
        <v>276</v>
      </c>
      <c r="F287" s="26">
        <v>263.5</v>
      </c>
      <c r="G287" s="26">
        <v>78</v>
      </c>
      <c r="H287" s="26">
        <v>387</v>
      </c>
      <c r="I287" s="26">
        <v>95</v>
      </c>
      <c r="J287" s="26">
        <v>290</v>
      </c>
      <c r="K287" s="26">
        <v>210</v>
      </c>
      <c r="L287" s="26">
        <v>315</v>
      </c>
      <c r="M287" s="26">
        <v>1024</v>
      </c>
      <c r="N287" s="26">
        <v>354.5</v>
      </c>
      <c r="O287" s="26">
        <v>1435</v>
      </c>
      <c r="P287" s="26">
        <v>1488</v>
      </c>
      <c r="Q287" s="26">
        <v>77.5</v>
      </c>
      <c r="R287" s="26">
        <v>58</v>
      </c>
      <c r="S287" s="26">
        <v>38.1</v>
      </c>
      <c r="T287" s="26">
        <v>720</v>
      </c>
      <c r="U287" s="26">
        <v>250</v>
      </c>
      <c r="V287" s="26">
        <v>201</v>
      </c>
      <c r="W287" s="26">
        <v>6186</v>
      </c>
      <c r="X287" s="26">
        <v>2781.7442000000001</v>
      </c>
      <c r="Y287" s="26">
        <v>248</v>
      </c>
      <c r="Z287" s="26">
        <v>1288</v>
      </c>
      <c r="AA287" s="26">
        <v>2745</v>
      </c>
      <c r="AB287" s="26">
        <v>237.8</v>
      </c>
      <c r="AC287" s="26">
        <v>835</v>
      </c>
      <c r="AD287" s="26">
        <v>8900</v>
      </c>
      <c r="AE287" s="26">
        <v>1259</v>
      </c>
      <c r="AF287" s="26">
        <v>2368</v>
      </c>
      <c r="AG287" s="26">
        <v>137.25030000000001</v>
      </c>
    </row>
    <row r="288" spans="1:33" ht="15.75" customHeight="1">
      <c r="A288" s="101">
        <v>44243</v>
      </c>
      <c r="B288" s="102">
        <f>VLOOKUP(A288,'FTSE All-Share Historical '!A:B,2,FALSE)</f>
        <v>3863.19</v>
      </c>
      <c r="C288" s="26">
        <v>834</v>
      </c>
      <c r="D288" s="26">
        <v>129.4</v>
      </c>
      <c r="E288" s="26">
        <v>274</v>
      </c>
      <c r="F288" s="26">
        <v>270</v>
      </c>
      <c r="G288" s="26">
        <v>78</v>
      </c>
      <c r="H288" s="26">
        <v>392</v>
      </c>
      <c r="I288" s="26">
        <v>91.95</v>
      </c>
      <c r="J288" s="26">
        <v>291</v>
      </c>
      <c r="K288" s="26">
        <v>215</v>
      </c>
      <c r="L288" s="26">
        <v>317</v>
      </c>
      <c r="M288" s="26">
        <v>1024</v>
      </c>
      <c r="N288" s="26">
        <v>338</v>
      </c>
      <c r="O288" s="26">
        <v>1430</v>
      </c>
      <c r="P288" s="26">
        <v>1500</v>
      </c>
      <c r="Q288" s="26">
        <v>78</v>
      </c>
      <c r="R288" s="26">
        <v>59</v>
      </c>
      <c r="S288" s="26">
        <v>37.75</v>
      </c>
      <c r="T288" s="26">
        <v>722</v>
      </c>
      <c r="U288" s="26">
        <v>250</v>
      </c>
      <c r="V288" s="26">
        <v>202</v>
      </c>
      <c r="W288" s="26">
        <v>6260</v>
      </c>
      <c r="X288" s="26">
        <v>2807.1414</v>
      </c>
      <c r="Y288" s="26">
        <v>254.5</v>
      </c>
      <c r="Z288" s="26">
        <v>1276</v>
      </c>
      <c r="AA288" s="26">
        <v>2765</v>
      </c>
      <c r="AB288" s="26">
        <v>234</v>
      </c>
      <c r="AC288" s="26">
        <v>840</v>
      </c>
      <c r="AD288" s="26">
        <v>8766</v>
      </c>
      <c r="AE288" s="26">
        <v>1274</v>
      </c>
      <c r="AF288" s="26">
        <v>2336</v>
      </c>
      <c r="AG288" s="26">
        <v>136.52789999999999</v>
      </c>
    </row>
    <row r="289" spans="1:33" ht="15.75" customHeight="1">
      <c r="A289" s="101">
        <v>44244</v>
      </c>
      <c r="B289" s="102">
        <f>VLOOKUP(A289,'FTSE All-Share Historical '!A:B,2,FALSE)</f>
        <v>3836.68</v>
      </c>
      <c r="C289" s="26">
        <v>800</v>
      </c>
      <c r="D289" s="26">
        <v>133</v>
      </c>
      <c r="E289" s="26">
        <v>266.5</v>
      </c>
      <c r="F289" s="26">
        <v>264</v>
      </c>
      <c r="G289" s="26">
        <v>77.7</v>
      </c>
      <c r="H289" s="26">
        <v>407</v>
      </c>
      <c r="I289" s="26">
        <v>92.15</v>
      </c>
      <c r="J289" s="26">
        <v>285</v>
      </c>
      <c r="K289" s="26">
        <v>215</v>
      </c>
      <c r="L289" s="26">
        <v>329.5</v>
      </c>
      <c r="M289" s="26">
        <v>1020</v>
      </c>
      <c r="N289" s="26">
        <v>332.5</v>
      </c>
      <c r="O289" s="26">
        <v>1420</v>
      </c>
      <c r="P289" s="26">
        <v>1482</v>
      </c>
      <c r="Q289" s="26">
        <v>77.650000000000006</v>
      </c>
      <c r="R289" s="26">
        <v>59.7</v>
      </c>
      <c r="S289" s="26">
        <v>37.700000000000003</v>
      </c>
      <c r="T289" s="26">
        <v>742</v>
      </c>
      <c r="U289" s="26">
        <v>250</v>
      </c>
      <c r="V289" s="26">
        <v>196</v>
      </c>
      <c r="W289" s="26">
        <v>6235</v>
      </c>
      <c r="X289" s="26">
        <v>2768.2986000000001</v>
      </c>
      <c r="Y289" s="26">
        <v>255.5</v>
      </c>
      <c r="Z289" s="26">
        <v>1253</v>
      </c>
      <c r="AA289" s="26">
        <v>2700</v>
      </c>
      <c r="AB289" s="26">
        <v>230.6</v>
      </c>
      <c r="AC289" s="26">
        <v>840</v>
      </c>
      <c r="AD289" s="26">
        <v>8684</v>
      </c>
      <c r="AE289" s="26">
        <v>1287</v>
      </c>
      <c r="AF289" s="26">
        <v>2392</v>
      </c>
      <c r="AG289" s="26">
        <v>132.19370000000001</v>
      </c>
    </row>
    <row r="290" spans="1:33" ht="15.75" customHeight="1">
      <c r="A290" s="101">
        <v>44245</v>
      </c>
      <c r="B290" s="102">
        <f>VLOOKUP(A290,'FTSE All-Share Historical '!A:B,2,FALSE)</f>
        <v>3785.69</v>
      </c>
      <c r="C290" s="26">
        <v>800</v>
      </c>
      <c r="D290" s="26">
        <v>129.62</v>
      </c>
      <c r="E290" s="26">
        <v>270</v>
      </c>
      <c r="F290" s="26">
        <v>262</v>
      </c>
      <c r="G290" s="26">
        <v>77.5</v>
      </c>
      <c r="H290" s="26">
        <v>396</v>
      </c>
      <c r="I290" s="26">
        <v>90.4</v>
      </c>
      <c r="J290" s="26">
        <v>284.5</v>
      </c>
      <c r="K290" s="26">
        <v>215</v>
      </c>
      <c r="L290" s="26">
        <v>332</v>
      </c>
      <c r="M290" s="26">
        <v>1004</v>
      </c>
      <c r="N290" s="26">
        <v>326.5</v>
      </c>
      <c r="O290" s="26">
        <v>1410</v>
      </c>
      <c r="P290" s="26">
        <v>1466</v>
      </c>
      <c r="Q290" s="26">
        <v>75.849999999999994</v>
      </c>
      <c r="R290" s="26">
        <v>58.7</v>
      </c>
      <c r="S290" s="26">
        <v>38.6</v>
      </c>
      <c r="T290" s="26">
        <v>752</v>
      </c>
      <c r="U290" s="26">
        <v>245</v>
      </c>
      <c r="V290" s="26">
        <v>193</v>
      </c>
      <c r="W290" s="26">
        <v>6235</v>
      </c>
      <c r="X290" s="26">
        <v>2753.8571000000002</v>
      </c>
      <c r="Y290" s="26">
        <v>258</v>
      </c>
      <c r="Z290" s="26">
        <v>1237</v>
      </c>
      <c r="AA290" s="26">
        <v>2655</v>
      </c>
      <c r="AB290" s="26">
        <v>228.3</v>
      </c>
      <c r="AC290" s="26">
        <v>840</v>
      </c>
      <c r="AD290" s="26">
        <v>8664</v>
      </c>
      <c r="AE290" s="26">
        <v>1221</v>
      </c>
      <c r="AF290" s="26">
        <v>2393</v>
      </c>
      <c r="AG290" s="26">
        <v>128.58189999999999</v>
      </c>
    </row>
    <row r="291" spans="1:33" ht="15.75" customHeight="1">
      <c r="A291" s="101">
        <v>44246</v>
      </c>
      <c r="B291" s="102">
        <f>VLOOKUP(A291,'FTSE All-Share Historical '!A:B,2,FALSE)</f>
        <v>3792.25</v>
      </c>
      <c r="C291" s="26">
        <v>834</v>
      </c>
      <c r="D291" s="26">
        <v>134</v>
      </c>
      <c r="E291" s="26">
        <v>268.5</v>
      </c>
      <c r="F291" s="26">
        <v>255</v>
      </c>
      <c r="G291" s="26">
        <v>78</v>
      </c>
      <c r="H291" s="26">
        <v>402</v>
      </c>
      <c r="I291" s="26">
        <v>90.75</v>
      </c>
      <c r="J291" s="26">
        <v>275</v>
      </c>
      <c r="K291" s="26">
        <v>219</v>
      </c>
      <c r="L291" s="26">
        <v>350</v>
      </c>
      <c r="M291" s="26">
        <v>995</v>
      </c>
      <c r="N291" s="26">
        <v>323</v>
      </c>
      <c r="O291" s="26">
        <v>1385</v>
      </c>
      <c r="P291" s="26">
        <v>1438</v>
      </c>
      <c r="Q291" s="26">
        <v>80</v>
      </c>
      <c r="R291" s="26">
        <v>58.1</v>
      </c>
      <c r="S291" s="26">
        <v>38.1</v>
      </c>
      <c r="T291" s="26">
        <v>774</v>
      </c>
      <c r="U291" s="26">
        <v>250</v>
      </c>
      <c r="V291" s="26">
        <v>194</v>
      </c>
      <c r="W291" s="26">
        <v>6352</v>
      </c>
      <c r="X291" s="26">
        <v>2858.4339</v>
      </c>
      <c r="Y291" s="26">
        <v>266.5</v>
      </c>
      <c r="Z291" s="26">
        <v>1236</v>
      </c>
      <c r="AA291" s="26">
        <v>2600</v>
      </c>
      <c r="AB291" s="26">
        <v>228.9</v>
      </c>
      <c r="AC291" s="26">
        <v>840</v>
      </c>
      <c r="AD291" s="26">
        <v>8738</v>
      </c>
      <c r="AE291" s="26">
        <v>1226</v>
      </c>
      <c r="AF291" s="26">
        <v>2361</v>
      </c>
      <c r="AG291" s="26">
        <v>132.19370000000001</v>
      </c>
    </row>
    <row r="292" spans="1:33" ht="15.75" customHeight="1">
      <c r="A292" s="101">
        <v>44249</v>
      </c>
      <c r="B292" s="102">
        <f>VLOOKUP(A292,'FTSE All-Share Historical '!A:B,2,FALSE)</f>
        <v>3784.94</v>
      </c>
      <c r="C292" s="26">
        <v>850</v>
      </c>
      <c r="D292" s="26">
        <v>136.58000000000001</v>
      </c>
      <c r="E292" s="26">
        <v>275</v>
      </c>
      <c r="F292" s="26">
        <v>260.5</v>
      </c>
      <c r="G292" s="26">
        <v>80.2</v>
      </c>
      <c r="H292" s="26">
        <v>402</v>
      </c>
      <c r="I292" s="26">
        <v>92.95</v>
      </c>
      <c r="J292" s="26">
        <v>280</v>
      </c>
      <c r="K292" s="26">
        <v>223.5</v>
      </c>
      <c r="L292" s="26">
        <v>358</v>
      </c>
      <c r="M292" s="26">
        <v>992</v>
      </c>
      <c r="N292" s="26">
        <v>337.5</v>
      </c>
      <c r="O292" s="26">
        <v>1405</v>
      </c>
      <c r="P292" s="26">
        <v>1470</v>
      </c>
      <c r="Q292" s="26">
        <v>79.150000000000006</v>
      </c>
      <c r="R292" s="26">
        <v>61.3</v>
      </c>
      <c r="S292" s="26">
        <v>38.65</v>
      </c>
      <c r="T292" s="26">
        <v>768</v>
      </c>
      <c r="U292" s="26">
        <v>250</v>
      </c>
      <c r="V292" s="26">
        <v>194</v>
      </c>
      <c r="W292" s="26">
        <v>6320</v>
      </c>
      <c r="X292" s="26">
        <v>2795.6878000000002</v>
      </c>
      <c r="Y292" s="26">
        <v>265.5</v>
      </c>
      <c r="Z292" s="26">
        <v>1338</v>
      </c>
      <c r="AA292" s="26">
        <v>2600</v>
      </c>
      <c r="AB292" s="26">
        <v>245.3</v>
      </c>
      <c r="AC292" s="26">
        <v>840</v>
      </c>
      <c r="AD292" s="26">
        <v>8662</v>
      </c>
      <c r="AE292" s="26">
        <v>1330</v>
      </c>
      <c r="AF292" s="26">
        <v>2327</v>
      </c>
      <c r="AG292" s="26">
        <v>121.3582</v>
      </c>
    </row>
    <row r="293" spans="1:33" ht="15.75" customHeight="1">
      <c r="A293" s="101">
        <v>44250</v>
      </c>
      <c r="B293" s="102">
        <f>VLOOKUP(A293,'FTSE All-Share Historical '!A:B,2,FALSE)</f>
        <v>3793.86</v>
      </c>
      <c r="C293" s="26">
        <v>850</v>
      </c>
      <c r="D293" s="26">
        <v>137.44</v>
      </c>
      <c r="E293" s="26">
        <v>285</v>
      </c>
      <c r="F293" s="26">
        <v>259</v>
      </c>
      <c r="G293" s="26">
        <v>86</v>
      </c>
      <c r="H293" s="26">
        <v>402</v>
      </c>
      <c r="I293" s="26">
        <v>96</v>
      </c>
      <c r="J293" s="26">
        <v>286</v>
      </c>
      <c r="K293" s="26">
        <v>230.5</v>
      </c>
      <c r="L293" s="26">
        <v>399</v>
      </c>
      <c r="M293" s="26">
        <v>988</v>
      </c>
      <c r="N293" s="26">
        <v>320</v>
      </c>
      <c r="O293" s="26">
        <v>1425</v>
      </c>
      <c r="P293" s="26">
        <v>1476</v>
      </c>
      <c r="Q293" s="26">
        <v>82</v>
      </c>
      <c r="R293" s="26">
        <v>61</v>
      </c>
      <c r="S293" s="26">
        <v>40.200000000000003</v>
      </c>
      <c r="T293" s="26">
        <v>778</v>
      </c>
      <c r="U293" s="26">
        <v>247</v>
      </c>
      <c r="V293" s="26">
        <v>193</v>
      </c>
      <c r="W293" s="26">
        <v>6312</v>
      </c>
      <c r="X293" s="26">
        <v>2789.2139999999999</v>
      </c>
      <c r="Y293" s="26">
        <v>265</v>
      </c>
      <c r="Z293" s="26">
        <v>1279</v>
      </c>
      <c r="AA293" s="26">
        <v>2580</v>
      </c>
      <c r="AB293" s="26">
        <v>262.60000000000002</v>
      </c>
      <c r="AC293" s="26">
        <v>835</v>
      </c>
      <c r="AD293" s="26">
        <v>8676</v>
      </c>
      <c r="AE293" s="26">
        <v>1339</v>
      </c>
      <c r="AF293" s="26">
        <v>2380</v>
      </c>
      <c r="AG293" s="26">
        <v>117.74630000000001</v>
      </c>
    </row>
    <row r="294" spans="1:33" ht="15.75" customHeight="1">
      <c r="A294" s="101">
        <v>44251</v>
      </c>
      <c r="B294" s="102">
        <f>VLOOKUP(A294,'FTSE All-Share Historical '!A:B,2,FALSE)</f>
        <v>3817.69</v>
      </c>
      <c r="C294" s="26">
        <v>868</v>
      </c>
      <c r="D294" s="26">
        <v>141.41999999999999</v>
      </c>
      <c r="E294" s="26">
        <v>295</v>
      </c>
      <c r="F294" s="26">
        <v>257.5</v>
      </c>
      <c r="G294" s="26">
        <v>92</v>
      </c>
      <c r="H294" s="26">
        <v>400</v>
      </c>
      <c r="I294" s="26">
        <v>94.75</v>
      </c>
      <c r="J294" s="26">
        <v>282</v>
      </c>
      <c r="K294" s="26">
        <v>231</v>
      </c>
      <c r="L294" s="26">
        <v>397.5</v>
      </c>
      <c r="M294" s="26">
        <v>998</v>
      </c>
      <c r="N294" s="26">
        <v>323</v>
      </c>
      <c r="O294" s="26">
        <v>1450</v>
      </c>
      <c r="P294" s="26">
        <v>1488</v>
      </c>
      <c r="Q294" s="26">
        <v>87.2</v>
      </c>
      <c r="R294" s="26">
        <v>63.8</v>
      </c>
      <c r="S294" s="26">
        <v>38.799999999999997</v>
      </c>
      <c r="T294" s="26">
        <v>780</v>
      </c>
      <c r="U294" s="26">
        <v>249</v>
      </c>
      <c r="V294" s="26">
        <v>197.2</v>
      </c>
      <c r="W294" s="26">
        <v>6355</v>
      </c>
      <c r="X294" s="26">
        <v>2830.0488</v>
      </c>
      <c r="Y294" s="26">
        <v>255.5</v>
      </c>
      <c r="Z294" s="26">
        <v>1306</v>
      </c>
      <c r="AA294" s="26">
        <v>2600</v>
      </c>
      <c r="AB294" s="26">
        <v>268.7</v>
      </c>
      <c r="AC294" s="26">
        <v>840</v>
      </c>
      <c r="AD294" s="26">
        <v>8774</v>
      </c>
      <c r="AE294" s="26">
        <v>1419</v>
      </c>
      <c r="AF294" s="26">
        <v>2417</v>
      </c>
      <c r="AG294" s="26">
        <v>121.3582</v>
      </c>
    </row>
    <row r="295" spans="1:33" ht="15.75" customHeight="1">
      <c r="A295" s="101">
        <v>44252</v>
      </c>
      <c r="B295" s="102">
        <f>VLOOKUP(A295,'FTSE All-Share Historical '!A:B,2,FALSE)</f>
        <v>3810.65</v>
      </c>
      <c r="C295" s="26">
        <v>902</v>
      </c>
      <c r="D295" s="26">
        <v>140</v>
      </c>
      <c r="E295" s="26">
        <v>296.5</v>
      </c>
      <c r="F295" s="26">
        <v>255</v>
      </c>
      <c r="G295" s="26">
        <v>92</v>
      </c>
      <c r="H295" s="26">
        <v>403</v>
      </c>
      <c r="I295" s="26">
        <v>96.2</v>
      </c>
      <c r="J295" s="26">
        <v>284</v>
      </c>
      <c r="K295" s="26">
        <v>237.5</v>
      </c>
      <c r="L295" s="26">
        <v>392.5</v>
      </c>
      <c r="M295" s="26">
        <v>1008</v>
      </c>
      <c r="N295" s="26">
        <v>308</v>
      </c>
      <c r="O295" s="26">
        <v>1440</v>
      </c>
      <c r="P295" s="26">
        <v>1676</v>
      </c>
      <c r="Q295" s="26">
        <v>93.65</v>
      </c>
      <c r="R295" s="26">
        <v>64</v>
      </c>
      <c r="S295" s="26">
        <v>39.5</v>
      </c>
      <c r="T295" s="26">
        <v>806</v>
      </c>
      <c r="U295" s="26">
        <v>245.5</v>
      </c>
      <c r="V295" s="26">
        <v>204.5</v>
      </c>
      <c r="W295" s="26">
        <v>6480</v>
      </c>
      <c r="X295" s="26">
        <v>2941.5974000000001</v>
      </c>
      <c r="Y295" s="26">
        <v>255.5</v>
      </c>
      <c r="Z295" s="26">
        <v>1276</v>
      </c>
      <c r="AA295" s="26">
        <v>2575</v>
      </c>
      <c r="AB295" s="26">
        <v>270.5</v>
      </c>
      <c r="AC295" s="26">
        <v>840</v>
      </c>
      <c r="AD295" s="26">
        <v>8598</v>
      </c>
      <c r="AE295" s="26">
        <v>1414</v>
      </c>
      <c r="AF295" s="26">
        <v>2339</v>
      </c>
      <c r="AG295" s="26">
        <v>115.5792</v>
      </c>
    </row>
    <row r="296" spans="1:33" ht="15.75" customHeight="1">
      <c r="A296" s="101">
        <v>44253</v>
      </c>
      <c r="B296" s="102">
        <f>VLOOKUP(A296,'FTSE All-Share Historical '!A:B,2,FALSE)</f>
        <v>3722.27</v>
      </c>
      <c r="C296" s="26">
        <v>864</v>
      </c>
      <c r="D296" s="26">
        <v>136.47999999999999</v>
      </c>
      <c r="E296" s="26">
        <v>289.5</v>
      </c>
      <c r="F296" s="26">
        <v>252</v>
      </c>
      <c r="G296" s="26">
        <v>92</v>
      </c>
      <c r="H296" s="26">
        <v>400</v>
      </c>
      <c r="I296" s="26">
        <v>95.65</v>
      </c>
      <c r="J296" s="26">
        <v>286</v>
      </c>
      <c r="K296" s="26">
        <v>230</v>
      </c>
      <c r="L296" s="26">
        <v>396</v>
      </c>
      <c r="M296" s="26">
        <v>1012</v>
      </c>
      <c r="N296" s="26">
        <v>304</v>
      </c>
      <c r="O296" s="26">
        <v>1455</v>
      </c>
      <c r="P296" s="26">
        <v>1650</v>
      </c>
      <c r="Q296" s="26">
        <v>86.5</v>
      </c>
      <c r="R296" s="26">
        <v>61.5</v>
      </c>
      <c r="S296" s="26">
        <v>39.299999999999997</v>
      </c>
      <c r="T296" s="26">
        <v>810</v>
      </c>
      <c r="U296" s="26">
        <v>249</v>
      </c>
      <c r="V296" s="26">
        <v>201</v>
      </c>
      <c r="W296" s="26">
        <v>6187</v>
      </c>
      <c r="X296" s="26">
        <v>2761.3267999999998</v>
      </c>
      <c r="Y296" s="26">
        <v>241</v>
      </c>
      <c r="Z296" s="26">
        <v>1236</v>
      </c>
      <c r="AA296" s="26">
        <v>2540</v>
      </c>
      <c r="AB296" s="26">
        <v>259.7</v>
      </c>
      <c r="AC296" s="26">
        <v>830</v>
      </c>
      <c r="AD296" s="26">
        <v>8432</v>
      </c>
      <c r="AE296" s="26">
        <v>1454</v>
      </c>
      <c r="AF296" s="26">
        <v>2236</v>
      </c>
      <c r="AG296" s="26">
        <v>125.69240000000001</v>
      </c>
    </row>
    <row r="297" spans="1:33" ht="15.75" customHeight="1">
      <c r="A297" s="101">
        <v>44256</v>
      </c>
      <c r="B297" s="102">
        <f>VLOOKUP(A297,'FTSE All-Share Historical '!A:B,2,FALSE)</f>
        <v>3781.7</v>
      </c>
      <c r="C297" s="26">
        <v>854</v>
      </c>
      <c r="D297" s="26">
        <v>138.18</v>
      </c>
      <c r="E297" s="26">
        <v>310.5</v>
      </c>
      <c r="F297" s="26">
        <v>260</v>
      </c>
      <c r="G297" s="26">
        <v>91.5</v>
      </c>
      <c r="H297" s="26">
        <v>400</v>
      </c>
      <c r="I297" s="26">
        <v>97.75</v>
      </c>
      <c r="J297" s="26">
        <v>288</v>
      </c>
      <c r="K297" s="26">
        <v>235</v>
      </c>
      <c r="L297" s="26">
        <v>423</v>
      </c>
      <c r="M297" s="26">
        <v>1022</v>
      </c>
      <c r="N297" s="26">
        <v>308</v>
      </c>
      <c r="O297" s="26">
        <v>1455</v>
      </c>
      <c r="P297" s="26">
        <v>1696</v>
      </c>
      <c r="Q297" s="26">
        <v>85.65</v>
      </c>
      <c r="R297" s="26">
        <v>66.099999999999994</v>
      </c>
      <c r="S297" s="26">
        <v>38.1</v>
      </c>
      <c r="T297" s="26">
        <v>804</v>
      </c>
      <c r="U297" s="26">
        <v>243.5</v>
      </c>
      <c r="V297" s="26">
        <v>201.5</v>
      </c>
      <c r="W297" s="26">
        <v>6303</v>
      </c>
      <c r="X297" s="26">
        <v>2886.3211000000001</v>
      </c>
      <c r="Y297" s="26">
        <v>256.5</v>
      </c>
      <c r="Z297" s="26">
        <v>1280</v>
      </c>
      <c r="AA297" s="26">
        <v>2510</v>
      </c>
      <c r="AB297" s="26">
        <v>265.5</v>
      </c>
      <c r="AC297" s="26">
        <v>830</v>
      </c>
      <c r="AD297" s="26">
        <v>8536</v>
      </c>
      <c r="AE297" s="26">
        <v>1464</v>
      </c>
      <c r="AF297" s="26">
        <v>2248</v>
      </c>
      <c r="AG297" s="26">
        <v>122.80289999999999</v>
      </c>
    </row>
    <row r="298" spans="1:33" ht="15.75" customHeight="1">
      <c r="A298" s="101">
        <v>44257</v>
      </c>
      <c r="B298" s="102">
        <f>VLOOKUP(A298,'FTSE All-Share Historical '!A:B,2,FALSE)</f>
        <v>3792.09</v>
      </c>
      <c r="C298" s="26">
        <v>894</v>
      </c>
      <c r="D298" s="26">
        <v>139.19999999999999</v>
      </c>
      <c r="E298" s="26">
        <v>311</v>
      </c>
      <c r="F298" s="26">
        <v>261</v>
      </c>
      <c r="G298" s="26">
        <v>90</v>
      </c>
      <c r="H298" s="26">
        <v>401</v>
      </c>
      <c r="I298" s="26">
        <v>95.5</v>
      </c>
      <c r="J298" s="26">
        <v>286</v>
      </c>
      <c r="K298" s="26">
        <v>235</v>
      </c>
      <c r="L298" s="26">
        <v>450</v>
      </c>
      <c r="M298" s="26">
        <v>1040</v>
      </c>
      <c r="N298" s="26">
        <v>297.5</v>
      </c>
      <c r="O298" s="26">
        <v>1430</v>
      </c>
      <c r="P298" s="26">
        <v>1710</v>
      </c>
      <c r="Q298" s="26">
        <v>82.35</v>
      </c>
      <c r="R298" s="26">
        <v>67.3</v>
      </c>
      <c r="S298" s="26">
        <v>36.6</v>
      </c>
      <c r="T298" s="26">
        <v>805</v>
      </c>
      <c r="U298" s="26">
        <v>245</v>
      </c>
      <c r="V298" s="26">
        <v>204.5</v>
      </c>
      <c r="W298" s="26">
        <v>6436</v>
      </c>
      <c r="X298" s="26">
        <v>2945.5812999999998</v>
      </c>
      <c r="Y298" s="26">
        <v>257</v>
      </c>
      <c r="Z298" s="26">
        <v>1246</v>
      </c>
      <c r="AA298" s="26">
        <v>2550</v>
      </c>
      <c r="AB298" s="26">
        <v>268.3</v>
      </c>
      <c r="AC298" s="26">
        <v>830</v>
      </c>
      <c r="AD298" s="26">
        <v>8562</v>
      </c>
      <c r="AE298" s="26">
        <v>1449</v>
      </c>
      <c r="AF298" s="26">
        <v>2228</v>
      </c>
      <c r="AG298" s="26">
        <v>124.24760000000001</v>
      </c>
    </row>
    <row r="299" spans="1:33" ht="15.75" customHeight="1">
      <c r="A299" s="101">
        <v>44258</v>
      </c>
      <c r="B299" s="102">
        <f>VLOOKUP(A299,'FTSE All-Share Historical '!A:B,2,FALSE)</f>
        <v>3829.47</v>
      </c>
      <c r="C299" s="26">
        <v>896</v>
      </c>
      <c r="D299" s="26">
        <v>147.4</v>
      </c>
      <c r="E299" s="26">
        <v>322.5</v>
      </c>
      <c r="F299" s="26">
        <v>262</v>
      </c>
      <c r="G299" s="26">
        <v>90</v>
      </c>
      <c r="H299" s="26">
        <v>403</v>
      </c>
      <c r="I299" s="26">
        <v>98.5</v>
      </c>
      <c r="J299" s="26">
        <v>286</v>
      </c>
      <c r="K299" s="26">
        <v>260</v>
      </c>
      <c r="L299" s="26">
        <v>467</v>
      </c>
      <c r="M299" s="26">
        <v>1026</v>
      </c>
      <c r="N299" s="26">
        <v>312</v>
      </c>
      <c r="O299" s="26">
        <v>1460</v>
      </c>
      <c r="P299" s="26">
        <v>1770</v>
      </c>
      <c r="Q299" s="26">
        <v>85.55</v>
      </c>
      <c r="R299" s="26">
        <v>66.599999999999994</v>
      </c>
      <c r="S299" s="26">
        <v>37.700000000000003</v>
      </c>
      <c r="T299" s="26">
        <v>800</v>
      </c>
      <c r="U299" s="26">
        <v>250</v>
      </c>
      <c r="V299" s="26">
        <v>208</v>
      </c>
      <c r="W299" s="26">
        <v>6435</v>
      </c>
      <c r="X299" s="26">
        <v>2972.9704999999999</v>
      </c>
      <c r="Y299" s="26">
        <v>262</v>
      </c>
      <c r="Z299" s="26">
        <v>1321</v>
      </c>
      <c r="AA299" s="26">
        <v>2640</v>
      </c>
      <c r="AB299" s="26">
        <v>260.39999999999998</v>
      </c>
      <c r="AC299" s="26">
        <v>830</v>
      </c>
      <c r="AD299" s="26">
        <v>8582</v>
      </c>
      <c r="AE299" s="26">
        <v>1431</v>
      </c>
      <c r="AF299" s="26">
        <v>2235</v>
      </c>
      <c r="AG299" s="26">
        <v>125.69240000000001</v>
      </c>
    </row>
    <row r="300" spans="1:33" ht="15.75" customHeight="1">
      <c r="A300" s="101">
        <v>44259</v>
      </c>
      <c r="B300" s="102">
        <f>VLOOKUP(A300,'FTSE All-Share Historical '!A:B,2,FALSE)</f>
        <v>3813.36</v>
      </c>
      <c r="C300" s="26">
        <v>852</v>
      </c>
      <c r="D300" s="26">
        <v>137.02000000000001</v>
      </c>
      <c r="E300" s="26">
        <v>328.5</v>
      </c>
      <c r="F300" s="26">
        <v>265</v>
      </c>
      <c r="G300" s="26">
        <v>88</v>
      </c>
      <c r="H300" s="26">
        <v>398</v>
      </c>
      <c r="I300" s="26">
        <v>100.4</v>
      </c>
      <c r="J300" s="26">
        <v>284</v>
      </c>
      <c r="K300" s="26">
        <v>254</v>
      </c>
      <c r="L300" s="26">
        <v>465</v>
      </c>
      <c r="M300" s="26">
        <v>1002</v>
      </c>
      <c r="N300" s="26">
        <v>299.5</v>
      </c>
      <c r="O300" s="26">
        <v>1490</v>
      </c>
      <c r="P300" s="26">
        <v>1756</v>
      </c>
      <c r="Q300" s="26">
        <v>85.3</v>
      </c>
      <c r="R300" s="26">
        <v>66</v>
      </c>
      <c r="S300" s="26">
        <v>38.1</v>
      </c>
      <c r="T300" s="26">
        <v>808</v>
      </c>
      <c r="U300" s="26">
        <v>254</v>
      </c>
      <c r="V300" s="26">
        <v>212.5</v>
      </c>
      <c r="W300" s="26">
        <v>5878</v>
      </c>
      <c r="X300" s="26">
        <v>2875.3654000000001</v>
      </c>
      <c r="Y300" s="26">
        <v>251</v>
      </c>
      <c r="Z300" s="26">
        <v>1279</v>
      </c>
      <c r="AA300" s="26">
        <v>2585</v>
      </c>
      <c r="AB300" s="26">
        <v>260.89999999999998</v>
      </c>
      <c r="AC300" s="26">
        <v>830</v>
      </c>
      <c r="AD300" s="26">
        <v>8436</v>
      </c>
      <c r="AE300" s="26">
        <v>1400</v>
      </c>
      <c r="AF300" s="26">
        <v>2237</v>
      </c>
      <c r="AG300" s="26">
        <v>122.0805</v>
      </c>
    </row>
    <row r="301" spans="1:33" ht="15.75" customHeight="1">
      <c r="A301" s="101">
        <v>44260</v>
      </c>
      <c r="B301" s="102">
        <f>VLOOKUP(A301,'FTSE All-Share Historical '!A:B,2,FALSE)</f>
        <v>3792.84</v>
      </c>
      <c r="C301" s="26">
        <v>854</v>
      </c>
      <c r="D301" s="26">
        <v>139</v>
      </c>
      <c r="E301" s="26">
        <v>315</v>
      </c>
      <c r="F301" s="26">
        <v>268</v>
      </c>
      <c r="G301" s="26">
        <v>85.4</v>
      </c>
      <c r="H301" s="26">
        <v>400</v>
      </c>
      <c r="I301" s="26">
        <v>97.75</v>
      </c>
      <c r="J301" s="26">
        <v>275</v>
      </c>
      <c r="K301" s="26">
        <v>256</v>
      </c>
      <c r="L301" s="26">
        <v>440.5</v>
      </c>
      <c r="M301" s="26">
        <v>1000</v>
      </c>
      <c r="N301" s="26">
        <v>299.5</v>
      </c>
      <c r="O301" s="26">
        <v>1465</v>
      </c>
      <c r="P301" s="26">
        <v>1800</v>
      </c>
      <c r="Q301" s="26">
        <v>84.05</v>
      </c>
      <c r="R301" s="26">
        <v>66.099999999999994</v>
      </c>
      <c r="S301" s="26">
        <v>37.9</v>
      </c>
      <c r="T301" s="26">
        <v>806</v>
      </c>
      <c r="U301" s="26">
        <v>255</v>
      </c>
      <c r="V301" s="26">
        <v>216</v>
      </c>
      <c r="W301" s="26">
        <v>5854</v>
      </c>
      <c r="X301" s="26">
        <v>2901.7586000000001</v>
      </c>
      <c r="Y301" s="26">
        <v>250</v>
      </c>
      <c r="Z301" s="26">
        <v>1251</v>
      </c>
      <c r="AA301" s="26">
        <v>2620</v>
      </c>
      <c r="AB301" s="26">
        <v>257.60000000000002</v>
      </c>
      <c r="AC301" s="26">
        <v>830</v>
      </c>
      <c r="AD301" s="26">
        <v>8374</v>
      </c>
      <c r="AE301" s="26">
        <v>1356</v>
      </c>
      <c r="AF301" s="26">
        <v>2193</v>
      </c>
      <c r="AG301" s="26">
        <v>120.6358</v>
      </c>
    </row>
    <row r="302" spans="1:33" ht="15.75" customHeight="1">
      <c r="A302" s="101">
        <v>44263</v>
      </c>
      <c r="B302" s="102">
        <f>VLOOKUP(A302,'FTSE All-Share Historical '!A:B,2,FALSE)</f>
        <v>3842.51</v>
      </c>
      <c r="C302" s="26">
        <v>858</v>
      </c>
      <c r="D302" s="26">
        <v>143.5</v>
      </c>
      <c r="E302" s="26">
        <v>332</v>
      </c>
      <c r="F302" s="26">
        <v>268</v>
      </c>
      <c r="G302" s="26">
        <v>89</v>
      </c>
      <c r="H302" s="26">
        <v>403</v>
      </c>
      <c r="I302" s="26">
        <v>98.45</v>
      </c>
      <c r="J302" s="26">
        <v>273</v>
      </c>
      <c r="K302" s="26">
        <v>263</v>
      </c>
      <c r="L302" s="26">
        <v>461</v>
      </c>
      <c r="M302" s="26">
        <v>972</v>
      </c>
      <c r="N302" s="26">
        <v>311</v>
      </c>
      <c r="O302" s="26">
        <v>1490</v>
      </c>
      <c r="P302" s="26">
        <v>1846</v>
      </c>
      <c r="Q302" s="26">
        <v>85.2</v>
      </c>
      <c r="R302" s="26">
        <v>66.8</v>
      </c>
      <c r="S302" s="26">
        <v>38</v>
      </c>
      <c r="T302" s="26">
        <v>790</v>
      </c>
      <c r="U302" s="26">
        <v>259</v>
      </c>
      <c r="V302" s="26">
        <v>216.5</v>
      </c>
      <c r="W302" s="26">
        <v>6040</v>
      </c>
      <c r="X302" s="26">
        <v>3006.3353999999999</v>
      </c>
      <c r="Y302" s="26">
        <v>255.5</v>
      </c>
      <c r="Z302" s="26">
        <v>1271</v>
      </c>
      <c r="AA302" s="26">
        <v>2570</v>
      </c>
      <c r="AB302" s="26">
        <v>260</v>
      </c>
      <c r="AC302" s="26">
        <v>830</v>
      </c>
      <c r="AD302" s="26">
        <v>8660</v>
      </c>
      <c r="AE302" s="26">
        <v>1397</v>
      </c>
      <c r="AF302" s="26">
        <v>2205</v>
      </c>
      <c r="AG302" s="26">
        <v>119.19110000000001</v>
      </c>
    </row>
    <row r="303" spans="1:33" ht="15.75" customHeight="1">
      <c r="A303" s="101">
        <v>44264</v>
      </c>
      <c r="B303" s="102">
        <f>VLOOKUP(A303,'FTSE All-Share Historical '!A:B,2,FALSE)</f>
        <v>3853.41</v>
      </c>
      <c r="C303" s="26">
        <v>854</v>
      </c>
      <c r="D303" s="26">
        <v>143</v>
      </c>
      <c r="E303" s="26">
        <v>343.5</v>
      </c>
      <c r="F303" s="26">
        <v>265</v>
      </c>
      <c r="G303" s="26">
        <v>90</v>
      </c>
      <c r="H303" s="26">
        <v>400</v>
      </c>
      <c r="I303" s="26">
        <v>98.1</v>
      </c>
      <c r="J303" s="26">
        <v>273</v>
      </c>
      <c r="K303" s="26">
        <v>258</v>
      </c>
      <c r="L303" s="26">
        <v>464.5</v>
      </c>
      <c r="M303" s="26">
        <v>1004</v>
      </c>
      <c r="N303" s="26">
        <v>319</v>
      </c>
      <c r="O303" s="26">
        <v>1500</v>
      </c>
      <c r="P303" s="26">
        <v>1778</v>
      </c>
      <c r="Q303" s="26">
        <v>86.8</v>
      </c>
      <c r="R303" s="26">
        <v>68</v>
      </c>
      <c r="S303" s="26">
        <v>38.1</v>
      </c>
      <c r="T303" s="26">
        <v>800</v>
      </c>
      <c r="U303" s="26">
        <v>255</v>
      </c>
      <c r="V303" s="26">
        <v>221</v>
      </c>
      <c r="W303" s="26">
        <v>5819</v>
      </c>
      <c r="X303" s="26">
        <v>2873.8714</v>
      </c>
      <c r="Y303" s="26">
        <v>252.5</v>
      </c>
      <c r="Z303" s="26">
        <v>1296</v>
      </c>
      <c r="AA303" s="26">
        <v>2485</v>
      </c>
      <c r="AB303" s="26">
        <v>254</v>
      </c>
      <c r="AC303" s="26">
        <v>825</v>
      </c>
      <c r="AD303" s="26">
        <v>8864</v>
      </c>
      <c r="AE303" s="26">
        <v>1410</v>
      </c>
      <c r="AF303" s="26">
        <v>2245</v>
      </c>
      <c r="AG303" s="26">
        <v>124.24760000000001</v>
      </c>
    </row>
    <row r="304" spans="1:33" ht="15.75" customHeight="1">
      <c r="A304" s="101">
        <v>44265</v>
      </c>
      <c r="B304" s="102">
        <f>VLOOKUP(A304,'FTSE All-Share Historical '!A:B,2,FALSE)</f>
        <v>3851.98</v>
      </c>
      <c r="C304" s="26">
        <v>854</v>
      </c>
      <c r="D304" s="26">
        <v>139.82</v>
      </c>
      <c r="E304" s="26">
        <v>343</v>
      </c>
      <c r="F304" s="26">
        <v>266.5</v>
      </c>
      <c r="G304" s="26">
        <v>88.3</v>
      </c>
      <c r="H304" s="26">
        <v>402</v>
      </c>
      <c r="I304" s="26">
        <v>95.9</v>
      </c>
      <c r="J304" s="26">
        <v>276.5</v>
      </c>
      <c r="K304" s="26">
        <v>262</v>
      </c>
      <c r="L304" s="26">
        <v>471.5</v>
      </c>
      <c r="M304" s="26">
        <v>1018</v>
      </c>
      <c r="N304" s="26">
        <v>319.5</v>
      </c>
      <c r="O304" s="26">
        <v>1500</v>
      </c>
      <c r="P304" s="26">
        <v>1788</v>
      </c>
      <c r="Q304" s="26">
        <v>87.5</v>
      </c>
      <c r="R304" s="26">
        <v>68</v>
      </c>
      <c r="S304" s="26">
        <v>37.5</v>
      </c>
      <c r="T304" s="26">
        <v>790</v>
      </c>
      <c r="U304" s="26">
        <v>257</v>
      </c>
      <c r="V304" s="26">
        <v>222</v>
      </c>
      <c r="W304" s="26">
        <v>5649</v>
      </c>
      <c r="X304" s="26">
        <v>2845.4863</v>
      </c>
      <c r="Y304" s="26">
        <v>249.5</v>
      </c>
      <c r="Z304" s="26">
        <v>1300</v>
      </c>
      <c r="AA304" s="26">
        <v>2470</v>
      </c>
      <c r="AB304" s="26">
        <v>241.8</v>
      </c>
      <c r="AC304" s="26">
        <v>825</v>
      </c>
      <c r="AD304" s="26">
        <v>8804</v>
      </c>
      <c r="AE304" s="26">
        <v>1377</v>
      </c>
      <c r="AF304" s="26">
        <v>2273</v>
      </c>
      <c r="AG304" s="26">
        <v>125.69240000000001</v>
      </c>
    </row>
    <row r="305" spans="1:33" ht="15.75" customHeight="1">
      <c r="A305" s="101">
        <v>44266</v>
      </c>
      <c r="B305" s="102">
        <f>VLOOKUP(A305,'FTSE All-Share Historical '!A:B,2,FALSE)</f>
        <v>3861.44</v>
      </c>
      <c r="C305" s="26">
        <v>880</v>
      </c>
      <c r="D305" s="26">
        <v>135.4</v>
      </c>
      <c r="E305" s="26">
        <v>344.5</v>
      </c>
      <c r="F305" s="26">
        <v>270</v>
      </c>
      <c r="G305" s="26">
        <v>90</v>
      </c>
      <c r="H305" s="26">
        <v>410</v>
      </c>
      <c r="I305" s="26">
        <v>95.85</v>
      </c>
      <c r="J305" s="26">
        <v>275</v>
      </c>
      <c r="K305" s="26">
        <v>263</v>
      </c>
      <c r="L305" s="26">
        <v>486</v>
      </c>
      <c r="M305" s="26">
        <v>1034</v>
      </c>
      <c r="N305" s="26">
        <v>326.5</v>
      </c>
      <c r="O305" s="26">
        <v>1500</v>
      </c>
      <c r="P305" s="26">
        <v>1804</v>
      </c>
      <c r="Q305" s="26">
        <v>86.25</v>
      </c>
      <c r="R305" s="26">
        <v>68</v>
      </c>
      <c r="S305" s="26">
        <v>36.799999999999997</v>
      </c>
      <c r="T305" s="26">
        <v>790</v>
      </c>
      <c r="U305" s="26">
        <v>255</v>
      </c>
      <c r="V305" s="26">
        <v>218</v>
      </c>
      <c r="W305" s="26">
        <v>5781</v>
      </c>
      <c r="X305" s="26">
        <v>2977.4522999999999</v>
      </c>
      <c r="Y305" s="26">
        <v>258</v>
      </c>
      <c r="Z305" s="26">
        <v>1335</v>
      </c>
      <c r="AA305" s="26">
        <v>2475</v>
      </c>
      <c r="AB305" s="26">
        <v>253.4</v>
      </c>
      <c r="AC305" s="26">
        <v>825</v>
      </c>
      <c r="AD305" s="26">
        <v>8920</v>
      </c>
      <c r="AE305" s="26">
        <v>1415</v>
      </c>
      <c r="AF305" s="26">
        <v>2231</v>
      </c>
      <c r="AG305" s="26">
        <v>121.3582</v>
      </c>
    </row>
    <row r="306" spans="1:33" ht="15.75" customHeight="1">
      <c r="A306" s="101">
        <v>44267</v>
      </c>
      <c r="B306" s="102">
        <f>VLOOKUP(A306,'FTSE All-Share Historical '!A:B,2,FALSE)</f>
        <v>3872.05</v>
      </c>
      <c r="C306" s="26">
        <v>880</v>
      </c>
      <c r="D306" s="26">
        <v>134.5</v>
      </c>
      <c r="E306" s="26">
        <v>342</v>
      </c>
      <c r="F306" s="26">
        <v>270</v>
      </c>
      <c r="G306" s="26">
        <v>89.5</v>
      </c>
      <c r="H306" s="26">
        <v>404</v>
      </c>
      <c r="I306" s="26">
        <v>95.65</v>
      </c>
      <c r="J306" s="26">
        <v>281</v>
      </c>
      <c r="K306" s="26">
        <v>265</v>
      </c>
      <c r="L306" s="26">
        <v>493</v>
      </c>
      <c r="M306" s="26">
        <v>1032</v>
      </c>
      <c r="N306" s="26">
        <v>326.5</v>
      </c>
      <c r="O306" s="26">
        <v>1465</v>
      </c>
      <c r="P306" s="26">
        <v>1764</v>
      </c>
      <c r="Q306" s="26">
        <v>88.1</v>
      </c>
      <c r="R306" s="26">
        <v>68</v>
      </c>
      <c r="S306" s="26">
        <v>38</v>
      </c>
      <c r="T306" s="26">
        <v>796</v>
      </c>
      <c r="U306" s="26">
        <v>258</v>
      </c>
      <c r="V306" s="26">
        <v>215</v>
      </c>
      <c r="W306" s="26">
        <v>5745</v>
      </c>
      <c r="X306" s="26">
        <v>3005.3395</v>
      </c>
      <c r="Y306" s="26">
        <v>258</v>
      </c>
      <c r="Z306" s="26">
        <v>1356</v>
      </c>
      <c r="AA306" s="26">
        <v>2480</v>
      </c>
      <c r="AB306" s="26">
        <v>251.6</v>
      </c>
      <c r="AC306" s="26">
        <v>825</v>
      </c>
      <c r="AD306" s="26">
        <v>8932</v>
      </c>
      <c r="AE306" s="26">
        <v>1412</v>
      </c>
      <c r="AF306" s="26">
        <v>2194</v>
      </c>
      <c r="AG306" s="26">
        <v>125.69240000000001</v>
      </c>
    </row>
    <row r="307" spans="1:33" ht="15.75" customHeight="1">
      <c r="A307" s="101">
        <v>44270</v>
      </c>
      <c r="B307" s="102">
        <f>VLOOKUP(A307,'FTSE All-Share Historical '!A:B,2,FALSE)</f>
        <v>3867.06</v>
      </c>
      <c r="C307" s="26">
        <v>872</v>
      </c>
      <c r="D307" s="26">
        <v>131.84</v>
      </c>
      <c r="E307" s="26">
        <v>349</v>
      </c>
      <c r="F307" s="26">
        <v>274.5</v>
      </c>
      <c r="G307" s="26">
        <v>90</v>
      </c>
      <c r="H307" s="26">
        <v>404</v>
      </c>
      <c r="I307" s="26">
        <v>97.95</v>
      </c>
      <c r="J307" s="26">
        <v>277.5</v>
      </c>
      <c r="K307" s="26">
        <v>263.5</v>
      </c>
      <c r="L307" s="26">
        <v>504</v>
      </c>
      <c r="M307" s="26">
        <v>1038</v>
      </c>
      <c r="N307" s="26">
        <v>326.5</v>
      </c>
      <c r="O307" s="26">
        <v>1450</v>
      </c>
      <c r="P307" s="26">
        <v>1732</v>
      </c>
      <c r="Q307" s="26">
        <v>90.2</v>
      </c>
      <c r="R307" s="26">
        <v>69.400000000000006</v>
      </c>
      <c r="S307" s="26">
        <v>37</v>
      </c>
      <c r="T307" s="26">
        <v>790</v>
      </c>
      <c r="U307" s="26">
        <v>258</v>
      </c>
      <c r="V307" s="26">
        <v>217</v>
      </c>
      <c r="W307" s="26">
        <v>5597</v>
      </c>
      <c r="X307" s="26">
        <v>2984.9220999999998</v>
      </c>
      <c r="Y307" s="26">
        <v>255</v>
      </c>
      <c r="Z307" s="26">
        <v>1379</v>
      </c>
      <c r="AA307" s="26">
        <v>2460</v>
      </c>
      <c r="AB307" s="26">
        <v>253.5</v>
      </c>
      <c r="AC307" s="26">
        <v>865</v>
      </c>
      <c r="AD307" s="26">
        <v>9030</v>
      </c>
      <c r="AE307" s="26">
        <v>1439</v>
      </c>
      <c r="AF307" s="26">
        <v>2225</v>
      </c>
      <c r="AG307" s="26">
        <v>122.80289999999999</v>
      </c>
    </row>
    <row r="308" spans="1:33" ht="15.75" customHeight="1">
      <c r="A308" s="101">
        <v>44271</v>
      </c>
      <c r="B308" s="102">
        <f>VLOOKUP(A308,'FTSE All-Share Historical '!A:B,2,FALSE)</f>
        <v>3900.25</v>
      </c>
      <c r="C308" s="26">
        <v>870</v>
      </c>
      <c r="D308" s="26">
        <v>130</v>
      </c>
      <c r="E308" s="26">
        <v>347.5</v>
      </c>
      <c r="F308" s="26">
        <v>279</v>
      </c>
      <c r="G308" s="26">
        <v>89</v>
      </c>
      <c r="H308" s="26">
        <v>404</v>
      </c>
      <c r="I308" s="26">
        <v>98.6</v>
      </c>
      <c r="J308" s="26">
        <v>277</v>
      </c>
      <c r="K308" s="26">
        <v>262</v>
      </c>
      <c r="L308" s="26">
        <v>494</v>
      </c>
      <c r="M308" s="26">
        <v>1048</v>
      </c>
      <c r="N308" s="26">
        <v>330.5</v>
      </c>
      <c r="O308" s="26">
        <v>1490</v>
      </c>
      <c r="P308" s="26">
        <v>1750</v>
      </c>
      <c r="Q308" s="26">
        <v>88.75</v>
      </c>
      <c r="R308" s="26">
        <v>66.3</v>
      </c>
      <c r="S308" s="26">
        <v>36.6</v>
      </c>
      <c r="T308" s="26">
        <v>790</v>
      </c>
      <c r="U308" s="26">
        <v>261</v>
      </c>
      <c r="V308" s="26">
        <v>216.5</v>
      </c>
      <c r="W308" s="26">
        <v>5610</v>
      </c>
      <c r="X308" s="26">
        <v>2995.8778000000002</v>
      </c>
      <c r="Y308" s="26">
        <v>260.5</v>
      </c>
      <c r="Z308" s="26">
        <v>1397</v>
      </c>
      <c r="AA308" s="26">
        <v>2505</v>
      </c>
      <c r="AB308" s="26">
        <v>257.5</v>
      </c>
      <c r="AC308" s="26">
        <v>865</v>
      </c>
      <c r="AD308" s="26">
        <v>9066</v>
      </c>
      <c r="AE308" s="26">
        <v>1425</v>
      </c>
      <c r="AF308" s="26">
        <v>2244</v>
      </c>
      <c r="AG308" s="26">
        <v>124.24760000000001</v>
      </c>
    </row>
    <row r="309" spans="1:33" ht="15.75" customHeight="1">
      <c r="A309" s="101">
        <v>44272</v>
      </c>
      <c r="B309" s="102">
        <f>VLOOKUP(A309,'FTSE All-Share Historical '!A:B,2,FALSE)</f>
        <v>3874.32</v>
      </c>
      <c r="C309" s="26">
        <v>866</v>
      </c>
      <c r="D309" s="26">
        <v>127.1</v>
      </c>
      <c r="E309" s="26">
        <v>339.5</v>
      </c>
      <c r="F309" s="26">
        <v>285</v>
      </c>
      <c r="G309" s="26">
        <v>85.4</v>
      </c>
      <c r="H309" s="26">
        <v>390</v>
      </c>
      <c r="I309" s="26">
        <v>96.4</v>
      </c>
      <c r="J309" s="26">
        <v>266</v>
      </c>
      <c r="K309" s="26">
        <v>265</v>
      </c>
      <c r="L309" s="26">
        <v>441.5</v>
      </c>
      <c r="M309" s="26">
        <v>1042</v>
      </c>
      <c r="N309" s="26">
        <v>321</v>
      </c>
      <c r="O309" s="26">
        <v>1450</v>
      </c>
      <c r="P309" s="26">
        <v>1744</v>
      </c>
      <c r="Q309" s="26">
        <v>86.25</v>
      </c>
      <c r="R309" s="26">
        <v>63.7</v>
      </c>
      <c r="S309" s="26">
        <v>36.799999999999997</v>
      </c>
      <c r="T309" s="26">
        <v>804</v>
      </c>
      <c r="U309" s="26">
        <v>263</v>
      </c>
      <c r="V309" s="26">
        <v>214</v>
      </c>
      <c r="W309" s="26">
        <v>5460</v>
      </c>
      <c r="X309" s="26">
        <v>2877.8553000000002</v>
      </c>
      <c r="Y309" s="26">
        <v>260.5</v>
      </c>
      <c r="Z309" s="26">
        <v>1388</v>
      </c>
      <c r="AA309" s="26">
        <v>2530</v>
      </c>
      <c r="AB309" s="26">
        <v>258.89999999999998</v>
      </c>
      <c r="AC309" s="26">
        <v>865</v>
      </c>
      <c r="AD309" s="26">
        <v>8882</v>
      </c>
      <c r="AE309" s="26">
        <v>1444</v>
      </c>
      <c r="AF309" s="26">
        <v>2213</v>
      </c>
      <c r="AG309" s="26">
        <v>124.97</v>
      </c>
    </row>
    <row r="310" spans="1:33" ht="15.75" customHeight="1">
      <c r="A310" s="101">
        <v>44273</v>
      </c>
      <c r="B310" s="102">
        <f>VLOOKUP(A310,'FTSE All-Share Historical '!A:B,2,FALSE)</f>
        <v>3882.61</v>
      </c>
      <c r="C310" s="26">
        <v>890</v>
      </c>
      <c r="D310" s="26">
        <v>127.28</v>
      </c>
      <c r="E310" s="26">
        <v>336.5</v>
      </c>
      <c r="F310" s="26">
        <v>280</v>
      </c>
      <c r="G310" s="26">
        <v>81</v>
      </c>
      <c r="H310" s="26">
        <v>405</v>
      </c>
      <c r="I310" s="26">
        <v>96.85</v>
      </c>
      <c r="J310" s="26">
        <v>262</v>
      </c>
      <c r="K310" s="26">
        <v>262</v>
      </c>
      <c r="L310" s="26">
        <v>419</v>
      </c>
      <c r="M310" s="26">
        <v>1022</v>
      </c>
      <c r="N310" s="26">
        <v>316</v>
      </c>
      <c r="O310" s="26">
        <v>1425</v>
      </c>
      <c r="P310" s="26">
        <v>1750</v>
      </c>
      <c r="Q310" s="26">
        <v>90</v>
      </c>
      <c r="R310" s="26">
        <v>62.3</v>
      </c>
      <c r="S310" s="26">
        <v>37.9</v>
      </c>
      <c r="T310" s="26">
        <v>800</v>
      </c>
      <c r="U310" s="26">
        <v>265</v>
      </c>
      <c r="V310" s="26">
        <v>213.5</v>
      </c>
      <c r="W310" s="26">
        <v>5558</v>
      </c>
      <c r="X310" s="26">
        <v>2890.8029000000001</v>
      </c>
      <c r="Y310" s="26">
        <v>260.5</v>
      </c>
      <c r="Z310" s="26">
        <v>1320</v>
      </c>
      <c r="AA310" s="26">
        <v>2575</v>
      </c>
      <c r="AB310" s="26">
        <v>255.3</v>
      </c>
      <c r="AC310" s="26">
        <v>865</v>
      </c>
      <c r="AD310" s="26">
        <v>8720</v>
      </c>
      <c r="AE310" s="26">
        <v>1427</v>
      </c>
      <c r="AF310" s="26">
        <v>2207</v>
      </c>
      <c r="AG310" s="26">
        <v>124.24760000000001</v>
      </c>
    </row>
    <row r="311" spans="1:33" ht="15.75" customHeight="1">
      <c r="A311" s="101">
        <v>44274</v>
      </c>
      <c r="B311" s="102">
        <f>VLOOKUP(A311,'FTSE All-Share Historical '!A:B,2,FALSE)</f>
        <v>3844.51</v>
      </c>
      <c r="C311" s="26">
        <v>858</v>
      </c>
      <c r="D311" s="26">
        <v>126.24</v>
      </c>
      <c r="E311" s="26">
        <v>327.5</v>
      </c>
      <c r="F311" s="26">
        <v>287</v>
      </c>
      <c r="G311" s="26">
        <v>80</v>
      </c>
      <c r="H311" s="26">
        <v>390</v>
      </c>
      <c r="I311" s="26">
        <v>92.8</v>
      </c>
      <c r="J311" s="26">
        <v>268</v>
      </c>
      <c r="K311" s="26">
        <v>262</v>
      </c>
      <c r="L311" s="26">
        <v>410.5</v>
      </c>
      <c r="M311" s="26">
        <v>940</v>
      </c>
      <c r="N311" s="26">
        <v>316</v>
      </c>
      <c r="O311" s="26">
        <v>1435</v>
      </c>
      <c r="P311" s="26">
        <v>1704</v>
      </c>
      <c r="Q311" s="26">
        <v>89.3</v>
      </c>
      <c r="R311" s="26">
        <v>58.4</v>
      </c>
      <c r="S311" s="26">
        <v>37.9</v>
      </c>
      <c r="T311" s="26">
        <v>790</v>
      </c>
      <c r="U311" s="26">
        <v>265</v>
      </c>
      <c r="V311" s="26">
        <v>215</v>
      </c>
      <c r="W311" s="26">
        <v>5471</v>
      </c>
      <c r="X311" s="26">
        <v>2793.1979000000001</v>
      </c>
      <c r="Y311" s="26">
        <v>255.5</v>
      </c>
      <c r="Z311" s="26">
        <v>1289</v>
      </c>
      <c r="AA311" s="26">
        <v>2585</v>
      </c>
      <c r="AB311" s="26">
        <v>250</v>
      </c>
      <c r="AC311" s="26">
        <v>865</v>
      </c>
      <c r="AD311" s="26">
        <v>8564</v>
      </c>
      <c r="AE311" s="26">
        <v>1387</v>
      </c>
      <c r="AF311" s="26">
        <v>2212</v>
      </c>
      <c r="AG311" s="26">
        <v>124.97</v>
      </c>
    </row>
    <row r="312" spans="1:33" ht="15.75" customHeight="1">
      <c r="A312" s="101">
        <v>44277</v>
      </c>
      <c r="B312" s="102">
        <f>VLOOKUP(A312,'FTSE All-Share Historical '!A:B,2,FALSE)</f>
        <v>3853.82</v>
      </c>
      <c r="C312" s="26">
        <v>862</v>
      </c>
      <c r="D312" s="26">
        <v>125</v>
      </c>
      <c r="E312" s="26">
        <v>338.5</v>
      </c>
      <c r="F312" s="26">
        <v>284</v>
      </c>
      <c r="G312" s="26">
        <v>78.5</v>
      </c>
      <c r="H312" s="26">
        <v>396</v>
      </c>
      <c r="I312" s="26">
        <v>94.05</v>
      </c>
      <c r="J312" s="26">
        <v>264.5</v>
      </c>
      <c r="K312" s="26">
        <v>256</v>
      </c>
      <c r="L312" s="26">
        <v>410</v>
      </c>
      <c r="M312" s="26">
        <v>973</v>
      </c>
      <c r="N312" s="26">
        <v>312.5</v>
      </c>
      <c r="O312" s="26">
        <v>1460</v>
      </c>
      <c r="P312" s="26">
        <v>1680</v>
      </c>
      <c r="Q312" s="26">
        <v>89.1</v>
      </c>
      <c r="R312" s="26">
        <v>58</v>
      </c>
      <c r="S312" s="26">
        <v>39.799999999999997</v>
      </c>
      <c r="T312" s="26">
        <v>792</v>
      </c>
      <c r="U312" s="26">
        <v>266</v>
      </c>
      <c r="V312" s="26">
        <v>212</v>
      </c>
      <c r="W312" s="26">
        <v>5386</v>
      </c>
      <c r="X312" s="26">
        <v>2769.7926000000002</v>
      </c>
      <c r="Y312" s="26">
        <v>260</v>
      </c>
      <c r="Z312" s="26">
        <v>1309</v>
      </c>
      <c r="AA312" s="26">
        <v>2590</v>
      </c>
      <c r="AB312" s="26">
        <v>234.3</v>
      </c>
      <c r="AC312" s="26">
        <v>865</v>
      </c>
      <c r="AD312" s="26">
        <v>8596</v>
      </c>
      <c r="AE312" s="26">
        <v>1290</v>
      </c>
      <c r="AF312" s="26">
        <v>2253</v>
      </c>
      <c r="AG312" s="26">
        <v>120.6358</v>
      </c>
    </row>
    <row r="313" spans="1:33" ht="15.75" customHeight="1">
      <c r="A313" s="101">
        <v>44278</v>
      </c>
      <c r="B313" s="102">
        <f>VLOOKUP(A313,'FTSE All-Share Historical '!A:B,2,FALSE)</f>
        <v>3837.13</v>
      </c>
      <c r="C313" s="26">
        <v>850</v>
      </c>
      <c r="D313" s="26">
        <v>127.38</v>
      </c>
      <c r="E313" s="26">
        <v>343</v>
      </c>
      <c r="F313" s="26">
        <v>276</v>
      </c>
      <c r="G313" s="26">
        <v>78.5</v>
      </c>
      <c r="H313" s="26">
        <v>390</v>
      </c>
      <c r="I313" s="26">
        <v>96.3</v>
      </c>
      <c r="J313" s="26">
        <v>263</v>
      </c>
      <c r="K313" s="26">
        <v>253</v>
      </c>
      <c r="L313" s="26">
        <v>386.5</v>
      </c>
      <c r="M313" s="26">
        <v>958</v>
      </c>
      <c r="N313" s="26">
        <v>316.5</v>
      </c>
      <c r="O313" s="26">
        <v>1430</v>
      </c>
      <c r="P313" s="26">
        <v>1670</v>
      </c>
      <c r="Q313" s="26">
        <v>87.4</v>
      </c>
      <c r="R313" s="26">
        <v>57.2</v>
      </c>
      <c r="S313" s="26">
        <v>38.1</v>
      </c>
      <c r="T313" s="26">
        <v>790</v>
      </c>
      <c r="U313" s="26">
        <v>264</v>
      </c>
      <c r="V313" s="26">
        <v>215.5</v>
      </c>
      <c r="W313" s="26">
        <v>5345</v>
      </c>
      <c r="X313" s="26">
        <v>2710.0344</v>
      </c>
      <c r="Y313" s="26">
        <v>255</v>
      </c>
      <c r="Z313" s="26">
        <v>1314</v>
      </c>
      <c r="AA313" s="26">
        <v>2585</v>
      </c>
      <c r="AB313" s="26">
        <v>232.7</v>
      </c>
      <c r="AC313" s="26">
        <v>865</v>
      </c>
      <c r="AD313" s="26">
        <v>8598</v>
      </c>
      <c r="AE313" s="26">
        <v>1260</v>
      </c>
      <c r="AF313" s="26">
        <v>2229</v>
      </c>
      <c r="AG313" s="26">
        <v>120.6358</v>
      </c>
    </row>
    <row r="314" spans="1:33" ht="15.75" customHeight="1">
      <c r="A314" s="101">
        <v>44279</v>
      </c>
      <c r="B314" s="102">
        <f>VLOOKUP(A314,'FTSE All-Share Historical '!A:B,2,FALSE)</f>
        <v>3845.88</v>
      </c>
      <c r="C314" s="26">
        <v>840</v>
      </c>
      <c r="D314" s="26">
        <v>129.56</v>
      </c>
      <c r="E314" s="26">
        <v>362.5</v>
      </c>
      <c r="F314" s="26">
        <v>271</v>
      </c>
      <c r="G314" s="26">
        <v>75.099999999999994</v>
      </c>
      <c r="H314" s="26">
        <v>407</v>
      </c>
      <c r="I314" s="26">
        <v>98.2</v>
      </c>
      <c r="J314" s="26">
        <v>263</v>
      </c>
      <c r="K314" s="26">
        <v>244</v>
      </c>
      <c r="L314" s="26">
        <v>385.5</v>
      </c>
      <c r="M314" s="26">
        <v>945</v>
      </c>
      <c r="N314" s="26">
        <v>324.5</v>
      </c>
      <c r="O314" s="26">
        <v>1470</v>
      </c>
      <c r="P314" s="26">
        <v>1670</v>
      </c>
      <c r="Q314" s="26">
        <v>90.7</v>
      </c>
      <c r="R314" s="26">
        <v>56.1</v>
      </c>
      <c r="S314" s="26">
        <v>38.5</v>
      </c>
      <c r="T314" s="26">
        <v>785</v>
      </c>
      <c r="U314" s="26">
        <v>262</v>
      </c>
      <c r="V314" s="26">
        <v>214.5</v>
      </c>
      <c r="W314" s="26">
        <v>5422</v>
      </c>
      <c r="X314" s="26">
        <v>2771.7845000000002</v>
      </c>
      <c r="Y314" s="26">
        <v>255</v>
      </c>
      <c r="Z314" s="26">
        <v>1350</v>
      </c>
      <c r="AA314" s="26">
        <v>2590</v>
      </c>
      <c r="AB314" s="26">
        <v>234.5</v>
      </c>
      <c r="AC314" s="26">
        <v>860</v>
      </c>
      <c r="AD314" s="26">
        <v>8642</v>
      </c>
      <c r="AE314" s="26">
        <v>1273</v>
      </c>
      <c r="AF314" s="26">
        <v>2219</v>
      </c>
      <c r="AG314" s="26">
        <v>117.0239</v>
      </c>
    </row>
    <row r="315" spans="1:33" ht="15.75" customHeight="1">
      <c r="A315" s="101">
        <v>44280</v>
      </c>
      <c r="B315" s="102">
        <f>VLOOKUP(A315,'FTSE All-Share Historical '!A:B,2,FALSE)</f>
        <v>3823.96</v>
      </c>
      <c r="C315" s="26">
        <v>840</v>
      </c>
      <c r="D315" s="26">
        <v>127.96</v>
      </c>
      <c r="E315" s="26">
        <v>367.5</v>
      </c>
      <c r="F315" s="26">
        <v>265</v>
      </c>
      <c r="G315" s="26">
        <v>75.55</v>
      </c>
      <c r="H315" s="26">
        <v>404</v>
      </c>
      <c r="I315" s="26">
        <v>96.25</v>
      </c>
      <c r="J315" s="26">
        <v>261.5</v>
      </c>
      <c r="K315" s="26">
        <v>247</v>
      </c>
      <c r="L315" s="26">
        <v>390</v>
      </c>
      <c r="M315" s="26">
        <v>963</v>
      </c>
      <c r="N315" s="26">
        <v>321.5</v>
      </c>
      <c r="O315" s="26">
        <v>1490</v>
      </c>
      <c r="P315" s="26">
        <v>1670</v>
      </c>
      <c r="Q315" s="26">
        <v>90.45</v>
      </c>
      <c r="R315" s="26">
        <v>56.8</v>
      </c>
      <c r="S315" s="26">
        <v>38</v>
      </c>
      <c r="T315" s="26">
        <v>795</v>
      </c>
      <c r="U315" s="26">
        <v>257</v>
      </c>
      <c r="V315" s="26">
        <v>215</v>
      </c>
      <c r="W315" s="26">
        <v>5349</v>
      </c>
      <c r="X315" s="26">
        <v>2715.0142000000001</v>
      </c>
      <c r="Y315" s="26">
        <v>245.5</v>
      </c>
      <c r="Z315" s="26">
        <v>1334</v>
      </c>
      <c r="AA315" s="26">
        <v>2610</v>
      </c>
      <c r="AB315" s="26">
        <v>235.9</v>
      </c>
      <c r="AC315" s="26">
        <v>855</v>
      </c>
      <c r="AD315" s="26">
        <v>8612</v>
      </c>
      <c r="AE315" s="26">
        <v>1239</v>
      </c>
      <c r="AF315" s="26">
        <v>2221</v>
      </c>
      <c r="AG315" s="26">
        <v>117.74630000000001</v>
      </c>
    </row>
    <row r="316" spans="1:33" ht="15.75" customHeight="1">
      <c r="A316" s="101">
        <v>44281</v>
      </c>
      <c r="B316" s="102">
        <f>VLOOKUP(A316,'FTSE All-Share Historical '!A:B,2,FALSE)</f>
        <v>3861.61</v>
      </c>
      <c r="C316" s="26">
        <v>860</v>
      </c>
      <c r="D316" s="26">
        <v>129.19999999999999</v>
      </c>
      <c r="E316" s="26">
        <v>366</v>
      </c>
      <c r="F316" s="26">
        <v>274.5</v>
      </c>
      <c r="G316" s="26">
        <v>77.7</v>
      </c>
      <c r="H316" s="26">
        <v>418</v>
      </c>
      <c r="I316" s="26">
        <v>99.55</v>
      </c>
      <c r="J316" s="26">
        <v>256.5</v>
      </c>
      <c r="K316" s="26">
        <v>251</v>
      </c>
      <c r="L316" s="26">
        <v>400.5</v>
      </c>
      <c r="M316" s="26">
        <v>946</v>
      </c>
      <c r="N316" s="26">
        <v>324</v>
      </c>
      <c r="O316" s="26">
        <v>1460</v>
      </c>
      <c r="P316" s="26">
        <v>1768</v>
      </c>
      <c r="Q316" s="26">
        <v>90.25</v>
      </c>
      <c r="R316" s="26">
        <v>57.8</v>
      </c>
      <c r="S316" s="26">
        <v>39.200000000000003</v>
      </c>
      <c r="T316" s="26">
        <v>834</v>
      </c>
      <c r="U316" s="26">
        <v>254</v>
      </c>
      <c r="V316" s="26">
        <v>214</v>
      </c>
      <c r="W316" s="26">
        <v>5533</v>
      </c>
      <c r="X316" s="26">
        <v>2832.0407</v>
      </c>
      <c r="Y316" s="26">
        <v>253</v>
      </c>
      <c r="Z316" s="26">
        <v>1336</v>
      </c>
      <c r="AA316" s="26">
        <v>2700</v>
      </c>
      <c r="AB316" s="26">
        <v>242.6</v>
      </c>
      <c r="AC316" s="26">
        <v>855</v>
      </c>
      <c r="AD316" s="26">
        <v>8786</v>
      </c>
      <c r="AE316" s="26">
        <v>1236</v>
      </c>
      <c r="AF316" s="26">
        <v>2222</v>
      </c>
      <c r="AG316" s="26">
        <v>113.4121</v>
      </c>
    </row>
    <row r="317" spans="1:33" ht="15.75" customHeight="1">
      <c r="A317" s="101">
        <v>44284</v>
      </c>
      <c r="B317" s="102">
        <f>VLOOKUP(A317,'FTSE All-Share Historical '!A:B,2,FALSE)</f>
        <v>3857.85</v>
      </c>
      <c r="C317" s="26">
        <v>890</v>
      </c>
      <c r="D317" s="26">
        <v>127.2</v>
      </c>
      <c r="E317" s="26">
        <v>372</v>
      </c>
      <c r="F317" s="26">
        <v>265</v>
      </c>
      <c r="G317" s="26">
        <v>79</v>
      </c>
      <c r="H317" s="26">
        <v>415</v>
      </c>
      <c r="I317" s="26">
        <v>99</v>
      </c>
      <c r="J317" s="26">
        <v>260</v>
      </c>
      <c r="K317" s="26">
        <v>251</v>
      </c>
      <c r="L317" s="26">
        <v>396.5</v>
      </c>
      <c r="M317" s="26">
        <v>944</v>
      </c>
      <c r="N317" s="26">
        <v>319</v>
      </c>
      <c r="O317" s="26">
        <v>1475</v>
      </c>
      <c r="P317" s="26">
        <v>1764</v>
      </c>
      <c r="Q317" s="26">
        <v>90.1</v>
      </c>
      <c r="R317" s="26">
        <v>60.1</v>
      </c>
      <c r="S317" s="26">
        <v>40</v>
      </c>
      <c r="T317" s="26">
        <v>835</v>
      </c>
      <c r="U317" s="26">
        <v>255</v>
      </c>
      <c r="V317" s="26">
        <v>214</v>
      </c>
      <c r="W317" s="26">
        <v>5480</v>
      </c>
      <c r="X317" s="26">
        <v>2796.6837999999998</v>
      </c>
      <c r="Y317" s="26">
        <v>247.5</v>
      </c>
      <c r="Z317" s="26">
        <v>1339</v>
      </c>
      <c r="AA317" s="26">
        <v>2705</v>
      </c>
      <c r="AB317" s="26">
        <v>238.4</v>
      </c>
      <c r="AC317" s="26">
        <v>855</v>
      </c>
      <c r="AD317" s="26">
        <v>8820</v>
      </c>
      <c r="AE317" s="26">
        <v>1214</v>
      </c>
      <c r="AF317" s="26">
        <v>2213</v>
      </c>
      <c r="AG317" s="26">
        <v>108.35550000000001</v>
      </c>
    </row>
    <row r="318" spans="1:33" ht="15.75" customHeight="1">
      <c r="A318" s="101">
        <v>44285</v>
      </c>
      <c r="B318" s="102">
        <f>VLOOKUP(A318,'FTSE All-Share Historical '!A:B,2,FALSE)</f>
        <v>3879.25</v>
      </c>
      <c r="C318" s="26">
        <v>870</v>
      </c>
      <c r="D318" s="26">
        <v>126.5</v>
      </c>
      <c r="E318" s="26">
        <v>372</v>
      </c>
      <c r="F318" s="26">
        <v>260</v>
      </c>
      <c r="G318" s="26">
        <v>78</v>
      </c>
      <c r="H318" s="26">
        <v>420</v>
      </c>
      <c r="I318" s="26">
        <v>98.35</v>
      </c>
      <c r="J318" s="26">
        <v>260</v>
      </c>
      <c r="K318" s="26">
        <v>256</v>
      </c>
      <c r="L318" s="26">
        <v>406</v>
      </c>
      <c r="M318" s="26">
        <v>945</v>
      </c>
      <c r="N318" s="26">
        <v>318.5</v>
      </c>
      <c r="O318" s="26">
        <v>1450</v>
      </c>
      <c r="P318" s="26">
        <v>1770</v>
      </c>
      <c r="Q318" s="26">
        <v>90.9</v>
      </c>
      <c r="R318" s="26">
        <v>59.6</v>
      </c>
      <c r="S318" s="26">
        <v>40</v>
      </c>
      <c r="T318" s="26">
        <v>836</v>
      </c>
      <c r="U318" s="26">
        <v>255</v>
      </c>
      <c r="V318" s="26">
        <v>215</v>
      </c>
      <c r="W318" s="26">
        <v>5578</v>
      </c>
      <c r="X318" s="26">
        <v>2857.9358999999999</v>
      </c>
      <c r="Y318" s="26">
        <v>252</v>
      </c>
      <c r="Z318" s="26">
        <v>1361</v>
      </c>
      <c r="AA318" s="26">
        <v>2730</v>
      </c>
      <c r="AB318" s="26">
        <v>234.5</v>
      </c>
      <c r="AC318" s="26">
        <v>850</v>
      </c>
      <c r="AD318" s="26">
        <v>8794</v>
      </c>
      <c r="AE318" s="26">
        <v>1256</v>
      </c>
      <c r="AF318" s="26">
        <v>2200</v>
      </c>
      <c r="AG318" s="26">
        <v>109.0779</v>
      </c>
    </row>
    <row r="319" spans="1:33" ht="15.75" customHeight="1">
      <c r="A319" s="101">
        <v>44286</v>
      </c>
      <c r="B319" s="102">
        <f>VLOOKUP(A319,'FTSE All-Share Historical '!A:B,2,FALSE)</f>
        <v>3850.07</v>
      </c>
      <c r="C319" s="26">
        <v>860</v>
      </c>
      <c r="D319" s="26">
        <v>127</v>
      </c>
      <c r="E319" s="26">
        <v>380</v>
      </c>
      <c r="F319" s="26">
        <v>265</v>
      </c>
      <c r="G319" s="26">
        <v>78</v>
      </c>
      <c r="H319" s="26">
        <v>405</v>
      </c>
      <c r="I319" s="26">
        <v>98.3</v>
      </c>
      <c r="J319" s="26">
        <v>260</v>
      </c>
      <c r="K319" s="26">
        <v>268</v>
      </c>
      <c r="L319" s="26">
        <v>406</v>
      </c>
      <c r="M319" s="26">
        <v>952</v>
      </c>
      <c r="N319" s="26">
        <v>322</v>
      </c>
      <c r="O319" s="26">
        <v>1455</v>
      </c>
      <c r="P319" s="26">
        <v>1766</v>
      </c>
      <c r="Q319" s="26">
        <v>90.15</v>
      </c>
      <c r="R319" s="26">
        <v>57.7</v>
      </c>
      <c r="S319" s="26">
        <v>40.5</v>
      </c>
      <c r="T319" s="26">
        <v>836</v>
      </c>
      <c r="U319" s="26">
        <v>249</v>
      </c>
      <c r="V319" s="26">
        <v>213</v>
      </c>
      <c r="W319" s="26">
        <v>5550</v>
      </c>
      <c r="X319" s="26">
        <v>2831.0446999999999</v>
      </c>
      <c r="Y319" s="26">
        <v>250</v>
      </c>
      <c r="Z319" s="26">
        <v>1358</v>
      </c>
      <c r="AA319" s="26">
        <v>2750</v>
      </c>
      <c r="AB319" s="26">
        <v>228.6</v>
      </c>
      <c r="AC319" s="26">
        <v>850</v>
      </c>
      <c r="AD319" s="26">
        <v>8668</v>
      </c>
      <c r="AE319" s="26">
        <v>1268</v>
      </c>
      <c r="AF319" s="26">
        <v>2276</v>
      </c>
      <c r="AG319" s="26">
        <v>116.30159999999999</v>
      </c>
    </row>
    <row r="320" spans="1:33" ht="15.75" customHeight="1">
      <c r="A320" s="101">
        <v>44287</v>
      </c>
      <c r="B320" s="102">
        <f>VLOOKUP(A320,'FTSE All-Share Historical '!A:B,2,FALSE)</f>
        <v>3868.2</v>
      </c>
      <c r="C320" s="26">
        <v>840</v>
      </c>
      <c r="D320" s="26">
        <v>128.4</v>
      </c>
      <c r="E320" s="26">
        <v>372.4</v>
      </c>
      <c r="F320" s="26">
        <v>265</v>
      </c>
      <c r="G320" s="26">
        <v>76.5</v>
      </c>
      <c r="H320" s="26">
        <v>401</v>
      </c>
      <c r="I320" s="26">
        <v>98.8</v>
      </c>
      <c r="J320" s="26">
        <v>257.5</v>
      </c>
      <c r="K320" s="26">
        <v>269</v>
      </c>
      <c r="L320" s="26">
        <v>421</v>
      </c>
      <c r="M320" s="26">
        <v>952</v>
      </c>
      <c r="N320" s="26">
        <v>319</v>
      </c>
      <c r="O320" s="26">
        <v>1420</v>
      </c>
      <c r="P320" s="26">
        <v>1782</v>
      </c>
      <c r="Q320" s="26">
        <v>90</v>
      </c>
      <c r="R320" s="26">
        <v>59.5</v>
      </c>
      <c r="S320" s="26">
        <v>39.4</v>
      </c>
      <c r="T320" s="26">
        <v>846</v>
      </c>
      <c r="U320" s="26">
        <v>249</v>
      </c>
      <c r="V320" s="26">
        <v>213</v>
      </c>
      <c r="W320" s="26">
        <v>5480</v>
      </c>
      <c r="X320" s="26">
        <v>2886.819</v>
      </c>
      <c r="Y320" s="26">
        <v>253</v>
      </c>
      <c r="Z320" s="26">
        <v>1365</v>
      </c>
      <c r="AA320" s="26">
        <v>2780</v>
      </c>
      <c r="AB320" s="26">
        <v>237</v>
      </c>
      <c r="AC320" s="26">
        <v>840</v>
      </c>
      <c r="AD320" s="26">
        <v>8946</v>
      </c>
      <c r="AE320" s="26">
        <v>1301.5</v>
      </c>
      <c r="AF320" s="26">
        <v>2319</v>
      </c>
      <c r="AG320" s="26">
        <v>114.1345</v>
      </c>
    </row>
    <row r="321" spans="1:33" ht="15.75" customHeight="1">
      <c r="A321" s="101">
        <v>44292</v>
      </c>
      <c r="B321" s="102">
        <f>VLOOKUP(A321,'FTSE All-Share Historical '!A:B,2,FALSE)</f>
        <v>3917.18</v>
      </c>
      <c r="C321" s="26">
        <v>840</v>
      </c>
      <c r="D321" s="26">
        <v>130</v>
      </c>
      <c r="E321" s="26">
        <v>379.8</v>
      </c>
      <c r="F321" s="26">
        <v>263.5</v>
      </c>
      <c r="G321" s="26">
        <v>79</v>
      </c>
      <c r="H321" s="26">
        <v>403</v>
      </c>
      <c r="I321" s="26">
        <v>99.3</v>
      </c>
      <c r="J321" s="26">
        <v>261</v>
      </c>
      <c r="K321" s="26">
        <v>274</v>
      </c>
      <c r="L321" s="26">
        <v>437.5</v>
      </c>
      <c r="M321" s="26">
        <v>1000</v>
      </c>
      <c r="N321" s="26">
        <v>317.8</v>
      </c>
      <c r="O321" s="26">
        <v>1500</v>
      </c>
      <c r="P321" s="26">
        <v>1800</v>
      </c>
      <c r="Q321" s="26">
        <v>91.5</v>
      </c>
      <c r="R321" s="26">
        <v>61.5</v>
      </c>
      <c r="S321" s="26">
        <v>40.299999999999997</v>
      </c>
      <c r="T321" s="26">
        <v>876</v>
      </c>
      <c r="U321" s="26">
        <v>249</v>
      </c>
      <c r="V321" s="26">
        <v>219</v>
      </c>
      <c r="W321" s="26">
        <v>5627</v>
      </c>
      <c r="X321" s="26">
        <v>2951.5571</v>
      </c>
      <c r="Y321" s="26">
        <v>272.5</v>
      </c>
      <c r="Z321" s="26">
        <v>1404</v>
      </c>
      <c r="AA321" s="26">
        <v>2790</v>
      </c>
      <c r="AB321" s="26">
        <v>228.4</v>
      </c>
      <c r="AC321" s="26">
        <v>840</v>
      </c>
      <c r="AD321" s="26">
        <v>9004</v>
      </c>
      <c r="AE321" s="26">
        <v>1319</v>
      </c>
      <c r="AF321" s="26">
        <v>2387</v>
      </c>
      <c r="AG321" s="26">
        <v>114.1345</v>
      </c>
    </row>
    <row r="322" spans="1:33" ht="15.75" customHeight="1">
      <c r="A322" s="101">
        <v>44293</v>
      </c>
      <c r="B322" s="102">
        <f>VLOOKUP(A322,'FTSE All-Share Historical '!A:B,2,FALSE)</f>
        <v>3951.55</v>
      </c>
      <c r="C322" s="26">
        <v>864</v>
      </c>
      <c r="D322" s="26">
        <v>129.5</v>
      </c>
      <c r="E322" s="26">
        <v>388</v>
      </c>
      <c r="F322" s="26">
        <v>265</v>
      </c>
      <c r="G322" s="26">
        <v>77</v>
      </c>
      <c r="H322" s="26">
        <v>402</v>
      </c>
      <c r="I322" s="26">
        <v>101.2</v>
      </c>
      <c r="J322" s="26">
        <v>259</v>
      </c>
      <c r="K322" s="26">
        <v>269</v>
      </c>
      <c r="L322" s="26">
        <v>440</v>
      </c>
      <c r="M322" s="26">
        <v>988</v>
      </c>
      <c r="N322" s="26">
        <v>329.4</v>
      </c>
      <c r="O322" s="26">
        <v>1450</v>
      </c>
      <c r="P322" s="26">
        <v>1846</v>
      </c>
      <c r="Q322" s="26">
        <v>92.3</v>
      </c>
      <c r="R322" s="26">
        <v>61</v>
      </c>
      <c r="S322" s="26">
        <v>42</v>
      </c>
      <c r="T322" s="26">
        <v>880</v>
      </c>
      <c r="U322" s="26">
        <v>249.5</v>
      </c>
      <c r="V322" s="26">
        <v>229.5</v>
      </c>
      <c r="W322" s="26">
        <v>5743</v>
      </c>
      <c r="X322" s="26">
        <v>2975.9584</v>
      </c>
      <c r="Y322" s="26">
        <v>273.5</v>
      </c>
      <c r="Z322" s="26">
        <v>1400</v>
      </c>
      <c r="AA322" s="26">
        <v>2825</v>
      </c>
      <c r="AB322" s="26">
        <v>239.9</v>
      </c>
      <c r="AC322" s="26">
        <v>840</v>
      </c>
      <c r="AD322" s="26">
        <v>9128</v>
      </c>
      <c r="AE322" s="26">
        <v>1368.5</v>
      </c>
      <c r="AF322" s="26">
        <v>2380</v>
      </c>
      <c r="AG322" s="26">
        <v>114.2067</v>
      </c>
    </row>
    <row r="323" spans="1:33" ht="15.75" customHeight="1">
      <c r="A323" s="101">
        <v>44294</v>
      </c>
      <c r="B323" s="102">
        <f>VLOOKUP(A323,'FTSE All-Share Historical '!A:B,2,FALSE)</f>
        <v>3981.03</v>
      </c>
      <c r="C323" s="26">
        <v>900</v>
      </c>
      <c r="D323" s="26">
        <v>129.69999999999999</v>
      </c>
      <c r="E323" s="26">
        <v>378.6</v>
      </c>
      <c r="F323" s="26">
        <v>280</v>
      </c>
      <c r="G323" s="26">
        <v>77.900000000000006</v>
      </c>
      <c r="H323" s="26">
        <v>426</v>
      </c>
      <c r="I323" s="26">
        <v>100</v>
      </c>
      <c r="J323" s="26">
        <v>259</v>
      </c>
      <c r="K323" s="26">
        <v>272</v>
      </c>
      <c r="L323" s="26">
        <v>425</v>
      </c>
      <c r="M323" s="26">
        <v>1010</v>
      </c>
      <c r="N323" s="26">
        <v>322</v>
      </c>
      <c r="O323" s="26">
        <v>1515</v>
      </c>
      <c r="P323" s="26">
        <v>1878</v>
      </c>
      <c r="Q323" s="26">
        <v>93</v>
      </c>
      <c r="R323" s="26">
        <v>61</v>
      </c>
      <c r="S323" s="26">
        <v>42.6</v>
      </c>
      <c r="T323" s="26">
        <v>880</v>
      </c>
      <c r="U323" s="26">
        <v>253</v>
      </c>
      <c r="V323" s="26">
        <v>231.5</v>
      </c>
      <c r="W323" s="26">
        <v>5755</v>
      </c>
      <c r="X323" s="26">
        <v>3071.5715</v>
      </c>
      <c r="Y323" s="26">
        <v>272</v>
      </c>
      <c r="Z323" s="26">
        <v>1394</v>
      </c>
      <c r="AA323" s="26">
        <v>2905</v>
      </c>
      <c r="AB323" s="26">
        <v>237</v>
      </c>
      <c r="AC323" s="26">
        <v>845</v>
      </c>
      <c r="AD323" s="26">
        <v>9268</v>
      </c>
      <c r="AE323" s="26">
        <v>1367</v>
      </c>
      <c r="AF323" s="26">
        <v>2417</v>
      </c>
      <c r="AG323" s="26">
        <v>117.0239</v>
      </c>
    </row>
    <row r="324" spans="1:33" ht="15.75" customHeight="1">
      <c r="A324" s="101">
        <v>44295</v>
      </c>
      <c r="B324" s="102">
        <f>VLOOKUP(A324,'FTSE All-Share Historical '!A:B,2,FALSE)</f>
        <v>3968.75</v>
      </c>
      <c r="C324" s="26">
        <v>954</v>
      </c>
      <c r="D324" s="26">
        <v>128.69999999999999</v>
      </c>
      <c r="E324" s="26">
        <v>380.4</v>
      </c>
      <c r="F324" s="26">
        <v>280</v>
      </c>
      <c r="G324" s="26">
        <v>83.8</v>
      </c>
      <c r="H324" s="26">
        <v>435</v>
      </c>
      <c r="I324" s="26">
        <v>100.3</v>
      </c>
      <c r="J324" s="26">
        <v>260</v>
      </c>
      <c r="K324" s="26">
        <v>275</v>
      </c>
      <c r="L324" s="26">
        <v>393</v>
      </c>
      <c r="M324" s="26">
        <v>1006</v>
      </c>
      <c r="N324" s="26">
        <v>324.60000000000002</v>
      </c>
      <c r="O324" s="26">
        <v>1500</v>
      </c>
      <c r="P324" s="26">
        <v>1892</v>
      </c>
      <c r="Q324" s="26">
        <v>92</v>
      </c>
      <c r="R324" s="26">
        <v>61</v>
      </c>
      <c r="S324" s="26">
        <v>42.1</v>
      </c>
      <c r="T324" s="26">
        <v>880</v>
      </c>
      <c r="U324" s="26">
        <v>254</v>
      </c>
      <c r="V324" s="26">
        <v>230</v>
      </c>
      <c r="W324" s="26">
        <v>5663</v>
      </c>
      <c r="X324" s="26">
        <v>3070.5754999999999</v>
      </c>
      <c r="Y324" s="26">
        <v>275.5</v>
      </c>
      <c r="Z324" s="26">
        <v>1400</v>
      </c>
      <c r="AA324" s="26">
        <v>2900</v>
      </c>
      <c r="AB324" s="26">
        <v>233.3</v>
      </c>
      <c r="AC324" s="26">
        <v>860</v>
      </c>
      <c r="AD324" s="26">
        <v>9310</v>
      </c>
      <c r="AE324" s="26">
        <v>1294</v>
      </c>
      <c r="AF324" s="26">
        <v>2433</v>
      </c>
      <c r="AG324" s="26">
        <v>112.6897</v>
      </c>
    </row>
    <row r="325" spans="1:33" ht="15.75" customHeight="1">
      <c r="A325" s="101">
        <v>44298</v>
      </c>
      <c r="B325" s="102">
        <f>VLOOKUP(A325,'FTSE All-Share Historical '!A:B,2,FALSE)</f>
        <v>3953.08</v>
      </c>
      <c r="C325" s="26">
        <v>900</v>
      </c>
      <c r="D325" s="26">
        <v>128.9</v>
      </c>
      <c r="E325" s="26">
        <v>375.2</v>
      </c>
      <c r="F325" s="26">
        <v>284</v>
      </c>
      <c r="G325" s="26">
        <v>87.9</v>
      </c>
      <c r="H325" s="26">
        <v>419</v>
      </c>
      <c r="I325" s="26">
        <v>96.25</v>
      </c>
      <c r="J325" s="26">
        <v>258</v>
      </c>
      <c r="K325" s="26">
        <v>275</v>
      </c>
      <c r="L325" s="26">
        <v>389.5</v>
      </c>
      <c r="M325" s="26">
        <v>1006</v>
      </c>
      <c r="N325" s="26">
        <v>313.8</v>
      </c>
      <c r="O325" s="26">
        <v>1490</v>
      </c>
      <c r="P325" s="26">
        <v>1888</v>
      </c>
      <c r="Q325" s="26">
        <v>88.9</v>
      </c>
      <c r="R325" s="26">
        <v>61.7</v>
      </c>
      <c r="S325" s="26">
        <v>42</v>
      </c>
      <c r="T325" s="26">
        <v>914</v>
      </c>
      <c r="U325" s="26">
        <v>251</v>
      </c>
      <c r="V325" s="26">
        <v>228</v>
      </c>
      <c r="W325" s="26">
        <v>5645</v>
      </c>
      <c r="X325" s="26">
        <v>3016.7930999999999</v>
      </c>
      <c r="Y325" s="26">
        <v>264.5</v>
      </c>
      <c r="Z325" s="26">
        <v>1374</v>
      </c>
      <c r="AA325" s="26">
        <v>2855</v>
      </c>
      <c r="AB325" s="26">
        <v>242</v>
      </c>
      <c r="AC325" s="26">
        <v>870</v>
      </c>
      <c r="AD325" s="26">
        <v>9220</v>
      </c>
      <c r="AE325" s="26">
        <v>1249</v>
      </c>
      <c r="AF325" s="26">
        <v>2431</v>
      </c>
      <c r="AG325" s="26">
        <v>106.4773</v>
      </c>
    </row>
    <row r="326" spans="1:33" ht="15.75" customHeight="1">
      <c r="A326" s="101">
        <v>44299</v>
      </c>
      <c r="B326" s="102">
        <f>VLOOKUP(A326,'FTSE All-Share Historical '!A:B,2,FALSE)</f>
        <v>3957.49</v>
      </c>
      <c r="C326" s="26">
        <v>940</v>
      </c>
      <c r="D326" s="26">
        <v>128</v>
      </c>
      <c r="E326" s="26">
        <v>374.6</v>
      </c>
      <c r="F326" s="26">
        <v>284</v>
      </c>
      <c r="G326" s="26">
        <v>88</v>
      </c>
      <c r="H326" s="26">
        <v>420</v>
      </c>
      <c r="I326" s="26">
        <v>96.65</v>
      </c>
      <c r="J326" s="26">
        <v>260</v>
      </c>
      <c r="K326" s="26">
        <v>283</v>
      </c>
      <c r="L326" s="26">
        <v>398</v>
      </c>
      <c r="M326" s="26">
        <v>1030</v>
      </c>
      <c r="N326" s="26">
        <v>317.8</v>
      </c>
      <c r="O326" s="26">
        <v>1485</v>
      </c>
      <c r="P326" s="26">
        <v>1890</v>
      </c>
      <c r="Q326" s="26">
        <v>87</v>
      </c>
      <c r="R326" s="26">
        <v>61.7</v>
      </c>
      <c r="S326" s="26">
        <v>42</v>
      </c>
      <c r="T326" s="26">
        <v>880</v>
      </c>
      <c r="U326" s="26">
        <v>261</v>
      </c>
      <c r="V326" s="26">
        <v>229</v>
      </c>
      <c r="W326" s="26">
        <v>5701</v>
      </c>
      <c r="X326" s="26">
        <v>3038.7044999999998</v>
      </c>
      <c r="Y326" s="26">
        <v>259</v>
      </c>
      <c r="Z326" s="26">
        <v>1392</v>
      </c>
      <c r="AA326" s="26">
        <v>2900</v>
      </c>
      <c r="AB326" s="26">
        <v>319.39999999999998</v>
      </c>
      <c r="AC326" s="26">
        <v>870</v>
      </c>
      <c r="AD326" s="26">
        <v>9210</v>
      </c>
      <c r="AE326" s="26">
        <v>1289.5</v>
      </c>
      <c r="AF326" s="26">
        <v>2431</v>
      </c>
      <c r="AG326" s="26">
        <v>110.1614</v>
      </c>
    </row>
    <row r="327" spans="1:33" ht="15.75" customHeight="1">
      <c r="A327" s="101">
        <v>44300</v>
      </c>
      <c r="B327" s="102">
        <f>VLOOKUP(A327,'FTSE All-Share Historical '!A:B,2,FALSE)</f>
        <v>3983.34</v>
      </c>
      <c r="C327" s="26">
        <v>890</v>
      </c>
      <c r="D327" s="26">
        <v>125.8</v>
      </c>
      <c r="E327" s="26">
        <v>383</v>
      </c>
      <c r="F327" s="26">
        <v>284</v>
      </c>
      <c r="G327" s="26">
        <v>90</v>
      </c>
      <c r="H327" s="26">
        <v>418</v>
      </c>
      <c r="I327" s="26">
        <v>97.3</v>
      </c>
      <c r="J327" s="26">
        <v>253</v>
      </c>
      <c r="K327" s="26">
        <v>288</v>
      </c>
      <c r="L327" s="26">
        <v>400</v>
      </c>
      <c r="M327" s="26">
        <v>1040</v>
      </c>
      <c r="N327" s="26">
        <v>315.2</v>
      </c>
      <c r="O327" s="26">
        <v>1440</v>
      </c>
      <c r="P327" s="26">
        <v>1904</v>
      </c>
      <c r="Q327" s="26">
        <v>87.8</v>
      </c>
      <c r="R327" s="26">
        <v>63</v>
      </c>
      <c r="S327" s="26">
        <v>43</v>
      </c>
      <c r="T327" s="26">
        <v>888</v>
      </c>
      <c r="U327" s="26">
        <v>256</v>
      </c>
      <c r="V327" s="26">
        <v>227.5</v>
      </c>
      <c r="W327" s="26">
        <v>5849</v>
      </c>
      <c r="X327" s="26">
        <v>3130.8317000000002</v>
      </c>
      <c r="Y327" s="26">
        <v>258</v>
      </c>
      <c r="Z327" s="26">
        <v>1390</v>
      </c>
      <c r="AA327" s="26">
        <v>2900</v>
      </c>
      <c r="AB327" s="26">
        <v>312.60000000000002</v>
      </c>
      <c r="AC327" s="26">
        <v>880</v>
      </c>
      <c r="AD327" s="26">
        <v>9104</v>
      </c>
      <c r="AE327" s="26">
        <v>1354.5</v>
      </c>
      <c r="AF327" s="26">
        <v>2400</v>
      </c>
      <c r="AG327" s="26">
        <v>110.017</v>
      </c>
    </row>
    <row r="328" spans="1:33" ht="15.75" customHeight="1">
      <c r="A328" s="101">
        <v>44301</v>
      </c>
      <c r="B328" s="102">
        <f>VLOOKUP(A328,'FTSE All-Share Historical '!A:B,2,FALSE)</f>
        <v>4007.73</v>
      </c>
      <c r="C328" s="26">
        <v>932</v>
      </c>
      <c r="D328" s="26">
        <v>125</v>
      </c>
      <c r="E328" s="26">
        <v>377</v>
      </c>
      <c r="F328" s="26">
        <v>275</v>
      </c>
      <c r="G328" s="26">
        <v>91.5</v>
      </c>
      <c r="H328" s="26">
        <v>428</v>
      </c>
      <c r="I328" s="26">
        <v>96.9</v>
      </c>
      <c r="J328" s="26">
        <v>260</v>
      </c>
      <c r="K328" s="26">
        <v>300</v>
      </c>
      <c r="L328" s="26">
        <v>399.5</v>
      </c>
      <c r="M328" s="26">
        <v>1042</v>
      </c>
      <c r="N328" s="26">
        <v>312</v>
      </c>
      <c r="O328" s="26">
        <v>1490</v>
      </c>
      <c r="P328" s="26">
        <v>1900</v>
      </c>
      <c r="Q328" s="26">
        <v>87</v>
      </c>
      <c r="R328" s="26">
        <v>64.599999999999994</v>
      </c>
      <c r="S328" s="26">
        <v>45</v>
      </c>
      <c r="T328" s="26">
        <v>882</v>
      </c>
      <c r="U328" s="26">
        <v>251</v>
      </c>
      <c r="V328" s="26">
        <v>227</v>
      </c>
      <c r="W328" s="26">
        <v>5984</v>
      </c>
      <c r="X328" s="26">
        <v>3136.8074999999999</v>
      </c>
      <c r="Y328" s="26">
        <v>261</v>
      </c>
      <c r="Z328" s="26">
        <v>1369</v>
      </c>
      <c r="AA328" s="26">
        <v>2900</v>
      </c>
      <c r="AB328" s="26">
        <v>307.7</v>
      </c>
      <c r="AC328" s="26">
        <v>915</v>
      </c>
      <c r="AD328" s="26">
        <v>9190</v>
      </c>
      <c r="AE328" s="26">
        <v>1315</v>
      </c>
      <c r="AF328" s="26">
        <v>2408</v>
      </c>
      <c r="AG328" s="26">
        <v>108.35550000000001</v>
      </c>
    </row>
    <row r="329" spans="1:33" ht="15.75" customHeight="1">
      <c r="A329" s="101">
        <v>44302</v>
      </c>
      <c r="B329" s="102">
        <f>VLOOKUP(A329,'FTSE All-Share Historical '!A:B,2,FALSE)</f>
        <v>4026.26</v>
      </c>
      <c r="C329" s="26">
        <v>902</v>
      </c>
      <c r="D329" s="26">
        <v>126.5</v>
      </c>
      <c r="E329" s="26">
        <v>380.2</v>
      </c>
      <c r="F329" s="26">
        <v>288</v>
      </c>
      <c r="G329" s="26">
        <v>91.2</v>
      </c>
      <c r="H329" s="26">
        <v>434</v>
      </c>
      <c r="I329" s="26">
        <v>96.5</v>
      </c>
      <c r="J329" s="26">
        <v>260</v>
      </c>
      <c r="K329" s="26">
        <v>299</v>
      </c>
      <c r="L329" s="26">
        <v>402</v>
      </c>
      <c r="M329" s="26">
        <v>1054</v>
      </c>
      <c r="N329" s="26">
        <v>310.2</v>
      </c>
      <c r="O329" s="26">
        <v>1460</v>
      </c>
      <c r="P329" s="26">
        <v>1900</v>
      </c>
      <c r="Q329" s="26">
        <v>90.1</v>
      </c>
      <c r="R329" s="26">
        <v>64.900000000000006</v>
      </c>
      <c r="S329" s="26">
        <v>45.5</v>
      </c>
      <c r="T329" s="26">
        <v>880</v>
      </c>
      <c r="U329" s="26">
        <v>253</v>
      </c>
      <c r="V329" s="26">
        <v>230.5</v>
      </c>
      <c r="W329" s="26">
        <v>6054</v>
      </c>
      <c r="X329" s="26">
        <v>3186.6060000000002</v>
      </c>
      <c r="Y329" s="26">
        <v>272.5</v>
      </c>
      <c r="Z329" s="26">
        <v>1384</v>
      </c>
      <c r="AA329" s="26">
        <v>2825</v>
      </c>
      <c r="AB329" s="26">
        <v>307.8</v>
      </c>
      <c r="AC329" s="26">
        <v>920</v>
      </c>
      <c r="AD329" s="26">
        <v>9344</v>
      </c>
      <c r="AE329" s="26">
        <v>1326.5</v>
      </c>
      <c r="AF329" s="26">
        <v>2367</v>
      </c>
      <c r="AG329" s="26">
        <v>111.6784</v>
      </c>
    </row>
    <row r="330" spans="1:33" ht="15.75" customHeight="1">
      <c r="A330" s="101">
        <v>44305</v>
      </c>
      <c r="B330" s="102">
        <f>VLOOKUP(A330,'FTSE All-Share Historical '!A:B,2,FALSE)</f>
        <v>4016.12</v>
      </c>
      <c r="C330" s="26">
        <v>922</v>
      </c>
      <c r="D330" s="26">
        <v>125.9</v>
      </c>
      <c r="E330" s="26">
        <v>372.4</v>
      </c>
      <c r="F330" s="26">
        <v>280</v>
      </c>
      <c r="G330" s="26">
        <v>93.2</v>
      </c>
      <c r="H330" s="26">
        <v>431</v>
      </c>
      <c r="I330" s="26">
        <v>97.05</v>
      </c>
      <c r="J330" s="26">
        <v>257</v>
      </c>
      <c r="K330" s="26">
        <v>299</v>
      </c>
      <c r="L330" s="26">
        <v>400</v>
      </c>
      <c r="M330" s="26">
        <v>1062</v>
      </c>
      <c r="N330" s="26">
        <v>308.60000000000002</v>
      </c>
      <c r="O330" s="26">
        <v>1450</v>
      </c>
      <c r="P330" s="26">
        <v>1910</v>
      </c>
      <c r="Q330" s="26">
        <v>95</v>
      </c>
      <c r="R330" s="26">
        <v>64.3</v>
      </c>
      <c r="S330" s="26">
        <v>46.6</v>
      </c>
      <c r="T330" s="26">
        <v>885</v>
      </c>
      <c r="U330" s="26">
        <v>260</v>
      </c>
      <c r="V330" s="26">
        <v>235</v>
      </c>
      <c r="W330" s="26">
        <v>6089</v>
      </c>
      <c r="X330" s="26">
        <v>3173.6583999999998</v>
      </c>
      <c r="Y330" s="26">
        <v>273.5</v>
      </c>
      <c r="Z330" s="26">
        <v>1363</v>
      </c>
      <c r="AA330" s="26">
        <v>2845</v>
      </c>
      <c r="AB330" s="26">
        <v>311.5</v>
      </c>
      <c r="AC330" s="26">
        <v>920</v>
      </c>
      <c r="AD330" s="26">
        <v>9328</v>
      </c>
      <c r="AE330" s="26">
        <v>1347.5</v>
      </c>
      <c r="AF330" s="26">
        <v>2381</v>
      </c>
      <c r="AG330" s="26">
        <v>107.5609</v>
      </c>
    </row>
    <row r="331" spans="1:33" ht="15.75" customHeight="1">
      <c r="A331" s="101">
        <v>44306</v>
      </c>
      <c r="B331" s="102">
        <f>VLOOKUP(A331,'FTSE All-Share Historical '!A:B,2,FALSE)</f>
        <v>3937.91</v>
      </c>
      <c r="C331" s="26">
        <v>890</v>
      </c>
      <c r="D331" s="26">
        <v>122.7</v>
      </c>
      <c r="E331" s="26">
        <v>367.6</v>
      </c>
      <c r="F331" s="26">
        <v>278</v>
      </c>
      <c r="G331" s="26">
        <v>94</v>
      </c>
      <c r="H331" s="26">
        <v>431</v>
      </c>
      <c r="I331" s="26">
        <v>92.75</v>
      </c>
      <c r="J331" s="26">
        <v>255</v>
      </c>
      <c r="K331" s="26">
        <v>305</v>
      </c>
      <c r="L331" s="26">
        <v>390</v>
      </c>
      <c r="M331" s="26">
        <v>1050</v>
      </c>
      <c r="N331" s="26">
        <v>291.2</v>
      </c>
      <c r="O331" s="26">
        <v>1480</v>
      </c>
      <c r="P331" s="26">
        <v>1898</v>
      </c>
      <c r="Q331" s="26">
        <v>94.3</v>
      </c>
      <c r="R331" s="26">
        <v>63</v>
      </c>
      <c r="S331" s="26">
        <v>44</v>
      </c>
      <c r="T331" s="26">
        <v>890</v>
      </c>
      <c r="U331" s="26">
        <v>250</v>
      </c>
      <c r="V331" s="26">
        <v>233</v>
      </c>
      <c r="W331" s="26">
        <v>5955</v>
      </c>
      <c r="X331" s="26">
        <v>3054.64</v>
      </c>
      <c r="Y331" s="26">
        <v>269</v>
      </c>
      <c r="Z331" s="26">
        <v>1323</v>
      </c>
      <c r="AA331" s="26">
        <v>2850</v>
      </c>
      <c r="AB331" s="26">
        <v>301.89999999999998</v>
      </c>
      <c r="AC331" s="26">
        <v>915</v>
      </c>
      <c r="AD331" s="26">
        <v>9208</v>
      </c>
      <c r="AE331" s="26">
        <v>1266</v>
      </c>
      <c r="AF331" s="26">
        <v>2378</v>
      </c>
      <c r="AG331" s="26">
        <v>105.53830000000001</v>
      </c>
    </row>
    <row r="332" spans="1:33" ht="15.75" customHeight="1">
      <c r="A332" s="101">
        <v>44307</v>
      </c>
      <c r="B332" s="102">
        <f>VLOOKUP(A332,'FTSE All-Share Historical '!A:B,2,FALSE)</f>
        <v>3953.76</v>
      </c>
      <c r="C332" s="26">
        <v>919</v>
      </c>
      <c r="D332" s="26">
        <v>122.1</v>
      </c>
      <c r="E332" s="26">
        <v>371.2</v>
      </c>
      <c r="F332" s="26">
        <v>275</v>
      </c>
      <c r="G332" s="26">
        <v>97.6</v>
      </c>
      <c r="H332" s="26">
        <v>433</v>
      </c>
      <c r="I332" s="26">
        <v>94.35</v>
      </c>
      <c r="J332" s="26">
        <v>255</v>
      </c>
      <c r="K332" s="26">
        <v>307</v>
      </c>
      <c r="L332" s="26">
        <v>387.5</v>
      </c>
      <c r="M332" s="26">
        <v>1080</v>
      </c>
      <c r="N332" s="26">
        <v>296.2</v>
      </c>
      <c r="O332" s="26">
        <v>1420</v>
      </c>
      <c r="P332" s="26">
        <v>1868</v>
      </c>
      <c r="Q332" s="26">
        <v>90.5</v>
      </c>
      <c r="R332" s="26">
        <v>64.400000000000006</v>
      </c>
      <c r="S332" s="26">
        <v>46</v>
      </c>
      <c r="T332" s="26">
        <v>916</v>
      </c>
      <c r="U332" s="26">
        <v>251</v>
      </c>
      <c r="V332" s="26">
        <v>229.5</v>
      </c>
      <c r="W332" s="26">
        <v>5974</v>
      </c>
      <c r="X332" s="26">
        <v>3056.1338999999998</v>
      </c>
      <c r="Y332" s="26">
        <v>273</v>
      </c>
      <c r="Z332" s="26">
        <v>1343</v>
      </c>
      <c r="AA332" s="26">
        <v>2855</v>
      </c>
      <c r="AB332" s="26">
        <v>299.10000000000002</v>
      </c>
      <c r="AC332" s="26">
        <v>910</v>
      </c>
      <c r="AD332" s="26">
        <v>9212</v>
      </c>
      <c r="AE332" s="26">
        <v>1303</v>
      </c>
      <c r="AF332" s="26">
        <v>2445</v>
      </c>
      <c r="AG332" s="26">
        <v>109.0779</v>
      </c>
    </row>
    <row r="333" spans="1:33" ht="15.75" customHeight="1">
      <c r="A333" s="101">
        <v>44308</v>
      </c>
      <c r="B333" s="102">
        <f>VLOOKUP(A333,'FTSE All-Share Historical '!A:B,2,FALSE)</f>
        <v>3983.02</v>
      </c>
      <c r="C333" s="26">
        <v>920</v>
      </c>
      <c r="D333" s="26">
        <v>126</v>
      </c>
      <c r="E333" s="26">
        <v>387.2</v>
      </c>
      <c r="F333" s="26">
        <v>278.5</v>
      </c>
      <c r="G333" s="26">
        <v>98.9</v>
      </c>
      <c r="H333" s="26">
        <v>439</v>
      </c>
      <c r="I333" s="26">
        <v>95.8</v>
      </c>
      <c r="J333" s="26">
        <v>253</v>
      </c>
      <c r="K333" s="26">
        <v>308</v>
      </c>
      <c r="L333" s="26">
        <v>402.5</v>
      </c>
      <c r="M333" s="26">
        <v>1104</v>
      </c>
      <c r="N333" s="26">
        <v>305.2</v>
      </c>
      <c r="O333" s="26">
        <v>1420</v>
      </c>
      <c r="P333" s="26">
        <v>2235</v>
      </c>
      <c r="Q333" s="26">
        <v>89.7</v>
      </c>
      <c r="R333" s="26">
        <v>65</v>
      </c>
      <c r="S333" s="26">
        <v>46.2</v>
      </c>
      <c r="T333" s="26">
        <v>916</v>
      </c>
      <c r="U333" s="26">
        <v>254</v>
      </c>
      <c r="V333" s="26">
        <v>234</v>
      </c>
      <c r="W333" s="26">
        <v>6005</v>
      </c>
      <c r="X333" s="26">
        <v>3081.5311999999999</v>
      </c>
      <c r="Y333" s="26">
        <v>270</v>
      </c>
      <c r="Z333" s="26">
        <v>1374</v>
      </c>
      <c r="AA333" s="26">
        <v>2875</v>
      </c>
      <c r="AB333" s="26">
        <v>300.3</v>
      </c>
      <c r="AC333" s="26">
        <v>915</v>
      </c>
      <c r="AD333" s="26">
        <v>9286</v>
      </c>
      <c r="AE333" s="26">
        <v>1376.5</v>
      </c>
      <c r="AF333" s="26">
        <v>2437</v>
      </c>
      <c r="AG333" s="26">
        <v>108.7167</v>
      </c>
    </row>
    <row r="334" spans="1:33" ht="15.75" customHeight="1">
      <c r="A334" s="101">
        <v>44309</v>
      </c>
      <c r="B334" s="102">
        <f>VLOOKUP(A334,'FTSE All-Share Historical '!A:B,2,FALSE)</f>
        <v>3983.41</v>
      </c>
      <c r="C334" s="26">
        <v>924</v>
      </c>
      <c r="D334" s="26">
        <v>125</v>
      </c>
      <c r="E334" s="26">
        <v>393.4</v>
      </c>
      <c r="F334" s="26">
        <v>277</v>
      </c>
      <c r="G334" s="26">
        <v>99</v>
      </c>
      <c r="H334" s="26">
        <v>439</v>
      </c>
      <c r="I334" s="26">
        <v>97.15</v>
      </c>
      <c r="J334" s="26">
        <v>256</v>
      </c>
      <c r="K334" s="26">
        <v>302</v>
      </c>
      <c r="L334" s="26">
        <v>397.5</v>
      </c>
      <c r="M334" s="26">
        <v>1110</v>
      </c>
      <c r="N334" s="26">
        <v>317.39999999999998</v>
      </c>
      <c r="O334" s="26">
        <v>1450</v>
      </c>
      <c r="P334" s="26">
        <v>2225</v>
      </c>
      <c r="Q334" s="26">
        <v>87.4</v>
      </c>
      <c r="R334" s="26">
        <v>64.2</v>
      </c>
      <c r="S334" s="26">
        <v>46</v>
      </c>
      <c r="T334" s="26">
        <v>914</v>
      </c>
      <c r="U334" s="26">
        <v>255</v>
      </c>
      <c r="V334" s="26">
        <v>236.5</v>
      </c>
      <c r="W334" s="26">
        <v>6119</v>
      </c>
      <c r="X334" s="26">
        <v>3119.3780000000002</v>
      </c>
      <c r="Y334" s="26">
        <v>273.5</v>
      </c>
      <c r="Z334" s="26">
        <v>1377</v>
      </c>
      <c r="AA334" s="26">
        <v>2930</v>
      </c>
      <c r="AB334" s="26">
        <v>300</v>
      </c>
      <c r="AC334" s="26">
        <v>915</v>
      </c>
      <c r="AD334" s="26">
        <v>9282</v>
      </c>
      <c r="AE334" s="26">
        <v>1367</v>
      </c>
      <c r="AF334" s="26">
        <v>2392</v>
      </c>
      <c r="AG334" s="26">
        <v>106.62179999999999</v>
      </c>
    </row>
    <row r="335" spans="1:33" ht="15.75" customHeight="1">
      <c r="A335" s="101">
        <v>44312</v>
      </c>
      <c r="B335" s="102">
        <f>VLOOKUP(A335,'FTSE All-Share Historical '!A:B,2,FALSE)</f>
        <v>4001.63</v>
      </c>
      <c r="C335" s="26">
        <v>939</v>
      </c>
      <c r="D335" s="26">
        <v>125</v>
      </c>
      <c r="E335" s="26">
        <v>395.6</v>
      </c>
      <c r="F335" s="26">
        <v>278</v>
      </c>
      <c r="G335" s="26">
        <v>100.4</v>
      </c>
      <c r="H335" s="26">
        <v>440</v>
      </c>
      <c r="I335" s="26">
        <v>98.45</v>
      </c>
      <c r="J335" s="26">
        <v>260</v>
      </c>
      <c r="K335" s="26">
        <v>298</v>
      </c>
      <c r="L335" s="26">
        <v>413</v>
      </c>
      <c r="M335" s="26">
        <v>1088</v>
      </c>
      <c r="N335" s="26">
        <v>320.2</v>
      </c>
      <c r="O335" s="26">
        <v>1455</v>
      </c>
      <c r="P335" s="26">
        <v>2260</v>
      </c>
      <c r="Q335" s="26">
        <v>80.900000000000006</v>
      </c>
      <c r="R335" s="26">
        <v>64</v>
      </c>
      <c r="S335" s="26">
        <v>45.5</v>
      </c>
      <c r="T335" s="26">
        <v>916</v>
      </c>
      <c r="U335" s="26">
        <v>254</v>
      </c>
      <c r="V335" s="26">
        <v>235</v>
      </c>
      <c r="W335" s="26">
        <v>6220</v>
      </c>
      <c r="X335" s="26">
        <v>3188.1</v>
      </c>
      <c r="Y335" s="26">
        <v>282.5</v>
      </c>
      <c r="Z335" s="26">
        <v>1394</v>
      </c>
      <c r="AA335" s="26">
        <v>2935</v>
      </c>
      <c r="AB335" s="26">
        <v>297.8</v>
      </c>
      <c r="AC335" s="26">
        <v>915</v>
      </c>
      <c r="AD335" s="26">
        <v>9226</v>
      </c>
      <c r="AE335" s="26">
        <v>1415.5</v>
      </c>
      <c r="AF335" s="26">
        <v>2367</v>
      </c>
      <c r="AG335" s="26">
        <v>106.62179999999999</v>
      </c>
    </row>
    <row r="336" spans="1:33" ht="15.75" customHeight="1">
      <c r="A336" s="101">
        <v>44313</v>
      </c>
      <c r="B336" s="102">
        <f>VLOOKUP(A336,'FTSE All-Share Historical '!A:B,2,FALSE)</f>
        <v>3988.41</v>
      </c>
      <c r="C336" s="26">
        <v>900</v>
      </c>
      <c r="D336" s="26">
        <v>123.9</v>
      </c>
      <c r="E336" s="26">
        <v>394.8</v>
      </c>
      <c r="F336" s="26">
        <v>266</v>
      </c>
      <c r="G336" s="26">
        <v>102</v>
      </c>
      <c r="H336" s="26">
        <v>435</v>
      </c>
      <c r="I336" s="26">
        <v>98</v>
      </c>
      <c r="J336" s="26">
        <v>256</v>
      </c>
      <c r="K336" s="26">
        <v>290.5</v>
      </c>
      <c r="L336" s="26">
        <v>431.5</v>
      </c>
      <c r="M336" s="26">
        <v>1066</v>
      </c>
      <c r="N336" s="26">
        <v>317</v>
      </c>
      <c r="O336" s="26">
        <v>1410</v>
      </c>
      <c r="P336" s="26">
        <v>2305</v>
      </c>
      <c r="Q336" s="26">
        <v>83.3</v>
      </c>
      <c r="R336" s="26">
        <v>63</v>
      </c>
      <c r="S336" s="26">
        <v>46</v>
      </c>
      <c r="T336" s="26">
        <v>920</v>
      </c>
      <c r="U336" s="26">
        <v>252</v>
      </c>
      <c r="V336" s="26">
        <v>239.5</v>
      </c>
      <c r="W336" s="26">
        <v>6155</v>
      </c>
      <c r="X336" s="26">
        <v>3156.7269000000001</v>
      </c>
      <c r="Y336" s="26">
        <v>287.5</v>
      </c>
      <c r="Z336" s="26">
        <v>1365</v>
      </c>
      <c r="AA336" s="26">
        <v>2925</v>
      </c>
      <c r="AB336" s="26">
        <v>304</v>
      </c>
      <c r="AC336" s="26">
        <v>915</v>
      </c>
      <c r="AD336" s="26">
        <v>9190</v>
      </c>
      <c r="AE336" s="26">
        <v>1458</v>
      </c>
      <c r="AF336" s="26">
        <v>2321</v>
      </c>
      <c r="AG336" s="26">
        <v>106.4051</v>
      </c>
    </row>
    <row r="337" spans="1:33" ht="15.75" customHeight="1">
      <c r="A337" s="101">
        <v>44314</v>
      </c>
      <c r="B337" s="102">
        <f>VLOOKUP(A337,'FTSE All-Share Historical '!A:B,2,FALSE)</f>
        <v>3997.39</v>
      </c>
      <c r="C337" s="26">
        <v>876</v>
      </c>
      <c r="D337" s="26">
        <v>122.3</v>
      </c>
      <c r="E337" s="26">
        <v>389.4</v>
      </c>
      <c r="F337" s="26">
        <v>276.5</v>
      </c>
      <c r="G337" s="26">
        <v>106.2</v>
      </c>
      <c r="H337" s="26">
        <v>435</v>
      </c>
      <c r="I337" s="26">
        <v>96.6</v>
      </c>
      <c r="J337" s="26">
        <v>258</v>
      </c>
      <c r="K337" s="26">
        <v>295</v>
      </c>
      <c r="L337" s="26">
        <v>427.5</v>
      </c>
      <c r="M337" s="26">
        <v>1064</v>
      </c>
      <c r="N337" s="26">
        <v>318</v>
      </c>
      <c r="O337" s="26">
        <v>1400</v>
      </c>
      <c r="P337" s="26">
        <v>2310</v>
      </c>
      <c r="Q337" s="26">
        <v>84</v>
      </c>
      <c r="R337" s="26">
        <v>62.2</v>
      </c>
      <c r="S337" s="26">
        <v>46</v>
      </c>
      <c r="T337" s="26">
        <v>950</v>
      </c>
      <c r="U337" s="26">
        <v>252</v>
      </c>
      <c r="V337" s="26">
        <v>244</v>
      </c>
      <c r="W337" s="26">
        <v>6167</v>
      </c>
      <c r="X337" s="26">
        <v>3161.2087999999999</v>
      </c>
      <c r="Y337" s="26">
        <v>288</v>
      </c>
      <c r="Z337" s="26">
        <v>1351</v>
      </c>
      <c r="AA337" s="26">
        <v>2935</v>
      </c>
      <c r="AB337" s="26">
        <v>302.10000000000002</v>
      </c>
      <c r="AC337" s="26">
        <v>915</v>
      </c>
      <c r="AD337" s="26">
        <v>9148</v>
      </c>
      <c r="AE337" s="26">
        <v>1482</v>
      </c>
      <c r="AF337" s="26">
        <v>2325</v>
      </c>
      <c r="AG337" s="26">
        <v>102.721</v>
      </c>
    </row>
    <row r="338" spans="1:33" ht="15.75" customHeight="1">
      <c r="A338" s="101">
        <v>44315</v>
      </c>
      <c r="B338" s="102">
        <f>VLOOKUP(A338,'FTSE All-Share Historical '!A:B,2,FALSE)</f>
        <v>3994.83</v>
      </c>
      <c r="C338" s="26">
        <v>900</v>
      </c>
      <c r="D338" s="26">
        <v>122.5</v>
      </c>
      <c r="E338" s="26">
        <v>380</v>
      </c>
      <c r="F338" s="26">
        <v>275</v>
      </c>
      <c r="G338" s="26">
        <v>107.2</v>
      </c>
      <c r="H338" s="26">
        <v>438</v>
      </c>
      <c r="I338" s="26">
        <v>96.95</v>
      </c>
      <c r="J338" s="26">
        <v>265</v>
      </c>
      <c r="K338" s="26">
        <v>294</v>
      </c>
      <c r="L338" s="26">
        <v>413.5</v>
      </c>
      <c r="M338" s="26">
        <v>1058</v>
      </c>
      <c r="N338" s="26">
        <v>317</v>
      </c>
      <c r="O338" s="26">
        <v>1400</v>
      </c>
      <c r="P338" s="26">
        <v>2275</v>
      </c>
      <c r="Q338" s="26">
        <v>83.9</v>
      </c>
      <c r="R338" s="26">
        <v>61.9</v>
      </c>
      <c r="S338" s="26">
        <v>45.9</v>
      </c>
      <c r="T338" s="26">
        <v>948</v>
      </c>
      <c r="U338" s="26">
        <v>251</v>
      </c>
      <c r="V338" s="26">
        <v>242.5</v>
      </c>
      <c r="W338" s="26">
        <v>6156</v>
      </c>
      <c r="X338" s="26">
        <v>3128.8398000000002</v>
      </c>
      <c r="Y338" s="26">
        <v>277.5</v>
      </c>
      <c r="Z338" s="26">
        <v>1342</v>
      </c>
      <c r="AA338" s="26">
        <v>2925</v>
      </c>
      <c r="AB338" s="26">
        <v>297.2</v>
      </c>
      <c r="AC338" s="26">
        <v>925</v>
      </c>
      <c r="AD338" s="26">
        <v>9186</v>
      </c>
      <c r="AE338" s="26">
        <v>1451</v>
      </c>
      <c r="AF338" s="26">
        <v>2365</v>
      </c>
      <c r="AG338" s="26">
        <v>106.694</v>
      </c>
    </row>
    <row r="339" spans="1:33" ht="15.75" customHeight="1">
      <c r="A339" s="101">
        <v>44316</v>
      </c>
      <c r="B339" s="102">
        <f>VLOOKUP(A339,'FTSE All-Share Historical '!A:B,2,FALSE)</f>
        <v>4002.15</v>
      </c>
      <c r="C339" s="26">
        <v>890</v>
      </c>
      <c r="D339" s="26">
        <v>125.5</v>
      </c>
      <c r="E339" s="26">
        <v>377</v>
      </c>
      <c r="F339" s="26">
        <v>274.5</v>
      </c>
      <c r="G339" s="26">
        <v>104.2</v>
      </c>
      <c r="H339" s="26">
        <v>435</v>
      </c>
      <c r="I339" s="26">
        <v>97</v>
      </c>
      <c r="J339" s="26">
        <v>260</v>
      </c>
      <c r="K339" s="26">
        <v>294</v>
      </c>
      <c r="L339" s="26">
        <v>415</v>
      </c>
      <c r="M339" s="26">
        <v>1092</v>
      </c>
      <c r="N339" s="26">
        <v>315.39999999999998</v>
      </c>
      <c r="O339" s="26">
        <v>1385</v>
      </c>
      <c r="P339" s="26">
        <v>2300</v>
      </c>
      <c r="Q339" s="26">
        <v>88</v>
      </c>
      <c r="R339" s="26">
        <v>59</v>
      </c>
      <c r="S339" s="26">
        <v>45.4</v>
      </c>
      <c r="T339" s="26">
        <v>980</v>
      </c>
      <c r="U339" s="26">
        <v>253</v>
      </c>
      <c r="V339" s="26">
        <v>237</v>
      </c>
      <c r="W339" s="26">
        <v>6076</v>
      </c>
      <c r="X339" s="26">
        <v>3057.6279</v>
      </c>
      <c r="Y339" s="26">
        <v>278</v>
      </c>
      <c r="Z339" s="26">
        <v>1336</v>
      </c>
      <c r="AA339" s="26">
        <v>3035</v>
      </c>
      <c r="AB339" s="26">
        <v>288.10000000000002</v>
      </c>
      <c r="AC339" s="26">
        <v>925</v>
      </c>
      <c r="AD339" s="26">
        <v>9132</v>
      </c>
      <c r="AE339" s="26">
        <v>1491.5</v>
      </c>
      <c r="AF339" s="26">
        <v>2440</v>
      </c>
      <c r="AG339" s="26">
        <v>86.178700000000006</v>
      </c>
    </row>
    <row r="340" spans="1:33" ht="15.75" customHeight="1">
      <c r="A340" s="101">
        <v>44320</v>
      </c>
      <c r="B340" s="102">
        <f>VLOOKUP(A340,'FTSE All-Share Historical '!A:B,2,FALSE)</f>
        <v>3974.82</v>
      </c>
      <c r="C340" s="26">
        <v>872</v>
      </c>
      <c r="D340" s="26">
        <v>121.2</v>
      </c>
      <c r="E340" s="26">
        <v>373.8</v>
      </c>
      <c r="F340" s="26">
        <v>266</v>
      </c>
      <c r="G340" s="26">
        <v>106.6</v>
      </c>
      <c r="H340" s="26">
        <v>431</v>
      </c>
      <c r="I340" s="26">
        <v>95.7</v>
      </c>
      <c r="J340" s="26">
        <v>263</v>
      </c>
      <c r="K340" s="26">
        <v>290</v>
      </c>
      <c r="L340" s="26">
        <v>399.5</v>
      </c>
      <c r="M340" s="26">
        <v>1074</v>
      </c>
      <c r="N340" s="26">
        <v>316.8</v>
      </c>
      <c r="O340" s="26">
        <v>1405</v>
      </c>
      <c r="P340" s="26">
        <v>2290</v>
      </c>
      <c r="Q340" s="26">
        <v>92</v>
      </c>
      <c r="R340" s="26">
        <v>59</v>
      </c>
      <c r="S340" s="26">
        <v>43.7</v>
      </c>
      <c r="T340" s="26">
        <v>1000</v>
      </c>
      <c r="U340" s="26">
        <v>246</v>
      </c>
      <c r="V340" s="26">
        <v>231</v>
      </c>
      <c r="W340" s="26">
        <v>6118</v>
      </c>
      <c r="X340" s="26">
        <v>3064.5997000000002</v>
      </c>
      <c r="Y340" s="26">
        <v>276</v>
      </c>
      <c r="Z340" s="26">
        <v>1339</v>
      </c>
      <c r="AA340" s="26">
        <v>3030</v>
      </c>
      <c r="AB340" s="26">
        <v>282.5</v>
      </c>
      <c r="AC340" s="26">
        <v>950</v>
      </c>
      <c r="AD340" s="26">
        <v>9090</v>
      </c>
      <c r="AE340" s="26">
        <v>1490</v>
      </c>
      <c r="AF340" s="26">
        <v>2360</v>
      </c>
      <c r="AG340" s="26">
        <v>80.977699999999999</v>
      </c>
    </row>
    <row r="341" spans="1:33" ht="15.75" customHeight="1">
      <c r="A341" s="101">
        <v>44321</v>
      </c>
      <c r="B341" s="102">
        <f>VLOOKUP(A341,'FTSE All-Share Historical '!A:B,2,FALSE)</f>
        <v>4031.07</v>
      </c>
      <c r="C341" s="26">
        <v>870</v>
      </c>
      <c r="D341" s="26">
        <v>123.9</v>
      </c>
      <c r="E341" s="26">
        <v>377.2</v>
      </c>
      <c r="F341" s="26">
        <v>275</v>
      </c>
      <c r="G341" s="26">
        <v>104</v>
      </c>
      <c r="H341" s="26">
        <v>436</v>
      </c>
      <c r="I341" s="26">
        <v>96.5</v>
      </c>
      <c r="J341" s="26">
        <v>277</v>
      </c>
      <c r="K341" s="26">
        <v>289</v>
      </c>
      <c r="L341" s="26">
        <v>401</v>
      </c>
      <c r="M341" s="26">
        <v>1038</v>
      </c>
      <c r="N341" s="26">
        <v>316.2</v>
      </c>
      <c r="O341" s="26">
        <v>1380</v>
      </c>
      <c r="P341" s="26">
        <v>2240</v>
      </c>
      <c r="Q341" s="26">
        <v>90.3</v>
      </c>
      <c r="R341" s="26">
        <v>59.9</v>
      </c>
      <c r="S341" s="26">
        <v>43.9</v>
      </c>
      <c r="T341" s="26">
        <v>1030</v>
      </c>
      <c r="U341" s="26">
        <v>255</v>
      </c>
      <c r="V341" s="26">
        <v>231</v>
      </c>
      <c r="W341" s="26">
        <v>6408</v>
      </c>
      <c r="X341" s="26">
        <v>3257.3199</v>
      </c>
      <c r="Y341" s="26">
        <v>277.5</v>
      </c>
      <c r="Z341" s="26">
        <v>1335</v>
      </c>
      <c r="AA341" s="26">
        <v>3040</v>
      </c>
      <c r="AB341" s="26">
        <v>291.10000000000002</v>
      </c>
      <c r="AC341" s="26">
        <v>947.5</v>
      </c>
      <c r="AD341" s="26">
        <v>9302</v>
      </c>
      <c r="AE341" s="26">
        <v>1505.5</v>
      </c>
      <c r="AF341" s="26">
        <v>2337</v>
      </c>
      <c r="AG341" s="26">
        <v>76.715699999999998</v>
      </c>
    </row>
    <row r="342" spans="1:33" ht="15.75" customHeight="1">
      <c r="A342" s="101">
        <v>44322</v>
      </c>
      <c r="B342" s="102">
        <f>VLOOKUP(A342,'FTSE All-Share Historical '!A:B,2,FALSE)</f>
        <v>4051.79</v>
      </c>
      <c r="C342" s="26">
        <v>900</v>
      </c>
      <c r="D342" s="26">
        <v>122.2</v>
      </c>
      <c r="E342" s="26">
        <v>373.6</v>
      </c>
      <c r="F342" s="26">
        <v>278</v>
      </c>
      <c r="G342" s="26">
        <v>98.6</v>
      </c>
      <c r="H342" s="26">
        <v>450</v>
      </c>
      <c r="I342" s="26">
        <v>97.05</v>
      </c>
      <c r="J342" s="26">
        <v>271</v>
      </c>
      <c r="K342" s="26">
        <v>294.5</v>
      </c>
      <c r="L342" s="26">
        <v>390</v>
      </c>
      <c r="M342" s="26">
        <v>1042</v>
      </c>
      <c r="N342" s="26">
        <v>316</v>
      </c>
      <c r="O342" s="26">
        <v>1400</v>
      </c>
      <c r="P342" s="26">
        <v>2280</v>
      </c>
      <c r="Q342" s="26">
        <v>93.7</v>
      </c>
      <c r="R342" s="26">
        <v>58.6</v>
      </c>
      <c r="S342" s="26">
        <v>43</v>
      </c>
      <c r="T342" s="26">
        <v>1060</v>
      </c>
      <c r="U342" s="26">
        <v>252</v>
      </c>
      <c r="V342" s="26">
        <v>231</v>
      </c>
      <c r="W342" s="26">
        <v>6477</v>
      </c>
      <c r="X342" s="26">
        <v>3252.34</v>
      </c>
      <c r="Y342" s="26">
        <v>287</v>
      </c>
      <c r="Z342" s="26">
        <v>1334</v>
      </c>
      <c r="AA342" s="26">
        <v>3000</v>
      </c>
      <c r="AB342" s="26">
        <v>287.10000000000002</v>
      </c>
      <c r="AC342" s="26">
        <v>947.5</v>
      </c>
      <c r="AD342" s="26">
        <v>9380</v>
      </c>
      <c r="AE342" s="26">
        <v>1501.5</v>
      </c>
      <c r="AF342" s="26">
        <v>2323</v>
      </c>
      <c r="AG342" s="26">
        <v>79.460700000000003</v>
      </c>
    </row>
    <row r="343" spans="1:33" ht="15.75" customHeight="1">
      <c r="A343" s="101">
        <v>44323</v>
      </c>
      <c r="B343" s="102">
        <f>VLOOKUP(A343,'FTSE All-Share Historical '!A:B,2,FALSE)</f>
        <v>4086.17</v>
      </c>
      <c r="C343" s="26">
        <v>900</v>
      </c>
      <c r="D343" s="26">
        <v>125.5</v>
      </c>
      <c r="E343" s="26">
        <v>390.4</v>
      </c>
      <c r="F343" s="26">
        <v>276</v>
      </c>
      <c r="G343" s="26">
        <v>102</v>
      </c>
      <c r="H343" s="26">
        <v>450</v>
      </c>
      <c r="I343" s="26">
        <v>97.75</v>
      </c>
      <c r="J343" s="26">
        <v>285</v>
      </c>
      <c r="K343" s="26">
        <v>296</v>
      </c>
      <c r="L343" s="26">
        <v>411</v>
      </c>
      <c r="M343" s="26">
        <v>1024</v>
      </c>
      <c r="N343" s="26">
        <v>327.8</v>
      </c>
      <c r="O343" s="26">
        <v>1380</v>
      </c>
      <c r="P343" s="26">
        <v>2350</v>
      </c>
      <c r="Q343" s="26">
        <v>96.7</v>
      </c>
      <c r="R343" s="26">
        <v>60.4</v>
      </c>
      <c r="S343" s="26">
        <v>44.4</v>
      </c>
      <c r="T343" s="26">
        <v>1055</v>
      </c>
      <c r="U343" s="26">
        <v>250</v>
      </c>
      <c r="V343" s="26">
        <v>241</v>
      </c>
      <c r="W343" s="26">
        <v>6535</v>
      </c>
      <c r="X343" s="26">
        <v>3367.8726000000001</v>
      </c>
      <c r="Y343" s="26">
        <v>287</v>
      </c>
      <c r="Z343" s="26">
        <v>1367</v>
      </c>
      <c r="AA343" s="26">
        <v>3020</v>
      </c>
      <c r="AB343" s="26">
        <v>297.7</v>
      </c>
      <c r="AC343" s="26">
        <v>960</v>
      </c>
      <c r="AD343" s="26">
        <v>9432</v>
      </c>
      <c r="AE343" s="26">
        <v>1564.5</v>
      </c>
      <c r="AF343" s="26">
        <v>2350</v>
      </c>
      <c r="AG343" s="26">
        <v>75.921099999999996</v>
      </c>
    </row>
    <row r="344" spans="1:33" ht="15.75" customHeight="1">
      <c r="A344" s="101">
        <v>44326</v>
      </c>
      <c r="B344" s="102">
        <f>VLOOKUP(A344,'FTSE All-Share Historical '!A:B,2,FALSE)</f>
        <v>4080.79</v>
      </c>
      <c r="C344" s="26">
        <v>900</v>
      </c>
      <c r="D344" s="26">
        <v>127.7</v>
      </c>
      <c r="E344" s="26">
        <v>393.8</v>
      </c>
      <c r="F344" s="26">
        <v>280</v>
      </c>
      <c r="G344" s="26">
        <v>100</v>
      </c>
      <c r="H344" s="26">
        <v>457</v>
      </c>
      <c r="I344" s="26">
        <v>98.9</v>
      </c>
      <c r="J344" s="26">
        <v>302</v>
      </c>
      <c r="K344" s="26">
        <v>290</v>
      </c>
      <c r="L344" s="26">
        <v>394</v>
      </c>
      <c r="M344" s="26">
        <v>1020</v>
      </c>
      <c r="N344" s="26">
        <v>332.2</v>
      </c>
      <c r="O344" s="26">
        <v>1375</v>
      </c>
      <c r="P344" s="26">
        <v>2340</v>
      </c>
      <c r="Q344" s="26">
        <v>102.6</v>
      </c>
      <c r="R344" s="26">
        <v>60.5</v>
      </c>
      <c r="S344" s="26">
        <v>44.5</v>
      </c>
      <c r="T344" s="26">
        <v>1075</v>
      </c>
      <c r="U344" s="26">
        <v>249</v>
      </c>
      <c r="V344" s="26">
        <v>238</v>
      </c>
      <c r="W344" s="26">
        <v>6658</v>
      </c>
      <c r="X344" s="26">
        <v>3394.7637</v>
      </c>
      <c r="Y344" s="26">
        <v>293</v>
      </c>
      <c r="Z344" s="26">
        <v>1391</v>
      </c>
      <c r="AA344" s="26">
        <v>2960</v>
      </c>
      <c r="AB344" s="26">
        <v>301.89999999999998</v>
      </c>
      <c r="AC344" s="26">
        <v>1000</v>
      </c>
      <c r="AD344" s="26">
        <v>9438</v>
      </c>
      <c r="AE344" s="26">
        <v>1527.5</v>
      </c>
      <c r="AF344" s="26">
        <v>2350</v>
      </c>
      <c r="AG344" s="26">
        <v>75.8489</v>
      </c>
    </row>
    <row r="345" spans="1:33" ht="15.75" customHeight="1">
      <c r="A345" s="101">
        <v>44327</v>
      </c>
      <c r="B345" s="102">
        <f>VLOOKUP(A345,'FTSE All-Share Historical '!A:B,2,FALSE)</f>
        <v>3981.12</v>
      </c>
      <c r="C345" s="26">
        <v>860</v>
      </c>
      <c r="D345" s="26">
        <v>129</v>
      </c>
      <c r="E345" s="26">
        <v>389.8</v>
      </c>
      <c r="F345" s="26">
        <v>278</v>
      </c>
      <c r="G345" s="26">
        <v>100.4</v>
      </c>
      <c r="H345" s="26">
        <v>466</v>
      </c>
      <c r="I345" s="26">
        <v>96.95</v>
      </c>
      <c r="J345" s="26">
        <v>287.5</v>
      </c>
      <c r="K345" s="26">
        <v>280</v>
      </c>
      <c r="L345" s="26">
        <v>415</v>
      </c>
      <c r="M345" s="26">
        <v>1010</v>
      </c>
      <c r="N345" s="26">
        <v>310.8</v>
      </c>
      <c r="O345" s="26">
        <v>1370</v>
      </c>
      <c r="P345" s="26">
        <v>2290</v>
      </c>
      <c r="Q345" s="26">
        <v>98.9</v>
      </c>
      <c r="R345" s="26">
        <v>60</v>
      </c>
      <c r="S345" s="26">
        <v>45</v>
      </c>
      <c r="T345" s="26">
        <v>1070</v>
      </c>
      <c r="U345" s="26">
        <v>249.5</v>
      </c>
      <c r="V345" s="26">
        <v>231</v>
      </c>
      <c r="W345" s="26">
        <v>6541</v>
      </c>
      <c r="X345" s="26">
        <v>3380.8202000000001</v>
      </c>
      <c r="Y345" s="26">
        <v>287</v>
      </c>
      <c r="Z345" s="26">
        <v>1342</v>
      </c>
      <c r="AA345" s="26">
        <v>2925</v>
      </c>
      <c r="AB345" s="26">
        <v>296.10000000000002</v>
      </c>
      <c r="AC345" s="26">
        <v>985</v>
      </c>
      <c r="AD345" s="26">
        <v>9152</v>
      </c>
      <c r="AE345" s="26">
        <v>1460.5</v>
      </c>
      <c r="AF345" s="26">
        <v>2301</v>
      </c>
      <c r="AG345" s="26">
        <v>73.8262</v>
      </c>
    </row>
    <row r="346" spans="1:33" ht="15.75" customHeight="1">
      <c r="A346" s="101">
        <v>44328</v>
      </c>
      <c r="B346" s="102">
        <f>VLOOKUP(A346,'FTSE All-Share Historical '!A:B,2,FALSE)</f>
        <v>4005.72</v>
      </c>
      <c r="C346" s="26">
        <v>860</v>
      </c>
      <c r="D346" s="26">
        <v>124.4</v>
      </c>
      <c r="E346" s="26">
        <v>386.8</v>
      </c>
      <c r="F346" s="26">
        <v>274</v>
      </c>
      <c r="G346" s="26">
        <v>100.4</v>
      </c>
      <c r="H346" s="26">
        <v>446</v>
      </c>
      <c r="I346" s="26">
        <v>96.55</v>
      </c>
      <c r="J346" s="26">
        <v>286</v>
      </c>
      <c r="K346" s="26">
        <v>280</v>
      </c>
      <c r="L346" s="26">
        <v>432</v>
      </c>
      <c r="M346" s="26">
        <v>1018</v>
      </c>
      <c r="N346" s="26">
        <v>311.60000000000002</v>
      </c>
      <c r="O346" s="26">
        <v>1415</v>
      </c>
      <c r="P346" s="26">
        <v>2265</v>
      </c>
      <c r="Q346" s="26">
        <v>102.4</v>
      </c>
      <c r="R346" s="26">
        <v>58</v>
      </c>
      <c r="S346" s="26">
        <v>46.5</v>
      </c>
      <c r="T346" s="26">
        <v>1075</v>
      </c>
      <c r="U346" s="26">
        <v>248.5</v>
      </c>
      <c r="V346" s="26">
        <v>234.5</v>
      </c>
      <c r="W346" s="26">
        <v>6575</v>
      </c>
      <c r="X346" s="26">
        <v>3387.2939999999999</v>
      </c>
      <c r="Y346" s="26">
        <v>285.5</v>
      </c>
      <c r="Z346" s="26">
        <v>1353</v>
      </c>
      <c r="AA346" s="26">
        <v>2920</v>
      </c>
      <c r="AB346" s="26">
        <v>293.2</v>
      </c>
      <c r="AC346" s="26">
        <v>985</v>
      </c>
      <c r="AD346" s="26">
        <v>9200</v>
      </c>
      <c r="AE346" s="26">
        <v>1419</v>
      </c>
      <c r="AF346" s="26">
        <v>2310</v>
      </c>
      <c r="AG346" s="26">
        <v>72.887100000000004</v>
      </c>
    </row>
    <row r="347" spans="1:33" ht="15.75" customHeight="1">
      <c r="A347" s="101">
        <v>44329</v>
      </c>
      <c r="B347" s="102">
        <f>VLOOKUP(A347,'FTSE All-Share Historical '!A:B,2,FALSE)</f>
        <v>3985.1</v>
      </c>
      <c r="C347" s="26">
        <v>848</v>
      </c>
      <c r="D347" s="26">
        <v>124</v>
      </c>
      <c r="E347" s="26">
        <v>382.2</v>
      </c>
      <c r="F347" s="26">
        <v>278</v>
      </c>
      <c r="G347" s="26">
        <v>102.6</v>
      </c>
      <c r="H347" s="26">
        <v>438</v>
      </c>
      <c r="I347" s="26">
        <v>96.9</v>
      </c>
      <c r="J347" s="26">
        <v>277</v>
      </c>
      <c r="K347" s="26">
        <v>284</v>
      </c>
      <c r="L347" s="26">
        <v>381</v>
      </c>
      <c r="M347" s="26">
        <v>1014</v>
      </c>
      <c r="N347" s="26">
        <v>309</v>
      </c>
      <c r="O347" s="26">
        <v>1475</v>
      </c>
      <c r="P347" s="26">
        <v>2275</v>
      </c>
      <c r="Q347" s="26">
        <v>123.2</v>
      </c>
      <c r="R347" s="26">
        <v>57.1</v>
      </c>
      <c r="S347" s="26">
        <v>46.3</v>
      </c>
      <c r="T347" s="26">
        <v>1100</v>
      </c>
      <c r="U347" s="26">
        <v>247</v>
      </c>
      <c r="V347" s="26">
        <v>236.5</v>
      </c>
      <c r="W347" s="26">
        <v>6304</v>
      </c>
      <c r="X347" s="26">
        <v>3237.4005000000002</v>
      </c>
      <c r="Y347" s="26">
        <v>275.5</v>
      </c>
      <c r="Z347" s="26">
        <v>1327</v>
      </c>
      <c r="AA347" s="26">
        <v>2850</v>
      </c>
      <c r="AB347" s="26">
        <v>291.5</v>
      </c>
      <c r="AC347" s="26">
        <v>935</v>
      </c>
      <c r="AD347" s="26">
        <v>9196</v>
      </c>
      <c r="AE347" s="26">
        <v>1390.5</v>
      </c>
      <c r="AF347" s="26">
        <v>2314</v>
      </c>
      <c r="AG347" s="26">
        <v>72.309200000000004</v>
      </c>
    </row>
    <row r="348" spans="1:33" ht="15.75" customHeight="1">
      <c r="A348" s="101">
        <v>44330</v>
      </c>
      <c r="B348" s="102">
        <f>VLOOKUP(A348,'FTSE All-Share Historical '!A:B,2,FALSE)</f>
        <v>4031.45</v>
      </c>
      <c r="C348" s="26">
        <v>876</v>
      </c>
      <c r="D348" s="26">
        <v>123</v>
      </c>
      <c r="E348" s="26">
        <v>389.4</v>
      </c>
      <c r="F348" s="26">
        <v>280</v>
      </c>
      <c r="G348" s="26">
        <v>100</v>
      </c>
      <c r="H348" s="26">
        <v>430</v>
      </c>
      <c r="I348" s="26">
        <v>100</v>
      </c>
      <c r="J348" s="26">
        <v>283.5</v>
      </c>
      <c r="K348" s="26">
        <v>283.5</v>
      </c>
      <c r="L348" s="26">
        <v>369.5</v>
      </c>
      <c r="M348" s="26">
        <v>1004</v>
      </c>
      <c r="N348" s="26">
        <v>315.60000000000002</v>
      </c>
      <c r="O348" s="26">
        <v>1495</v>
      </c>
      <c r="P348" s="26">
        <v>2205</v>
      </c>
      <c r="Q348" s="26">
        <v>120.2</v>
      </c>
      <c r="R348" s="26">
        <v>58.4</v>
      </c>
      <c r="S348" s="26">
        <v>46.2</v>
      </c>
      <c r="T348" s="26">
        <v>1080</v>
      </c>
      <c r="U348" s="26">
        <v>251</v>
      </c>
      <c r="V348" s="26">
        <v>236.5</v>
      </c>
      <c r="W348" s="26">
        <v>6135</v>
      </c>
      <c r="X348" s="26">
        <v>3253.3359999999998</v>
      </c>
      <c r="Y348" s="26">
        <v>274</v>
      </c>
      <c r="Z348" s="26">
        <v>1352</v>
      </c>
      <c r="AA348" s="26">
        <v>2840</v>
      </c>
      <c r="AB348" s="26">
        <v>288.89999999999998</v>
      </c>
      <c r="AC348" s="26">
        <v>935</v>
      </c>
      <c r="AD348" s="26">
        <v>9268</v>
      </c>
      <c r="AE348" s="26">
        <v>1436.5</v>
      </c>
      <c r="AF348" s="26">
        <v>2367</v>
      </c>
      <c r="AG348" s="26">
        <v>71.442400000000006</v>
      </c>
    </row>
    <row r="349" spans="1:33" ht="15.75" customHeight="1">
      <c r="A349" s="101">
        <v>44333</v>
      </c>
      <c r="B349" s="102">
        <f>VLOOKUP(A349,'FTSE All-Share Historical '!A:B,2,FALSE)</f>
        <v>4022.42</v>
      </c>
      <c r="C349" s="26">
        <v>830</v>
      </c>
      <c r="D349" s="26">
        <v>120.6</v>
      </c>
      <c r="E349" s="26">
        <v>381.6</v>
      </c>
      <c r="F349" s="26">
        <v>283</v>
      </c>
      <c r="G349" s="26">
        <v>95</v>
      </c>
      <c r="H349" s="26">
        <v>435</v>
      </c>
      <c r="I349" s="26">
        <v>95.95</v>
      </c>
      <c r="J349" s="26">
        <v>280</v>
      </c>
      <c r="K349" s="26">
        <v>283</v>
      </c>
      <c r="L349" s="26">
        <v>360</v>
      </c>
      <c r="M349" s="26">
        <v>1002</v>
      </c>
      <c r="N349" s="26">
        <v>307.8</v>
      </c>
      <c r="O349" s="26">
        <v>1520</v>
      </c>
      <c r="P349" s="26">
        <v>2200</v>
      </c>
      <c r="Q349" s="26">
        <v>115</v>
      </c>
      <c r="R349" s="26">
        <v>59.9</v>
      </c>
      <c r="S349" s="26">
        <v>46</v>
      </c>
      <c r="T349" s="26">
        <v>1090</v>
      </c>
      <c r="U349" s="26">
        <v>251</v>
      </c>
      <c r="V349" s="26">
        <v>243</v>
      </c>
      <c r="W349" s="26">
        <v>6275</v>
      </c>
      <c r="X349" s="26">
        <v>3284.2111</v>
      </c>
      <c r="Y349" s="26">
        <v>273.5</v>
      </c>
      <c r="Z349" s="26">
        <v>1308</v>
      </c>
      <c r="AA349" s="26">
        <v>2815</v>
      </c>
      <c r="AB349" s="26">
        <v>288.3</v>
      </c>
      <c r="AC349" s="26">
        <v>935</v>
      </c>
      <c r="AD349" s="26">
        <v>9196</v>
      </c>
      <c r="AE349" s="26">
        <v>1362.5</v>
      </c>
      <c r="AF349" s="26">
        <v>2384</v>
      </c>
      <c r="AG349" s="26">
        <v>74.115200000000002</v>
      </c>
    </row>
    <row r="350" spans="1:33" ht="15.75" customHeight="1">
      <c r="A350" s="101">
        <v>44334</v>
      </c>
      <c r="B350" s="102">
        <f>VLOOKUP(A350,'FTSE All-Share Historical '!A:B,2,FALSE)</f>
        <v>4026.95</v>
      </c>
      <c r="C350" s="26">
        <v>846</v>
      </c>
      <c r="D350" s="26">
        <v>123.5</v>
      </c>
      <c r="E350" s="26">
        <v>377.8</v>
      </c>
      <c r="F350" s="26">
        <v>282</v>
      </c>
      <c r="G350" s="26">
        <v>95.3</v>
      </c>
      <c r="H350" s="26">
        <v>435</v>
      </c>
      <c r="I350" s="26">
        <v>95.3</v>
      </c>
      <c r="J350" s="26">
        <v>284.5</v>
      </c>
      <c r="K350" s="26">
        <v>280</v>
      </c>
      <c r="L350" s="26">
        <v>371.5</v>
      </c>
      <c r="M350" s="26">
        <v>1106</v>
      </c>
      <c r="N350" s="26">
        <v>310</v>
      </c>
      <c r="O350" s="26">
        <v>1530</v>
      </c>
      <c r="P350" s="26">
        <v>2240</v>
      </c>
      <c r="Q350" s="26">
        <v>113.6</v>
      </c>
      <c r="R350" s="26">
        <v>59.2</v>
      </c>
      <c r="S350" s="26">
        <v>45</v>
      </c>
      <c r="T350" s="26">
        <v>1095</v>
      </c>
      <c r="U350" s="26">
        <v>251</v>
      </c>
      <c r="V350" s="26">
        <v>242</v>
      </c>
      <c r="W350" s="26">
        <v>6250</v>
      </c>
      <c r="X350" s="26">
        <v>3296.6606999999999</v>
      </c>
      <c r="Y350" s="26">
        <v>274</v>
      </c>
      <c r="Z350" s="26">
        <v>1336</v>
      </c>
      <c r="AA350" s="26">
        <v>2855</v>
      </c>
      <c r="AB350" s="26">
        <v>287.89999999999998</v>
      </c>
      <c r="AC350" s="26">
        <v>935</v>
      </c>
      <c r="AD350" s="26">
        <v>9270</v>
      </c>
      <c r="AE350" s="26">
        <v>1376.5</v>
      </c>
      <c r="AF350" s="26">
        <v>2399</v>
      </c>
      <c r="AG350" s="26">
        <v>74.4041</v>
      </c>
    </row>
    <row r="351" spans="1:33" ht="15.75" customHeight="1">
      <c r="A351" s="101">
        <v>44335</v>
      </c>
      <c r="B351" s="102">
        <f>VLOOKUP(A351,'FTSE All-Share Historical '!A:B,2,FALSE)</f>
        <v>3984.36</v>
      </c>
      <c r="C351" s="26">
        <v>838</v>
      </c>
      <c r="D351" s="26">
        <v>121</v>
      </c>
      <c r="E351" s="26">
        <v>382.6</v>
      </c>
      <c r="F351" s="26">
        <v>287</v>
      </c>
      <c r="G351" s="26">
        <v>96.8</v>
      </c>
      <c r="H351" s="26">
        <v>432</v>
      </c>
      <c r="I351" s="26">
        <v>90.25</v>
      </c>
      <c r="J351" s="26">
        <v>281.5</v>
      </c>
      <c r="K351" s="26">
        <v>285</v>
      </c>
      <c r="L351" s="26">
        <v>372.5</v>
      </c>
      <c r="M351" s="26">
        <v>1108</v>
      </c>
      <c r="N351" s="26">
        <v>306.60000000000002</v>
      </c>
      <c r="O351" s="26">
        <v>1540</v>
      </c>
      <c r="P351" s="26">
        <v>2225</v>
      </c>
      <c r="Q351" s="26">
        <v>111.6</v>
      </c>
      <c r="R351" s="26">
        <v>58</v>
      </c>
      <c r="S351" s="26">
        <v>44.5</v>
      </c>
      <c r="T351" s="26">
        <v>1095</v>
      </c>
      <c r="U351" s="26">
        <v>249</v>
      </c>
      <c r="V351" s="26">
        <v>232.5</v>
      </c>
      <c r="W351" s="26">
        <v>6039</v>
      </c>
      <c r="X351" s="26">
        <v>3141.2894000000001</v>
      </c>
      <c r="Y351" s="26">
        <v>266</v>
      </c>
      <c r="Z351" s="26">
        <v>1304</v>
      </c>
      <c r="AA351" s="26">
        <v>2970</v>
      </c>
      <c r="AB351" s="26">
        <v>293.10000000000002</v>
      </c>
      <c r="AC351" s="26">
        <v>935</v>
      </c>
      <c r="AD351" s="26">
        <v>9472</v>
      </c>
      <c r="AE351" s="26">
        <v>1351.5</v>
      </c>
      <c r="AF351" s="26">
        <v>2403</v>
      </c>
      <c r="AG351" s="26">
        <v>70.792299999999997</v>
      </c>
    </row>
    <row r="352" spans="1:33" ht="15.75" customHeight="1">
      <c r="A352" s="101">
        <v>44336</v>
      </c>
      <c r="B352" s="102">
        <f>VLOOKUP(A352,'FTSE All-Share Historical '!A:B,2,FALSE)</f>
        <v>4022.12</v>
      </c>
      <c r="C352" s="26">
        <v>810</v>
      </c>
      <c r="D352" s="26">
        <v>122</v>
      </c>
      <c r="E352" s="26">
        <v>389.6</v>
      </c>
      <c r="F352" s="26">
        <v>276</v>
      </c>
      <c r="G352" s="26">
        <v>98.5</v>
      </c>
      <c r="H352" s="26">
        <v>435</v>
      </c>
      <c r="I352" s="26">
        <v>91</v>
      </c>
      <c r="J352" s="26">
        <v>288</v>
      </c>
      <c r="K352" s="26">
        <v>280</v>
      </c>
      <c r="L352" s="26">
        <v>377</v>
      </c>
      <c r="M352" s="26">
        <v>1130</v>
      </c>
      <c r="N352" s="26">
        <v>313.60000000000002</v>
      </c>
      <c r="O352" s="26">
        <v>1575</v>
      </c>
      <c r="P352" s="26">
        <v>2225</v>
      </c>
      <c r="Q352" s="26">
        <v>110.6</v>
      </c>
      <c r="R352" s="26">
        <v>60.2</v>
      </c>
      <c r="S352" s="26">
        <v>45</v>
      </c>
      <c r="T352" s="26">
        <v>1090</v>
      </c>
      <c r="U352" s="26">
        <v>252</v>
      </c>
      <c r="V352" s="26">
        <v>233.5</v>
      </c>
      <c r="W352" s="26">
        <v>6028</v>
      </c>
      <c r="X352" s="26">
        <v>3141.7874000000002</v>
      </c>
      <c r="Y352" s="26">
        <v>270</v>
      </c>
      <c r="Z352" s="26">
        <v>1313</v>
      </c>
      <c r="AA352" s="26">
        <v>3045</v>
      </c>
      <c r="AB352" s="26">
        <v>295</v>
      </c>
      <c r="AC352" s="26">
        <v>935</v>
      </c>
      <c r="AD352" s="26">
        <v>9666</v>
      </c>
      <c r="AE352" s="26">
        <v>1346</v>
      </c>
      <c r="AF352" s="26">
        <v>2443</v>
      </c>
      <c r="AG352" s="26">
        <v>72.236999999999995</v>
      </c>
    </row>
    <row r="353" spans="1:33" ht="15.75" customHeight="1">
      <c r="A353" s="101">
        <v>44337</v>
      </c>
      <c r="B353" s="102">
        <f>VLOOKUP(A353,'FTSE All-Share Historical '!A:B,2,FALSE)</f>
        <v>4021.55</v>
      </c>
      <c r="C353" s="26">
        <v>832</v>
      </c>
      <c r="D353" s="26">
        <v>124</v>
      </c>
      <c r="E353" s="26">
        <v>380.4</v>
      </c>
      <c r="F353" s="26">
        <v>285</v>
      </c>
      <c r="G353" s="26">
        <v>95.4</v>
      </c>
      <c r="H353" s="26">
        <v>431</v>
      </c>
      <c r="I353" s="26">
        <v>91.6</v>
      </c>
      <c r="J353" s="26">
        <v>281</v>
      </c>
      <c r="K353" s="26">
        <v>290</v>
      </c>
      <c r="L353" s="26">
        <v>382</v>
      </c>
      <c r="M353" s="26">
        <v>1118</v>
      </c>
      <c r="N353" s="26">
        <v>320</v>
      </c>
      <c r="O353" s="26">
        <v>1585</v>
      </c>
      <c r="P353" s="26">
        <v>2245</v>
      </c>
      <c r="Q353" s="26">
        <v>110.2</v>
      </c>
      <c r="R353" s="26">
        <v>57.6</v>
      </c>
      <c r="S353" s="26">
        <v>45</v>
      </c>
      <c r="T353" s="26">
        <v>1125</v>
      </c>
      <c r="U353" s="26">
        <v>249</v>
      </c>
      <c r="V353" s="26">
        <v>235.5</v>
      </c>
      <c r="W353" s="26">
        <v>5994</v>
      </c>
      <c r="X353" s="26">
        <v>3130.3337000000001</v>
      </c>
      <c r="Y353" s="26">
        <v>271</v>
      </c>
      <c r="Z353" s="26">
        <v>1337</v>
      </c>
      <c r="AA353" s="26">
        <v>3070</v>
      </c>
      <c r="AB353" s="26">
        <v>292</v>
      </c>
      <c r="AC353" s="26">
        <v>937.5</v>
      </c>
      <c r="AD353" s="26">
        <v>9724</v>
      </c>
      <c r="AE353" s="26">
        <v>1359.5</v>
      </c>
      <c r="AF353" s="26">
        <v>2457</v>
      </c>
      <c r="AG353" s="26">
        <v>76.282300000000006</v>
      </c>
    </row>
    <row r="354" spans="1:33" ht="15.75" customHeight="1">
      <c r="A354" s="101">
        <v>44340</v>
      </c>
      <c r="B354" s="102">
        <f>VLOOKUP(A354,'FTSE All-Share Historical '!A:B,2,FALSE)</f>
        <v>4040.02</v>
      </c>
      <c r="C354" s="26">
        <v>850</v>
      </c>
      <c r="D354" s="26">
        <v>124.8</v>
      </c>
      <c r="E354" s="26">
        <v>385</v>
      </c>
      <c r="F354" s="26">
        <v>288</v>
      </c>
      <c r="G354" s="26">
        <v>96.7</v>
      </c>
      <c r="H354" s="26">
        <v>433</v>
      </c>
      <c r="I354" s="26">
        <v>96.25</v>
      </c>
      <c r="J354" s="26">
        <v>284</v>
      </c>
      <c r="K354" s="26">
        <v>294</v>
      </c>
      <c r="L354" s="26">
        <v>391.5</v>
      </c>
      <c r="M354" s="26">
        <v>1116</v>
      </c>
      <c r="N354" s="26">
        <v>323</v>
      </c>
      <c r="O354" s="26">
        <v>1675</v>
      </c>
      <c r="P354" s="26">
        <v>2250</v>
      </c>
      <c r="Q354" s="26">
        <v>110</v>
      </c>
      <c r="R354" s="26">
        <v>59.8</v>
      </c>
      <c r="S354" s="26">
        <v>44.4</v>
      </c>
      <c r="T354" s="26">
        <v>1110</v>
      </c>
      <c r="U354" s="26">
        <v>251</v>
      </c>
      <c r="V354" s="26">
        <v>237</v>
      </c>
      <c r="W354" s="26">
        <v>5992</v>
      </c>
      <c r="X354" s="26">
        <v>3144.7752999999998</v>
      </c>
      <c r="Y354" s="26">
        <v>279.5</v>
      </c>
      <c r="Z354" s="26">
        <v>1386</v>
      </c>
      <c r="AA354" s="26">
        <v>3070</v>
      </c>
      <c r="AB354" s="26">
        <v>295.8</v>
      </c>
      <c r="AC354" s="26">
        <v>975</v>
      </c>
      <c r="AD354" s="26">
        <v>9724</v>
      </c>
      <c r="AE354" s="26">
        <v>1378.5</v>
      </c>
      <c r="AF354" s="26">
        <v>2490</v>
      </c>
      <c r="AG354" s="26">
        <v>94.991699999999994</v>
      </c>
    </row>
    <row r="355" spans="1:33" ht="15.75" customHeight="1">
      <c r="A355" s="101">
        <v>44341</v>
      </c>
      <c r="B355" s="102">
        <f>VLOOKUP(A355,'FTSE All-Share Historical '!A:B,2,FALSE)</f>
        <v>4028.34</v>
      </c>
      <c r="C355" s="26">
        <v>836</v>
      </c>
      <c r="D355" s="26">
        <v>125</v>
      </c>
      <c r="E355" s="26">
        <v>380.8</v>
      </c>
      <c r="F355" s="26">
        <v>281</v>
      </c>
      <c r="G355" s="26">
        <v>103</v>
      </c>
      <c r="H355" s="26">
        <v>440</v>
      </c>
      <c r="I355" s="26">
        <v>97</v>
      </c>
      <c r="J355" s="26">
        <v>286</v>
      </c>
      <c r="K355" s="26">
        <v>297</v>
      </c>
      <c r="L355" s="26">
        <v>392</v>
      </c>
      <c r="M355" s="26">
        <v>1118</v>
      </c>
      <c r="N355" s="26">
        <v>320</v>
      </c>
      <c r="O355" s="26">
        <v>1610</v>
      </c>
      <c r="P355" s="26">
        <v>2245</v>
      </c>
      <c r="Q355" s="26">
        <v>112.8</v>
      </c>
      <c r="R355" s="26">
        <v>58.9</v>
      </c>
      <c r="S355" s="26">
        <v>42.7</v>
      </c>
      <c r="T355" s="26">
        <v>1100</v>
      </c>
      <c r="U355" s="26">
        <v>250</v>
      </c>
      <c r="V355" s="26">
        <v>237</v>
      </c>
      <c r="W355" s="26">
        <v>5905</v>
      </c>
      <c r="X355" s="26">
        <v>3070.5754999999999</v>
      </c>
      <c r="Y355" s="26">
        <v>272</v>
      </c>
      <c r="Z355" s="26">
        <v>1357</v>
      </c>
      <c r="AA355" s="26">
        <v>3070</v>
      </c>
      <c r="AB355" s="26">
        <v>295</v>
      </c>
      <c r="AC355" s="26">
        <v>1010</v>
      </c>
      <c r="AD355" s="26">
        <v>9722</v>
      </c>
      <c r="AE355" s="26">
        <v>1374</v>
      </c>
      <c r="AF355" s="26">
        <v>2496</v>
      </c>
      <c r="AG355" s="26">
        <v>90.296300000000002</v>
      </c>
    </row>
    <row r="356" spans="1:33" ht="15.75" customHeight="1">
      <c r="A356" s="101">
        <v>44342</v>
      </c>
      <c r="B356" s="102">
        <f>VLOOKUP(A356,'FTSE All-Share Historical '!A:B,2,FALSE)</f>
        <v>4033.58</v>
      </c>
      <c r="C356" s="26">
        <v>820</v>
      </c>
      <c r="D356" s="26">
        <v>130.19999999999999</v>
      </c>
      <c r="E356" s="26">
        <v>379.8</v>
      </c>
      <c r="F356" s="26">
        <v>289</v>
      </c>
      <c r="G356" s="26">
        <v>100</v>
      </c>
      <c r="H356" s="26">
        <v>440</v>
      </c>
      <c r="I356" s="26">
        <v>95.5</v>
      </c>
      <c r="J356" s="26">
        <v>280</v>
      </c>
      <c r="K356" s="26">
        <v>285</v>
      </c>
      <c r="L356" s="26">
        <v>411.5</v>
      </c>
      <c r="M356" s="26">
        <v>1144</v>
      </c>
      <c r="N356" s="26">
        <v>320</v>
      </c>
      <c r="O356" s="26">
        <v>1620</v>
      </c>
      <c r="P356" s="26">
        <v>2285</v>
      </c>
      <c r="Q356" s="26">
        <v>118.6</v>
      </c>
      <c r="R356" s="26">
        <v>58.5</v>
      </c>
      <c r="S356" s="26">
        <v>43</v>
      </c>
      <c r="T356" s="26">
        <v>1055</v>
      </c>
      <c r="U356" s="26">
        <v>251</v>
      </c>
      <c r="V356" s="26">
        <v>240.5</v>
      </c>
      <c r="W356" s="26">
        <v>5914</v>
      </c>
      <c r="X356" s="26">
        <v>3056.1338999999998</v>
      </c>
      <c r="Y356" s="26">
        <v>270.5</v>
      </c>
      <c r="Z356" s="26">
        <v>1370</v>
      </c>
      <c r="AA356" s="26">
        <v>3070</v>
      </c>
      <c r="AB356" s="26">
        <v>302.2</v>
      </c>
      <c r="AC356" s="26">
        <v>1025</v>
      </c>
      <c r="AD356" s="26">
        <v>9624</v>
      </c>
      <c r="AE356" s="26">
        <v>1377.5</v>
      </c>
      <c r="AF356" s="26">
        <v>2493</v>
      </c>
      <c r="AG356" s="26">
        <v>104.7436</v>
      </c>
    </row>
    <row r="357" spans="1:33" ht="15.75" customHeight="1">
      <c r="A357" s="101">
        <v>44343</v>
      </c>
      <c r="B357" s="102">
        <f>VLOOKUP(A357,'FTSE All-Share Historical '!A:B,2,FALSE)</f>
        <v>4030.8</v>
      </c>
      <c r="C357" s="26">
        <v>884</v>
      </c>
      <c r="D357" s="26">
        <v>129.30000000000001</v>
      </c>
      <c r="E357" s="26">
        <v>385.2</v>
      </c>
      <c r="F357" s="26">
        <v>283</v>
      </c>
      <c r="G357" s="26">
        <v>100.8</v>
      </c>
      <c r="H357" s="26">
        <v>441</v>
      </c>
      <c r="I357" s="26">
        <v>93.7</v>
      </c>
      <c r="J357" s="26">
        <v>280</v>
      </c>
      <c r="K357" s="26">
        <v>297</v>
      </c>
      <c r="L357" s="26">
        <v>419.5</v>
      </c>
      <c r="M357" s="26">
        <v>1152</v>
      </c>
      <c r="N357" s="26">
        <v>316.2</v>
      </c>
      <c r="O357" s="26">
        <v>1630</v>
      </c>
      <c r="P357" s="26">
        <v>2275</v>
      </c>
      <c r="Q357" s="26">
        <v>116.6</v>
      </c>
      <c r="R357" s="26">
        <v>58.6</v>
      </c>
      <c r="S357" s="26">
        <v>43</v>
      </c>
      <c r="T357" s="26">
        <v>1010</v>
      </c>
      <c r="U357" s="26">
        <v>245</v>
      </c>
      <c r="V357" s="26">
        <v>238.5</v>
      </c>
      <c r="W357" s="26">
        <v>6074</v>
      </c>
      <c r="X357" s="26">
        <v>3124.8559</v>
      </c>
      <c r="Y357" s="26">
        <v>274</v>
      </c>
      <c r="Z357" s="26">
        <v>1354</v>
      </c>
      <c r="AA357" s="26">
        <v>3075</v>
      </c>
      <c r="AB357" s="26">
        <v>305</v>
      </c>
      <c r="AC357" s="26">
        <v>1065</v>
      </c>
      <c r="AD357" s="26">
        <v>9624</v>
      </c>
      <c r="AE357" s="26">
        <v>1345.5</v>
      </c>
      <c r="AF357" s="26">
        <v>2454</v>
      </c>
      <c r="AG357" s="26">
        <v>106.04389999999999</v>
      </c>
    </row>
    <row r="358" spans="1:33" ht="15.75" customHeight="1">
      <c r="A358" s="101">
        <v>44344</v>
      </c>
      <c r="B358" s="102">
        <f>VLOOKUP(A358,'FTSE All-Share Historical '!A:B,2,FALSE)</f>
        <v>4032.98</v>
      </c>
      <c r="C358" s="26">
        <v>842</v>
      </c>
      <c r="D358" s="26">
        <v>125.8</v>
      </c>
      <c r="E358" s="26">
        <v>381.4</v>
      </c>
      <c r="F358" s="26" t="e">
        <v>#N/A</v>
      </c>
      <c r="G358" s="26">
        <v>97.2</v>
      </c>
      <c r="H358" s="26">
        <v>431</v>
      </c>
      <c r="I358" s="26">
        <v>91.35</v>
      </c>
      <c r="J358" s="26">
        <v>268</v>
      </c>
      <c r="K358" s="26">
        <v>305</v>
      </c>
      <c r="L358" s="26">
        <v>408</v>
      </c>
      <c r="M358" s="26">
        <v>1140</v>
      </c>
      <c r="N358" s="26">
        <v>305</v>
      </c>
      <c r="O358" s="26">
        <v>1610</v>
      </c>
      <c r="P358" s="26">
        <v>2235</v>
      </c>
      <c r="Q358" s="26">
        <v>115</v>
      </c>
      <c r="R358" s="26">
        <v>58.1</v>
      </c>
      <c r="S358" s="26">
        <v>43.5</v>
      </c>
      <c r="T358" s="26">
        <v>1005</v>
      </c>
      <c r="U358" s="26">
        <v>250</v>
      </c>
      <c r="V358" s="26">
        <v>225</v>
      </c>
      <c r="W358" s="26">
        <v>6064</v>
      </c>
      <c r="X358" s="26">
        <v>3122.366</v>
      </c>
      <c r="Y358" s="26">
        <v>272</v>
      </c>
      <c r="Z358" s="26">
        <v>1317</v>
      </c>
      <c r="AA358" s="26">
        <v>3080</v>
      </c>
      <c r="AB358" s="26">
        <v>299.10000000000002</v>
      </c>
      <c r="AC358" s="26">
        <v>1080</v>
      </c>
      <c r="AD358" s="26">
        <v>9584</v>
      </c>
      <c r="AE358" s="26">
        <v>1350</v>
      </c>
      <c r="AF358" s="26">
        <v>2444</v>
      </c>
      <c r="AG358" s="26">
        <v>117.74630000000001</v>
      </c>
    </row>
    <row r="359" spans="1:33" ht="15.75" customHeight="1">
      <c r="A359" s="101">
        <v>44348</v>
      </c>
      <c r="B359" s="102">
        <f>VLOOKUP(A359,'FTSE All-Share Historical '!A:B,2,FALSE)</f>
        <v>4066.34</v>
      </c>
      <c r="C359" s="26">
        <v>924</v>
      </c>
      <c r="D359" s="26">
        <v>125.4</v>
      </c>
      <c r="E359" s="26">
        <v>386.6</v>
      </c>
      <c r="F359" s="26">
        <v>285</v>
      </c>
      <c r="G359" s="26">
        <v>97.9</v>
      </c>
      <c r="H359" s="26">
        <v>449</v>
      </c>
      <c r="I359" s="26">
        <v>94.7</v>
      </c>
      <c r="J359" s="26">
        <v>287</v>
      </c>
      <c r="K359" s="26">
        <v>297</v>
      </c>
      <c r="L359" s="26">
        <v>421.5</v>
      </c>
      <c r="M359" s="26">
        <v>1132</v>
      </c>
      <c r="N359" s="26">
        <v>310.8</v>
      </c>
      <c r="O359" s="26">
        <v>1600</v>
      </c>
      <c r="P359" s="26">
        <v>2270</v>
      </c>
      <c r="Q359" s="26">
        <v>115.2</v>
      </c>
      <c r="R359" s="26">
        <v>58.8</v>
      </c>
      <c r="S359" s="26">
        <v>43.9</v>
      </c>
      <c r="T359" s="26">
        <v>1025</v>
      </c>
      <c r="U359" s="26">
        <v>249.5</v>
      </c>
      <c r="V359" s="26">
        <v>226</v>
      </c>
      <c r="W359" s="26">
        <v>6305</v>
      </c>
      <c r="X359" s="26">
        <v>3248.3562000000002</v>
      </c>
      <c r="Y359" s="26">
        <v>277.5</v>
      </c>
      <c r="Z359" s="26">
        <v>1351</v>
      </c>
      <c r="AA359" s="26">
        <v>3110</v>
      </c>
      <c r="AB359" s="26">
        <v>298.7</v>
      </c>
      <c r="AC359" s="26">
        <v>1070</v>
      </c>
      <c r="AD359" s="26">
        <v>9632</v>
      </c>
      <c r="AE359" s="26">
        <v>1360</v>
      </c>
      <c r="AF359" s="26">
        <v>2435</v>
      </c>
      <c r="AG359" s="26">
        <v>126.9204</v>
      </c>
    </row>
    <row r="360" spans="1:33" ht="15.75" customHeight="1">
      <c r="A360" s="101">
        <v>44349</v>
      </c>
      <c r="B360" s="102">
        <f>VLOOKUP(A360,'FTSE All-Share Historical '!A:B,2,FALSE)</f>
        <v>4081.16</v>
      </c>
      <c r="C360" s="26">
        <v>900</v>
      </c>
      <c r="D360" s="26">
        <v>126</v>
      </c>
      <c r="E360" s="26">
        <v>380.8</v>
      </c>
      <c r="F360" s="26">
        <v>280</v>
      </c>
      <c r="G360" s="26">
        <v>98</v>
      </c>
      <c r="H360" s="26">
        <v>441</v>
      </c>
      <c r="I360" s="26">
        <v>94.7</v>
      </c>
      <c r="J360" s="26">
        <v>276</v>
      </c>
      <c r="K360" s="26">
        <v>309</v>
      </c>
      <c r="L360" s="26">
        <v>427.5</v>
      </c>
      <c r="M360" s="26">
        <v>1120</v>
      </c>
      <c r="N360" s="26">
        <v>312.60000000000002</v>
      </c>
      <c r="O360" s="26">
        <v>1590</v>
      </c>
      <c r="P360" s="26">
        <v>2280</v>
      </c>
      <c r="Q360" s="26">
        <v>114.8</v>
      </c>
      <c r="R360" s="26">
        <v>58.6</v>
      </c>
      <c r="S360" s="26">
        <v>44.7</v>
      </c>
      <c r="T360" s="26">
        <v>1005</v>
      </c>
      <c r="U360" s="26">
        <v>248.5</v>
      </c>
      <c r="V360" s="26">
        <v>222</v>
      </c>
      <c r="W360" s="26">
        <v>6305</v>
      </c>
      <c r="X360" s="26">
        <v>3282.2190999999998</v>
      </c>
      <c r="Y360" s="26">
        <v>284.5</v>
      </c>
      <c r="Z360" s="26">
        <v>1338</v>
      </c>
      <c r="AA360" s="26">
        <v>3105</v>
      </c>
      <c r="AB360" s="26">
        <v>306.89999999999998</v>
      </c>
      <c r="AC360" s="26">
        <v>1070</v>
      </c>
      <c r="AD360" s="26">
        <v>9660</v>
      </c>
      <c r="AE360" s="26">
        <v>1357.5</v>
      </c>
      <c r="AF360" s="26">
        <v>2423</v>
      </c>
      <c r="AG360" s="26">
        <v>122.80289999999999</v>
      </c>
    </row>
    <row r="361" spans="1:33" ht="15.75" customHeight="1">
      <c r="A361" s="101">
        <v>44350</v>
      </c>
      <c r="B361" s="102">
        <f>VLOOKUP(A361,'FTSE All-Share Historical '!A:B,2,FALSE)</f>
        <v>4056.42</v>
      </c>
      <c r="C361" s="26">
        <v>854</v>
      </c>
      <c r="D361" s="26">
        <v>127.9</v>
      </c>
      <c r="E361" s="26">
        <v>376.4</v>
      </c>
      <c r="F361" s="26">
        <v>277</v>
      </c>
      <c r="G361" s="26">
        <v>96</v>
      </c>
      <c r="H361" s="26">
        <v>450</v>
      </c>
      <c r="I361" s="26">
        <v>93</v>
      </c>
      <c r="J361" s="26">
        <v>279</v>
      </c>
      <c r="K361" s="26">
        <v>302.5</v>
      </c>
      <c r="L361" s="26">
        <v>428</v>
      </c>
      <c r="M361" s="26">
        <v>1128</v>
      </c>
      <c r="N361" s="26">
        <v>307.2</v>
      </c>
      <c r="O361" s="26">
        <v>1590</v>
      </c>
      <c r="P361" s="26">
        <v>2250</v>
      </c>
      <c r="Q361" s="26">
        <v>113</v>
      </c>
      <c r="R361" s="26">
        <v>57.1</v>
      </c>
      <c r="S361" s="26">
        <v>46.3</v>
      </c>
      <c r="T361" s="26">
        <v>1005</v>
      </c>
      <c r="U361" s="26">
        <v>251</v>
      </c>
      <c r="V361" s="26">
        <v>224.5</v>
      </c>
      <c r="W361" s="26">
        <v>6172</v>
      </c>
      <c r="X361" s="26">
        <v>3188.1</v>
      </c>
      <c r="Y361" s="26">
        <v>274.5</v>
      </c>
      <c r="Z361" s="26">
        <v>1315</v>
      </c>
      <c r="AA361" s="26">
        <v>3115</v>
      </c>
      <c r="AB361" s="26">
        <v>305.39999999999998</v>
      </c>
      <c r="AC361" s="26">
        <v>1070</v>
      </c>
      <c r="AD361" s="26">
        <v>9802</v>
      </c>
      <c r="AE361" s="26">
        <v>1293</v>
      </c>
      <c r="AF361" s="26">
        <v>2403</v>
      </c>
      <c r="AG361" s="26">
        <v>121.1414</v>
      </c>
    </row>
    <row r="362" spans="1:33" ht="15.75" customHeight="1">
      <c r="A362" s="101">
        <v>44351</v>
      </c>
      <c r="B362" s="102">
        <f>VLOOKUP(A362,'FTSE All-Share Historical '!A:B,2,FALSE)</f>
        <v>4059.61</v>
      </c>
      <c r="C362" s="26">
        <v>882</v>
      </c>
      <c r="D362" s="26">
        <v>128.9</v>
      </c>
      <c r="E362" s="26">
        <v>379</v>
      </c>
      <c r="F362" s="26">
        <v>280</v>
      </c>
      <c r="G362" s="26">
        <v>97</v>
      </c>
      <c r="H362" s="26">
        <v>441</v>
      </c>
      <c r="I362" s="26">
        <v>94.35</v>
      </c>
      <c r="J362" s="26">
        <v>281</v>
      </c>
      <c r="K362" s="26">
        <v>298</v>
      </c>
      <c r="L362" s="26">
        <v>418</v>
      </c>
      <c r="M362" s="26">
        <v>1140</v>
      </c>
      <c r="N362" s="26">
        <v>311.60000000000002</v>
      </c>
      <c r="O362" s="26">
        <v>1590</v>
      </c>
      <c r="P362" s="26">
        <v>2230</v>
      </c>
      <c r="Q362" s="26">
        <v>112</v>
      </c>
      <c r="R362" s="26">
        <v>57.4</v>
      </c>
      <c r="S362" s="26">
        <v>46</v>
      </c>
      <c r="T362" s="26">
        <v>1000</v>
      </c>
      <c r="U362" s="26">
        <v>252</v>
      </c>
      <c r="V362" s="26">
        <v>217</v>
      </c>
      <c r="W362" s="26">
        <v>6219</v>
      </c>
      <c r="X362" s="26">
        <v>3241.3843999999999</v>
      </c>
      <c r="Y362" s="26">
        <v>280.5</v>
      </c>
      <c r="Z362" s="26">
        <v>1327</v>
      </c>
      <c r="AA362" s="26">
        <v>3085</v>
      </c>
      <c r="AB362" s="26">
        <v>303.10000000000002</v>
      </c>
      <c r="AC362" s="26">
        <v>1065</v>
      </c>
      <c r="AD362" s="26">
        <v>9824</v>
      </c>
      <c r="AE362" s="26">
        <v>1303</v>
      </c>
      <c r="AF362" s="26">
        <v>2409</v>
      </c>
      <c r="AG362" s="26">
        <v>115.6514</v>
      </c>
    </row>
    <row r="363" spans="1:33" ht="15.75" customHeight="1">
      <c r="A363" s="101">
        <v>44354</v>
      </c>
      <c r="B363" s="102">
        <f>VLOOKUP(A363,'FTSE All-Share Historical '!A:B,2,FALSE)</f>
        <v>4065.88</v>
      </c>
      <c r="C363" s="26">
        <v>856</v>
      </c>
      <c r="D363" s="26">
        <v>126.2</v>
      </c>
      <c r="E363" s="26">
        <v>389.2</v>
      </c>
      <c r="F363" s="26">
        <v>277</v>
      </c>
      <c r="G363" s="26">
        <v>95.8</v>
      </c>
      <c r="H363" s="26">
        <v>441</v>
      </c>
      <c r="I363" s="26">
        <v>93.2</v>
      </c>
      <c r="J363" s="26">
        <v>275</v>
      </c>
      <c r="K363" s="26">
        <v>307</v>
      </c>
      <c r="L363" s="26">
        <v>404.5</v>
      </c>
      <c r="M363" s="26">
        <v>1136</v>
      </c>
      <c r="N363" s="26">
        <v>314</v>
      </c>
      <c r="O363" s="26">
        <v>1580</v>
      </c>
      <c r="P363" s="26">
        <v>2220</v>
      </c>
      <c r="Q363" s="26">
        <v>113.4</v>
      </c>
      <c r="R363" s="26">
        <v>59</v>
      </c>
      <c r="S363" s="26">
        <v>46.5</v>
      </c>
      <c r="T363" s="26">
        <v>1005</v>
      </c>
      <c r="U363" s="26">
        <v>252</v>
      </c>
      <c r="V363" s="26">
        <v>218</v>
      </c>
      <c r="W363" s="26">
        <v>6141</v>
      </c>
      <c r="X363" s="26">
        <v>3153</v>
      </c>
      <c r="Y363" s="26">
        <v>273</v>
      </c>
      <c r="Z363" s="26">
        <v>1325</v>
      </c>
      <c r="AA363" s="26">
        <v>3120</v>
      </c>
      <c r="AB363" s="26">
        <v>308.2</v>
      </c>
      <c r="AC363" s="26">
        <v>1065</v>
      </c>
      <c r="AD363" s="26">
        <v>9862</v>
      </c>
      <c r="AE363" s="26">
        <v>1282.5</v>
      </c>
      <c r="AF363" s="26">
        <v>2425</v>
      </c>
      <c r="AG363" s="26">
        <v>112.6897</v>
      </c>
    </row>
    <row r="364" spans="1:33" ht="15.75" customHeight="1">
      <c r="A364" s="101">
        <v>44355</v>
      </c>
      <c r="B364" s="102">
        <f>VLOOKUP(A364,'FTSE All-Share Historical '!A:B,2,FALSE)</f>
        <v>4073.88</v>
      </c>
      <c r="C364" s="26">
        <v>888</v>
      </c>
      <c r="D364" s="26">
        <v>126</v>
      </c>
      <c r="E364" s="26">
        <v>397.2</v>
      </c>
      <c r="F364" s="26">
        <v>270</v>
      </c>
      <c r="G364" s="26">
        <v>96</v>
      </c>
      <c r="H364" s="26">
        <v>453</v>
      </c>
      <c r="I364" s="26">
        <v>94.2</v>
      </c>
      <c r="J364" s="26">
        <v>278</v>
      </c>
      <c r="K364" s="26">
        <v>306</v>
      </c>
      <c r="L364" s="26">
        <v>384</v>
      </c>
      <c r="M364" s="26">
        <v>1148</v>
      </c>
      <c r="N364" s="26">
        <v>315</v>
      </c>
      <c r="O364" s="26">
        <v>1600</v>
      </c>
      <c r="P364" s="26">
        <v>2200</v>
      </c>
      <c r="Q364" s="26">
        <v>113.2</v>
      </c>
      <c r="R364" s="26">
        <v>58.9</v>
      </c>
      <c r="S364" s="26">
        <v>46.2</v>
      </c>
      <c r="T364" s="26">
        <v>1015</v>
      </c>
      <c r="U364" s="26">
        <v>253</v>
      </c>
      <c r="V364" s="26">
        <v>214</v>
      </c>
      <c r="W364" s="26">
        <v>6192</v>
      </c>
      <c r="X364" s="26">
        <v>3183</v>
      </c>
      <c r="Y364" s="26">
        <v>268.5</v>
      </c>
      <c r="Z364" s="26">
        <v>1329</v>
      </c>
      <c r="AA364" s="26">
        <v>3095</v>
      </c>
      <c r="AB364" s="26">
        <v>301</v>
      </c>
      <c r="AC364" s="26">
        <v>1065</v>
      </c>
      <c r="AD364" s="26">
        <v>9880</v>
      </c>
      <c r="AE364" s="26">
        <v>1267.5</v>
      </c>
      <c r="AF364" s="26">
        <v>2418</v>
      </c>
      <c r="AG364" s="26">
        <v>104.96040000000001</v>
      </c>
    </row>
    <row r="365" spans="1:33" ht="15.75" customHeight="1">
      <c r="A365" s="101">
        <v>44356</v>
      </c>
      <c r="B365" s="102">
        <f>VLOOKUP(A365,'FTSE All-Share Historical '!A:B,2,FALSE)</f>
        <v>4062.85</v>
      </c>
      <c r="C365" s="26">
        <v>850</v>
      </c>
      <c r="D365" s="26">
        <v>122.8</v>
      </c>
      <c r="E365" s="26">
        <v>388</v>
      </c>
      <c r="F365" s="26">
        <v>276</v>
      </c>
      <c r="G365" s="26">
        <v>97</v>
      </c>
      <c r="H365" s="26">
        <v>444</v>
      </c>
      <c r="I365" s="26">
        <v>93.15</v>
      </c>
      <c r="J365" s="26">
        <v>274.5</v>
      </c>
      <c r="K365" s="26">
        <v>319</v>
      </c>
      <c r="L365" s="26">
        <v>374</v>
      </c>
      <c r="M365" s="26">
        <v>1152</v>
      </c>
      <c r="N365" s="26">
        <v>311.2</v>
      </c>
      <c r="O365" s="26">
        <v>1605</v>
      </c>
      <c r="P365" s="26">
        <v>2185</v>
      </c>
      <c r="Q365" s="26">
        <v>112</v>
      </c>
      <c r="R365" s="26">
        <v>57.6</v>
      </c>
      <c r="S365" s="26">
        <v>46</v>
      </c>
      <c r="T365" s="26">
        <v>976</v>
      </c>
      <c r="U365" s="26">
        <v>251</v>
      </c>
      <c r="V365" s="26">
        <v>214</v>
      </c>
      <c r="W365" s="26">
        <v>6068</v>
      </c>
      <c r="X365" s="26">
        <v>3102.5</v>
      </c>
      <c r="Y365" s="26">
        <v>264</v>
      </c>
      <c r="Z365" s="26">
        <v>1330</v>
      </c>
      <c r="AA365" s="26">
        <v>3100</v>
      </c>
      <c r="AB365" s="26">
        <v>296.60000000000002</v>
      </c>
      <c r="AC365" s="26">
        <v>1065</v>
      </c>
      <c r="AD365" s="26">
        <v>9726</v>
      </c>
      <c r="AE365" s="26">
        <v>1290</v>
      </c>
      <c r="AF365" s="26">
        <v>2446</v>
      </c>
      <c r="AG365" s="26">
        <v>114.1345</v>
      </c>
    </row>
    <row r="366" spans="1:33" ht="15.75" customHeight="1">
      <c r="A366" s="101">
        <v>44357</v>
      </c>
      <c r="B366" s="102">
        <f>VLOOKUP(A366,'FTSE All-Share Historical '!A:B,2,FALSE)</f>
        <v>4061.37</v>
      </c>
      <c r="C366" s="26">
        <v>872</v>
      </c>
      <c r="D366" s="26">
        <v>125</v>
      </c>
      <c r="E366" s="26">
        <v>397.2</v>
      </c>
      <c r="F366" s="26">
        <v>279</v>
      </c>
      <c r="G366" s="26">
        <v>97.3</v>
      </c>
      <c r="H366" s="26">
        <v>443</v>
      </c>
      <c r="I366" s="26">
        <v>91</v>
      </c>
      <c r="J366" s="26">
        <v>275</v>
      </c>
      <c r="K366" s="26">
        <v>322</v>
      </c>
      <c r="L366" s="26">
        <v>379</v>
      </c>
      <c r="M366" s="26">
        <v>1208</v>
      </c>
      <c r="N366" s="26">
        <v>303.2</v>
      </c>
      <c r="O366" s="26">
        <v>1595</v>
      </c>
      <c r="P366" s="26">
        <v>2170</v>
      </c>
      <c r="Q366" s="26">
        <v>113.8</v>
      </c>
      <c r="R366" s="26">
        <v>57.2</v>
      </c>
      <c r="S366" s="26">
        <v>45.7</v>
      </c>
      <c r="T366" s="26">
        <v>1005</v>
      </c>
      <c r="U366" s="26">
        <v>250</v>
      </c>
      <c r="V366" s="26">
        <v>210</v>
      </c>
      <c r="W366" s="26">
        <v>6033</v>
      </c>
      <c r="X366" s="26">
        <v>3099.5</v>
      </c>
      <c r="Y366" s="26">
        <v>259</v>
      </c>
      <c r="Z366" s="26">
        <v>1279</v>
      </c>
      <c r="AA366" s="26">
        <v>3100</v>
      </c>
      <c r="AB366" s="26">
        <v>299</v>
      </c>
      <c r="AC366" s="26">
        <v>1065</v>
      </c>
      <c r="AD366" s="26">
        <v>9576</v>
      </c>
      <c r="AE366" s="26">
        <v>1271</v>
      </c>
      <c r="AF366" s="26">
        <v>2445</v>
      </c>
      <c r="AG366" s="26">
        <v>111.9674</v>
      </c>
    </row>
    <row r="367" spans="1:33" ht="15.75" customHeight="1">
      <c r="A367" s="101">
        <v>44358</v>
      </c>
      <c r="B367" s="102">
        <f>VLOOKUP(A367,'FTSE All-Share Historical '!A:B,2,FALSE)</f>
        <v>4086.98</v>
      </c>
      <c r="C367" s="26">
        <v>862</v>
      </c>
      <c r="D367" s="26">
        <v>125</v>
      </c>
      <c r="E367" s="26">
        <v>395</v>
      </c>
      <c r="F367" s="26">
        <v>270</v>
      </c>
      <c r="G367" s="26">
        <v>96</v>
      </c>
      <c r="H367" s="26">
        <v>444</v>
      </c>
      <c r="I367" s="26">
        <v>91.5</v>
      </c>
      <c r="J367" s="26">
        <v>275</v>
      </c>
      <c r="K367" s="26">
        <v>328</v>
      </c>
      <c r="L367" s="26">
        <v>374</v>
      </c>
      <c r="M367" s="26">
        <v>1246</v>
      </c>
      <c r="N367" s="26">
        <v>303.2</v>
      </c>
      <c r="O367" s="26">
        <v>1590</v>
      </c>
      <c r="P367" s="26">
        <v>2195</v>
      </c>
      <c r="Q367" s="26">
        <v>114.4</v>
      </c>
      <c r="R367" s="26">
        <v>57</v>
      </c>
      <c r="S367" s="26">
        <v>45.4</v>
      </c>
      <c r="T367" s="26">
        <v>998</v>
      </c>
      <c r="U367" s="26">
        <v>251</v>
      </c>
      <c r="V367" s="26">
        <v>211</v>
      </c>
      <c r="W367" s="26">
        <v>6119</v>
      </c>
      <c r="X367" s="26">
        <v>3147</v>
      </c>
      <c r="Y367" s="26">
        <v>265</v>
      </c>
      <c r="Z367" s="26">
        <v>1288</v>
      </c>
      <c r="AA367" s="26">
        <v>3100</v>
      </c>
      <c r="AB367" s="26">
        <v>303</v>
      </c>
      <c r="AC367" s="26">
        <v>1065</v>
      </c>
      <c r="AD367" s="26">
        <v>9572</v>
      </c>
      <c r="AE367" s="26">
        <v>1279</v>
      </c>
      <c r="AF367" s="26">
        <v>2447</v>
      </c>
      <c r="AG367" s="26">
        <v>110.7393</v>
      </c>
    </row>
    <row r="368" spans="1:33" ht="15.75" customHeight="1">
      <c r="A368" s="101">
        <v>44361</v>
      </c>
      <c r="B368" s="102">
        <f>VLOOKUP(A368,'FTSE All-Share Historical '!A:B,2,FALSE)</f>
        <v>4093.25</v>
      </c>
      <c r="C368" s="26">
        <v>868</v>
      </c>
      <c r="D368" s="26">
        <v>125</v>
      </c>
      <c r="E368" s="26">
        <v>394.6</v>
      </c>
      <c r="F368" s="26">
        <v>266</v>
      </c>
      <c r="G368" s="26">
        <v>96.7</v>
      </c>
      <c r="H368" s="26">
        <v>444</v>
      </c>
      <c r="I368" s="26">
        <v>89.9</v>
      </c>
      <c r="J368" s="26">
        <v>270</v>
      </c>
      <c r="K368" s="26">
        <v>330</v>
      </c>
      <c r="L368" s="26">
        <v>359</v>
      </c>
      <c r="M368" s="26">
        <v>1288</v>
      </c>
      <c r="N368" s="26">
        <v>299.39999999999998</v>
      </c>
      <c r="O368" s="26">
        <v>1580</v>
      </c>
      <c r="P368" s="26">
        <v>2215</v>
      </c>
      <c r="Q368" s="26">
        <v>117</v>
      </c>
      <c r="R368" s="26">
        <v>57.7</v>
      </c>
      <c r="S368" s="26">
        <v>46.2</v>
      </c>
      <c r="T368" s="26">
        <v>1010</v>
      </c>
      <c r="U368" s="26">
        <v>256</v>
      </c>
      <c r="V368" s="26">
        <v>214.5</v>
      </c>
      <c r="W368" s="26">
        <v>6092</v>
      </c>
      <c r="X368" s="26">
        <v>3112.5</v>
      </c>
      <c r="Y368" s="26">
        <v>269.5</v>
      </c>
      <c r="Z368" s="26">
        <v>1237</v>
      </c>
      <c r="AA368" s="26">
        <v>3105</v>
      </c>
      <c r="AB368" s="26">
        <v>299.2</v>
      </c>
      <c r="AC368" s="26">
        <v>1080</v>
      </c>
      <c r="AD368" s="26">
        <v>9622</v>
      </c>
      <c r="AE368" s="26">
        <v>1240</v>
      </c>
      <c r="AF368" s="26">
        <v>2465</v>
      </c>
      <c r="AG368" s="26">
        <v>111.3895</v>
      </c>
    </row>
    <row r="369" spans="1:33" ht="15.75" customHeight="1">
      <c r="A369" s="101">
        <v>44362</v>
      </c>
      <c r="B369" s="102">
        <f>VLOOKUP(A369,'FTSE All-Share Historical '!A:B,2,FALSE)</f>
        <v>4101.74</v>
      </c>
      <c r="C369" s="26">
        <v>850</v>
      </c>
      <c r="D369" s="26">
        <v>127.4</v>
      </c>
      <c r="E369" s="26">
        <v>398.8</v>
      </c>
      <c r="F369" s="26">
        <v>266</v>
      </c>
      <c r="G369" s="26">
        <v>98.6</v>
      </c>
      <c r="H369" s="26">
        <v>452</v>
      </c>
      <c r="I369" s="26">
        <v>90.3</v>
      </c>
      <c r="J369" s="26">
        <v>279</v>
      </c>
      <c r="K369" s="26">
        <v>336</v>
      </c>
      <c r="L369" s="26">
        <v>348.5</v>
      </c>
      <c r="M369" s="26">
        <v>1310</v>
      </c>
      <c r="N369" s="26">
        <v>297.39999999999998</v>
      </c>
      <c r="O369" s="26">
        <v>1600</v>
      </c>
      <c r="P369" s="26">
        <v>2205</v>
      </c>
      <c r="Q369" s="26">
        <v>116.4</v>
      </c>
      <c r="R369" s="26">
        <v>58</v>
      </c>
      <c r="S369" s="26">
        <v>46.4</v>
      </c>
      <c r="T369" s="26">
        <v>1030</v>
      </c>
      <c r="U369" s="26">
        <v>252</v>
      </c>
      <c r="V369" s="26">
        <v>211</v>
      </c>
      <c r="W369" s="26">
        <v>6014</v>
      </c>
      <c r="X369" s="26">
        <v>2999</v>
      </c>
      <c r="Y369" s="26">
        <v>259</v>
      </c>
      <c r="Z369" s="26">
        <v>1248</v>
      </c>
      <c r="AA369" s="26">
        <v>3095</v>
      </c>
      <c r="AB369" s="26">
        <v>291.10000000000002</v>
      </c>
      <c r="AC369" s="26">
        <v>1110</v>
      </c>
      <c r="AD369" s="26">
        <v>9818</v>
      </c>
      <c r="AE369" s="26">
        <v>1232.5</v>
      </c>
      <c r="AF369" s="26">
        <v>2486</v>
      </c>
      <c r="AG369" s="26">
        <v>126.3425</v>
      </c>
    </row>
    <row r="370" spans="1:33" ht="15.75" customHeight="1">
      <c r="A370" s="101">
        <v>44363</v>
      </c>
      <c r="B370" s="102">
        <f>VLOOKUP(A370,'FTSE All-Share Historical '!A:B,2,FALSE)</f>
        <v>4107.1499999999996</v>
      </c>
      <c r="C370" s="26">
        <v>874</v>
      </c>
      <c r="D370" s="26">
        <v>128</v>
      </c>
      <c r="E370" s="26">
        <v>405.8</v>
      </c>
      <c r="F370" s="26">
        <v>266</v>
      </c>
      <c r="G370" s="26">
        <v>99</v>
      </c>
      <c r="H370" s="26">
        <v>446</v>
      </c>
      <c r="I370" s="26">
        <v>91.2</v>
      </c>
      <c r="J370" s="26">
        <v>275</v>
      </c>
      <c r="K370" s="26">
        <v>328</v>
      </c>
      <c r="L370" s="26">
        <v>345</v>
      </c>
      <c r="M370" s="26">
        <v>1280</v>
      </c>
      <c r="N370" s="26">
        <v>293</v>
      </c>
      <c r="O370" s="26">
        <v>1590</v>
      </c>
      <c r="P370" s="26">
        <v>2220</v>
      </c>
      <c r="Q370" s="26">
        <v>118.6</v>
      </c>
      <c r="R370" s="26">
        <v>57.9</v>
      </c>
      <c r="S370" s="26">
        <v>46.5</v>
      </c>
      <c r="T370" s="26">
        <v>1020</v>
      </c>
      <c r="U370" s="26">
        <v>253</v>
      </c>
      <c r="V370" s="26">
        <v>210</v>
      </c>
      <c r="W370" s="26">
        <v>6020</v>
      </c>
      <c r="X370" s="26">
        <v>2963.5</v>
      </c>
      <c r="Y370" s="26">
        <v>254.5</v>
      </c>
      <c r="Z370" s="26">
        <v>1225</v>
      </c>
      <c r="AA370" s="26">
        <v>3140</v>
      </c>
      <c r="AB370" s="26">
        <v>296.7</v>
      </c>
      <c r="AC370" s="26">
        <v>1130</v>
      </c>
      <c r="AD370" s="26">
        <v>9914</v>
      </c>
      <c r="AE370" s="26">
        <v>1225</v>
      </c>
      <c r="AF370" s="26">
        <v>2512</v>
      </c>
      <c r="AG370" s="26">
        <v>126.1258</v>
      </c>
    </row>
    <row r="371" spans="1:33" ht="15.75" customHeight="1">
      <c r="A371" s="101">
        <v>44364</v>
      </c>
      <c r="B371" s="102">
        <f>VLOOKUP(A371,'FTSE All-Share Historical '!A:B,2,FALSE)</f>
        <v>4089.67</v>
      </c>
      <c r="C371" s="26">
        <v>880</v>
      </c>
      <c r="D371" s="26">
        <v>131.6</v>
      </c>
      <c r="E371" s="26">
        <v>426.2</v>
      </c>
      <c r="F371" s="26">
        <v>258</v>
      </c>
      <c r="G371" s="26">
        <v>100</v>
      </c>
      <c r="H371" s="26">
        <v>445</v>
      </c>
      <c r="I371" s="26">
        <v>92.1</v>
      </c>
      <c r="J371" s="26">
        <v>312</v>
      </c>
      <c r="K371" s="26">
        <v>316</v>
      </c>
      <c r="L371" s="26">
        <v>350</v>
      </c>
      <c r="M371" s="26">
        <v>1292</v>
      </c>
      <c r="N371" s="26">
        <v>285.8</v>
      </c>
      <c r="O371" s="26">
        <v>1610</v>
      </c>
      <c r="P371" s="26">
        <v>2205</v>
      </c>
      <c r="Q371" s="26">
        <v>121</v>
      </c>
      <c r="R371" s="26">
        <v>58.4</v>
      </c>
      <c r="S371" s="26">
        <v>45</v>
      </c>
      <c r="T371" s="26">
        <v>1030</v>
      </c>
      <c r="U371" s="26">
        <v>257</v>
      </c>
      <c r="V371" s="26">
        <v>208</v>
      </c>
      <c r="W371" s="26">
        <v>5882</v>
      </c>
      <c r="X371" s="26">
        <v>2862.5</v>
      </c>
      <c r="Y371" s="26">
        <v>240</v>
      </c>
      <c r="Z371" s="26">
        <v>1219</v>
      </c>
      <c r="AA371" s="26">
        <v>3120</v>
      </c>
      <c r="AB371" s="26">
        <v>298.8</v>
      </c>
      <c r="AC371" s="26">
        <v>1130</v>
      </c>
      <c r="AD371" s="26">
        <v>9844</v>
      </c>
      <c r="AE371" s="26">
        <v>1276</v>
      </c>
      <c r="AF371" s="26">
        <v>2448</v>
      </c>
      <c r="AG371" s="26">
        <v>120.4913</v>
      </c>
    </row>
    <row r="372" spans="1:33" ht="15.75" customHeight="1">
      <c r="A372" s="101">
        <v>44365</v>
      </c>
      <c r="B372" s="102">
        <f>VLOOKUP(A372,'FTSE All-Share Historical '!A:B,2,FALSE)</f>
        <v>4018.95</v>
      </c>
      <c r="C372" s="26">
        <v>846</v>
      </c>
      <c r="D372" s="26">
        <v>129.19999999999999</v>
      </c>
      <c r="E372" s="26">
        <v>402</v>
      </c>
      <c r="F372" s="26">
        <v>261</v>
      </c>
      <c r="G372" s="26">
        <v>110.2</v>
      </c>
      <c r="H372" s="26">
        <v>442</v>
      </c>
      <c r="I372" s="26">
        <v>89.45</v>
      </c>
      <c r="J372" s="26">
        <v>313</v>
      </c>
      <c r="K372" s="26">
        <v>315</v>
      </c>
      <c r="L372" s="26">
        <v>347</v>
      </c>
      <c r="M372" s="26">
        <v>1292</v>
      </c>
      <c r="N372" s="26">
        <v>281.8</v>
      </c>
      <c r="O372" s="26">
        <v>1610</v>
      </c>
      <c r="P372" s="26">
        <v>2235</v>
      </c>
      <c r="Q372" s="26">
        <v>113.4</v>
      </c>
      <c r="R372" s="26">
        <v>56.5</v>
      </c>
      <c r="S372" s="26">
        <v>45</v>
      </c>
      <c r="T372" s="26">
        <v>992</v>
      </c>
      <c r="U372" s="26">
        <v>251</v>
      </c>
      <c r="V372" s="26">
        <v>214.5</v>
      </c>
      <c r="W372" s="26">
        <v>5809</v>
      </c>
      <c r="X372" s="26">
        <v>2717.5</v>
      </c>
      <c r="Y372" s="26">
        <v>237.5</v>
      </c>
      <c r="Z372" s="26">
        <v>1190</v>
      </c>
      <c r="AA372" s="26">
        <v>3085</v>
      </c>
      <c r="AB372" s="26">
        <v>292.60000000000002</v>
      </c>
      <c r="AC372" s="26">
        <v>1135</v>
      </c>
      <c r="AD372" s="26">
        <v>9678</v>
      </c>
      <c r="AE372" s="26">
        <v>1238</v>
      </c>
      <c r="AF372" s="26">
        <v>2387</v>
      </c>
      <c r="AG372" s="26">
        <v>116.30159999999999</v>
      </c>
    </row>
    <row r="373" spans="1:33" ht="15.75" customHeight="1">
      <c r="A373" s="101">
        <v>44368</v>
      </c>
      <c r="B373" s="102">
        <f>VLOOKUP(A373,'FTSE All-Share Historical '!A:B,2,FALSE)</f>
        <v>4044.31</v>
      </c>
      <c r="C373" s="26">
        <v>870</v>
      </c>
      <c r="D373" s="26">
        <v>125.7</v>
      </c>
      <c r="E373" s="26">
        <v>402</v>
      </c>
      <c r="F373" s="26">
        <v>269</v>
      </c>
      <c r="G373" s="26">
        <v>106.2</v>
      </c>
      <c r="H373" s="26">
        <v>440</v>
      </c>
      <c r="I373" s="26">
        <v>90.5</v>
      </c>
      <c r="J373" s="26">
        <v>325</v>
      </c>
      <c r="K373" s="26">
        <v>300</v>
      </c>
      <c r="L373" s="26">
        <v>353.5</v>
      </c>
      <c r="M373" s="26">
        <v>1268</v>
      </c>
      <c r="N373" s="26">
        <v>286.39999999999998</v>
      </c>
      <c r="O373" s="26">
        <v>1600</v>
      </c>
      <c r="P373" s="26">
        <v>2180</v>
      </c>
      <c r="Q373" s="26">
        <v>116</v>
      </c>
      <c r="R373" s="26">
        <v>57.6</v>
      </c>
      <c r="S373" s="26">
        <v>45</v>
      </c>
      <c r="T373" s="26">
        <v>996</v>
      </c>
      <c r="U373" s="26">
        <v>257</v>
      </c>
      <c r="V373" s="26">
        <v>209</v>
      </c>
      <c r="W373" s="26">
        <v>5792</v>
      </c>
      <c r="X373" s="26">
        <v>2775</v>
      </c>
      <c r="Y373" s="26">
        <v>236.5</v>
      </c>
      <c r="Z373" s="26">
        <v>1212</v>
      </c>
      <c r="AA373" s="26">
        <v>3080</v>
      </c>
      <c r="AB373" s="26">
        <v>297.3</v>
      </c>
      <c r="AC373" s="26">
        <v>1095</v>
      </c>
      <c r="AD373" s="26">
        <v>9832</v>
      </c>
      <c r="AE373" s="26">
        <v>1231.5</v>
      </c>
      <c r="AF373" s="26">
        <v>2381</v>
      </c>
      <c r="AG373" s="26">
        <v>111.5339</v>
      </c>
    </row>
    <row r="374" spans="1:33" ht="15.75" customHeight="1">
      <c r="A374" s="101">
        <v>44369</v>
      </c>
      <c r="B374" s="102">
        <f>VLOOKUP(A374,'FTSE All-Share Historical '!A:B,2,FALSE)</f>
        <v>4064.49</v>
      </c>
      <c r="C374" s="26">
        <v>854</v>
      </c>
      <c r="D374" s="26">
        <v>130.4</v>
      </c>
      <c r="E374" s="26">
        <v>402</v>
      </c>
      <c r="F374" s="26">
        <v>264</v>
      </c>
      <c r="G374" s="26">
        <v>107.8</v>
      </c>
      <c r="H374" s="26">
        <v>440</v>
      </c>
      <c r="I374" s="26">
        <v>93.3</v>
      </c>
      <c r="J374" s="26">
        <v>330</v>
      </c>
      <c r="K374" s="26">
        <v>310</v>
      </c>
      <c r="L374" s="26">
        <v>350</v>
      </c>
      <c r="M374" s="26">
        <v>1280</v>
      </c>
      <c r="N374" s="26">
        <v>295</v>
      </c>
      <c r="O374" s="26">
        <v>1590</v>
      </c>
      <c r="P374" s="26">
        <v>2220</v>
      </c>
      <c r="Q374" s="26">
        <v>119.4</v>
      </c>
      <c r="R374" s="26">
        <v>58.2</v>
      </c>
      <c r="S374" s="26">
        <v>45.9</v>
      </c>
      <c r="T374" s="26">
        <v>998</v>
      </c>
      <c r="U374" s="26">
        <v>259</v>
      </c>
      <c r="V374" s="26">
        <v>211</v>
      </c>
      <c r="W374" s="26">
        <v>5881</v>
      </c>
      <c r="X374" s="26">
        <v>2792</v>
      </c>
      <c r="Y374" s="26">
        <v>239.5</v>
      </c>
      <c r="Z374" s="26">
        <v>1232</v>
      </c>
      <c r="AA374" s="26">
        <v>3075</v>
      </c>
      <c r="AB374" s="26">
        <v>293</v>
      </c>
      <c r="AC374" s="26">
        <v>1110</v>
      </c>
      <c r="AD374" s="26">
        <v>9888</v>
      </c>
      <c r="AE374" s="26">
        <v>1228</v>
      </c>
      <c r="AF374" s="26">
        <v>2398</v>
      </c>
      <c r="AG374" s="26">
        <v>111.5339</v>
      </c>
    </row>
    <row r="375" spans="1:33" ht="15.75" customHeight="1">
      <c r="A375" s="101">
        <v>44370</v>
      </c>
      <c r="B375" s="102">
        <f>VLOOKUP(A375,'FTSE All-Share Historical '!A:B,2,FALSE)</f>
        <v>4056.33</v>
      </c>
      <c r="C375" s="26">
        <v>860</v>
      </c>
      <c r="D375" s="26">
        <v>136.19999999999999</v>
      </c>
      <c r="E375" s="26">
        <v>412</v>
      </c>
      <c r="F375" s="26">
        <v>260</v>
      </c>
      <c r="G375" s="26">
        <v>110.6</v>
      </c>
      <c r="H375" s="26">
        <v>444</v>
      </c>
      <c r="I375" s="26">
        <v>92.8</v>
      </c>
      <c r="J375" s="26">
        <v>342</v>
      </c>
      <c r="K375" s="26">
        <v>306</v>
      </c>
      <c r="L375" s="26">
        <v>355</v>
      </c>
      <c r="M375" s="26">
        <v>1296</v>
      </c>
      <c r="N375" s="26">
        <v>295.2</v>
      </c>
      <c r="O375" s="26">
        <v>1610</v>
      </c>
      <c r="P375" s="26">
        <v>2210</v>
      </c>
      <c r="Q375" s="26">
        <v>116</v>
      </c>
      <c r="R375" s="26">
        <v>59.5</v>
      </c>
      <c r="S375" s="26">
        <v>48.1</v>
      </c>
      <c r="T375" s="26">
        <v>1010</v>
      </c>
      <c r="U375" s="26">
        <v>257</v>
      </c>
      <c r="V375" s="26">
        <v>212.5</v>
      </c>
      <c r="W375" s="26">
        <v>5926</v>
      </c>
      <c r="X375" s="26">
        <v>2822</v>
      </c>
      <c r="Y375" s="26">
        <v>247</v>
      </c>
      <c r="Z375" s="26">
        <v>1238</v>
      </c>
      <c r="AA375" s="26">
        <v>3070</v>
      </c>
      <c r="AB375" s="26">
        <v>298</v>
      </c>
      <c r="AC375" s="26">
        <v>1100</v>
      </c>
      <c r="AD375" s="26">
        <v>9840</v>
      </c>
      <c r="AE375" s="26">
        <v>1275.5</v>
      </c>
      <c r="AF375" s="26">
        <v>2372</v>
      </c>
      <c r="AG375" s="26">
        <v>114.2067</v>
      </c>
    </row>
    <row r="376" spans="1:33" ht="15.75" customHeight="1">
      <c r="A376" s="101">
        <v>44371</v>
      </c>
      <c r="B376" s="102">
        <f>VLOOKUP(A376,'FTSE All-Share Historical '!A:B,2,FALSE)</f>
        <v>4068.46</v>
      </c>
      <c r="C376" s="26">
        <v>880</v>
      </c>
      <c r="D376" s="26">
        <v>140</v>
      </c>
      <c r="E376" s="26">
        <v>428.2</v>
      </c>
      <c r="F376" s="26">
        <v>266</v>
      </c>
      <c r="G376" s="26">
        <v>114.6</v>
      </c>
      <c r="H376" s="26">
        <v>440</v>
      </c>
      <c r="I376" s="26">
        <v>91.5</v>
      </c>
      <c r="J376" s="26">
        <v>356.5</v>
      </c>
      <c r="K376" s="26">
        <v>310</v>
      </c>
      <c r="L376" s="26">
        <v>349</v>
      </c>
      <c r="M376" s="26">
        <v>1284</v>
      </c>
      <c r="N376" s="26">
        <v>287.39999999999998</v>
      </c>
      <c r="O376" s="26">
        <v>1630</v>
      </c>
      <c r="P376" s="26">
        <v>2215</v>
      </c>
      <c r="Q376" s="26">
        <v>117.6</v>
      </c>
      <c r="R376" s="26">
        <v>57.7</v>
      </c>
      <c r="S376" s="26">
        <v>45.4</v>
      </c>
      <c r="T376" s="26">
        <v>1030</v>
      </c>
      <c r="U376" s="26">
        <v>255</v>
      </c>
      <c r="V376" s="26">
        <v>212.5</v>
      </c>
      <c r="W376" s="26">
        <v>6000</v>
      </c>
      <c r="X376" s="26">
        <v>2924</v>
      </c>
      <c r="Y376" s="26">
        <v>247</v>
      </c>
      <c r="Z376" s="26">
        <v>1217</v>
      </c>
      <c r="AA376" s="26">
        <v>3055</v>
      </c>
      <c r="AB376" s="26">
        <v>294.39999999999998</v>
      </c>
      <c r="AC376" s="26">
        <v>1095</v>
      </c>
      <c r="AD376" s="26">
        <v>9902</v>
      </c>
      <c r="AE376" s="26">
        <v>1269</v>
      </c>
      <c r="AF376" s="26">
        <v>2383</v>
      </c>
      <c r="AG376" s="26">
        <v>114.4234</v>
      </c>
    </row>
    <row r="377" spans="1:33" ht="15.75" customHeight="1">
      <c r="A377" s="101">
        <v>44372</v>
      </c>
      <c r="B377" s="102">
        <f>VLOOKUP(A377,'FTSE All-Share Historical '!A:B,2,FALSE)</f>
        <v>4085.09</v>
      </c>
      <c r="C377" s="26">
        <v>830</v>
      </c>
      <c r="D377" s="26">
        <v>141</v>
      </c>
      <c r="E377" s="26">
        <v>430.8</v>
      </c>
      <c r="F377" s="26">
        <v>263</v>
      </c>
      <c r="G377" s="26">
        <v>111.8</v>
      </c>
      <c r="H377" s="26">
        <v>438</v>
      </c>
      <c r="I377" s="26">
        <v>91.4</v>
      </c>
      <c r="J377" s="26">
        <v>355</v>
      </c>
      <c r="K377" s="26">
        <v>307</v>
      </c>
      <c r="L377" s="26">
        <v>346.5</v>
      </c>
      <c r="M377" s="26">
        <v>1298</v>
      </c>
      <c r="N377" s="26">
        <v>288</v>
      </c>
      <c r="O377" s="26">
        <v>1635</v>
      </c>
      <c r="P377" s="26">
        <v>2220</v>
      </c>
      <c r="Q377" s="26">
        <v>125</v>
      </c>
      <c r="R377" s="26">
        <v>58</v>
      </c>
      <c r="S377" s="26">
        <v>47</v>
      </c>
      <c r="T377" s="26">
        <v>1050</v>
      </c>
      <c r="U377" s="26">
        <v>265</v>
      </c>
      <c r="V377" s="26">
        <v>215</v>
      </c>
      <c r="W377" s="26">
        <v>6062</v>
      </c>
      <c r="X377" s="26">
        <v>2966.5</v>
      </c>
      <c r="Y377" s="26">
        <v>245.5</v>
      </c>
      <c r="Z377" s="26">
        <v>1210</v>
      </c>
      <c r="AA377" s="26">
        <v>3095</v>
      </c>
      <c r="AB377" s="26">
        <v>291.5</v>
      </c>
      <c r="AC377" s="26">
        <v>1085</v>
      </c>
      <c r="AD377" s="26">
        <v>10005</v>
      </c>
      <c r="AE377" s="26">
        <v>1245</v>
      </c>
      <c r="AF377" s="26">
        <v>2419</v>
      </c>
      <c r="AG377" s="26">
        <v>122.4417</v>
      </c>
    </row>
    <row r="378" spans="1:33" ht="15.75" customHeight="1">
      <c r="A378" s="101">
        <v>44375</v>
      </c>
      <c r="B378" s="102">
        <f>VLOOKUP(A378,'FTSE All-Share Historical '!A:B,2,FALSE)</f>
        <v>4051.78</v>
      </c>
      <c r="C378" s="26">
        <v>850</v>
      </c>
      <c r="D378" s="26">
        <v>140.80000000000001</v>
      </c>
      <c r="E378" s="26">
        <v>422.4</v>
      </c>
      <c r="F378" s="26">
        <v>269</v>
      </c>
      <c r="G378" s="26">
        <v>110</v>
      </c>
      <c r="H378" s="26">
        <v>440</v>
      </c>
      <c r="I378" s="26">
        <v>88.8</v>
      </c>
      <c r="J378" s="26">
        <v>361</v>
      </c>
      <c r="K378" s="26">
        <v>317</v>
      </c>
      <c r="L378" s="26">
        <v>339</v>
      </c>
      <c r="M378" s="26">
        <v>1312</v>
      </c>
      <c r="N378" s="26">
        <v>281</v>
      </c>
      <c r="O378" s="26">
        <v>1640</v>
      </c>
      <c r="P378" s="26">
        <v>2200</v>
      </c>
      <c r="Q378" s="26">
        <v>132.6</v>
      </c>
      <c r="R378" s="26">
        <v>56.9</v>
      </c>
      <c r="S378" s="26">
        <v>47.6</v>
      </c>
      <c r="T378" s="26">
        <v>1045</v>
      </c>
      <c r="U378" s="26">
        <v>259</v>
      </c>
      <c r="V378" s="26">
        <v>214.5</v>
      </c>
      <c r="W378" s="26">
        <v>6002</v>
      </c>
      <c r="X378" s="26">
        <v>2901.5</v>
      </c>
      <c r="Y378" s="26">
        <v>242.5</v>
      </c>
      <c r="Z378" s="26">
        <v>1194</v>
      </c>
      <c r="AA378" s="26">
        <v>3130</v>
      </c>
      <c r="AB378" s="26">
        <v>290.8</v>
      </c>
      <c r="AC378" s="26">
        <v>1085</v>
      </c>
      <c r="AD378" s="26">
        <v>9970</v>
      </c>
      <c r="AE378" s="26">
        <v>1177.5</v>
      </c>
      <c r="AF378" s="26">
        <v>2434</v>
      </c>
      <c r="AG378" s="26">
        <v>125.7646</v>
      </c>
    </row>
    <row r="379" spans="1:33" ht="15.75" customHeight="1">
      <c r="A379" s="101">
        <v>44376</v>
      </c>
      <c r="B379" s="102">
        <f>VLOOKUP(A379,'FTSE All-Share Historical '!A:B,2,FALSE)</f>
        <v>4058.92</v>
      </c>
      <c r="C379" s="26">
        <v>860</v>
      </c>
      <c r="D379" s="26">
        <v>142</v>
      </c>
      <c r="E379" s="26">
        <v>431.6</v>
      </c>
      <c r="F379" s="26">
        <v>258</v>
      </c>
      <c r="G379" s="26">
        <v>108.4</v>
      </c>
      <c r="H379" s="26">
        <v>434</v>
      </c>
      <c r="I379" s="26">
        <v>87.95</v>
      </c>
      <c r="J379" s="26">
        <v>360</v>
      </c>
      <c r="K379" s="26">
        <v>318</v>
      </c>
      <c r="L379" s="26">
        <v>325</v>
      </c>
      <c r="M379" s="26">
        <v>1302</v>
      </c>
      <c r="N379" s="26">
        <v>277.60000000000002</v>
      </c>
      <c r="O379" s="26">
        <v>1620</v>
      </c>
      <c r="P379" s="26">
        <v>2190</v>
      </c>
      <c r="Q379" s="26">
        <v>129.80000000000001</v>
      </c>
      <c r="R379" s="26">
        <v>56.6</v>
      </c>
      <c r="S379" s="26">
        <v>46.9</v>
      </c>
      <c r="T379" s="26">
        <v>1055</v>
      </c>
      <c r="U379" s="26">
        <v>260</v>
      </c>
      <c r="V379" s="26">
        <v>218.5</v>
      </c>
      <c r="W379" s="26">
        <v>6028</v>
      </c>
      <c r="X379" s="26">
        <v>2894.5</v>
      </c>
      <c r="Y379" s="26">
        <v>241</v>
      </c>
      <c r="Z379" s="26">
        <v>1180</v>
      </c>
      <c r="AA379" s="26">
        <v>3245</v>
      </c>
      <c r="AB379" s="26">
        <v>290.3</v>
      </c>
      <c r="AC379" s="26">
        <v>1085</v>
      </c>
      <c r="AD379" s="26">
        <v>10140</v>
      </c>
      <c r="AE379" s="26">
        <v>1179.5</v>
      </c>
      <c r="AF379" s="26">
        <v>2443</v>
      </c>
      <c r="AG379" s="26">
        <v>122.80289999999999</v>
      </c>
    </row>
    <row r="380" spans="1:33" ht="15.75" customHeight="1">
      <c r="A380" s="101">
        <v>44377</v>
      </c>
      <c r="B380" s="102">
        <f>VLOOKUP(A380,'FTSE All-Share Historical '!A:B,2,FALSE)</f>
        <v>4030.03</v>
      </c>
      <c r="C380" s="26">
        <v>850</v>
      </c>
      <c r="D380" s="26">
        <v>140.69999999999999</v>
      </c>
      <c r="E380" s="26">
        <v>431.2</v>
      </c>
      <c r="F380" s="26">
        <v>260</v>
      </c>
      <c r="G380" s="26">
        <v>109</v>
      </c>
      <c r="H380" s="26">
        <v>438</v>
      </c>
      <c r="I380" s="26">
        <v>87.95</v>
      </c>
      <c r="J380" s="26">
        <v>360</v>
      </c>
      <c r="K380" s="26">
        <v>329</v>
      </c>
      <c r="L380" s="26">
        <v>320</v>
      </c>
      <c r="M380" s="26">
        <v>1300</v>
      </c>
      <c r="N380" s="26">
        <v>278.60000000000002</v>
      </c>
      <c r="O380" s="26">
        <v>1630</v>
      </c>
      <c r="P380" s="26">
        <v>2155</v>
      </c>
      <c r="Q380" s="26">
        <v>131.19999999999999</v>
      </c>
      <c r="R380" s="26">
        <v>58</v>
      </c>
      <c r="S380" s="26">
        <v>46.2</v>
      </c>
      <c r="T380" s="26">
        <v>1070</v>
      </c>
      <c r="U380" s="26">
        <v>260</v>
      </c>
      <c r="V380" s="26">
        <v>215</v>
      </c>
      <c r="W380" s="26">
        <v>5949</v>
      </c>
      <c r="X380" s="26">
        <v>2872.5</v>
      </c>
      <c r="Y380" s="26">
        <v>238</v>
      </c>
      <c r="Z380" s="26">
        <v>1178</v>
      </c>
      <c r="AA380" s="26">
        <v>3190</v>
      </c>
      <c r="AB380" s="26">
        <v>290</v>
      </c>
      <c r="AC380" s="26">
        <v>1085</v>
      </c>
      <c r="AD380" s="26">
        <v>10050</v>
      </c>
      <c r="AE380" s="26">
        <v>1183.5</v>
      </c>
      <c r="AF380" s="26">
        <v>2446</v>
      </c>
      <c r="AG380" s="26">
        <v>123.453</v>
      </c>
    </row>
    <row r="381" spans="1:33" ht="15.75" customHeight="1">
      <c r="A381" s="101">
        <v>44378</v>
      </c>
      <c r="B381" s="102">
        <f>VLOOKUP(A381,'FTSE All-Share Historical '!A:B,2,FALSE)</f>
        <v>4079.21</v>
      </c>
      <c r="C381" s="26">
        <v>838</v>
      </c>
      <c r="D381" s="26">
        <v>138</v>
      </c>
      <c r="E381" s="26">
        <v>435</v>
      </c>
      <c r="F381" s="26">
        <v>260</v>
      </c>
      <c r="G381" s="26">
        <v>114.6</v>
      </c>
      <c r="H381" s="26">
        <v>438</v>
      </c>
      <c r="I381" s="26">
        <v>91.4</v>
      </c>
      <c r="J381" s="26">
        <v>364.5</v>
      </c>
      <c r="K381" s="26">
        <v>327</v>
      </c>
      <c r="L381" s="26">
        <v>326.5</v>
      </c>
      <c r="M381" s="26">
        <v>1296</v>
      </c>
      <c r="N381" s="26">
        <v>292.2</v>
      </c>
      <c r="O381" s="26">
        <v>1640</v>
      </c>
      <c r="P381" s="26">
        <v>2170</v>
      </c>
      <c r="Q381" s="26">
        <v>127.6</v>
      </c>
      <c r="R381" s="26">
        <v>58.1</v>
      </c>
      <c r="S381" s="26">
        <v>45.2</v>
      </c>
      <c r="T381" s="26">
        <v>1095</v>
      </c>
      <c r="U381" s="26">
        <v>257</v>
      </c>
      <c r="V381" s="26">
        <v>217.5</v>
      </c>
      <c r="W381" s="26">
        <v>5934</v>
      </c>
      <c r="X381" s="26">
        <v>2889.5</v>
      </c>
      <c r="Y381" s="26">
        <v>239</v>
      </c>
      <c r="Z381" s="26">
        <v>1217</v>
      </c>
      <c r="AA381" s="26">
        <v>3235</v>
      </c>
      <c r="AB381" s="26">
        <v>290</v>
      </c>
      <c r="AC381" s="26">
        <v>1085</v>
      </c>
      <c r="AD381" s="26">
        <v>10145</v>
      </c>
      <c r="AE381" s="26">
        <v>1219</v>
      </c>
      <c r="AF381" s="26">
        <v>2540</v>
      </c>
      <c r="AG381" s="26">
        <v>119.7689</v>
      </c>
    </row>
    <row r="382" spans="1:33" ht="15.75" customHeight="1">
      <c r="A382" s="101">
        <v>44379</v>
      </c>
      <c r="B382" s="102">
        <f>VLOOKUP(A382,'FTSE All-Share Historical '!A:B,2,FALSE)</f>
        <v>4082.3</v>
      </c>
      <c r="C382" s="26">
        <v>861</v>
      </c>
      <c r="D382" s="26">
        <v>140.1</v>
      </c>
      <c r="E382" s="26">
        <v>434.8</v>
      </c>
      <c r="F382" s="26">
        <v>272</v>
      </c>
      <c r="G382" s="26">
        <v>111</v>
      </c>
      <c r="H382" s="26">
        <v>435</v>
      </c>
      <c r="I382" s="26">
        <v>92.15</v>
      </c>
      <c r="J382" s="26">
        <v>365</v>
      </c>
      <c r="K382" s="26">
        <v>327</v>
      </c>
      <c r="L382" s="26">
        <v>326</v>
      </c>
      <c r="M382" s="26">
        <v>1304</v>
      </c>
      <c r="N382" s="26">
        <v>290</v>
      </c>
      <c r="O382" s="26">
        <v>1640</v>
      </c>
      <c r="P382" s="26">
        <v>2180</v>
      </c>
      <c r="Q382" s="26">
        <v>128.80000000000001</v>
      </c>
      <c r="R382" s="26">
        <v>59.4</v>
      </c>
      <c r="S382" s="26">
        <v>44.3</v>
      </c>
      <c r="T382" s="26">
        <v>1140</v>
      </c>
      <c r="U382" s="26">
        <v>256</v>
      </c>
      <c r="V382" s="26">
        <v>223</v>
      </c>
      <c r="W382" s="26">
        <v>5956</v>
      </c>
      <c r="X382" s="26">
        <v>2947</v>
      </c>
      <c r="Y382" s="26">
        <v>245.5</v>
      </c>
      <c r="Z382" s="26">
        <v>1234</v>
      </c>
      <c r="AA382" s="26">
        <v>3275</v>
      </c>
      <c r="AB382" s="26">
        <v>293.3</v>
      </c>
      <c r="AC382" s="26">
        <v>1085</v>
      </c>
      <c r="AD382" s="26">
        <v>10195</v>
      </c>
      <c r="AE382" s="26">
        <v>1245.5</v>
      </c>
      <c r="AF382" s="26">
        <v>2543</v>
      </c>
      <c r="AG382" s="26">
        <v>119.19110000000001</v>
      </c>
    </row>
    <row r="383" spans="1:33" ht="15.75" customHeight="1">
      <c r="A383" s="101">
        <v>44382</v>
      </c>
      <c r="B383" s="102">
        <f>VLOOKUP(A383,'FTSE All-Share Historical '!A:B,2,FALSE)</f>
        <v>4110.72</v>
      </c>
      <c r="C383" s="26">
        <v>850</v>
      </c>
      <c r="D383" s="26">
        <v>142.80000000000001</v>
      </c>
      <c r="E383" s="26">
        <v>432</v>
      </c>
      <c r="F383" s="26">
        <v>270</v>
      </c>
      <c r="G383" s="26">
        <v>111.4</v>
      </c>
      <c r="H383" s="26">
        <v>440</v>
      </c>
      <c r="I383" s="26">
        <v>94.3</v>
      </c>
      <c r="J383" s="26">
        <v>364.5</v>
      </c>
      <c r="K383" s="26">
        <v>328.5</v>
      </c>
      <c r="L383" s="26">
        <v>337</v>
      </c>
      <c r="M383" s="26">
        <v>1326</v>
      </c>
      <c r="N383" s="26">
        <v>300</v>
      </c>
      <c r="O383" s="26">
        <v>1640</v>
      </c>
      <c r="P383" s="26">
        <v>2260</v>
      </c>
      <c r="Q383" s="26">
        <v>130.6</v>
      </c>
      <c r="R383" s="26">
        <v>60</v>
      </c>
      <c r="S383" s="26">
        <v>44.7</v>
      </c>
      <c r="T383" s="26">
        <v>1190</v>
      </c>
      <c r="U383" s="26">
        <v>256</v>
      </c>
      <c r="V383" s="26">
        <v>224</v>
      </c>
      <c r="W383" s="26">
        <v>6040</v>
      </c>
      <c r="X383" s="26">
        <v>2986</v>
      </c>
      <c r="Y383" s="26">
        <v>246.5</v>
      </c>
      <c r="Z383" s="26">
        <v>1273</v>
      </c>
      <c r="AA383" s="26">
        <v>3310</v>
      </c>
      <c r="AB383" s="26">
        <v>302</v>
      </c>
      <c r="AC383" s="26">
        <v>1085</v>
      </c>
      <c r="AD383" s="26">
        <v>10205</v>
      </c>
      <c r="AE383" s="26">
        <v>1254.5</v>
      </c>
      <c r="AF383" s="26">
        <v>2536</v>
      </c>
      <c r="AG383" s="26">
        <v>119.5522</v>
      </c>
    </row>
    <row r="384" spans="1:33" ht="15.75" customHeight="1">
      <c r="A384" s="101">
        <v>44383</v>
      </c>
      <c r="B384" s="102">
        <f>VLOOKUP(A384,'FTSE All-Share Historical '!A:B,2,FALSE)</f>
        <v>4076.49</v>
      </c>
      <c r="C384" s="26">
        <v>836</v>
      </c>
      <c r="D384" s="26">
        <v>142.5</v>
      </c>
      <c r="E384" s="26">
        <v>407</v>
      </c>
      <c r="F384" s="26">
        <v>267</v>
      </c>
      <c r="G384" s="26">
        <v>109.2</v>
      </c>
      <c r="H384" s="26">
        <v>435</v>
      </c>
      <c r="I384" s="26">
        <v>94.35</v>
      </c>
      <c r="J384" s="26">
        <v>359</v>
      </c>
      <c r="K384" s="26">
        <v>330</v>
      </c>
      <c r="L384" s="26">
        <v>347.5</v>
      </c>
      <c r="M384" s="26">
        <v>1336</v>
      </c>
      <c r="N384" s="26">
        <v>293.39999999999998</v>
      </c>
      <c r="O384" s="26">
        <v>1650</v>
      </c>
      <c r="P384" s="26">
        <v>2230</v>
      </c>
      <c r="Q384" s="26">
        <v>127</v>
      </c>
      <c r="R384" s="26">
        <v>62</v>
      </c>
      <c r="S384" s="26">
        <v>44.1</v>
      </c>
      <c r="T384" s="26">
        <v>1140</v>
      </c>
      <c r="U384" s="26">
        <v>262</v>
      </c>
      <c r="V384" s="26">
        <v>220</v>
      </c>
      <c r="W384" s="26">
        <v>5885</v>
      </c>
      <c r="X384" s="26">
        <v>2900.5</v>
      </c>
      <c r="Y384" s="26">
        <v>239.5</v>
      </c>
      <c r="Z384" s="26">
        <v>1239</v>
      </c>
      <c r="AA384" s="26">
        <v>3305</v>
      </c>
      <c r="AB384" s="26">
        <v>295.5</v>
      </c>
      <c r="AC384" s="26">
        <v>1085</v>
      </c>
      <c r="AD384" s="26">
        <v>10190</v>
      </c>
      <c r="AE384" s="26">
        <v>1262</v>
      </c>
      <c r="AF384" s="26">
        <v>2557</v>
      </c>
      <c r="AG384" s="26">
        <v>115.43470000000001</v>
      </c>
    </row>
    <row r="385" spans="1:33" ht="15.75" customHeight="1">
      <c r="A385" s="101">
        <v>44384</v>
      </c>
      <c r="B385" s="102">
        <f>VLOOKUP(A385,'FTSE All-Share Historical '!A:B,2,FALSE)</f>
        <v>4102.51</v>
      </c>
      <c r="C385" s="26">
        <v>830</v>
      </c>
      <c r="D385" s="26">
        <v>143</v>
      </c>
      <c r="E385" s="26">
        <v>402</v>
      </c>
      <c r="F385" s="26">
        <v>266</v>
      </c>
      <c r="G385" s="26">
        <v>106</v>
      </c>
      <c r="H385" s="26">
        <v>438</v>
      </c>
      <c r="I385" s="26">
        <v>90.55</v>
      </c>
      <c r="J385" s="26">
        <v>350</v>
      </c>
      <c r="K385" s="26">
        <v>330</v>
      </c>
      <c r="L385" s="26">
        <v>316.5</v>
      </c>
      <c r="M385" s="26">
        <v>1370</v>
      </c>
      <c r="N385" s="26">
        <v>281.39999999999998</v>
      </c>
      <c r="O385" s="26">
        <v>1635</v>
      </c>
      <c r="P385" s="26">
        <v>2280</v>
      </c>
      <c r="Q385" s="26">
        <v>127</v>
      </c>
      <c r="R385" s="26">
        <v>60.7</v>
      </c>
      <c r="S385" s="26">
        <v>45.4</v>
      </c>
      <c r="T385" s="26">
        <v>1140</v>
      </c>
      <c r="U385" s="26">
        <v>266</v>
      </c>
      <c r="V385" s="26">
        <v>219.5</v>
      </c>
      <c r="W385" s="26">
        <v>6038</v>
      </c>
      <c r="X385" s="26">
        <v>2991</v>
      </c>
      <c r="Y385" s="26">
        <v>242.5</v>
      </c>
      <c r="Z385" s="26">
        <v>1215</v>
      </c>
      <c r="AA385" s="26">
        <v>3305</v>
      </c>
      <c r="AB385" s="26">
        <v>301.89999999999998</v>
      </c>
      <c r="AC385" s="26">
        <v>1085</v>
      </c>
      <c r="AD385" s="26">
        <v>10375</v>
      </c>
      <c r="AE385" s="26">
        <v>1238</v>
      </c>
      <c r="AF385" s="26">
        <v>2578</v>
      </c>
      <c r="AG385" s="26">
        <v>111.8951</v>
      </c>
    </row>
    <row r="386" spans="1:33" ht="15.75" customHeight="1">
      <c r="A386" s="101">
        <v>44385</v>
      </c>
      <c r="B386" s="102">
        <f>VLOOKUP(A386,'FTSE All-Share Historical '!A:B,2,FALSE)</f>
        <v>4035.66</v>
      </c>
      <c r="C386" s="26">
        <v>868</v>
      </c>
      <c r="D386" s="26">
        <v>143.5</v>
      </c>
      <c r="E386" s="26">
        <v>398.2</v>
      </c>
      <c r="F386" s="26">
        <v>266</v>
      </c>
      <c r="G386" s="26">
        <v>102</v>
      </c>
      <c r="H386" s="26">
        <v>431</v>
      </c>
      <c r="I386" s="26">
        <v>86.6</v>
      </c>
      <c r="J386" s="26">
        <v>350</v>
      </c>
      <c r="K386" s="26">
        <v>322</v>
      </c>
      <c r="L386" s="26">
        <v>313</v>
      </c>
      <c r="M386" s="26">
        <v>1380</v>
      </c>
      <c r="N386" s="26">
        <v>271.60000000000002</v>
      </c>
      <c r="O386" s="26">
        <v>1640</v>
      </c>
      <c r="P386" s="26">
        <v>2270</v>
      </c>
      <c r="Q386" s="26">
        <v>131.19999999999999</v>
      </c>
      <c r="R386" s="26">
        <v>59.2</v>
      </c>
      <c r="S386" s="26">
        <v>43.3</v>
      </c>
      <c r="T386" s="26">
        <v>1140</v>
      </c>
      <c r="U386" s="26">
        <v>265</v>
      </c>
      <c r="V386" s="26">
        <v>219.5</v>
      </c>
      <c r="W386" s="26">
        <v>5866</v>
      </c>
      <c r="X386" s="26">
        <v>2868.5</v>
      </c>
      <c r="Y386" s="26">
        <v>237.5</v>
      </c>
      <c r="Z386" s="26">
        <v>1163</v>
      </c>
      <c r="AA386" s="26">
        <v>3245</v>
      </c>
      <c r="AB386" s="26">
        <v>304.2</v>
      </c>
      <c r="AC386" s="26">
        <v>1085</v>
      </c>
      <c r="AD386" s="26">
        <v>10205</v>
      </c>
      <c r="AE386" s="26">
        <v>1177</v>
      </c>
      <c r="AF386" s="26">
        <v>2567</v>
      </c>
      <c r="AG386" s="26">
        <v>113.4121</v>
      </c>
    </row>
    <row r="387" spans="1:33" ht="15.75" customHeight="1">
      <c r="A387" s="101">
        <v>44386</v>
      </c>
      <c r="B387" s="102">
        <f>VLOOKUP(A387,'FTSE All-Share Historical '!A:B,2,FALSE)</f>
        <v>4086.83</v>
      </c>
      <c r="C387" s="26">
        <v>854</v>
      </c>
      <c r="D387" s="26">
        <v>145.5</v>
      </c>
      <c r="E387" s="26">
        <v>378.8</v>
      </c>
      <c r="F387" s="26">
        <v>260</v>
      </c>
      <c r="G387" s="26">
        <v>107</v>
      </c>
      <c r="H387" s="26">
        <v>435</v>
      </c>
      <c r="I387" s="26">
        <v>85.6</v>
      </c>
      <c r="J387" s="26">
        <v>362</v>
      </c>
      <c r="K387" s="26">
        <v>325</v>
      </c>
      <c r="L387" s="26">
        <v>315</v>
      </c>
      <c r="M387" s="26">
        <v>1360</v>
      </c>
      <c r="N387" s="26">
        <v>273.39999999999998</v>
      </c>
      <c r="O387" s="26">
        <v>1615</v>
      </c>
      <c r="P387" s="26">
        <v>2270</v>
      </c>
      <c r="Q387" s="26">
        <v>133</v>
      </c>
      <c r="R387" s="26">
        <v>59.7</v>
      </c>
      <c r="S387" s="26">
        <v>43.8</v>
      </c>
      <c r="T387" s="26">
        <v>1095</v>
      </c>
      <c r="U387" s="26">
        <v>275</v>
      </c>
      <c r="V387" s="26">
        <v>222.5</v>
      </c>
      <c r="W387" s="26">
        <v>6106</v>
      </c>
      <c r="X387" s="26">
        <v>2991</v>
      </c>
      <c r="Y387" s="26">
        <v>243.5</v>
      </c>
      <c r="Z387" s="26">
        <v>1168</v>
      </c>
      <c r="AA387" s="26">
        <v>3285</v>
      </c>
      <c r="AB387" s="26">
        <v>304.60000000000002</v>
      </c>
      <c r="AC387" s="26">
        <v>1090</v>
      </c>
      <c r="AD387" s="26">
        <v>10350</v>
      </c>
      <c r="AE387" s="26">
        <v>1223.5</v>
      </c>
      <c r="AF387" s="26">
        <v>2623</v>
      </c>
      <c r="AG387" s="26">
        <v>110.8116</v>
      </c>
    </row>
    <row r="388" spans="1:33" ht="15.75" customHeight="1">
      <c r="A388" s="101">
        <v>44389</v>
      </c>
      <c r="B388" s="102">
        <f>VLOOKUP(A388,'FTSE All-Share Historical '!A:B,2,FALSE)</f>
        <v>4088.07</v>
      </c>
      <c r="C388" s="26">
        <v>870</v>
      </c>
      <c r="D388" s="26">
        <v>145.5</v>
      </c>
      <c r="E388" s="26">
        <v>375</v>
      </c>
      <c r="F388" s="26">
        <v>265</v>
      </c>
      <c r="G388" s="26">
        <v>104.8</v>
      </c>
      <c r="H388" s="26">
        <v>430</v>
      </c>
      <c r="I388" s="26">
        <v>83.8</v>
      </c>
      <c r="J388" s="26">
        <v>368</v>
      </c>
      <c r="K388" s="26">
        <v>325</v>
      </c>
      <c r="L388" s="26">
        <v>307</v>
      </c>
      <c r="M388" s="26">
        <v>1356</v>
      </c>
      <c r="N388" s="26">
        <v>268.60000000000002</v>
      </c>
      <c r="O388" s="26">
        <v>1630</v>
      </c>
      <c r="P388" s="26">
        <v>2265</v>
      </c>
      <c r="Q388" s="26">
        <v>129.80000000000001</v>
      </c>
      <c r="R388" s="26">
        <v>58.9</v>
      </c>
      <c r="S388" s="26">
        <v>43.2</v>
      </c>
      <c r="T388" s="26">
        <v>1110</v>
      </c>
      <c r="U388" s="26">
        <v>266</v>
      </c>
      <c r="V388" s="26">
        <v>229</v>
      </c>
      <c r="W388" s="26">
        <v>6100</v>
      </c>
      <c r="X388" s="26">
        <v>2955</v>
      </c>
      <c r="Y388" s="26">
        <v>242</v>
      </c>
      <c r="Z388" s="26">
        <v>1112</v>
      </c>
      <c r="AA388" s="26">
        <v>3300</v>
      </c>
      <c r="AB388" s="26">
        <v>305.39999999999998</v>
      </c>
      <c r="AC388" s="26">
        <v>1085</v>
      </c>
      <c r="AD388" s="26">
        <v>10460</v>
      </c>
      <c r="AE388" s="26">
        <v>1163</v>
      </c>
      <c r="AF388" s="26">
        <v>2616</v>
      </c>
      <c r="AG388" s="26">
        <v>109.3668</v>
      </c>
    </row>
    <row r="389" spans="1:33" ht="15.75" customHeight="1">
      <c r="A389" s="101">
        <v>44390</v>
      </c>
      <c r="B389" s="102">
        <f>VLOOKUP(A389,'FTSE All-Share Historical '!A:B,2,FALSE)</f>
        <v>4088.73</v>
      </c>
      <c r="C389" s="26">
        <v>850</v>
      </c>
      <c r="D389" s="26">
        <v>146.5</v>
      </c>
      <c r="E389" s="26">
        <v>377.4</v>
      </c>
      <c r="F389" s="26">
        <v>267</v>
      </c>
      <c r="G389" s="26">
        <v>106.8</v>
      </c>
      <c r="H389" s="26">
        <v>442</v>
      </c>
      <c r="I389" s="26">
        <v>82.3</v>
      </c>
      <c r="J389" s="26">
        <v>365.5</v>
      </c>
      <c r="K389" s="26">
        <v>317</v>
      </c>
      <c r="L389" s="26">
        <v>299</v>
      </c>
      <c r="M389" s="26">
        <v>1350</v>
      </c>
      <c r="N389" s="26">
        <v>268</v>
      </c>
      <c r="O389" s="26">
        <v>1600</v>
      </c>
      <c r="P389" s="26">
        <v>2255</v>
      </c>
      <c r="Q389" s="26">
        <v>126</v>
      </c>
      <c r="R389" s="26">
        <v>58.8</v>
      </c>
      <c r="S389" s="26">
        <v>41.2</v>
      </c>
      <c r="T389" s="26">
        <v>1100</v>
      </c>
      <c r="U389" s="26">
        <v>269</v>
      </c>
      <c r="V389" s="26">
        <v>230</v>
      </c>
      <c r="W389" s="26">
        <v>6076</v>
      </c>
      <c r="X389" s="26">
        <v>2945.5</v>
      </c>
      <c r="Y389" s="26">
        <v>242.5</v>
      </c>
      <c r="Z389" s="26">
        <v>1089</v>
      </c>
      <c r="AA389" s="26">
        <v>3315</v>
      </c>
      <c r="AB389" s="26">
        <v>301.5</v>
      </c>
      <c r="AC389" s="26">
        <v>1085</v>
      </c>
      <c r="AD389" s="26">
        <v>10510</v>
      </c>
      <c r="AE389" s="26">
        <v>1150.5</v>
      </c>
      <c r="AF389" s="26">
        <v>2609</v>
      </c>
      <c r="AG389" s="26">
        <v>109.0779</v>
      </c>
    </row>
    <row r="390" spans="1:33" ht="15.75" customHeight="1">
      <c r="A390" s="101">
        <v>44391</v>
      </c>
      <c r="B390" s="102">
        <f>VLOOKUP(A390,'FTSE All-Share Historical '!A:B,2,FALSE)</f>
        <v>4067.29</v>
      </c>
      <c r="C390" s="26">
        <v>826</v>
      </c>
      <c r="D390" s="26">
        <v>147</v>
      </c>
      <c r="E390" s="26">
        <v>369.6</v>
      </c>
      <c r="F390" s="26">
        <v>264</v>
      </c>
      <c r="G390" s="26">
        <v>101.4</v>
      </c>
      <c r="H390" s="26">
        <v>442</v>
      </c>
      <c r="I390" s="26">
        <v>78.849999999999994</v>
      </c>
      <c r="J390" s="26">
        <v>370</v>
      </c>
      <c r="K390" s="26">
        <v>318</v>
      </c>
      <c r="L390" s="26">
        <v>284</v>
      </c>
      <c r="M390" s="26">
        <v>1330</v>
      </c>
      <c r="N390" s="26">
        <v>258.39999999999998</v>
      </c>
      <c r="O390" s="26">
        <v>1550</v>
      </c>
      <c r="P390" s="26">
        <v>2235</v>
      </c>
      <c r="Q390" s="26">
        <v>126.2</v>
      </c>
      <c r="R390" s="26">
        <v>58.8</v>
      </c>
      <c r="S390" s="26">
        <v>41.2</v>
      </c>
      <c r="T390" s="26">
        <v>1095</v>
      </c>
      <c r="U390" s="26">
        <v>270</v>
      </c>
      <c r="V390" s="26">
        <v>227</v>
      </c>
      <c r="W390" s="26">
        <v>6088</v>
      </c>
      <c r="X390" s="26">
        <v>2987.5</v>
      </c>
      <c r="Y390" s="26">
        <v>238.5</v>
      </c>
      <c r="Z390" s="26">
        <v>1087</v>
      </c>
      <c r="AA390" s="26">
        <v>3285</v>
      </c>
      <c r="AB390" s="26">
        <v>298.8</v>
      </c>
      <c r="AC390" s="26">
        <v>1085</v>
      </c>
      <c r="AD390" s="26">
        <v>10395</v>
      </c>
      <c r="AE390" s="26">
        <v>1099.5</v>
      </c>
      <c r="AF390" s="26">
        <v>2613</v>
      </c>
      <c r="AG390" s="26">
        <v>109.0779</v>
      </c>
    </row>
    <row r="391" spans="1:33" ht="15.75" customHeight="1">
      <c r="A391" s="101">
        <v>44392</v>
      </c>
      <c r="B391" s="102">
        <f>VLOOKUP(A391,'FTSE All-Share Historical '!A:B,2,FALSE)</f>
        <v>4022.04</v>
      </c>
      <c r="C391" s="26">
        <v>840</v>
      </c>
      <c r="D391" s="26">
        <v>154</v>
      </c>
      <c r="E391" s="26">
        <v>362</v>
      </c>
      <c r="F391" s="26">
        <v>261</v>
      </c>
      <c r="G391" s="26">
        <v>101.2</v>
      </c>
      <c r="H391" s="26">
        <v>450</v>
      </c>
      <c r="I391" s="26">
        <v>79</v>
      </c>
      <c r="J391" s="26">
        <v>360</v>
      </c>
      <c r="K391" s="26">
        <v>309</v>
      </c>
      <c r="L391" s="26">
        <v>285</v>
      </c>
      <c r="M391" s="26">
        <v>1322</v>
      </c>
      <c r="N391" s="26">
        <v>258.60000000000002</v>
      </c>
      <c r="O391" s="26">
        <v>1570</v>
      </c>
      <c r="P391" s="26">
        <v>2185</v>
      </c>
      <c r="Q391" s="26">
        <v>125</v>
      </c>
      <c r="R391" s="26">
        <v>56.1</v>
      </c>
      <c r="S391" s="26">
        <v>40.1</v>
      </c>
      <c r="T391" s="26">
        <v>1100</v>
      </c>
      <c r="U391" s="26">
        <v>270</v>
      </c>
      <c r="V391" s="26">
        <v>225</v>
      </c>
      <c r="W391" s="26">
        <v>6142</v>
      </c>
      <c r="X391" s="26">
        <v>2973</v>
      </c>
      <c r="Y391" s="26">
        <v>239</v>
      </c>
      <c r="Z391" s="26">
        <v>1062</v>
      </c>
      <c r="AA391" s="26">
        <v>3250</v>
      </c>
      <c r="AB391" s="26">
        <v>295.5</v>
      </c>
      <c r="AC391" s="26">
        <v>1085</v>
      </c>
      <c r="AD391" s="26">
        <v>10220</v>
      </c>
      <c r="AE391" s="26">
        <v>1075</v>
      </c>
      <c r="AF391" s="26">
        <v>2602</v>
      </c>
      <c r="AG391" s="26">
        <v>106.694</v>
      </c>
    </row>
    <row r="392" spans="1:33" ht="15.75" customHeight="1">
      <c r="A392" s="101">
        <v>44393</v>
      </c>
      <c r="B392" s="102">
        <f>VLOOKUP(A392,'FTSE All-Share Historical '!A:B,2,FALSE)</f>
        <v>4019.1</v>
      </c>
      <c r="C392" s="26">
        <v>838</v>
      </c>
      <c r="D392" s="26">
        <v>157</v>
      </c>
      <c r="E392" s="26">
        <v>361</v>
      </c>
      <c r="F392" s="26">
        <v>272</v>
      </c>
      <c r="G392" s="26">
        <v>100</v>
      </c>
      <c r="H392" s="26">
        <v>445</v>
      </c>
      <c r="I392" s="26">
        <v>81.5</v>
      </c>
      <c r="J392" s="26">
        <v>361.5</v>
      </c>
      <c r="K392" s="26">
        <v>310</v>
      </c>
      <c r="L392" s="26">
        <v>291</v>
      </c>
      <c r="M392" s="26">
        <v>1308</v>
      </c>
      <c r="N392" s="26">
        <v>262</v>
      </c>
      <c r="O392" s="26">
        <v>1570</v>
      </c>
      <c r="P392" s="26">
        <v>2145</v>
      </c>
      <c r="Q392" s="26">
        <v>125</v>
      </c>
      <c r="R392" s="26">
        <v>54.7</v>
      </c>
      <c r="S392" s="26">
        <v>41.2</v>
      </c>
      <c r="T392" s="26">
        <v>1095</v>
      </c>
      <c r="U392" s="26">
        <v>269</v>
      </c>
      <c r="V392" s="26">
        <v>225.5</v>
      </c>
      <c r="W392" s="26">
        <v>5931</v>
      </c>
      <c r="X392" s="26">
        <v>2889</v>
      </c>
      <c r="Y392" s="26">
        <v>235</v>
      </c>
      <c r="Z392" s="26">
        <v>1074</v>
      </c>
      <c r="AA392" s="26">
        <v>3080</v>
      </c>
      <c r="AB392" s="26">
        <v>296.2</v>
      </c>
      <c r="AC392" s="26">
        <v>1075</v>
      </c>
      <c r="AD392" s="26">
        <v>10235</v>
      </c>
      <c r="AE392" s="26">
        <v>1096.5</v>
      </c>
      <c r="AF392" s="26">
        <v>2630</v>
      </c>
      <c r="AG392" s="26">
        <v>112.1841</v>
      </c>
    </row>
    <row r="393" spans="1:33" ht="15.75" customHeight="1">
      <c r="A393" s="101">
        <v>44396</v>
      </c>
      <c r="B393" s="102">
        <f>VLOOKUP(A393,'FTSE All-Share Historical '!A:B,2,FALSE)</f>
        <v>3925.17</v>
      </c>
      <c r="C393" s="26">
        <v>800</v>
      </c>
      <c r="D393" s="26">
        <v>157.5</v>
      </c>
      <c r="E393" s="26">
        <v>343.2</v>
      </c>
      <c r="F393" s="26">
        <v>278</v>
      </c>
      <c r="G393" s="26">
        <v>95.6</v>
      </c>
      <c r="H393" s="26">
        <v>431</v>
      </c>
      <c r="I393" s="26">
        <v>78.2</v>
      </c>
      <c r="J393" s="26">
        <v>350</v>
      </c>
      <c r="K393" s="26">
        <v>289</v>
      </c>
      <c r="L393" s="26">
        <v>283.5</v>
      </c>
      <c r="M393" s="26">
        <v>1270</v>
      </c>
      <c r="N393" s="26">
        <v>251</v>
      </c>
      <c r="O393" s="26">
        <v>1530</v>
      </c>
      <c r="P393" s="26">
        <v>2010</v>
      </c>
      <c r="Q393" s="26">
        <v>121.6</v>
      </c>
      <c r="R393" s="26">
        <v>53.1</v>
      </c>
      <c r="S393" s="26">
        <v>41.2</v>
      </c>
      <c r="T393" s="26">
        <v>1095</v>
      </c>
      <c r="U393" s="26">
        <v>271</v>
      </c>
      <c r="V393" s="26">
        <v>226</v>
      </c>
      <c r="W393" s="26">
        <v>5755</v>
      </c>
      <c r="X393" s="26">
        <v>2780</v>
      </c>
      <c r="Y393" s="26">
        <v>221</v>
      </c>
      <c r="Z393" s="26">
        <v>1046</v>
      </c>
      <c r="AA393" s="26">
        <v>3050</v>
      </c>
      <c r="AB393" s="26">
        <v>283.10000000000002</v>
      </c>
      <c r="AC393" s="26">
        <v>1030</v>
      </c>
      <c r="AD393" s="26">
        <v>10070</v>
      </c>
      <c r="AE393" s="26">
        <v>1044</v>
      </c>
      <c r="AF393" s="26">
        <v>2635</v>
      </c>
      <c r="AG393" s="26">
        <v>106.694</v>
      </c>
    </row>
    <row r="394" spans="1:33" ht="15.75" customHeight="1">
      <c r="A394" s="101">
        <v>44397</v>
      </c>
      <c r="B394" s="102">
        <f>VLOOKUP(A394,'FTSE All-Share Historical '!A:B,2,FALSE)</f>
        <v>3948.19</v>
      </c>
      <c r="C394" s="26">
        <v>794</v>
      </c>
      <c r="D394" s="26">
        <v>157</v>
      </c>
      <c r="E394" s="26">
        <v>356.2</v>
      </c>
      <c r="F394" s="26">
        <v>272</v>
      </c>
      <c r="G394" s="26">
        <v>96.1</v>
      </c>
      <c r="H394" s="26">
        <v>412</v>
      </c>
      <c r="I394" s="26">
        <v>79.95</v>
      </c>
      <c r="J394" s="26">
        <v>352</v>
      </c>
      <c r="K394" s="26">
        <v>288</v>
      </c>
      <c r="L394" s="26">
        <v>280</v>
      </c>
      <c r="M394" s="26">
        <v>1296</v>
      </c>
      <c r="N394" s="26">
        <v>257.2</v>
      </c>
      <c r="O394" s="26">
        <v>1540</v>
      </c>
      <c r="P394" s="26">
        <v>2000</v>
      </c>
      <c r="Q394" s="26">
        <v>122</v>
      </c>
      <c r="R394" s="26">
        <v>52.4</v>
      </c>
      <c r="S394" s="26">
        <v>40.6</v>
      </c>
      <c r="T394" s="26">
        <v>1090</v>
      </c>
      <c r="U394" s="26">
        <v>271</v>
      </c>
      <c r="V394" s="26">
        <v>224</v>
      </c>
      <c r="W394" s="26">
        <v>5836</v>
      </c>
      <c r="X394" s="26">
        <v>2800</v>
      </c>
      <c r="Y394" s="26">
        <v>226</v>
      </c>
      <c r="Z394" s="26">
        <v>1060</v>
      </c>
      <c r="AA394" s="26">
        <v>2995</v>
      </c>
      <c r="AB394" s="26">
        <v>286.2</v>
      </c>
      <c r="AC394" s="26">
        <v>1005</v>
      </c>
      <c r="AD394" s="26">
        <v>10125</v>
      </c>
      <c r="AE394" s="26">
        <v>1050</v>
      </c>
      <c r="AF394" s="26">
        <v>2626</v>
      </c>
      <c r="AG394" s="26">
        <v>108.35550000000001</v>
      </c>
    </row>
    <row r="395" spans="1:33" ht="15.75" customHeight="1">
      <c r="A395" s="101">
        <v>44398</v>
      </c>
      <c r="B395" s="102">
        <f>VLOOKUP(A395,'FTSE All-Share Historical '!A:B,2,FALSE)</f>
        <v>4016.86</v>
      </c>
      <c r="C395" s="26">
        <v>846</v>
      </c>
      <c r="D395" s="26">
        <v>158.4</v>
      </c>
      <c r="E395" s="26">
        <v>370.4</v>
      </c>
      <c r="F395" s="26">
        <v>275</v>
      </c>
      <c r="G395" s="26">
        <v>99.1</v>
      </c>
      <c r="H395" s="26">
        <v>425</v>
      </c>
      <c r="I395" s="26">
        <v>83.4</v>
      </c>
      <c r="J395" s="26">
        <v>351</v>
      </c>
      <c r="K395" s="26">
        <v>306</v>
      </c>
      <c r="L395" s="26">
        <v>295</v>
      </c>
      <c r="M395" s="26">
        <v>1306</v>
      </c>
      <c r="N395" s="26">
        <v>270.39999999999998</v>
      </c>
      <c r="O395" s="26">
        <v>1575</v>
      </c>
      <c r="P395" s="26">
        <v>2115</v>
      </c>
      <c r="Q395" s="26">
        <v>126</v>
      </c>
      <c r="R395" s="26">
        <v>54.6</v>
      </c>
      <c r="S395" s="26">
        <v>41.9</v>
      </c>
      <c r="T395" s="26">
        <v>1095</v>
      </c>
      <c r="U395" s="26">
        <v>277</v>
      </c>
      <c r="V395" s="26">
        <v>227.5</v>
      </c>
      <c r="W395" s="26">
        <v>5971</v>
      </c>
      <c r="X395" s="26">
        <v>2914</v>
      </c>
      <c r="Y395" s="26">
        <v>234.5</v>
      </c>
      <c r="Z395" s="26">
        <v>1124</v>
      </c>
      <c r="AA395" s="26">
        <v>3040</v>
      </c>
      <c r="AB395" s="26">
        <v>293.5</v>
      </c>
      <c r="AC395" s="26">
        <v>1015</v>
      </c>
      <c r="AD395" s="26">
        <v>10245</v>
      </c>
      <c r="AE395" s="26">
        <v>1134</v>
      </c>
      <c r="AF395" s="26">
        <v>2603</v>
      </c>
      <c r="AG395" s="26">
        <v>105.3215</v>
      </c>
    </row>
    <row r="396" spans="1:33" ht="15.75" customHeight="1">
      <c r="A396" s="101">
        <v>44399</v>
      </c>
      <c r="B396" s="102">
        <f>VLOOKUP(A396,'FTSE All-Share Historical '!A:B,2,FALSE)</f>
        <v>4006.99</v>
      </c>
      <c r="C396" s="26">
        <v>830</v>
      </c>
      <c r="D396" s="26">
        <v>158.4</v>
      </c>
      <c r="E396" s="26">
        <v>378.8</v>
      </c>
      <c r="F396" s="26">
        <v>269</v>
      </c>
      <c r="G396" s="26">
        <v>99.7</v>
      </c>
      <c r="H396" s="26">
        <v>420</v>
      </c>
      <c r="I396" s="26">
        <v>81.150000000000006</v>
      </c>
      <c r="J396" s="26">
        <v>350</v>
      </c>
      <c r="K396" s="26">
        <v>307.5</v>
      </c>
      <c r="L396" s="26">
        <v>303.5</v>
      </c>
      <c r="M396" s="26">
        <v>1334</v>
      </c>
      <c r="N396" s="26">
        <v>269.2</v>
      </c>
      <c r="O396" s="26">
        <v>1590</v>
      </c>
      <c r="P396" s="26">
        <v>2380</v>
      </c>
      <c r="Q396" s="26">
        <v>123.8</v>
      </c>
      <c r="R396" s="26">
        <v>53.2</v>
      </c>
      <c r="S396" s="26">
        <v>42.4</v>
      </c>
      <c r="T396" s="26">
        <v>1100</v>
      </c>
      <c r="U396" s="26">
        <v>278</v>
      </c>
      <c r="V396" s="26">
        <v>230</v>
      </c>
      <c r="W396" s="26">
        <v>5846</v>
      </c>
      <c r="X396" s="26">
        <v>2910</v>
      </c>
      <c r="Y396" s="26">
        <v>235.5</v>
      </c>
      <c r="Z396" s="26">
        <v>1114</v>
      </c>
      <c r="AA396" s="26">
        <v>3000</v>
      </c>
      <c r="AB396" s="26">
        <v>284.5</v>
      </c>
      <c r="AC396" s="26">
        <v>1020</v>
      </c>
      <c r="AD396" s="26">
        <v>10315</v>
      </c>
      <c r="AE396" s="26">
        <v>1147.5</v>
      </c>
      <c r="AF396" s="26">
        <v>2620</v>
      </c>
      <c r="AG396" s="26">
        <v>109.8002</v>
      </c>
    </row>
    <row r="397" spans="1:33" ht="15.75" customHeight="1">
      <c r="A397" s="101">
        <v>44400</v>
      </c>
      <c r="B397" s="102">
        <f>VLOOKUP(A397,'FTSE All-Share Historical '!A:B,2,FALSE)</f>
        <v>4041.5</v>
      </c>
      <c r="C397" s="26">
        <v>804</v>
      </c>
      <c r="D397" s="26">
        <v>157.5</v>
      </c>
      <c r="E397" s="26">
        <v>377.2</v>
      </c>
      <c r="F397" s="26">
        <v>266</v>
      </c>
      <c r="G397" s="26">
        <v>99</v>
      </c>
      <c r="H397" s="26">
        <v>413</v>
      </c>
      <c r="I397" s="26">
        <v>81.7</v>
      </c>
      <c r="J397" s="26">
        <v>350</v>
      </c>
      <c r="K397" s="26">
        <v>301</v>
      </c>
      <c r="L397" s="26">
        <v>295</v>
      </c>
      <c r="M397" s="26">
        <v>1332</v>
      </c>
      <c r="N397" s="26">
        <v>267.2</v>
      </c>
      <c r="O397" s="26">
        <v>1605</v>
      </c>
      <c r="P397" s="26">
        <v>2350</v>
      </c>
      <c r="Q397" s="26">
        <v>126.6</v>
      </c>
      <c r="R397" s="26">
        <v>54.6</v>
      </c>
      <c r="S397" s="26">
        <v>43.4</v>
      </c>
      <c r="T397" s="26">
        <v>1095</v>
      </c>
      <c r="U397" s="26">
        <v>282</v>
      </c>
      <c r="V397" s="26">
        <v>228</v>
      </c>
      <c r="W397" s="26">
        <v>5926</v>
      </c>
      <c r="X397" s="26">
        <v>2964</v>
      </c>
      <c r="Y397" s="26">
        <v>239.5</v>
      </c>
      <c r="Z397" s="26">
        <v>1124</v>
      </c>
      <c r="AA397" s="26">
        <v>3040</v>
      </c>
      <c r="AB397" s="26">
        <v>291</v>
      </c>
      <c r="AC397" s="26">
        <v>1025</v>
      </c>
      <c r="AD397" s="26">
        <v>10395</v>
      </c>
      <c r="AE397" s="26">
        <v>1145.5</v>
      </c>
      <c r="AF397" s="26">
        <v>2644</v>
      </c>
      <c r="AG397" s="26">
        <v>111.245</v>
      </c>
    </row>
    <row r="398" spans="1:33" ht="15.75" customHeight="1">
      <c r="A398" s="101">
        <v>44403</v>
      </c>
      <c r="B398" s="102">
        <f>VLOOKUP(A398,'FTSE All-Share Historical '!A:B,2,FALSE)</f>
        <v>4042.06</v>
      </c>
      <c r="C398" s="26">
        <v>820</v>
      </c>
      <c r="D398" s="26">
        <v>159</v>
      </c>
      <c r="E398" s="26">
        <v>378.6</v>
      </c>
      <c r="F398" s="26">
        <v>267</v>
      </c>
      <c r="G398" s="26">
        <v>97.8</v>
      </c>
      <c r="H398" s="26">
        <v>422</v>
      </c>
      <c r="I398" s="26">
        <v>82.6</v>
      </c>
      <c r="J398" s="26">
        <v>350</v>
      </c>
      <c r="K398" s="26">
        <v>312</v>
      </c>
      <c r="L398" s="26">
        <v>312.5</v>
      </c>
      <c r="M398" s="26">
        <v>1320</v>
      </c>
      <c r="N398" s="26">
        <v>271.60000000000002</v>
      </c>
      <c r="O398" s="26">
        <v>1610</v>
      </c>
      <c r="P398" s="26">
        <v>2365</v>
      </c>
      <c r="Q398" s="26">
        <v>124.8</v>
      </c>
      <c r="R398" s="26">
        <v>54.6</v>
      </c>
      <c r="S398" s="26">
        <v>43</v>
      </c>
      <c r="T398" s="26">
        <v>1085</v>
      </c>
      <c r="U398" s="26">
        <v>280</v>
      </c>
      <c r="V398" s="26">
        <v>229.5</v>
      </c>
      <c r="W398" s="26">
        <v>6110</v>
      </c>
      <c r="X398" s="26">
        <v>3058.5</v>
      </c>
      <c r="Y398" s="26">
        <v>246</v>
      </c>
      <c r="Z398" s="26">
        <v>1150</v>
      </c>
      <c r="AA398" s="26">
        <v>3090</v>
      </c>
      <c r="AB398" s="26">
        <v>294.5</v>
      </c>
      <c r="AC398" s="26">
        <v>1025</v>
      </c>
      <c r="AD398" s="26">
        <v>10280</v>
      </c>
      <c r="AE398" s="26">
        <v>1230</v>
      </c>
      <c r="AF398" s="26">
        <v>2616</v>
      </c>
      <c r="AG398" s="26">
        <v>111.9674</v>
      </c>
    </row>
    <row r="399" spans="1:33" ht="15.75" customHeight="1">
      <c r="A399" s="101">
        <v>44404</v>
      </c>
      <c r="B399" s="102">
        <f>VLOOKUP(A399,'FTSE All-Share Historical '!A:B,2,FALSE)</f>
        <v>4026.43</v>
      </c>
      <c r="C399" s="26">
        <v>852</v>
      </c>
      <c r="D399" s="26">
        <v>157.69999999999999</v>
      </c>
      <c r="E399" s="26">
        <v>367.6</v>
      </c>
      <c r="F399" s="26">
        <v>275</v>
      </c>
      <c r="G399" s="26">
        <v>99</v>
      </c>
      <c r="H399" s="26">
        <v>413</v>
      </c>
      <c r="I399" s="26">
        <v>83.55</v>
      </c>
      <c r="J399" s="26">
        <v>350</v>
      </c>
      <c r="K399" s="26">
        <v>306</v>
      </c>
      <c r="L399" s="26">
        <v>325</v>
      </c>
      <c r="M399" s="26">
        <v>1322</v>
      </c>
      <c r="N399" s="26">
        <v>275.39999999999998</v>
      </c>
      <c r="O399" s="26">
        <v>1600</v>
      </c>
      <c r="P399" s="26">
        <v>2345</v>
      </c>
      <c r="Q399" s="26">
        <v>124</v>
      </c>
      <c r="R399" s="26">
        <v>54.7</v>
      </c>
      <c r="S399" s="26">
        <v>44.8</v>
      </c>
      <c r="T399" s="26">
        <v>1075</v>
      </c>
      <c r="U399" s="26">
        <v>275</v>
      </c>
      <c r="V399" s="26">
        <v>228.5</v>
      </c>
      <c r="W399" s="26">
        <v>6041</v>
      </c>
      <c r="X399" s="26">
        <v>3072.5</v>
      </c>
      <c r="Y399" s="26">
        <v>244.5</v>
      </c>
      <c r="Z399" s="26">
        <v>1167</v>
      </c>
      <c r="AA399" s="26">
        <v>3155</v>
      </c>
      <c r="AB399" s="26">
        <v>295.60000000000002</v>
      </c>
      <c r="AC399" s="26">
        <v>1025</v>
      </c>
      <c r="AD399" s="26">
        <v>10165</v>
      </c>
      <c r="AE399" s="26">
        <v>1242.5</v>
      </c>
      <c r="AF399" s="26">
        <v>2615</v>
      </c>
      <c r="AG399" s="26">
        <v>111.245</v>
      </c>
    </row>
    <row r="400" spans="1:33" ht="15.75" customHeight="1">
      <c r="A400" s="101">
        <v>44405</v>
      </c>
      <c r="B400" s="102">
        <f>VLOOKUP(A400,'FTSE All-Share Historical '!A:B,2,FALSE)</f>
        <v>4040.22</v>
      </c>
      <c r="C400" s="26">
        <v>824</v>
      </c>
      <c r="D400" s="26">
        <v>159.4</v>
      </c>
      <c r="E400" s="26">
        <v>364.2</v>
      </c>
      <c r="F400" s="26">
        <v>277</v>
      </c>
      <c r="G400" s="26">
        <v>98</v>
      </c>
      <c r="H400" s="26">
        <v>420</v>
      </c>
      <c r="I400" s="26">
        <v>85.75</v>
      </c>
      <c r="J400" s="26">
        <v>350</v>
      </c>
      <c r="K400" s="26">
        <v>301</v>
      </c>
      <c r="L400" s="26">
        <v>330</v>
      </c>
      <c r="M400" s="26">
        <v>1344</v>
      </c>
      <c r="N400" s="26">
        <v>283.8</v>
      </c>
      <c r="O400" s="26">
        <v>1570</v>
      </c>
      <c r="P400" s="26">
        <v>2355</v>
      </c>
      <c r="Q400" s="26">
        <v>124.6</v>
      </c>
      <c r="R400" s="26">
        <v>56.3</v>
      </c>
      <c r="S400" s="26">
        <v>43.3</v>
      </c>
      <c r="T400" s="26">
        <v>1080</v>
      </c>
      <c r="U400" s="26">
        <v>280</v>
      </c>
      <c r="V400" s="26">
        <v>229.5</v>
      </c>
      <c r="W400" s="26">
        <v>6127</v>
      </c>
      <c r="X400" s="26">
        <v>3125.5</v>
      </c>
      <c r="Y400" s="26">
        <v>246.5</v>
      </c>
      <c r="Z400" s="26">
        <v>1160</v>
      </c>
      <c r="AA400" s="26">
        <v>3155</v>
      </c>
      <c r="AB400" s="26">
        <v>299.8</v>
      </c>
      <c r="AC400" s="26">
        <v>1025</v>
      </c>
      <c r="AD400" s="26">
        <v>10130</v>
      </c>
      <c r="AE400" s="26">
        <v>1275</v>
      </c>
      <c r="AF400" s="26">
        <v>2630</v>
      </c>
      <c r="AG400" s="26">
        <v>109.8002</v>
      </c>
    </row>
    <row r="401" spans="1:33" ht="15.75" customHeight="1">
      <c r="A401" s="101">
        <v>44406</v>
      </c>
      <c r="B401" s="102">
        <f>VLOOKUP(A401,'FTSE All-Share Historical '!A:B,2,FALSE)</f>
        <v>4070.79</v>
      </c>
      <c r="C401" s="26">
        <v>800</v>
      </c>
      <c r="D401" s="26">
        <v>158.6</v>
      </c>
      <c r="E401" s="26">
        <v>358.6</v>
      </c>
      <c r="F401" s="26">
        <v>273</v>
      </c>
      <c r="G401" s="26">
        <v>97.9</v>
      </c>
      <c r="H401" s="26">
        <v>428</v>
      </c>
      <c r="I401" s="26">
        <v>85.5</v>
      </c>
      <c r="J401" s="26">
        <v>350</v>
      </c>
      <c r="K401" s="26">
        <v>301</v>
      </c>
      <c r="L401" s="26">
        <v>332</v>
      </c>
      <c r="M401" s="26">
        <v>1350</v>
      </c>
      <c r="N401" s="26">
        <v>285.8</v>
      </c>
      <c r="O401" s="26">
        <v>1620</v>
      </c>
      <c r="P401" s="26">
        <v>2395</v>
      </c>
      <c r="Q401" s="26">
        <v>123.4</v>
      </c>
      <c r="R401" s="26">
        <v>55</v>
      </c>
      <c r="S401" s="26">
        <v>46.5</v>
      </c>
      <c r="T401" s="26">
        <v>1060</v>
      </c>
      <c r="U401" s="26">
        <v>273</v>
      </c>
      <c r="V401" s="26">
        <v>232</v>
      </c>
      <c r="W401" s="26">
        <v>6286</v>
      </c>
      <c r="X401" s="26">
        <v>3293</v>
      </c>
      <c r="Y401" s="26">
        <v>251</v>
      </c>
      <c r="Z401" s="26">
        <v>1165</v>
      </c>
      <c r="AA401" s="26">
        <v>3200</v>
      </c>
      <c r="AB401" s="26">
        <v>304.7</v>
      </c>
      <c r="AC401" s="26">
        <v>1025</v>
      </c>
      <c r="AD401" s="26">
        <v>10090</v>
      </c>
      <c r="AE401" s="26">
        <v>1272</v>
      </c>
      <c r="AF401" s="26">
        <v>2622</v>
      </c>
      <c r="AG401" s="26">
        <v>111.9674</v>
      </c>
    </row>
    <row r="402" spans="1:33" ht="15.75" customHeight="1">
      <c r="A402" s="101">
        <v>44407</v>
      </c>
      <c r="B402" s="102">
        <f>VLOOKUP(A402,'FTSE All-Share Historical '!A:B,2,FALSE)</f>
        <v>4045.8</v>
      </c>
      <c r="C402" s="26">
        <v>842</v>
      </c>
      <c r="D402" s="26">
        <v>159.19999999999999</v>
      </c>
      <c r="E402" s="26">
        <v>355.8</v>
      </c>
      <c r="F402" s="26">
        <v>275</v>
      </c>
      <c r="G402" s="26">
        <v>98.2</v>
      </c>
      <c r="H402" s="26">
        <v>421</v>
      </c>
      <c r="I402" s="26">
        <v>83.8</v>
      </c>
      <c r="J402" s="26">
        <v>352</v>
      </c>
      <c r="K402" s="26">
        <v>296</v>
      </c>
      <c r="L402" s="26">
        <v>325</v>
      </c>
      <c r="M402" s="26">
        <v>1332</v>
      </c>
      <c r="N402" s="26">
        <v>279</v>
      </c>
      <c r="O402" s="26">
        <v>1620</v>
      </c>
      <c r="P402" s="26">
        <v>2340</v>
      </c>
      <c r="Q402" s="26">
        <v>126</v>
      </c>
      <c r="R402" s="26">
        <v>55.8</v>
      </c>
      <c r="S402" s="26">
        <v>46.8</v>
      </c>
      <c r="T402" s="26">
        <v>1050</v>
      </c>
      <c r="U402" s="26">
        <v>268</v>
      </c>
      <c r="V402" s="26">
        <v>233</v>
      </c>
      <c r="W402" s="26">
        <v>6101</v>
      </c>
      <c r="X402" s="26">
        <v>3190.5</v>
      </c>
      <c r="Y402" s="26">
        <v>245</v>
      </c>
      <c r="Z402" s="26">
        <v>1135</v>
      </c>
      <c r="AA402" s="26">
        <v>3225</v>
      </c>
      <c r="AB402" s="26">
        <v>255.9</v>
      </c>
      <c r="AC402" s="26">
        <v>1025</v>
      </c>
      <c r="AD402" s="26">
        <v>10090</v>
      </c>
      <c r="AE402" s="26">
        <v>1241.5</v>
      </c>
      <c r="AF402" s="26">
        <v>2646</v>
      </c>
      <c r="AG402" s="26">
        <v>111.9674</v>
      </c>
    </row>
    <row r="403" spans="1:33" ht="15.75" customHeight="1">
      <c r="A403" s="101">
        <v>44410</v>
      </c>
      <c r="B403" s="102">
        <f>VLOOKUP(A403,'FTSE All-Share Historical '!A:B,2,FALSE)</f>
        <v>4077.35</v>
      </c>
      <c r="C403" s="26">
        <v>822</v>
      </c>
      <c r="D403" s="26">
        <v>157.5</v>
      </c>
      <c r="E403" s="26">
        <v>362.8</v>
      </c>
      <c r="F403" s="26">
        <v>267</v>
      </c>
      <c r="G403" s="26">
        <v>97.6</v>
      </c>
      <c r="H403" s="26">
        <v>420</v>
      </c>
      <c r="I403" s="26">
        <v>83.85</v>
      </c>
      <c r="J403" s="26">
        <v>356</v>
      </c>
      <c r="K403" s="26">
        <v>307</v>
      </c>
      <c r="L403" s="26">
        <v>329</v>
      </c>
      <c r="M403" s="26">
        <v>1368</v>
      </c>
      <c r="N403" s="26">
        <v>285</v>
      </c>
      <c r="O403" s="26">
        <v>1590</v>
      </c>
      <c r="P403" s="26">
        <v>2405</v>
      </c>
      <c r="Q403" s="26">
        <v>124</v>
      </c>
      <c r="R403" s="26">
        <v>54.1</v>
      </c>
      <c r="S403" s="26">
        <v>45.5</v>
      </c>
      <c r="T403" s="26">
        <v>1050</v>
      </c>
      <c r="U403" s="26">
        <v>275</v>
      </c>
      <c r="V403" s="26">
        <v>236</v>
      </c>
      <c r="W403" s="26">
        <v>6216</v>
      </c>
      <c r="X403" s="26">
        <v>3300</v>
      </c>
      <c r="Y403" s="26">
        <v>246</v>
      </c>
      <c r="Z403" s="26">
        <v>1154</v>
      </c>
      <c r="AA403" s="26">
        <v>3260</v>
      </c>
      <c r="AB403" s="26">
        <v>263.3</v>
      </c>
      <c r="AC403" s="26">
        <v>1025</v>
      </c>
      <c r="AD403" s="26">
        <v>10065</v>
      </c>
      <c r="AE403" s="26">
        <v>1264.5</v>
      </c>
      <c r="AF403" s="26">
        <v>2675</v>
      </c>
      <c r="AG403" s="26">
        <v>116.30159999999999</v>
      </c>
    </row>
    <row r="404" spans="1:33" ht="15.75" customHeight="1">
      <c r="A404" s="101">
        <v>44411</v>
      </c>
      <c r="B404" s="102">
        <f>VLOOKUP(A404,'FTSE All-Share Historical '!A:B,2,FALSE)</f>
        <v>4091.24</v>
      </c>
      <c r="C404" s="26">
        <v>825</v>
      </c>
      <c r="D404" s="26">
        <v>158.80000000000001</v>
      </c>
      <c r="E404" s="26">
        <v>363.4</v>
      </c>
      <c r="F404" s="26">
        <v>267</v>
      </c>
      <c r="G404" s="26">
        <v>97.2</v>
      </c>
      <c r="H404" s="26">
        <v>420</v>
      </c>
      <c r="I404" s="26">
        <v>82.25</v>
      </c>
      <c r="J404" s="26">
        <v>352.5</v>
      </c>
      <c r="K404" s="26">
        <v>292</v>
      </c>
      <c r="L404" s="26">
        <v>327</v>
      </c>
      <c r="M404" s="26">
        <v>1348</v>
      </c>
      <c r="N404" s="26">
        <v>280</v>
      </c>
      <c r="O404" s="26">
        <v>1605</v>
      </c>
      <c r="P404" s="26">
        <v>2440</v>
      </c>
      <c r="Q404" s="26">
        <v>124.8</v>
      </c>
      <c r="R404" s="26">
        <v>56.4</v>
      </c>
      <c r="S404" s="26">
        <v>45.7</v>
      </c>
      <c r="T404" s="26">
        <v>1060</v>
      </c>
      <c r="U404" s="26">
        <v>280</v>
      </c>
      <c r="V404" s="26">
        <v>231.5</v>
      </c>
      <c r="W404" s="26">
        <v>6281</v>
      </c>
      <c r="X404" s="26">
        <v>3393</v>
      </c>
      <c r="Y404" s="26">
        <v>252</v>
      </c>
      <c r="Z404" s="26">
        <v>1142</v>
      </c>
      <c r="AA404" s="26">
        <v>3220</v>
      </c>
      <c r="AB404" s="26">
        <v>278.2</v>
      </c>
      <c r="AC404" s="26">
        <v>1015</v>
      </c>
      <c r="AD404" s="26">
        <v>10120</v>
      </c>
      <c r="AE404" s="26">
        <v>1260.5</v>
      </c>
      <c r="AF404" s="26">
        <v>2690</v>
      </c>
      <c r="AG404" s="26">
        <v>117.74630000000001</v>
      </c>
    </row>
    <row r="405" spans="1:33" ht="15.75" customHeight="1">
      <c r="A405" s="101">
        <v>44412</v>
      </c>
      <c r="B405" s="102">
        <f>VLOOKUP(A405,'FTSE All-Share Historical '!A:B,2,FALSE)</f>
        <v>4101.6400000000003</v>
      </c>
      <c r="C405" s="26">
        <v>835</v>
      </c>
      <c r="D405" s="26">
        <v>160.5</v>
      </c>
      <c r="E405" s="26">
        <v>367.8</v>
      </c>
      <c r="F405" s="26">
        <v>271</v>
      </c>
      <c r="G405" s="26">
        <v>96.8</v>
      </c>
      <c r="H405" s="26">
        <v>421</v>
      </c>
      <c r="I405" s="26">
        <v>82.75</v>
      </c>
      <c r="J405" s="26">
        <v>354.5</v>
      </c>
      <c r="K405" s="26">
        <v>295</v>
      </c>
      <c r="L405" s="26">
        <v>336.5</v>
      </c>
      <c r="M405" s="26">
        <v>1366</v>
      </c>
      <c r="N405" s="26">
        <v>272.60000000000002</v>
      </c>
      <c r="O405" s="26">
        <v>1580</v>
      </c>
      <c r="P405" s="26">
        <v>2280</v>
      </c>
      <c r="Q405" s="26">
        <v>124.4</v>
      </c>
      <c r="R405" s="26">
        <v>57</v>
      </c>
      <c r="S405" s="26">
        <v>45.6</v>
      </c>
      <c r="T405" s="26">
        <v>1070</v>
      </c>
      <c r="U405" s="26">
        <v>277</v>
      </c>
      <c r="V405" s="26">
        <v>234</v>
      </c>
      <c r="W405" s="26">
        <v>6292</v>
      </c>
      <c r="X405" s="26">
        <v>3444</v>
      </c>
      <c r="Y405" s="26">
        <v>245.5</v>
      </c>
      <c r="Z405" s="26">
        <v>1119</v>
      </c>
      <c r="AA405" s="26">
        <v>3205</v>
      </c>
      <c r="AB405" s="26">
        <v>278.89999999999998</v>
      </c>
      <c r="AC405" s="26">
        <v>1015</v>
      </c>
      <c r="AD405" s="26">
        <v>10145</v>
      </c>
      <c r="AE405" s="26">
        <v>1275</v>
      </c>
      <c r="AF405" s="26">
        <v>2655</v>
      </c>
      <c r="AG405" s="26">
        <v>117.0239</v>
      </c>
    </row>
    <row r="406" spans="1:33" ht="15.75" customHeight="1">
      <c r="A406" s="101">
        <v>44413</v>
      </c>
      <c r="B406" s="102">
        <f>VLOOKUP(A406,'FTSE All-Share Historical '!A:B,2,FALSE)</f>
        <v>4105.04</v>
      </c>
      <c r="C406" s="26">
        <v>820</v>
      </c>
      <c r="D406" s="26">
        <v>160.80000000000001</v>
      </c>
      <c r="E406" s="26">
        <v>360.2</v>
      </c>
      <c r="F406" s="26">
        <v>268</v>
      </c>
      <c r="G406" s="26">
        <v>97.5</v>
      </c>
      <c r="H406" s="26">
        <v>422</v>
      </c>
      <c r="I406" s="26">
        <v>84.25</v>
      </c>
      <c r="J406" s="26">
        <v>361</v>
      </c>
      <c r="K406" s="26">
        <v>296</v>
      </c>
      <c r="L406" s="26">
        <v>350</v>
      </c>
      <c r="M406" s="26">
        <v>1374</v>
      </c>
      <c r="N406" s="26">
        <v>283.2</v>
      </c>
      <c r="O406" s="26">
        <v>1610</v>
      </c>
      <c r="P406" s="26">
        <v>2325</v>
      </c>
      <c r="Q406" s="26">
        <v>125.6</v>
      </c>
      <c r="R406" s="26">
        <v>57</v>
      </c>
      <c r="S406" s="26">
        <v>45.6</v>
      </c>
      <c r="T406" s="26">
        <v>1070</v>
      </c>
      <c r="U406" s="26">
        <v>281</v>
      </c>
      <c r="V406" s="26">
        <v>234</v>
      </c>
      <c r="W406" s="26">
        <v>6027</v>
      </c>
      <c r="X406" s="26">
        <v>3270.5</v>
      </c>
      <c r="Y406" s="26">
        <v>243</v>
      </c>
      <c r="Z406" s="26">
        <v>1155</v>
      </c>
      <c r="AA406" s="26">
        <v>3270</v>
      </c>
      <c r="AB406" s="26">
        <v>280.8</v>
      </c>
      <c r="AC406" s="26">
        <v>1015</v>
      </c>
      <c r="AD406" s="26">
        <v>10230</v>
      </c>
      <c r="AE406" s="26">
        <v>1323</v>
      </c>
      <c r="AF406" s="26">
        <v>2642</v>
      </c>
      <c r="AG406" s="26">
        <v>110.88379999999999</v>
      </c>
    </row>
    <row r="407" spans="1:33" ht="15.75" customHeight="1">
      <c r="A407" s="101">
        <v>44414</v>
      </c>
      <c r="B407" s="102">
        <f>VLOOKUP(A407,'FTSE All-Share Historical '!A:B,2,FALSE)</f>
        <v>4104.66</v>
      </c>
      <c r="C407" s="26">
        <v>816</v>
      </c>
      <c r="D407" s="26">
        <v>160.5</v>
      </c>
      <c r="E407" s="26">
        <v>361</v>
      </c>
      <c r="F407" s="26">
        <v>272</v>
      </c>
      <c r="G407" s="26">
        <v>97</v>
      </c>
      <c r="H407" s="26">
        <v>421</v>
      </c>
      <c r="I407" s="26">
        <v>83.35</v>
      </c>
      <c r="J407" s="26">
        <v>353</v>
      </c>
      <c r="K407" s="26">
        <v>291</v>
      </c>
      <c r="L407" s="26">
        <v>360</v>
      </c>
      <c r="M407" s="26">
        <v>1344</v>
      </c>
      <c r="N407" s="26">
        <v>275.8</v>
      </c>
      <c r="O407" s="26">
        <v>1610</v>
      </c>
      <c r="P407" s="26">
        <v>2340</v>
      </c>
      <c r="Q407" s="26">
        <v>126.2</v>
      </c>
      <c r="R407" s="26">
        <v>57.3</v>
      </c>
      <c r="S407" s="26">
        <v>46.4</v>
      </c>
      <c r="T407" s="26">
        <v>1070</v>
      </c>
      <c r="U407" s="26">
        <v>282</v>
      </c>
      <c r="V407" s="26">
        <v>234.5</v>
      </c>
      <c r="W407" s="26">
        <v>6033</v>
      </c>
      <c r="X407" s="26">
        <v>3287.5</v>
      </c>
      <c r="Y407" s="26">
        <v>243.5</v>
      </c>
      <c r="Z407" s="26">
        <v>1142</v>
      </c>
      <c r="AA407" s="26">
        <v>3265</v>
      </c>
      <c r="AB407" s="26">
        <v>285.10000000000002</v>
      </c>
      <c r="AC407" s="26">
        <v>1015</v>
      </c>
      <c r="AD407" s="26">
        <v>10200</v>
      </c>
      <c r="AE407" s="26">
        <v>1313.5</v>
      </c>
      <c r="AF407" s="26">
        <v>2455</v>
      </c>
      <c r="AG407" s="26">
        <v>116.446</v>
      </c>
    </row>
    <row r="408" spans="1:33" ht="15.75" customHeight="1">
      <c r="A408" s="101">
        <v>44417</v>
      </c>
      <c r="B408" s="102">
        <f>VLOOKUP(A408,'FTSE All-Share Historical '!A:B,2,FALSE)</f>
        <v>4108.9799999999996</v>
      </c>
      <c r="C408" s="26">
        <v>774</v>
      </c>
      <c r="D408" s="26">
        <v>162</v>
      </c>
      <c r="E408" s="26">
        <v>367</v>
      </c>
      <c r="F408" s="26">
        <v>278</v>
      </c>
      <c r="G408" s="26">
        <v>95.8</v>
      </c>
      <c r="H408" s="26">
        <v>420</v>
      </c>
      <c r="I408" s="26">
        <v>84.3</v>
      </c>
      <c r="J408" s="26">
        <v>348</v>
      </c>
      <c r="K408" s="26">
        <v>280</v>
      </c>
      <c r="L408" s="26">
        <v>365</v>
      </c>
      <c r="M408" s="26">
        <v>1358</v>
      </c>
      <c r="N408" s="26">
        <v>277.2</v>
      </c>
      <c r="O408" s="26">
        <v>1580</v>
      </c>
      <c r="P408" s="26">
        <v>2335</v>
      </c>
      <c r="Q408" s="26">
        <v>125.8</v>
      </c>
      <c r="R408" s="26">
        <v>57.8</v>
      </c>
      <c r="S408" s="26">
        <v>45.7</v>
      </c>
      <c r="T408" s="26">
        <v>1080</v>
      </c>
      <c r="U408" s="26">
        <v>278</v>
      </c>
      <c r="V408" s="26">
        <v>234</v>
      </c>
      <c r="W408" s="26">
        <v>6090</v>
      </c>
      <c r="X408" s="26">
        <v>3313</v>
      </c>
      <c r="Y408" s="26">
        <v>244</v>
      </c>
      <c r="Z408" s="26">
        <v>1147</v>
      </c>
      <c r="AA408" s="26">
        <v>3500</v>
      </c>
      <c r="AB408" s="26">
        <v>287.3</v>
      </c>
      <c r="AC408" s="26">
        <v>1015</v>
      </c>
      <c r="AD408" s="26">
        <v>10095</v>
      </c>
      <c r="AE408" s="26">
        <v>1304.5</v>
      </c>
      <c r="AF408" s="26">
        <v>2445</v>
      </c>
      <c r="AG408" s="26">
        <v>112.9064</v>
      </c>
    </row>
    <row r="409" spans="1:33" ht="15.75" customHeight="1">
      <c r="A409" s="101">
        <v>44418</v>
      </c>
      <c r="B409" s="102">
        <f>VLOOKUP(A409,'FTSE All-Share Historical '!A:B,2,FALSE)</f>
        <v>4126.3</v>
      </c>
      <c r="C409" s="26">
        <v>828</v>
      </c>
      <c r="D409" s="26">
        <v>162.9</v>
      </c>
      <c r="E409" s="26">
        <v>372</v>
      </c>
      <c r="F409" s="26">
        <v>284</v>
      </c>
      <c r="G409" s="26">
        <v>95</v>
      </c>
      <c r="H409" s="26">
        <v>428</v>
      </c>
      <c r="I409" s="26">
        <v>84.85</v>
      </c>
      <c r="J409" s="26">
        <v>343</v>
      </c>
      <c r="K409" s="26">
        <v>285</v>
      </c>
      <c r="L409" s="26">
        <v>361.5</v>
      </c>
      <c r="M409" s="26">
        <v>1354</v>
      </c>
      <c r="N409" s="26">
        <v>278.2</v>
      </c>
      <c r="O409" s="26">
        <v>1605</v>
      </c>
      <c r="P409" s="26">
        <v>2300</v>
      </c>
      <c r="Q409" s="26">
        <v>129.19999999999999</v>
      </c>
      <c r="R409" s="26">
        <v>58.9</v>
      </c>
      <c r="S409" s="26">
        <v>46.8</v>
      </c>
      <c r="T409" s="26">
        <v>1100</v>
      </c>
      <c r="U409" s="26">
        <v>286</v>
      </c>
      <c r="V409" s="26">
        <v>237</v>
      </c>
      <c r="W409" s="26">
        <v>6164</v>
      </c>
      <c r="X409" s="26">
        <v>3352.5</v>
      </c>
      <c r="Y409" s="26">
        <v>247</v>
      </c>
      <c r="Z409" s="26">
        <v>1135</v>
      </c>
      <c r="AA409" s="26">
        <v>3525</v>
      </c>
      <c r="AB409" s="26">
        <v>307.5</v>
      </c>
      <c r="AC409" s="26">
        <v>1010</v>
      </c>
      <c r="AD409" s="26">
        <v>10080</v>
      </c>
      <c r="AE409" s="26">
        <v>1280</v>
      </c>
      <c r="AF409" s="26">
        <v>2485</v>
      </c>
      <c r="AG409" s="26">
        <v>112.6897</v>
      </c>
    </row>
    <row r="410" spans="1:33" ht="15.75" customHeight="1">
      <c r="A410" s="101">
        <v>44419</v>
      </c>
      <c r="B410" s="102">
        <f>VLOOKUP(A410,'FTSE All-Share Historical '!A:B,2,FALSE)</f>
        <v>4160.05</v>
      </c>
      <c r="C410" s="26">
        <v>796</v>
      </c>
      <c r="D410" s="26">
        <v>163.1</v>
      </c>
      <c r="E410" s="26">
        <v>374.4</v>
      </c>
      <c r="F410" s="26">
        <v>280</v>
      </c>
      <c r="G410" s="26">
        <v>95</v>
      </c>
      <c r="H410" s="26">
        <v>434</v>
      </c>
      <c r="I410" s="26">
        <v>84.4</v>
      </c>
      <c r="J410" s="26">
        <v>340</v>
      </c>
      <c r="K410" s="26">
        <v>286</v>
      </c>
      <c r="L410" s="26">
        <v>365.5</v>
      </c>
      <c r="M410" s="26">
        <v>1370</v>
      </c>
      <c r="N410" s="26">
        <v>281.39999999999998</v>
      </c>
      <c r="O410" s="26">
        <v>1595</v>
      </c>
      <c r="P410" s="26">
        <v>2420</v>
      </c>
      <c r="Q410" s="26">
        <v>128.6</v>
      </c>
      <c r="R410" s="26">
        <v>60.7</v>
      </c>
      <c r="S410" s="26">
        <v>46.3</v>
      </c>
      <c r="T410" s="26">
        <v>1090</v>
      </c>
      <c r="U410" s="26">
        <v>289</v>
      </c>
      <c r="V410" s="26">
        <v>239.5</v>
      </c>
      <c r="W410" s="26">
        <v>6101</v>
      </c>
      <c r="X410" s="26">
        <v>3432</v>
      </c>
      <c r="Y410" s="26">
        <v>254</v>
      </c>
      <c r="Z410" s="26">
        <v>1133</v>
      </c>
      <c r="AA410" s="26">
        <v>3585</v>
      </c>
      <c r="AB410" s="26">
        <v>307.5</v>
      </c>
      <c r="AC410" s="26">
        <v>1010</v>
      </c>
      <c r="AD410" s="26">
        <v>10115</v>
      </c>
      <c r="AE410" s="26">
        <v>1280</v>
      </c>
      <c r="AF410" s="26">
        <v>2516</v>
      </c>
      <c r="AG410" s="26">
        <v>111.9674</v>
      </c>
    </row>
    <row r="411" spans="1:33" ht="15.75" customHeight="1">
      <c r="A411" s="101">
        <v>44420</v>
      </c>
      <c r="B411" s="102">
        <f>VLOOKUP(A411,'FTSE All-Share Historical '!A:B,2,FALSE)</f>
        <v>4147.0200000000004</v>
      </c>
      <c r="C411" s="26">
        <v>840</v>
      </c>
      <c r="D411" s="26">
        <v>163.30000000000001</v>
      </c>
      <c r="E411" s="26">
        <v>379</v>
      </c>
      <c r="F411" s="26">
        <v>282</v>
      </c>
      <c r="G411" s="26">
        <v>92</v>
      </c>
      <c r="H411" s="26">
        <v>434</v>
      </c>
      <c r="I411" s="26">
        <v>83.9</v>
      </c>
      <c r="J411" s="26">
        <v>330</v>
      </c>
      <c r="K411" s="26">
        <v>280</v>
      </c>
      <c r="L411" s="26">
        <v>367.5</v>
      </c>
      <c r="M411" s="26">
        <v>1376</v>
      </c>
      <c r="N411" s="26">
        <v>282.8</v>
      </c>
      <c r="O411" s="26">
        <v>1595</v>
      </c>
      <c r="P411" s="26">
        <v>2415</v>
      </c>
      <c r="Q411" s="26">
        <v>130.19999999999999</v>
      </c>
      <c r="R411" s="26">
        <v>61.6</v>
      </c>
      <c r="S411" s="26">
        <v>46.3</v>
      </c>
      <c r="T411" s="26">
        <v>1090</v>
      </c>
      <c r="U411" s="26">
        <v>283.5</v>
      </c>
      <c r="V411" s="26">
        <v>240.5</v>
      </c>
      <c r="W411" s="26">
        <v>5637</v>
      </c>
      <c r="X411" s="26">
        <v>3400</v>
      </c>
      <c r="Y411" s="26">
        <v>250.5</v>
      </c>
      <c r="Z411" s="26">
        <v>1125</v>
      </c>
      <c r="AA411" s="26">
        <v>3640</v>
      </c>
      <c r="AB411" s="26">
        <v>306.60000000000002</v>
      </c>
      <c r="AC411" s="26">
        <v>1055</v>
      </c>
      <c r="AD411" s="26">
        <v>10285</v>
      </c>
      <c r="AE411" s="26">
        <v>1262.5</v>
      </c>
      <c r="AF411" s="26">
        <v>2544</v>
      </c>
      <c r="AG411" s="26">
        <v>106.91079999999999</v>
      </c>
    </row>
    <row r="412" spans="1:33" ht="15.75" customHeight="1">
      <c r="A412" s="101">
        <v>44421</v>
      </c>
      <c r="B412" s="102">
        <f>VLOOKUP(A412,'FTSE All-Share Historical '!A:B,2,FALSE)</f>
        <v>4160.37</v>
      </c>
      <c r="C412" s="26">
        <v>800</v>
      </c>
      <c r="D412" s="26">
        <v>164.2</v>
      </c>
      <c r="E412" s="26">
        <v>373.2</v>
      </c>
      <c r="F412" s="26">
        <v>278.5</v>
      </c>
      <c r="G412" s="26">
        <v>91.5</v>
      </c>
      <c r="H412" s="26">
        <v>446</v>
      </c>
      <c r="I412" s="26">
        <v>85.05</v>
      </c>
      <c r="J412" s="26">
        <v>329</v>
      </c>
      <c r="K412" s="26">
        <v>283</v>
      </c>
      <c r="L412" s="26">
        <v>363.5</v>
      </c>
      <c r="M412" s="26">
        <v>1382</v>
      </c>
      <c r="N412" s="26">
        <v>289</v>
      </c>
      <c r="O412" s="26">
        <v>1600</v>
      </c>
      <c r="P412" s="26">
        <v>2405</v>
      </c>
      <c r="Q412" s="26">
        <v>131</v>
      </c>
      <c r="R412" s="26">
        <v>61.4</v>
      </c>
      <c r="S412" s="26">
        <v>46.7</v>
      </c>
      <c r="T412" s="26">
        <v>1080</v>
      </c>
      <c r="U412" s="26">
        <v>275</v>
      </c>
      <c r="V412" s="26">
        <v>241.5</v>
      </c>
      <c r="W412" s="26">
        <v>5650</v>
      </c>
      <c r="X412" s="26">
        <v>3389</v>
      </c>
      <c r="Y412" s="26">
        <v>247.5</v>
      </c>
      <c r="Z412" s="26">
        <v>1143</v>
      </c>
      <c r="AA412" s="26">
        <v>3610</v>
      </c>
      <c r="AB412" s="26">
        <v>326.2</v>
      </c>
      <c r="AC412" s="26">
        <v>1050</v>
      </c>
      <c r="AD412" s="26">
        <v>10295</v>
      </c>
      <c r="AE412" s="26">
        <v>1266</v>
      </c>
      <c r="AF412" s="26">
        <v>2530</v>
      </c>
      <c r="AG412" s="26">
        <v>105.9717</v>
      </c>
    </row>
    <row r="413" spans="1:33" ht="15.75" customHeight="1">
      <c r="A413" s="101">
        <v>44424</v>
      </c>
      <c r="B413" s="102">
        <f>VLOOKUP(A413,'FTSE All-Share Historical '!A:B,2,FALSE)</f>
        <v>4127.3900000000003</v>
      </c>
      <c r="C413" s="26">
        <v>838</v>
      </c>
      <c r="D413" s="26">
        <v>164.5</v>
      </c>
      <c r="E413" s="26">
        <v>374</v>
      </c>
      <c r="F413" s="26">
        <v>276</v>
      </c>
      <c r="G413" s="26">
        <v>92.2</v>
      </c>
      <c r="H413" s="26">
        <v>430</v>
      </c>
      <c r="I413" s="26">
        <v>85.2</v>
      </c>
      <c r="J413" s="26">
        <v>325</v>
      </c>
      <c r="K413" s="26">
        <v>285</v>
      </c>
      <c r="L413" s="26">
        <v>349.5</v>
      </c>
      <c r="M413" s="26">
        <v>1398</v>
      </c>
      <c r="N413" s="26">
        <v>287.60000000000002</v>
      </c>
      <c r="O413" s="26">
        <v>1575</v>
      </c>
      <c r="P413" s="26">
        <v>2395</v>
      </c>
      <c r="Q413" s="26">
        <v>129</v>
      </c>
      <c r="R413" s="26">
        <v>61.2</v>
      </c>
      <c r="S413" s="26">
        <v>46.7</v>
      </c>
      <c r="T413" s="26">
        <v>1090</v>
      </c>
      <c r="U413" s="26">
        <v>278</v>
      </c>
      <c r="V413" s="26">
        <v>239</v>
      </c>
      <c r="W413" s="26">
        <v>5534</v>
      </c>
      <c r="X413" s="26">
        <v>3323.5</v>
      </c>
      <c r="Y413" s="26">
        <v>245</v>
      </c>
      <c r="Z413" s="26">
        <v>1126</v>
      </c>
      <c r="AA413" s="26">
        <v>3600</v>
      </c>
      <c r="AB413" s="26">
        <v>333.9</v>
      </c>
      <c r="AC413" s="26">
        <v>1035</v>
      </c>
      <c r="AD413" s="26">
        <v>10235</v>
      </c>
      <c r="AE413" s="26">
        <v>1248</v>
      </c>
      <c r="AF413" s="26">
        <v>2522</v>
      </c>
      <c r="AG413" s="26">
        <v>105.53830000000001</v>
      </c>
    </row>
    <row r="414" spans="1:33" ht="15.75" customHeight="1">
      <c r="A414" s="101">
        <v>44425</v>
      </c>
      <c r="B414" s="102">
        <f>VLOOKUP(A414,'FTSE All-Share Historical '!A:B,2,FALSE)</f>
        <v>4139.6099999999997</v>
      </c>
      <c r="C414" s="26">
        <v>812</v>
      </c>
      <c r="D414" s="26">
        <v>163.5</v>
      </c>
      <c r="E414" s="26">
        <v>374</v>
      </c>
      <c r="F414" s="26">
        <v>275</v>
      </c>
      <c r="G414" s="26">
        <v>90.7</v>
      </c>
      <c r="H414" s="26">
        <v>423</v>
      </c>
      <c r="I414" s="26">
        <v>85.05</v>
      </c>
      <c r="J414" s="26">
        <v>328</v>
      </c>
      <c r="K414" s="26">
        <v>283</v>
      </c>
      <c r="L414" s="26">
        <v>342</v>
      </c>
      <c r="M414" s="26">
        <v>1408</v>
      </c>
      <c r="N414" s="26">
        <v>286</v>
      </c>
      <c r="O414" s="26">
        <v>1590</v>
      </c>
      <c r="P414" s="26">
        <v>2410</v>
      </c>
      <c r="Q414" s="26">
        <v>129</v>
      </c>
      <c r="R414" s="26">
        <v>59.5</v>
      </c>
      <c r="S414" s="26">
        <v>46.7</v>
      </c>
      <c r="T414" s="26">
        <v>1090</v>
      </c>
      <c r="U414" s="26">
        <v>280</v>
      </c>
      <c r="V414" s="26">
        <v>240</v>
      </c>
      <c r="W414" s="26">
        <v>5479</v>
      </c>
      <c r="X414" s="26">
        <v>3308.5</v>
      </c>
      <c r="Y414" s="26">
        <v>238.5</v>
      </c>
      <c r="Z414" s="26">
        <v>1116</v>
      </c>
      <c r="AA414" s="26">
        <v>3540</v>
      </c>
      <c r="AB414" s="26">
        <v>340.2</v>
      </c>
      <c r="AC414" s="26">
        <v>1035</v>
      </c>
      <c r="AD414" s="26">
        <v>10120</v>
      </c>
      <c r="AE414" s="26">
        <v>1200</v>
      </c>
      <c r="AF414" s="26">
        <v>2583</v>
      </c>
      <c r="AG414" s="26">
        <v>103.3711</v>
      </c>
    </row>
    <row r="415" spans="1:33" ht="15.75" customHeight="1">
      <c r="A415" s="101">
        <v>44426</v>
      </c>
      <c r="B415" s="102">
        <f>VLOOKUP(A415,'FTSE All-Share Historical '!A:B,2,FALSE)</f>
        <v>4138.53</v>
      </c>
      <c r="C415" s="26">
        <v>840</v>
      </c>
      <c r="D415" s="26">
        <v>165.2</v>
      </c>
      <c r="E415" s="26">
        <v>379.2</v>
      </c>
      <c r="F415" s="26">
        <v>279</v>
      </c>
      <c r="G415" s="26">
        <v>82.8</v>
      </c>
      <c r="H415" s="26">
        <v>430</v>
      </c>
      <c r="I415" s="26">
        <v>85.75</v>
      </c>
      <c r="J415" s="26">
        <v>320</v>
      </c>
      <c r="K415" s="26">
        <v>290</v>
      </c>
      <c r="L415" s="26">
        <v>350</v>
      </c>
      <c r="M415" s="26">
        <v>1408</v>
      </c>
      <c r="N415" s="26">
        <v>294.39999999999998</v>
      </c>
      <c r="O415" s="26">
        <v>1605</v>
      </c>
      <c r="P415" s="26">
        <v>2485</v>
      </c>
      <c r="Q415" s="26">
        <v>126</v>
      </c>
      <c r="R415" s="26">
        <v>62</v>
      </c>
      <c r="S415" s="26">
        <v>47.2</v>
      </c>
      <c r="T415" s="26">
        <v>1060</v>
      </c>
      <c r="U415" s="26">
        <v>284</v>
      </c>
      <c r="V415" s="26">
        <v>239.5</v>
      </c>
      <c r="W415" s="26">
        <v>5338</v>
      </c>
      <c r="X415" s="26">
        <v>3235.5</v>
      </c>
      <c r="Y415" s="26">
        <v>232.5</v>
      </c>
      <c r="Z415" s="26">
        <v>1156</v>
      </c>
      <c r="AA415" s="26">
        <v>3580</v>
      </c>
      <c r="AB415" s="26">
        <v>343.1</v>
      </c>
      <c r="AC415" s="26">
        <v>1035</v>
      </c>
      <c r="AD415" s="26">
        <v>10130</v>
      </c>
      <c r="AE415" s="26">
        <v>1217</v>
      </c>
      <c r="AF415" s="26">
        <v>2587</v>
      </c>
      <c r="AG415" s="26">
        <v>110.5226</v>
      </c>
    </row>
    <row r="416" spans="1:33" ht="15.75" customHeight="1">
      <c r="A416" s="101">
        <v>44427</v>
      </c>
      <c r="B416" s="102">
        <f>VLOOKUP(A416,'FTSE All-Share Historical '!A:B,2,FALSE)</f>
        <v>4079.1</v>
      </c>
      <c r="C416" s="26">
        <v>800</v>
      </c>
      <c r="D416" s="26">
        <v>160.6</v>
      </c>
      <c r="E416" s="26">
        <v>369.4</v>
      </c>
      <c r="F416" s="26">
        <v>282</v>
      </c>
      <c r="G416" s="26">
        <v>81</v>
      </c>
      <c r="H416" s="26">
        <v>413</v>
      </c>
      <c r="I416" s="26">
        <v>83.25</v>
      </c>
      <c r="J416" s="26">
        <v>325</v>
      </c>
      <c r="K416" s="26">
        <v>281</v>
      </c>
      <c r="L416" s="26">
        <v>355</v>
      </c>
      <c r="M416" s="26">
        <v>1400</v>
      </c>
      <c r="N416" s="26">
        <v>284.60000000000002</v>
      </c>
      <c r="O416" s="26">
        <v>1590</v>
      </c>
      <c r="P416" s="26">
        <v>2475</v>
      </c>
      <c r="Q416" s="26">
        <v>126.6</v>
      </c>
      <c r="R416" s="26">
        <v>60</v>
      </c>
      <c r="S416" s="26">
        <v>47.2</v>
      </c>
      <c r="T416" s="26">
        <v>1040</v>
      </c>
      <c r="U416" s="26">
        <v>282</v>
      </c>
      <c r="V416" s="26">
        <v>238</v>
      </c>
      <c r="W416" s="26">
        <v>5192</v>
      </c>
      <c r="X416" s="26">
        <v>2912</v>
      </c>
      <c r="Y416" s="26">
        <v>224</v>
      </c>
      <c r="Z416" s="26">
        <v>1116</v>
      </c>
      <c r="AA416" s="26">
        <v>3560</v>
      </c>
      <c r="AB416" s="26">
        <v>345.3</v>
      </c>
      <c r="AC416" s="26">
        <v>1020</v>
      </c>
      <c r="AD416" s="26">
        <v>10070</v>
      </c>
      <c r="AE416" s="26">
        <v>1200</v>
      </c>
      <c r="AF416" s="26">
        <v>2568</v>
      </c>
      <c r="AG416" s="26">
        <v>109.8002</v>
      </c>
    </row>
    <row r="417" spans="1:33" ht="15.75" customHeight="1">
      <c r="A417" s="101">
        <v>44428</v>
      </c>
      <c r="B417" s="102">
        <f>VLOOKUP(A417,'FTSE All-Share Historical '!A:B,2,FALSE)</f>
        <v>4097.3599999999997</v>
      </c>
      <c r="C417" s="26">
        <v>796</v>
      </c>
      <c r="D417" s="26">
        <v>160.80000000000001</v>
      </c>
      <c r="E417" s="26">
        <v>370.4</v>
      </c>
      <c r="F417" s="26">
        <v>275</v>
      </c>
      <c r="G417" s="26">
        <v>82.1</v>
      </c>
      <c r="H417" s="26">
        <v>412</v>
      </c>
      <c r="I417" s="26">
        <v>82.9</v>
      </c>
      <c r="J417" s="26">
        <v>332.5</v>
      </c>
      <c r="K417" s="26">
        <v>286</v>
      </c>
      <c r="L417" s="26">
        <v>340.5</v>
      </c>
      <c r="M417" s="26">
        <v>1420</v>
      </c>
      <c r="N417" s="26">
        <v>285</v>
      </c>
      <c r="O417" s="26">
        <v>1570</v>
      </c>
      <c r="P417" s="26">
        <v>2540</v>
      </c>
      <c r="Q417" s="26">
        <v>124.4</v>
      </c>
      <c r="R417" s="26">
        <v>61</v>
      </c>
      <c r="S417" s="26">
        <v>51</v>
      </c>
      <c r="T417" s="26">
        <v>1030</v>
      </c>
      <c r="U417" s="26">
        <v>281</v>
      </c>
      <c r="V417" s="26">
        <v>233</v>
      </c>
      <c r="W417" s="26">
        <v>5226</v>
      </c>
      <c r="X417" s="26">
        <v>2868.5</v>
      </c>
      <c r="Y417" s="26">
        <v>229.5</v>
      </c>
      <c r="Z417" s="26">
        <v>1118</v>
      </c>
      <c r="AA417" s="26">
        <v>3580</v>
      </c>
      <c r="AB417" s="26">
        <v>355.6</v>
      </c>
      <c r="AC417" s="26">
        <v>1040</v>
      </c>
      <c r="AD417" s="26">
        <v>10160</v>
      </c>
      <c r="AE417" s="26">
        <v>1169</v>
      </c>
      <c r="AF417" s="26">
        <v>2580</v>
      </c>
      <c r="AG417" s="26">
        <v>107.2719</v>
      </c>
    </row>
    <row r="418" spans="1:33" ht="15.75" customHeight="1">
      <c r="A418" s="101">
        <v>44431</v>
      </c>
      <c r="B418" s="102">
        <f>VLOOKUP(A418,'FTSE All-Share Historical '!A:B,2,FALSE)</f>
        <v>4107.01</v>
      </c>
      <c r="C418" s="26">
        <v>810</v>
      </c>
      <c r="D418" s="26">
        <v>164</v>
      </c>
      <c r="E418" s="26">
        <v>371.2</v>
      </c>
      <c r="F418" s="26">
        <v>283</v>
      </c>
      <c r="G418" s="26">
        <v>84</v>
      </c>
      <c r="H418" s="26">
        <v>415</v>
      </c>
      <c r="I418" s="26">
        <v>82.4</v>
      </c>
      <c r="J418" s="26">
        <v>337</v>
      </c>
      <c r="K418" s="26">
        <v>290</v>
      </c>
      <c r="L418" s="26">
        <v>347</v>
      </c>
      <c r="M418" s="26">
        <v>1424</v>
      </c>
      <c r="N418" s="26">
        <v>283</v>
      </c>
      <c r="O418" s="26">
        <v>1550</v>
      </c>
      <c r="P418" s="26">
        <v>2450</v>
      </c>
      <c r="Q418" s="26">
        <v>128.6</v>
      </c>
      <c r="R418" s="26">
        <v>61</v>
      </c>
      <c r="S418" s="26">
        <v>53</v>
      </c>
      <c r="T418" s="26">
        <v>1030</v>
      </c>
      <c r="U418" s="26">
        <v>285</v>
      </c>
      <c r="V418" s="26">
        <v>232.5</v>
      </c>
      <c r="W418" s="26">
        <v>5254</v>
      </c>
      <c r="X418" s="26">
        <v>2911</v>
      </c>
      <c r="Y418" s="26">
        <v>234.5</v>
      </c>
      <c r="Z418" s="26">
        <v>1098</v>
      </c>
      <c r="AA418" s="26">
        <v>3590</v>
      </c>
      <c r="AB418" s="26">
        <v>360</v>
      </c>
      <c r="AC418" s="26">
        <v>1045</v>
      </c>
      <c r="AD418" s="26">
        <v>10210</v>
      </c>
      <c r="AE418" s="26">
        <v>1174</v>
      </c>
      <c r="AF418" s="26">
        <v>2563</v>
      </c>
      <c r="AG418" s="26">
        <v>108.35550000000001</v>
      </c>
    </row>
    <row r="419" spans="1:33" ht="15.75" customHeight="1">
      <c r="A419" s="101">
        <v>44432</v>
      </c>
      <c r="B419" s="102">
        <f>VLOOKUP(A419,'FTSE All-Share Historical '!A:B,2,FALSE)</f>
        <v>4119.5200000000004</v>
      </c>
      <c r="C419" s="26">
        <v>790</v>
      </c>
      <c r="D419" s="26">
        <v>167.3</v>
      </c>
      <c r="E419" s="26">
        <v>372.2</v>
      </c>
      <c r="F419" s="26">
        <v>280</v>
      </c>
      <c r="G419" s="26">
        <v>84.1</v>
      </c>
      <c r="H419" s="26">
        <v>424</v>
      </c>
      <c r="I419" s="26">
        <v>85.2</v>
      </c>
      <c r="J419" s="26">
        <v>338</v>
      </c>
      <c r="K419" s="26">
        <v>287</v>
      </c>
      <c r="L419" s="26">
        <v>368.5</v>
      </c>
      <c r="M419" s="26">
        <v>1428</v>
      </c>
      <c r="N419" s="26">
        <v>288</v>
      </c>
      <c r="O419" s="26">
        <v>1585</v>
      </c>
      <c r="P419" s="26">
        <v>2495</v>
      </c>
      <c r="Q419" s="26">
        <v>129.4</v>
      </c>
      <c r="R419" s="26">
        <v>63.3</v>
      </c>
      <c r="S419" s="26">
        <v>53</v>
      </c>
      <c r="T419" s="26">
        <v>1030</v>
      </c>
      <c r="U419" s="26">
        <v>285</v>
      </c>
      <c r="V419" s="26">
        <v>233.5</v>
      </c>
      <c r="W419" s="26">
        <v>5410</v>
      </c>
      <c r="X419" s="26">
        <v>2991.5</v>
      </c>
      <c r="Y419" s="26">
        <v>236.5</v>
      </c>
      <c r="Z419" s="26">
        <v>1125</v>
      </c>
      <c r="AA419" s="26">
        <v>3680</v>
      </c>
      <c r="AB419" s="26">
        <v>371.6</v>
      </c>
      <c r="AC419" s="26">
        <v>1035</v>
      </c>
      <c r="AD419" s="26">
        <v>10160</v>
      </c>
      <c r="AE419" s="26">
        <v>1202</v>
      </c>
      <c r="AF419" s="26">
        <v>2530</v>
      </c>
      <c r="AG419" s="26">
        <v>115.5792</v>
      </c>
    </row>
    <row r="420" spans="1:33" ht="15.75" customHeight="1">
      <c r="A420" s="101">
        <v>44433</v>
      </c>
      <c r="B420" s="102">
        <f>VLOOKUP(A420,'FTSE All-Share Historical '!A:B,2,FALSE)</f>
        <v>4134.18</v>
      </c>
      <c r="C420" s="26">
        <v>830</v>
      </c>
      <c r="D420" s="26">
        <v>174.2</v>
      </c>
      <c r="E420" s="26">
        <v>373.4</v>
      </c>
      <c r="F420" s="26">
        <v>284</v>
      </c>
      <c r="G420" s="26">
        <v>87</v>
      </c>
      <c r="H420" s="26">
        <v>429</v>
      </c>
      <c r="I420" s="26">
        <v>85.05</v>
      </c>
      <c r="J420" s="26">
        <v>333</v>
      </c>
      <c r="K420" s="26">
        <v>289</v>
      </c>
      <c r="L420" s="26">
        <v>379</v>
      </c>
      <c r="M420" s="26">
        <v>1450</v>
      </c>
      <c r="N420" s="26">
        <v>290.60000000000002</v>
      </c>
      <c r="O420" s="26">
        <v>1620</v>
      </c>
      <c r="P420" s="26">
        <v>2515</v>
      </c>
      <c r="Q420" s="26">
        <v>129.4</v>
      </c>
      <c r="R420" s="26">
        <v>62</v>
      </c>
      <c r="S420" s="26">
        <v>53.2</v>
      </c>
      <c r="T420" s="26">
        <v>1030</v>
      </c>
      <c r="U420" s="26">
        <v>283</v>
      </c>
      <c r="V420" s="26">
        <v>233</v>
      </c>
      <c r="W420" s="26">
        <v>5422</v>
      </c>
      <c r="X420" s="26">
        <v>3035</v>
      </c>
      <c r="Y420" s="26">
        <v>239</v>
      </c>
      <c r="Z420" s="26">
        <v>1131</v>
      </c>
      <c r="AA420" s="26">
        <v>3630</v>
      </c>
      <c r="AB420" s="26">
        <v>372.6</v>
      </c>
      <c r="AC420" s="26">
        <v>1030</v>
      </c>
      <c r="AD420" s="26">
        <v>10210</v>
      </c>
      <c r="AE420" s="26">
        <v>1195</v>
      </c>
      <c r="AF420" s="26">
        <v>2507</v>
      </c>
      <c r="AG420" s="26">
        <v>116.0849</v>
      </c>
    </row>
    <row r="421" spans="1:33" ht="15.75" customHeight="1">
      <c r="A421" s="101">
        <v>44434</v>
      </c>
      <c r="B421" s="102">
        <f>VLOOKUP(A421,'FTSE All-Share Historical '!A:B,2,FALSE)</f>
        <v>4121.2299999999996</v>
      </c>
      <c r="C421" s="26">
        <v>820</v>
      </c>
      <c r="D421" s="26">
        <v>174.1</v>
      </c>
      <c r="E421" s="26">
        <v>369</v>
      </c>
      <c r="F421" s="26">
        <v>275</v>
      </c>
      <c r="G421" s="26">
        <v>87</v>
      </c>
      <c r="H421" s="26">
        <v>421</v>
      </c>
      <c r="I421" s="26">
        <v>85.45</v>
      </c>
      <c r="J421" s="26">
        <v>337.5</v>
      </c>
      <c r="K421" s="26">
        <v>287</v>
      </c>
      <c r="L421" s="26">
        <v>360</v>
      </c>
      <c r="M421" s="26">
        <v>1450</v>
      </c>
      <c r="N421" s="26">
        <v>287.2</v>
      </c>
      <c r="O421" s="26">
        <v>1605</v>
      </c>
      <c r="P421" s="26">
        <v>2545</v>
      </c>
      <c r="Q421" s="26">
        <v>130.80000000000001</v>
      </c>
      <c r="R421" s="26">
        <v>61.7</v>
      </c>
      <c r="S421" s="26">
        <v>52.4</v>
      </c>
      <c r="T421" s="26">
        <v>1045</v>
      </c>
      <c r="U421" s="26">
        <v>283</v>
      </c>
      <c r="V421" s="26">
        <v>236</v>
      </c>
      <c r="W421" s="26">
        <v>5316</v>
      </c>
      <c r="X421" s="26">
        <v>2994</v>
      </c>
      <c r="Y421" s="26">
        <v>233.5</v>
      </c>
      <c r="Z421" s="26">
        <v>1115</v>
      </c>
      <c r="AA421" s="26">
        <v>3750</v>
      </c>
      <c r="AB421" s="26">
        <v>372.8</v>
      </c>
      <c r="AC421" s="26">
        <v>1030</v>
      </c>
      <c r="AD421" s="26">
        <v>10230</v>
      </c>
      <c r="AE421" s="26">
        <v>1174</v>
      </c>
      <c r="AF421" s="26">
        <v>2525</v>
      </c>
      <c r="AG421" s="26">
        <v>114.1345</v>
      </c>
    </row>
    <row r="422" spans="1:33" ht="15.75" customHeight="1">
      <c r="A422" s="101">
        <v>44435</v>
      </c>
      <c r="B422" s="102">
        <f>VLOOKUP(A422,'FTSE All-Share Historical '!A:B,2,FALSE)</f>
        <v>4135.49</v>
      </c>
      <c r="C422" s="26">
        <v>787</v>
      </c>
      <c r="D422" s="26">
        <v>169.2</v>
      </c>
      <c r="E422" s="26">
        <v>367</v>
      </c>
      <c r="F422" s="26" t="e">
        <v>#N/A</v>
      </c>
      <c r="G422" s="26">
        <v>84</v>
      </c>
      <c r="H422" s="26">
        <v>420</v>
      </c>
      <c r="I422" s="26">
        <v>85.45</v>
      </c>
      <c r="J422" s="26">
        <v>337</v>
      </c>
      <c r="K422" s="26">
        <v>295</v>
      </c>
      <c r="L422" s="26">
        <v>365.5</v>
      </c>
      <c r="M422" s="26">
        <v>1472</v>
      </c>
      <c r="N422" s="26">
        <v>289.8</v>
      </c>
      <c r="O422" s="26">
        <v>1615</v>
      </c>
      <c r="P422" s="26">
        <v>2580</v>
      </c>
      <c r="Q422" s="26">
        <v>128.6</v>
      </c>
      <c r="R422" s="26">
        <v>59.9</v>
      </c>
      <c r="S422" s="26">
        <v>52.4</v>
      </c>
      <c r="T422" s="26">
        <v>1045</v>
      </c>
      <c r="U422" s="26">
        <v>285</v>
      </c>
      <c r="V422" s="26">
        <v>241</v>
      </c>
      <c r="W422" s="26">
        <v>5404</v>
      </c>
      <c r="X422" s="26">
        <v>3084</v>
      </c>
      <c r="Y422" s="26">
        <v>241.5</v>
      </c>
      <c r="Z422" s="26">
        <v>1112</v>
      </c>
      <c r="AA422" s="26">
        <v>3795</v>
      </c>
      <c r="AB422" s="26">
        <v>369.5</v>
      </c>
      <c r="AC422" s="26">
        <v>1020</v>
      </c>
      <c r="AD422" s="26">
        <v>10225</v>
      </c>
      <c r="AE422" s="26">
        <v>1161.5</v>
      </c>
      <c r="AF422" s="26">
        <v>2524</v>
      </c>
      <c r="AG422" s="26">
        <v>111.9674</v>
      </c>
    </row>
    <row r="423" spans="1:33" ht="15.75" customHeight="1">
      <c r="A423" s="101">
        <v>44439</v>
      </c>
      <c r="B423" s="102">
        <f>VLOOKUP(A423,'FTSE All-Share Historical '!A:B,2,FALSE)</f>
        <v>4123.45</v>
      </c>
      <c r="C423" s="26">
        <v>774</v>
      </c>
      <c r="D423" s="26">
        <v>170.1</v>
      </c>
      <c r="E423" s="26">
        <v>363.6</v>
      </c>
      <c r="F423" s="26">
        <v>286</v>
      </c>
      <c r="G423" s="26">
        <v>86.4</v>
      </c>
      <c r="H423" s="26">
        <v>427</v>
      </c>
      <c r="I423" s="26">
        <v>86.35</v>
      </c>
      <c r="J423" s="26">
        <v>338.5</v>
      </c>
      <c r="K423" s="26">
        <v>298</v>
      </c>
      <c r="L423" s="26">
        <v>352.5</v>
      </c>
      <c r="M423" s="26">
        <v>1482</v>
      </c>
      <c r="N423" s="26">
        <v>294.60000000000002</v>
      </c>
      <c r="O423" s="26">
        <v>1605</v>
      </c>
      <c r="P423" s="26">
        <v>2570</v>
      </c>
      <c r="Q423" s="26">
        <v>128.6</v>
      </c>
      <c r="R423" s="26">
        <v>59</v>
      </c>
      <c r="S423" s="26">
        <v>54</v>
      </c>
      <c r="T423" s="26">
        <v>1115</v>
      </c>
      <c r="U423" s="26">
        <v>287</v>
      </c>
      <c r="V423" s="26">
        <v>238</v>
      </c>
      <c r="W423" s="26">
        <v>5382</v>
      </c>
      <c r="X423" s="26">
        <v>3069</v>
      </c>
      <c r="Y423" s="26">
        <v>250</v>
      </c>
      <c r="Z423" s="26">
        <v>1113</v>
      </c>
      <c r="AA423" s="26">
        <v>3820</v>
      </c>
      <c r="AB423" s="26">
        <v>363.1</v>
      </c>
      <c r="AC423" s="26">
        <v>1025</v>
      </c>
      <c r="AD423" s="26">
        <v>10505</v>
      </c>
      <c r="AE423" s="26">
        <v>1154</v>
      </c>
      <c r="AF423" s="26">
        <v>2538</v>
      </c>
      <c r="AG423" s="26">
        <v>110.3781</v>
      </c>
    </row>
    <row r="424" spans="1:33" ht="15.75" customHeight="1">
      <c r="A424" s="101">
        <v>44440</v>
      </c>
      <c r="B424" s="102">
        <f>VLOOKUP(A424,'FTSE All-Share Historical '!A:B,2,FALSE)</f>
        <v>4142.37</v>
      </c>
      <c r="C424" s="26">
        <v>770</v>
      </c>
      <c r="D424" s="26">
        <v>168.5</v>
      </c>
      <c r="E424" s="26">
        <v>356.6</v>
      </c>
      <c r="F424" s="26">
        <v>273</v>
      </c>
      <c r="G424" s="26">
        <v>86.4</v>
      </c>
      <c r="H424" s="26">
        <v>425</v>
      </c>
      <c r="I424" s="26">
        <v>87</v>
      </c>
      <c r="J424" s="26">
        <v>355</v>
      </c>
      <c r="K424" s="26">
        <v>302</v>
      </c>
      <c r="L424" s="26">
        <v>357.5</v>
      </c>
      <c r="M424" s="26">
        <v>1490</v>
      </c>
      <c r="N424" s="26">
        <v>295</v>
      </c>
      <c r="O424" s="26">
        <v>1610</v>
      </c>
      <c r="P424" s="26">
        <v>2635</v>
      </c>
      <c r="Q424" s="26">
        <v>127.4</v>
      </c>
      <c r="R424" s="26">
        <v>61.4</v>
      </c>
      <c r="S424" s="26">
        <v>54.8</v>
      </c>
      <c r="T424" s="26">
        <v>1095</v>
      </c>
      <c r="U424" s="26">
        <v>287</v>
      </c>
      <c r="V424" s="26">
        <v>237</v>
      </c>
      <c r="W424" s="26">
        <v>5332</v>
      </c>
      <c r="X424" s="26">
        <v>3067.5</v>
      </c>
      <c r="Y424" s="26">
        <v>242</v>
      </c>
      <c r="Z424" s="26">
        <v>1118</v>
      </c>
      <c r="AA424" s="26">
        <v>3910</v>
      </c>
      <c r="AB424" s="26">
        <v>365.4</v>
      </c>
      <c r="AC424" s="26">
        <v>1030</v>
      </c>
      <c r="AD424" s="26">
        <v>10565</v>
      </c>
      <c r="AE424" s="26">
        <v>1193</v>
      </c>
      <c r="AF424" s="26">
        <v>2560</v>
      </c>
      <c r="AG424" s="26">
        <v>110.88379999999999</v>
      </c>
    </row>
    <row r="425" spans="1:33" ht="15.75" customHeight="1">
      <c r="A425" s="101">
        <v>44441</v>
      </c>
      <c r="B425" s="102">
        <f>VLOOKUP(A425,'FTSE All-Share Historical '!A:B,2,FALSE)</f>
        <v>4148.24</v>
      </c>
      <c r="C425" s="26">
        <v>744</v>
      </c>
      <c r="D425" s="26">
        <v>171.5</v>
      </c>
      <c r="E425" s="26">
        <v>355</v>
      </c>
      <c r="F425" s="26">
        <v>276</v>
      </c>
      <c r="G425" s="26">
        <v>88.6</v>
      </c>
      <c r="H425" s="26">
        <v>425</v>
      </c>
      <c r="I425" s="26">
        <v>85.85</v>
      </c>
      <c r="J425" s="26">
        <v>345</v>
      </c>
      <c r="K425" s="26">
        <v>316</v>
      </c>
      <c r="L425" s="26">
        <v>361</v>
      </c>
      <c r="M425" s="26">
        <v>1502</v>
      </c>
      <c r="N425" s="26">
        <v>292.60000000000002</v>
      </c>
      <c r="O425" s="26">
        <v>1630</v>
      </c>
      <c r="P425" s="26">
        <v>2645</v>
      </c>
      <c r="Q425" s="26">
        <v>127.8</v>
      </c>
      <c r="R425" s="26">
        <v>60.4</v>
      </c>
      <c r="S425" s="26">
        <v>56</v>
      </c>
      <c r="T425" s="26">
        <v>1050</v>
      </c>
      <c r="U425" s="26">
        <v>283</v>
      </c>
      <c r="V425" s="26">
        <v>237</v>
      </c>
      <c r="W425" s="26">
        <v>5406</v>
      </c>
      <c r="X425" s="26">
        <v>3074.5</v>
      </c>
      <c r="Y425" s="26">
        <v>242.5</v>
      </c>
      <c r="Z425" s="26">
        <v>1120</v>
      </c>
      <c r="AA425" s="26">
        <v>3900</v>
      </c>
      <c r="AB425" s="26">
        <v>357.2</v>
      </c>
      <c r="AC425" s="26">
        <v>1030</v>
      </c>
      <c r="AD425" s="26">
        <v>10645</v>
      </c>
      <c r="AE425" s="26">
        <v>1191</v>
      </c>
      <c r="AF425" s="26">
        <v>2565</v>
      </c>
      <c r="AG425" s="26">
        <v>111.17270000000001</v>
      </c>
    </row>
    <row r="426" spans="1:33" ht="15.75" customHeight="1">
      <c r="A426" s="101">
        <v>44442</v>
      </c>
      <c r="B426" s="102">
        <f>VLOOKUP(A426,'FTSE All-Share Historical '!A:B,2,FALSE)</f>
        <v>4135.18</v>
      </c>
      <c r="C426" s="26">
        <v>726</v>
      </c>
      <c r="D426" s="26">
        <v>167.9</v>
      </c>
      <c r="E426" s="26">
        <v>355.8</v>
      </c>
      <c r="F426" s="26">
        <v>279</v>
      </c>
      <c r="G426" s="26">
        <v>87.6</v>
      </c>
      <c r="H426" s="26">
        <v>420</v>
      </c>
      <c r="I426" s="26">
        <v>84.5</v>
      </c>
      <c r="J426" s="26">
        <v>337</v>
      </c>
      <c r="K426" s="26">
        <v>299</v>
      </c>
      <c r="L426" s="26">
        <v>354</v>
      </c>
      <c r="M426" s="26">
        <v>1514</v>
      </c>
      <c r="N426" s="26">
        <v>285.39999999999998</v>
      </c>
      <c r="O426" s="26">
        <v>1620</v>
      </c>
      <c r="P426" s="26">
        <v>2685</v>
      </c>
      <c r="Q426" s="26">
        <v>129.80000000000001</v>
      </c>
      <c r="R426" s="26">
        <v>58.6</v>
      </c>
      <c r="S426" s="26">
        <v>59.6</v>
      </c>
      <c r="T426" s="26">
        <v>1060</v>
      </c>
      <c r="U426" s="26">
        <v>278</v>
      </c>
      <c r="V426" s="26">
        <v>239.5</v>
      </c>
      <c r="W426" s="26">
        <v>5408</v>
      </c>
      <c r="X426" s="26">
        <v>3091</v>
      </c>
      <c r="Y426" s="26">
        <v>237</v>
      </c>
      <c r="Z426" s="26">
        <v>1097</v>
      </c>
      <c r="AA426" s="26">
        <v>3935</v>
      </c>
      <c r="AB426" s="26">
        <v>351.3</v>
      </c>
      <c r="AC426" s="26">
        <v>1030</v>
      </c>
      <c r="AD426" s="26">
        <v>10610</v>
      </c>
      <c r="AE426" s="26">
        <v>1159.5</v>
      </c>
      <c r="AF426" s="26">
        <v>2572</v>
      </c>
      <c r="AG426" s="26">
        <v>111.17270000000001</v>
      </c>
    </row>
    <row r="427" spans="1:33" ht="15.75" customHeight="1">
      <c r="A427" s="101">
        <v>44445</v>
      </c>
      <c r="B427" s="102">
        <f>VLOOKUP(A427,'FTSE All-Share Historical '!A:B,2,FALSE)</f>
        <v>4159.9399999999996</v>
      </c>
      <c r="C427" s="26">
        <v>726</v>
      </c>
      <c r="D427" s="26">
        <v>169.3</v>
      </c>
      <c r="E427" s="26">
        <v>351</v>
      </c>
      <c r="F427" s="26">
        <v>270</v>
      </c>
      <c r="G427" s="26">
        <v>85</v>
      </c>
      <c r="H427" s="26">
        <v>420</v>
      </c>
      <c r="I427" s="26">
        <v>84.35</v>
      </c>
      <c r="J427" s="26">
        <v>333</v>
      </c>
      <c r="K427" s="26">
        <v>300</v>
      </c>
      <c r="L427" s="26">
        <v>353</v>
      </c>
      <c r="M427" s="26">
        <v>1506</v>
      </c>
      <c r="N427" s="26">
        <v>285.2</v>
      </c>
      <c r="O427" s="26">
        <v>1590</v>
      </c>
      <c r="P427" s="26">
        <v>2610</v>
      </c>
      <c r="Q427" s="26">
        <v>129.19999999999999</v>
      </c>
      <c r="R427" s="26">
        <v>59.8</v>
      </c>
      <c r="S427" s="26">
        <v>56.2</v>
      </c>
      <c r="T427" s="26">
        <v>1050</v>
      </c>
      <c r="U427" s="26">
        <v>281</v>
      </c>
      <c r="V427" s="26">
        <v>249</v>
      </c>
      <c r="W427" s="26">
        <v>5337</v>
      </c>
      <c r="X427" s="26">
        <v>3078.5</v>
      </c>
      <c r="Y427" s="26">
        <v>239.5</v>
      </c>
      <c r="Z427" s="26">
        <v>1099</v>
      </c>
      <c r="AA427" s="26">
        <v>3965</v>
      </c>
      <c r="AB427" s="26">
        <v>349.9</v>
      </c>
      <c r="AC427" s="26">
        <v>1025</v>
      </c>
      <c r="AD427" s="26">
        <v>10765</v>
      </c>
      <c r="AE427" s="26">
        <v>1173</v>
      </c>
      <c r="AF427" s="26">
        <v>2603</v>
      </c>
      <c r="AG427" s="26">
        <v>110.5226</v>
      </c>
    </row>
    <row r="428" spans="1:33" ht="15.75" customHeight="1">
      <c r="A428" s="101">
        <v>44446</v>
      </c>
      <c r="B428" s="102">
        <f>VLOOKUP(A428,'FTSE All-Share Historical '!A:B,2,FALSE)</f>
        <v>4137.32</v>
      </c>
      <c r="C428" s="26">
        <v>730</v>
      </c>
      <c r="D428" s="26">
        <v>171</v>
      </c>
      <c r="E428" s="26">
        <v>351.4</v>
      </c>
      <c r="F428" s="26">
        <v>273</v>
      </c>
      <c r="G428" s="26">
        <v>87.9</v>
      </c>
      <c r="H428" s="26">
        <v>425</v>
      </c>
      <c r="I428" s="26">
        <v>82.25</v>
      </c>
      <c r="J428" s="26">
        <v>333</v>
      </c>
      <c r="K428" s="26">
        <v>299</v>
      </c>
      <c r="L428" s="26">
        <v>347</v>
      </c>
      <c r="M428" s="26">
        <v>1486</v>
      </c>
      <c r="N428" s="26">
        <v>283.39999999999998</v>
      </c>
      <c r="O428" s="26">
        <v>1595</v>
      </c>
      <c r="P428" s="26">
        <v>2570</v>
      </c>
      <c r="Q428" s="26">
        <v>128</v>
      </c>
      <c r="R428" s="26">
        <v>60.3</v>
      </c>
      <c r="S428" s="26">
        <v>55.4</v>
      </c>
      <c r="T428" s="26">
        <v>1045</v>
      </c>
      <c r="U428" s="26">
        <v>281.5</v>
      </c>
      <c r="V428" s="26">
        <v>247</v>
      </c>
      <c r="W428" s="26">
        <v>5360</v>
      </c>
      <c r="X428" s="26">
        <v>3096</v>
      </c>
      <c r="Y428" s="26">
        <v>239</v>
      </c>
      <c r="Z428" s="26">
        <v>1082</v>
      </c>
      <c r="AA428" s="26">
        <v>4010</v>
      </c>
      <c r="AB428" s="26">
        <v>347.2</v>
      </c>
      <c r="AC428" s="26">
        <v>1025</v>
      </c>
      <c r="AD428" s="26">
        <v>10700</v>
      </c>
      <c r="AE428" s="26">
        <v>1150.5</v>
      </c>
      <c r="AF428" s="26">
        <v>2576</v>
      </c>
      <c r="AG428" s="26">
        <v>111.245</v>
      </c>
    </row>
    <row r="429" spans="1:33" ht="15.75" customHeight="1">
      <c r="A429" s="101">
        <v>44447</v>
      </c>
      <c r="B429" s="102">
        <f>VLOOKUP(A429,'FTSE All-Share Historical '!A:B,2,FALSE)</f>
        <v>4104.05</v>
      </c>
      <c r="C429" s="26">
        <v>730</v>
      </c>
      <c r="D429" s="26">
        <v>170</v>
      </c>
      <c r="E429" s="26">
        <v>342.8</v>
      </c>
      <c r="F429" s="26">
        <v>279</v>
      </c>
      <c r="G429" s="26">
        <v>86.8</v>
      </c>
      <c r="H429" s="26">
        <v>425</v>
      </c>
      <c r="I429" s="26">
        <v>80.400000000000006</v>
      </c>
      <c r="J429" s="26">
        <v>331</v>
      </c>
      <c r="K429" s="26">
        <v>302</v>
      </c>
      <c r="L429" s="26">
        <v>338.5</v>
      </c>
      <c r="M429" s="26">
        <v>1476</v>
      </c>
      <c r="N429" s="26">
        <v>281</v>
      </c>
      <c r="O429" s="26">
        <v>1620</v>
      </c>
      <c r="P429" s="26">
        <v>2560</v>
      </c>
      <c r="Q429" s="26">
        <v>125</v>
      </c>
      <c r="R429" s="26">
        <v>58.7</v>
      </c>
      <c r="S429" s="26">
        <v>54.4</v>
      </c>
      <c r="T429" s="26">
        <v>1055</v>
      </c>
      <c r="U429" s="26">
        <v>277</v>
      </c>
      <c r="V429" s="26">
        <v>241</v>
      </c>
      <c r="W429" s="26">
        <v>5305</v>
      </c>
      <c r="X429" s="26">
        <v>3047.5</v>
      </c>
      <c r="Y429" s="26">
        <v>235</v>
      </c>
      <c r="Z429" s="26">
        <v>1056</v>
      </c>
      <c r="AA429" s="26">
        <v>4000</v>
      </c>
      <c r="AB429" s="26">
        <v>339.8</v>
      </c>
      <c r="AC429" s="26">
        <v>1025</v>
      </c>
      <c r="AD429" s="26">
        <v>10555</v>
      </c>
      <c r="AE429" s="26">
        <v>1135.5</v>
      </c>
      <c r="AF429" s="26">
        <v>2525</v>
      </c>
      <c r="AG429" s="26">
        <v>108.5</v>
      </c>
    </row>
    <row r="430" spans="1:33" ht="15.75" customHeight="1">
      <c r="A430" s="101">
        <v>44448</v>
      </c>
      <c r="B430" s="102">
        <f>VLOOKUP(A430,'FTSE All-Share Historical '!A:B,2,FALSE)</f>
        <v>4068.81</v>
      </c>
      <c r="C430" s="26">
        <v>750</v>
      </c>
      <c r="D430" s="26">
        <v>170.3</v>
      </c>
      <c r="E430" s="26">
        <v>330.4</v>
      </c>
      <c r="F430" s="26">
        <v>287</v>
      </c>
      <c r="G430" s="26">
        <v>86.4</v>
      </c>
      <c r="H430" s="26">
        <v>427</v>
      </c>
      <c r="I430" s="26">
        <v>81.150000000000006</v>
      </c>
      <c r="J430" s="26">
        <v>331</v>
      </c>
      <c r="K430" s="26">
        <v>305</v>
      </c>
      <c r="L430" s="26">
        <v>341</v>
      </c>
      <c r="M430" s="26">
        <v>1446</v>
      </c>
      <c r="N430" s="26">
        <v>271.39999999999998</v>
      </c>
      <c r="O430" s="26">
        <v>1620</v>
      </c>
      <c r="P430" s="26">
        <v>2590</v>
      </c>
      <c r="Q430" s="26">
        <v>125</v>
      </c>
      <c r="R430" s="26">
        <v>60.4</v>
      </c>
      <c r="S430" s="26">
        <v>54.2</v>
      </c>
      <c r="T430" s="26">
        <v>1040</v>
      </c>
      <c r="U430" s="26">
        <v>278</v>
      </c>
      <c r="V430" s="26">
        <v>243</v>
      </c>
      <c r="W430" s="26">
        <v>5163</v>
      </c>
      <c r="X430" s="26">
        <v>3028</v>
      </c>
      <c r="Y430" s="26">
        <v>231</v>
      </c>
      <c r="Z430" s="26">
        <v>1060</v>
      </c>
      <c r="AA430" s="26">
        <v>3910</v>
      </c>
      <c r="AB430" s="26">
        <v>340.5</v>
      </c>
      <c r="AC430" s="26">
        <v>1025</v>
      </c>
      <c r="AD430" s="26">
        <v>10575</v>
      </c>
      <c r="AE430" s="26">
        <v>1102.5</v>
      </c>
      <c r="AF430" s="26">
        <v>2520</v>
      </c>
      <c r="AG430" s="26">
        <v>112.8342</v>
      </c>
    </row>
    <row r="431" spans="1:33" ht="15.75" customHeight="1">
      <c r="A431" s="101">
        <v>44449</v>
      </c>
      <c r="B431" s="102">
        <f>VLOOKUP(A431,'FTSE All-Share Historical '!A:B,2,FALSE)</f>
        <v>4069.07</v>
      </c>
      <c r="C431" s="26">
        <v>768</v>
      </c>
      <c r="D431" s="26">
        <v>166.9</v>
      </c>
      <c r="E431" s="26">
        <v>309</v>
      </c>
      <c r="F431" s="26">
        <v>288</v>
      </c>
      <c r="G431" s="26">
        <v>86</v>
      </c>
      <c r="H431" s="26">
        <v>434</v>
      </c>
      <c r="I431" s="26">
        <v>80.7</v>
      </c>
      <c r="J431" s="26">
        <v>335</v>
      </c>
      <c r="K431" s="26">
        <v>302</v>
      </c>
      <c r="L431" s="26">
        <v>346</v>
      </c>
      <c r="M431" s="26">
        <v>1454</v>
      </c>
      <c r="N431" s="26">
        <v>268</v>
      </c>
      <c r="O431" s="26">
        <v>1590</v>
      </c>
      <c r="P431" s="26">
        <v>2580</v>
      </c>
      <c r="Q431" s="26">
        <v>124</v>
      </c>
      <c r="R431" s="26">
        <v>60.4</v>
      </c>
      <c r="S431" s="26">
        <v>54.6</v>
      </c>
      <c r="T431" s="26">
        <v>1015</v>
      </c>
      <c r="U431" s="26">
        <v>276.5</v>
      </c>
      <c r="V431" s="26">
        <v>243</v>
      </c>
      <c r="W431" s="26">
        <v>5264</v>
      </c>
      <c r="X431" s="26">
        <v>3071.5</v>
      </c>
      <c r="Y431" s="26">
        <v>233.5</v>
      </c>
      <c r="Z431" s="26">
        <v>1056</v>
      </c>
      <c r="AA431" s="26">
        <v>3870</v>
      </c>
      <c r="AB431" s="26">
        <v>340.2</v>
      </c>
      <c r="AC431" s="26">
        <v>1025</v>
      </c>
      <c r="AD431" s="26">
        <v>10570</v>
      </c>
      <c r="AE431" s="26">
        <v>1070</v>
      </c>
      <c r="AF431" s="26">
        <v>2531</v>
      </c>
      <c r="AG431" s="26">
        <v>126.84820000000001</v>
      </c>
    </row>
    <row r="432" spans="1:33" ht="15.75" customHeight="1">
      <c r="A432" s="101">
        <v>44452</v>
      </c>
      <c r="B432" s="102">
        <f>VLOOKUP(A432,'FTSE All-Share Historical '!A:B,2,FALSE)</f>
        <v>4088.93</v>
      </c>
      <c r="C432" s="26">
        <v>740</v>
      </c>
      <c r="D432" s="26">
        <v>170.3</v>
      </c>
      <c r="E432" s="26">
        <v>301.8</v>
      </c>
      <c r="F432" s="26">
        <v>280</v>
      </c>
      <c r="G432" s="26">
        <v>83.6</v>
      </c>
      <c r="H432" s="26">
        <v>438</v>
      </c>
      <c r="I432" s="26">
        <v>82.8</v>
      </c>
      <c r="J432" s="26">
        <v>336</v>
      </c>
      <c r="K432" s="26">
        <v>303</v>
      </c>
      <c r="L432" s="26">
        <v>358</v>
      </c>
      <c r="M432" s="26">
        <v>1478</v>
      </c>
      <c r="N432" s="26">
        <v>270.8</v>
      </c>
      <c r="O432" s="26">
        <v>1590</v>
      </c>
      <c r="P432" s="26">
        <v>2550</v>
      </c>
      <c r="Q432" s="26">
        <v>124</v>
      </c>
      <c r="R432" s="26">
        <v>61.3</v>
      </c>
      <c r="S432" s="26">
        <v>53.6</v>
      </c>
      <c r="T432" s="26">
        <v>1020</v>
      </c>
      <c r="U432" s="26">
        <v>273</v>
      </c>
      <c r="V432" s="26">
        <v>250</v>
      </c>
      <c r="W432" s="26">
        <v>5287</v>
      </c>
      <c r="X432" s="26">
        <v>3093</v>
      </c>
      <c r="Y432" s="26">
        <v>232.5</v>
      </c>
      <c r="Z432" s="26">
        <v>1060</v>
      </c>
      <c r="AA432" s="26">
        <v>3845</v>
      </c>
      <c r="AB432" s="26">
        <v>355.4</v>
      </c>
      <c r="AC432" s="26">
        <v>1020</v>
      </c>
      <c r="AD432" s="26">
        <v>10640</v>
      </c>
      <c r="AE432" s="26">
        <v>1130.5</v>
      </c>
      <c r="AF432" s="26">
        <v>2500</v>
      </c>
      <c r="AG432" s="26">
        <v>125.69240000000001</v>
      </c>
    </row>
    <row r="433" spans="1:33" ht="15.75" customHeight="1">
      <c r="A433" s="101">
        <v>44453</v>
      </c>
      <c r="B433" s="102">
        <f>VLOOKUP(A433,'FTSE All-Share Historical '!A:B,2,FALSE)</f>
        <v>4069.91</v>
      </c>
      <c r="C433" s="26">
        <v>734</v>
      </c>
      <c r="D433" s="26">
        <v>170</v>
      </c>
      <c r="E433" s="26">
        <v>300</v>
      </c>
      <c r="F433" s="26">
        <v>278</v>
      </c>
      <c r="G433" s="26">
        <v>85</v>
      </c>
      <c r="H433" s="26">
        <v>436</v>
      </c>
      <c r="I433" s="26">
        <v>80.3</v>
      </c>
      <c r="J433" s="26">
        <v>343</v>
      </c>
      <c r="K433" s="26">
        <v>305</v>
      </c>
      <c r="L433" s="26">
        <v>326.5</v>
      </c>
      <c r="M433" s="26">
        <v>1460</v>
      </c>
      <c r="N433" s="26">
        <v>265</v>
      </c>
      <c r="O433" s="26">
        <v>1550</v>
      </c>
      <c r="P433" s="26">
        <v>2560</v>
      </c>
      <c r="Q433" s="26">
        <v>123</v>
      </c>
      <c r="R433" s="26">
        <v>59.8</v>
      </c>
      <c r="S433" s="26">
        <v>54.2</v>
      </c>
      <c r="T433" s="26">
        <v>1010</v>
      </c>
      <c r="U433" s="26">
        <v>270.5</v>
      </c>
      <c r="V433" s="26">
        <v>248</v>
      </c>
      <c r="W433" s="26">
        <v>5179</v>
      </c>
      <c r="X433" s="26">
        <v>2996.5</v>
      </c>
      <c r="Y433" s="26">
        <v>232</v>
      </c>
      <c r="Z433" s="26">
        <v>1046</v>
      </c>
      <c r="AA433" s="26">
        <v>3815</v>
      </c>
      <c r="AB433" s="26">
        <v>360.2</v>
      </c>
      <c r="AC433" s="26">
        <v>1020</v>
      </c>
      <c r="AD433" s="26">
        <v>10575</v>
      </c>
      <c r="AE433" s="26">
        <v>1117.5</v>
      </c>
      <c r="AF433" s="26">
        <v>2485</v>
      </c>
      <c r="AG433" s="26">
        <v>119.19110000000001</v>
      </c>
    </row>
    <row r="434" spans="1:33" ht="15.75" customHeight="1">
      <c r="A434" s="101">
        <v>44454</v>
      </c>
      <c r="B434" s="102">
        <f>VLOOKUP(A434,'FTSE All-Share Historical '!A:B,2,FALSE)</f>
        <v>4053.58</v>
      </c>
      <c r="C434" s="26">
        <v>692</v>
      </c>
      <c r="D434" s="26">
        <v>171.6</v>
      </c>
      <c r="E434" s="26">
        <v>295.2</v>
      </c>
      <c r="F434" s="26">
        <v>275</v>
      </c>
      <c r="G434" s="26">
        <v>78</v>
      </c>
      <c r="H434" s="26">
        <v>435</v>
      </c>
      <c r="I434" s="26">
        <v>78.45</v>
      </c>
      <c r="J434" s="26">
        <v>338</v>
      </c>
      <c r="K434" s="26">
        <v>307</v>
      </c>
      <c r="L434" s="26">
        <v>310</v>
      </c>
      <c r="M434" s="26">
        <v>1478</v>
      </c>
      <c r="N434" s="26">
        <v>257.8</v>
      </c>
      <c r="O434" s="26">
        <v>1525</v>
      </c>
      <c r="P434" s="26">
        <v>2515</v>
      </c>
      <c r="Q434" s="26">
        <v>125.2</v>
      </c>
      <c r="R434" s="26">
        <v>59.8</v>
      </c>
      <c r="S434" s="26">
        <v>53</v>
      </c>
      <c r="T434" s="26">
        <v>1015</v>
      </c>
      <c r="U434" s="26">
        <v>269</v>
      </c>
      <c r="V434" s="26">
        <v>250</v>
      </c>
      <c r="W434" s="26">
        <v>5219</v>
      </c>
      <c r="X434" s="26">
        <v>2953.5</v>
      </c>
      <c r="Y434" s="26">
        <v>247.5</v>
      </c>
      <c r="Z434" s="26">
        <v>1005</v>
      </c>
      <c r="AA434" s="26">
        <v>3745</v>
      </c>
      <c r="AB434" s="26">
        <v>356.2</v>
      </c>
      <c r="AC434" s="26">
        <v>1020</v>
      </c>
      <c r="AD434" s="26">
        <v>10495</v>
      </c>
      <c r="AE434" s="26">
        <v>1115.5</v>
      </c>
      <c r="AF434" s="26">
        <v>2449</v>
      </c>
      <c r="AG434" s="26">
        <v>117.0239</v>
      </c>
    </row>
    <row r="435" spans="1:33" ht="15.75" customHeight="1">
      <c r="A435" s="101">
        <v>44455</v>
      </c>
      <c r="B435" s="102">
        <f>VLOOKUP(A435,'FTSE All-Share Historical '!A:B,2,FALSE)</f>
        <v>4065.08</v>
      </c>
      <c r="C435" s="26">
        <v>750</v>
      </c>
      <c r="D435" s="26">
        <v>179</v>
      </c>
      <c r="E435" s="26">
        <v>304</v>
      </c>
      <c r="F435" s="26">
        <v>274</v>
      </c>
      <c r="G435" s="26">
        <v>78.8</v>
      </c>
      <c r="H435" s="26">
        <v>427</v>
      </c>
      <c r="I435" s="26">
        <v>77.5</v>
      </c>
      <c r="J435" s="26">
        <v>360</v>
      </c>
      <c r="K435" s="26">
        <v>307</v>
      </c>
      <c r="L435" s="26">
        <v>322.5</v>
      </c>
      <c r="M435" s="26">
        <v>1540</v>
      </c>
      <c r="N435" s="26">
        <v>249.4</v>
      </c>
      <c r="O435" s="26">
        <v>1530</v>
      </c>
      <c r="P435" s="26">
        <v>2555</v>
      </c>
      <c r="Q435" s="26">
        <v>124.6</v>
      </c>
      <c r="R435" s="26">
        <v>60</v>
      </c>
      <c r="S435" s="26">
        <v>53.6</v>
      </c>
      <c r="T435" s="26">
        <v>1005</v>
      </c>
      <c r="U435" s="26">
        <v>270</v>
      </c>
      <c r="V435" s="26">
        <v>244</v>
      </c>
      <c r="W435" s="26">
        <v>5010</v>
      </c>
      <c r="X435" s="26">
        <v>2818.5</v>
      </c>
      <c r="Y435" s="26">
        <v>234.5</v>
      </c>
      <c r="Z435" s="26">
        <v>1041</v>
      </c>
      <c r="AA435" s="26">
        <v>3805</v>
      </c>
      <c r="AB435" s="26">
        <v>359.7</v>
      </c>
      <c r="AC435" s="26">
        <v>1020</v>
      </c>
      <c r="AD435" s="26">
        <v>10680</v>
      </c>
      <c r="AE435" s="26">
        <v>1161</v>
      </c>
      <c r="AF435" s="26">
        <v>2459</v>
      </c>
      <c r="AG435" s="26">
        <v>116.80719999999999</v>
      </c>
    </row>
    <row r="436" spans="1:33" ht="15.75" customHeight="1">
      <c r="A436" s="101">
        <v>44456</v>
      </c>
      <c r="B436" s="102">
        <f>VLOOKUP(A436,'FTSE All-Share Historical '!A:B,2,FALSE)</f>
        <v>4035.76</v>
      </c>
      <c r="C436" s="26">
        <v>762</v>
      </c>
      <c r="D436" s="26">
        <v>174.6</v>
      </c>
      <c r="E436" s="26">
        <v>308.8</v>
      </c>
      <c r="F436" s="26">
        <v>283</v>
      </c>
      <c r="G436" s="26">
        <v>73.3</v>
      </c>
      <c r="H436" s="26">
        <v>432</v>
      </c>
      <c r="I436" s="26">
        <v>78.45</v>
      </c>
      <c r="J436" s="26">
        <v>356</v>
      </c>
      <c r="K436" s="26">
        <v>297</v>
      </c>
      <c r="L436" s="26">
        <v>350</v>
      </c>
      <c r="M436" s="26">
        <v>1430</v>
      </c>
      <c r="N436" s="26">
        <v>256.2</v>
      </c>
      <c r="O436" s="26">
        <v>1600</v>
      </c>
      <c r="P436" s="26">
        <v>2510</v>
      </c>
      <c r="Q436" s="26">
        <v>122.6</v>
      </c>
      <c r="R436" s="26">
        <v>60.5</v>
      </c>
      <c r="S436" s="26">
        <v>52.6</v>
      </c>
      <c r="T436" s="26">
        <v>990</v>
      </c>
      <c r="U436" s="26">
        <v>277</v>
      </c>
      <c r="V436" s="26">
        <v>250</v>
      </c>
      <c r="W436" s="26">
        <v>4829.5</v>
      </c>
      <c r="X436" s="26">
        <v>2591</v>
      </c>
      <c r="Y436" s="26">
        <v>230.5</v>
      </c>
      <c r="Z436" s="26">
        <v>1055</v>
      </c>
      <c r="AA436" s="26">
        <v>3800</v>
      </c>
      <c r="AB436" s="26">
        <v>361.9</v>
      </c>
      <c r="AC436" s="26">
        <v>1020</v>
      </c>
      <c r="AD436" s="26">
        <v>10495</v>
      </c>
      <c r="AE436" s="26">
        <v>1220</v>
      </c>
      <c r="AF436" s="26">
        <v>2423</v>
      </c>
      <c r="AG436" s="26">
        <v>123.5253</v>
      </c>
    </row>
    <row r="437" spans="1:33" ht="15.75" customHeight="1">
      <c r="A437" s="101">
        <v>44459</v>
      </c>
      <c r="B437" s="102">
        <f>VLOOKUP(A437,'FTSE All-Share Historical '!A:B,2,FALSE)</f>
        <v>3999.41</v>
      </c>
      <c r="C437" s="26">
        <v>742</v>
      </c>
      <c r="D437" s="26">
        <v>177</v>
      </c>
      <c r="E437" s="26">
        <v>299.60000000000002</v>
      </c>
      <c r="F437" s="26">
        <v>290</v>
      </c>
      <c r="G437" s="26">
        <v>79</v>
      </c>
      <c r="H437" s="26">
        <v>427</v>
      </c>
      <c r="I437" s="26">
        <v>78.5</v>
      </c>
      <c r="J437" s="26">
        <v>373</v>
      </c>
      <c r="K437" s="26">
        <v>290</v>
      </c>
      <c r="L437" s="26">
        <v>365.5</v>
      </c>
      <c r="M437" s="26">
        <v>1410</v>
      </c>
      <c r="N437" s="26">
        <v>258</v>
      </c>
      <c r="O437" s="26">
        <v>1550</v>
      </c>
      <c r="P437" s="26">
        <v>2485</v>
      </c>
      <c r="Q437" s="26">
        <v>122</v>
      </c>
      <c r="R437" s="26">
        <v>61</v>
      </c>
      <c r="S437" s="26">
        <v>52.4</v>
      </c>
      <c r="T437" s="26">
        <v>970</v>
      </c>
      <c r="U437" s="26">
        <v>278</v>
      </c>
      <c r="V437" s="26">
        <v>245</v>
      </c>
      <c r="W437" s="26">
        <v>4714</v>
      </c>
      <c r="X437" s="26">
        <v>2470.5</v>
      </c>
      <c r="Y437" s="26">
        <v>229.5</v>
      </c>
      <c r="Z437" s="26">
        <v>1074</v>
      </c>
      <c r="AA437" s="26">
        <v>3750</v>
      </c>
      <c r="AB437" s="26">
        <v>360.8</v>
      </c>
      <c r="AC437" s="26">
        <v>1020</v>
      </c>
      <c r="AD437" s="26">
        <v>10330</v>
      </c>
      <c r="AE437" s="26">
        <v>1264.5</v>
      </c>
      <c r="AF437" s="26">
        <v>2387</v>
      </c>
      <c r="AG437" s="26">
        <v>119.48</v>
      </c>
    </row>
    <row r="438" spans="1:33" ht="15.75" customHeight="1">
      <c r="A438" s="101">
        <v>44460</v>
      </c>
      <c r="B438" s="102">
        <f>VLOOKUP(A438,'FTSE All-Share Historical '!A:B,2,FALSE)</f>
        <v>4042.43</v>
      </c>
      <c r="C438" s="26">
        <v>734</v>
      </c>
      <c r="D438" s="26">
        <v>175.3</v>
      </c>
      <c r="E438" s="26">
        <v>305</v>
      </c>
      <c r="F438" s="26">
        <v>283</v>
      </c>
      <c r="G438" s="26">
        <v>79</v>
      </c>
      <c r="H438" s="26">
        <v>423</v>
      </c>
      <c r="I438" s="26">
        <v>77.650000000000006</v>
      </c>
      <c r="J438" s="26">
        <v>365</v>
      </c>
      <c r="K438" s="26">
        <v>297</v>
      </c>
      <c r="L438" s="26">
        <v>369</v>
      </c>
      <c r="M438" s="26">
        <v>1478</v>
      </c>
      <c r="N438" s="26">
        <v>258.39999999999998</v>
      </c>
      <c r="O438" s="26">
        <v>1510</v>
      </c>
      <c r="P438" s="26">
        <v>2505</v>
      </c>
      <c r="Q438" s="26">
        <v>121.2</v>
      </c>
      <c r="R438" s="26">
        <v>60.5</v>
      </c>
      <c r="S438" s="26">
        <v>51.2</v>
      </c>
      <c r="T438" s="26">
        <v>962</v>
      </c>
      <c r="U438" s="26">
        <v>272</v>
      </c>
      <c r="V438" s="26">
        <v>244</v>
      </c>
      <c r="W438" s="26">
        <v>4707</v>
      </c>
      <c r="X438" s="26">
        <v>2474</v>
      </c>
      <c r="Y438" s="26">
        <v>233</v>
      </c>
      <c r="Z438" s="26">
        <v>1075</v>
      </c>
      <c r="AA438" s="26">
        <v>3820</v>
      </c>
      <c r="AB438" s="26">
        <v>369.1</v>
      </c>
      <c r="AC438" s="26">
        <v>1015</v>
      </c>
      <c r="AD438" s="26">
        <v>10405</v>
      </c>
      <c r="AE438" s="26">
        <v>1279</v>
      </c>
      <c r="AF438" s="26">
        <v>2391</v>
      </c>
      <c r="AG438" s="26">
        <v>118.1075</v>
      </c>
    </row>
    <row r="439" spans="1:33" ht="15.75" customHeight="1">
      <c r="A439" s="101">
        <v>44461</v>
      </c>
      <c r="B439" s="102">
        <f>VLOOKUP(A439,'FTSE All-Share Historical '!A:B,2,FALSE)</f>
        <v>4096.2299999999996</v>
      </c>
      <c r="C439" s="26">
        <v>730</v>
      </c>
      <c r="D439" s="26">
        <v>178.8</v>
      </c>
      <c r="E439" s="26">
        <v>304.39999999999998</v>
      </c>
      <c r="F439" s="26">
        <v>284</v>
      </c>
      <c r="G439" s="26">
        <v>77.2</v>
      </c>
      <c r="H439" s="26">
        <v>430</v>
      </c>
      <c r="I439" s="26">
        <v>78.349999999999994</v>
      </c>
      <c r="J439" s="26">
        <v>360</v>
      </c>
      <c r="K439" s="26">
        <v>300.5</v>
      </c>
      <c r="L439" s="26">
        <v>368.5</v>
      </c>
      <c r="M439" s="26">
        <v>1634</v>
      </c>
      <c r="N439" s="26">
        <v>262.8</v>
      </c>
      <c r="O439" s="26">
        <v>1555</v>
      </c>
      <c r="P439" s="26">
        <v>2575</v>
      </c>
      <c r="Q439" s="26">
        <v>122.6</v>
      </c>
      <c r="R439" s="26">
        <v>60.7</v>
      </c>
      <c r="S439" s="26">
        <v>52</v>
      </c>
      <c r="T439" s="26">
        <v>950</v>
      </c>
      <c r="U439" s="26">
        <v>273</v>
      </c>
      <c r="V439" s="26">
        <v>244.5</v>
      </c>
      <c r="W439" s="26">
        <v>4841</v>
      </c>
      <c r="X439" s="26">
        <v>2562</v>
      </c>
      <c r="Y439" s="26">
        <v>235.5</v>
      </c>
      <c r="Z439" s="26">
        <v>1060</v>
      </c>
      <c r="AA439" s="26">
        <v>3790</v>
      </c>
      <c r="AB439" s="26">
        <v>372.1</v>
      </c>
      <c r="AC439" s="26">
        <v>1010</v>
      </c>
      <c r="AD439" s="26">
        <v>10555</v>
      </c>
      <c r="AE439" s="26">
        <v>1304</v>
      </c>
      <c r="AF439" s="26">
        <v>2375</v>
      </c>
      <c r="AG439" s="26">
        <v>117.2407</v>
      </c>
    </row>
    <row r="440" spans="1:33" ht="15.75" customHeight="1">
      <c r="A440" s="101">
        <v>44462</v>
      </c>
      <c r="B440" s="102">
        <f>VLOOKUP(A440,'FTSE All-Share Historical '!A:B,2,FALSE)</f>
        <v>4095.31</v>
      </c>
      <c r="C440" s="26">
        <v>716</v>
      </c>
      <c r="D440" s="26">
        <v>177</v>
      </c>
      <c r="E440" s="26">
        <v>304.60000000000002</v>
      </c>
      <c r="F440" s="26">
        <v>282</v>
      </c>
      <c r="G440" s="26">
        <v>79</v>
      </c>
      <c r="H440" s="26">
        <v>428</v>
      </c>
      <c r="I440" s="26">
        <v>78.05</v>
      </c>
      <c r="J440" s="26">
        <v>378</v>
      </c>
      <c r="K440" s="26">
        <v>296</v>
      </c>
      <c r="L440" s="26">
        <v>365.5</v>
      </c>
      <c r="M440" s="26">
        <v>1618</v>
      </c>
      <c r="N440" s="26">
        <v>267.8</v>
      </c>
      <c r="O440" s="26">
        <v>1520</v>
      </c>
      <c r="P440" s="26">
        <v>2600</v>
      </c>
      <c r="Q440" s="26">
        <v>124.6</v>
      </c>
      <c r="R440" s="26">
        <v>60.2</v>
      </c>
      <c r="S440" s="26">
        <v>52</v>
      </c>
      <c r="T440" s="26">
        <v>930</v>
      </c>
      <c r="U440" s="26">
        <v>273</v>
      </c>
      <c r="V440" s="26">
        <v>242.5</v>
      </c>
      <c r="W440" s="26">
        <v>4858</v>
      </c>
      <c r="X440" s="26">
        <v>2599</v>
      </c>
      <c r="Y440" s="26">
        <v>234</v>
      </c>
      <c r="Z440" s="26">
        <v>1075</v>
      </c>
      <c r="AA440" s="26">
        <v>3760</v>
      </c>
      <c r="AB440" s="26">
        <v>378.8</v>
      </c>
      <c r="AC440" s="26">
        <v>1020</v>
      </c>
      <c r="AD440" s="26">
        <v>10635</v>
      </c>
      <c r="AE440" s="26">
        <v>1273.5</v>
      </c>
      <c r="AF440" s="26">
        <v>2365</v>
      </c>
      <c r="AG440" s="26">
        <v>115.7959</v>
      </c>
    </row>
    <row r="441" spans="1:33" ht="15.75" customHeight="1">
      <c r="A441" s="101">
        <v>44463</v>
      </c>
      <c r="B441" s="102">
        <f>VLOOKUP(A441,'FTSE All-Share Historical '!A:B,2,FALSE)</f>
        <v>4075.61</v>
      </c>
      <c r="C441" s="26">
        <v>740</v>
      </c>
      <c r="D441" s="26">
        <v>176</v>
      </c>
      <c r="E441" s="26">
        <v>303.60000000000002</v>
      </c>
      <c r="F441" s="26">
        <v>280</v>
      </c>
      <c r="G441" s="26">
        <v>78</v>
      </c>
      <c r="H441" s="26">
        <v>431</v>
      </c>
      <c r="I441" s="26">
        <v>79.8</v>
      </c>
      <c r="J441" s="26">
        <v>385</v>
      </c>
      <c r="K441" s="26">
        <v>298</v>
      </c>
      <c r="L441" s="26">
        <v>372</v>
      </c>
      <c r="M441" s="26">
        <v>1560</v>
      </c>
      <c r="N441" s="26">
        <v>267.8</v>
      </c>
      <c r="O441" s="26">
        <v>1550</v>
      </c>
      <c r="P441" s="26">
        <v>2505</v>
      </c>
      <c r="Q441" s="26">
        <v>123.6</v>
      </c>
      <c r="R441" s="26">
        <v>59.4</v>
      </c>
      <c r="S441" s="26">
        <v>52</v>
      </c>
      <c r="T441" s="26">
        <v>916</v>
      </c>
      <c r="U441" s="26">
        <v>273</v>
      </c>
      <c r="V441" s="26">
        <v>242.5</v>
      </c>
      <c r="W441" s="26">
        <v>4830.5</v>
      </c>
      <c r="X441" s="26">
        <v>2598</v>
      </c>
      <c r="Y441" s="26">
        <v>239.5</v>
      </c>
      <c r="Z441" s="26">
        <v>1095</v>
      </c>
      <c r="AA441" s="26">
        <v>3720</v>
      </c>
      <c r="AB441" s="26">
        <v>380.2</v>
      </c>
      <c r="AC441" s="26">
        <v>1010</v>
      </c>
      <c r="AD441" s="26">
        <v>10575</v>
      </c>
      <c r="AE441" s="26">
        <v>1304</v>
      </c>
      <c r="AF441" s="26">
        <v>2386</v>
      </c>
      <c r="AG441" s="26">
        <v>119.40779999999999</v>
      </c>
    </row>
    <row r="442" spans="1:33" ht="15.75" customHeight="1">
      <c r="A442" s="101">
        <v>44466</v>
      </c>
      <c r="B442" s="102">
        <f>VLOOKUP(A442,'FTSE All-Share Historical '!A:B,2,FALSE)</f>
        <v>4081.23</v>
      </c>
      <c r="C442" s="26">
        <v>758</v>
      </c>
      <c r="D442" s="26">
        <v>180.3</v>
      </c>
      <c r="E442" s="26">
        <v>310.39999999999998</v>
      </c>
      <c r="F442" s="26">
        <v>280</v>
      </c>
      <c r="G442" s="26">
        <v>80.599999999999994</v>
      </c>
      <c r="H442" s="26">
        <v>430</v>
      </c>
      <c r="I442" s="26">
        <v>83.35</v>
      </c>
      <c r="J442" s="26">
        <v>379.5</v>
      </c>
      <c r="K442" s="26">
        <v>290</v>
      </c>
      <c r="L442" s="26">
        <v>388</v>
      </c>
      <c r="M442" s="26">
        <v>1522</v>
      </c>
      <c r="N442" s="26">
        <v>265</v>
      </c>
      <c r="O442" s="26">
        <v>1535</v>
      </c>
      <c r="P442" s="26">
        <v>2465</v>
      </c>
      <c r="Q442" s="26">
        <v>124.8</v>
      </c>
      <c r="R442" s="26">
        <v>58.9</v>
      </c>
      <c r="S442" s="26">
        <v>52</v>
      </c>
      <c r="T442" s="26">
        <v>940</v>
      </c>
      <c r="U442" s="26">
        <v>267</v>
      </c>
      <c r="V442" s="26">
        <v>240.5</v>
      </c>
      <c r="W442" s="26">
        <v>4803</v>
      </c>
      <c r="X442" s="26">
        <v>2589</v>
      </c>
      <c r="Y442" s="26">
        <v>242.5</v>
      </c>
      <c r="Z442" s="26">
        <v>1080</v>
      </c>
      <c r="AA442" s="26">
        <v>3750</v>
      </c>
      <c r="AB442" s="26">
        <v>378.3</v>
      </c>
      <c r="AC442" s="26">
        <v>1010</v>
      </c>
      <c r="AD442" s="26">
        <v>10515</v>
      </c>
      <c r="AE442" s="26">
        <v>1342.5</v>
      </c>
      <c r="AF442" s="26">
        <v>2415</v>
      </c>
      <c r="AG442" s="26">
        <v>119.9134</v>
      </c>
    </row>
    <row r="443" spans="1:33" ht="15.75" customHeight="1">
      <c r="A443" s="101">
        <v>44467</v>
      </c>
      <c r="B443" s="102">
        <f>VLOOKUP(A443,'FTSE All-Share Historical '!A:B,2,FALSE)</f>
        <v>4049.38</v>
      </c>
      <c r="C443" s="26">
        <v>720</v>
      </c>
      <c r="D443" s="26">
        <v>180.9</v>
      </c>
      <c r="E443" s="26">
        <v>307</v>
      </c>
      <c r="F443" s="26">
        <v>283</v>
      </c>
      <c r="G443" s="26">
        <v>77.900000000000006</v>
      </c>
      <c r="H443" s="26">
        <v>429</v>
      </c>
      <c r="I443" s="26">
        <v>82.4</v>
      </c>
      <c r="J443" s="26">
        <v>375</v>
      </c>
      <c r="K443" s="26">
        <v>292</v>
      </c>
      <c r="L443" s="26">
        <v>384</v>
      </c>
      <c r="M443" s="26">
        <v>1492</v>
      </c>
      <c r="N443" s="26">
        <v>256.60000000000002</v>
      </c>
      <c r="O443" s="26">
        <v>1560</v>
      </c>
      <c r="P443" s="26">
        <v>2390</v>
      </c>
      <c r="Q443" s="26">
        <v>121.6</v>
      </c>
      <c r="R443" s="26">
        <v>58.2</v>
      </c>
      <c r="S443" s="26">
        <v>50</v>
      </c>
      <c r="T443" s="26">
        <v>935</v>
      </c>
      <c r="U443" s="26">
        <v>264</v>
      </c>
      <c r="V443" s="26">
        <v>234.5</v>
      </c>
      <c r="W443" s="26">
        <v>4775.5</v>
      </c>
      <c r="X443" s="26">
        <v>2516</v>
      </c>
      <c r="Y443" s="26">
        <v>237.5</v>
      </c>
      <c r="Z443" s="26">
        <v>1060</v>
      </c>
      <c r="AA443" s="26">
        <v>3760</v>
      </c>
      <c r="AB443" s="26">
        <v>368.3</v>
      </c>
      <c r="AC443" s="26">
        <v>982.5</v>
      </c>
      <c r="AD443" s="26">
        <v>10235</v>
      </c>
      <c r="AE443" s="26">
        <v>1303</v>
      </c>
      <c r="AF443" s="26">
        <v>2387</v>
      </c>
      <c r="AG443" s="26">
        <v>119.7689</v>
      </c>
    </row>
    <row r="444" spans="1:33" ht="15.75" customHeight="1">
      <c r="A444" s="101">
        <v>44468</v>
      </c>
      <c r="B444" s="102">
        <f>VLOOKUP(A444,'FTSE All-Share Historical '!A:B,2,FALSE)</f>
        <v>4087.85</v>
      </c>
      <c r="C444" s="26">
        <v>740</v>
      </c>
      <c r="D444" s="26">
        <v>182.6</v>
      </c>
      <c r="E444" s="26">
        <v>308</v>
      </c>
      <c r="F444" s="26">
        <v>283</v>
      </c>
      <c r="G444" s="26">
        <v>80</v>
      </c>
      <c r="H444" s="26">
        <v>430</v>
      </c>
      <c r="I444" s="26">
        <v>83.4</v>
      </c>
      <c r="J444" s="26">
        <v>375</v>
      </c>
      <c r="K444" s="26">
        <v>294</v>
      </c>
      <c r="L444" s="26">
        <v>381</v>
      </c>
      <c r="M444" s="26">
        <v>1470</v>
      </c>
      <c r="N444" s="26">
        <v>243.4</v>
      </c>
      <c r="O444" s="26">
        <v>1515</v>
      </c>
      <c r="P444" s="26">
        <v>2365</v>
      </c>
      <c r="Q444" s="26">
        <v>121.6</v>
      </c>
      <c r="R444" s="26">
        <v>57.3</v>
      </c>
      <c r="S444" s="26">
        <v>51.2</v>
      </c>
      <c r="T444" s="26">
        <v>950</v>
      </c>
      <c r="U444" s="26">
        <v>265</v>
      </c>
      <c r="V444" s="26">
        <v>229</v>
      </c>
      <c r="W444" s="26">
        <v>4820.5</v>
      </c>
      <c r="X444" s="26">
        <v>2556.5</v>
      </c>
      <c r="Y444" s="26">
        <v>229</v>
      </c>
      <c r="Z444" s="26">
        <v>1044</v>
      </c>
      <c r="AA444" s="26">
        <v>3795</v>
      </c>
      <c r="AB444" s="26">
        <v>371.3</v>
      </c>
      <c r="AC444" s="26">
        <v>975</v>
      </c>
      <c r="AD444" s="26">
        <v>10430</v>
      </c>
      <c r="AE444" s="26">
        <v>1320.5</v>
      </c>
      <c r="AF444" s="26">
        <v>2447</v>
      </c>
      <c r="AG444" s="26">
        <v>119.9134</v>
      </c>
    </row>
    <row r="445" spans="1:33" ht="15.75" customHeight="1">
      <c r="A445" s="101">
        <v>44469</v>
      </c>
      <c r="B445" s="102">
        <f>VLOOKUP(A445,'FTSE All-Share Historical '!A:B,2,FALSE)</f>
        <v>4073.8</v>
      </c>
      <c r="C445" s="26">
        <v>730</v>
      </c>
      <c r="D445" s="26">
        <v>182</v>
      </c>
      <c r="E445" s="26">
        <v>304</v>
      </c>
      <c r="F445" s="26">
        <v>280</v>
      </c>
      <c r="G445" s="26">
        <v>82.4</v>
      </c>
      <c r="H445" s="26">
        <v>430</v>
      </c>
      <c r="I445" s="26">
        <v>81</v>
      </c>
      <c r="J445" s="26">
        <v>375</v>
      </c>
      <c r="K445" s="26">
        <v>300</v>
      </c>
      <c r="L445" s="26">
        <v>383</v>
      </c>
      <c r="M445" s="26">
        <v>1548</v>
      </c>
      <c r="N445" s="26">
        <v>236.8</v>
      </c>
      <c r="O445" s="26">
        <v>1540</v>
      </c>
      <c r="P445" s="26">
        <v>2385</v>
      </c>
      <c r="Q445" s="26">
        <v>120.4</v>
      </c>
      <c r="R445" s="26">
        <v>56.8</v>
      </c>
      <c r="S445" s="26">
        <v>50.6</v>
      </c>
      <c r="T445" s="26">
        <v>924</v>
      </c>
      <c r="U445" s="26">
        <v>263</v>
      </c>
      <c r="V445" s="26">
        <v>226</v>
      </c>
      <c r="W445" s="26">
        <v>4913.5</v>
      </c>
      <c r="X445" s="26">
        <v>2622.5</v>
      </c>
      <c r="Y445" s="26">
        <v>221.5</v>
      </c>
      <c r="Z445" s="26">
        <v>1043</v>
      </c>
      <c r="AA445" s="26">
        <v>3800</v>
      </c>
      <c r="AB445" s="26">
        <v>371.8</v>
      </c>
      <c r="AC445" s="26">
        <v>980</v>
      </c>
      <c r="AD445" s="26">
        <v>10335</v>
      </c>
      <c r="AE445" s="26">
        <v>1280</v>
      </c>
      <c r="AF445" s="26">
        <v>2450</v>
      </c>
      <c r="AG445" s="26">
        <v>106.4773</v>
      </c>
    </row>
    <row r="446" spans="1:33" ht="15.75" customHeight="1">
      <c r="A446" s="101">
        <v>44470</v>
      </c>
      <c r="B446" s="102">
        <f>VLOOKUP(A446,'FTSE All-Share Historical '!A:B,2,FALSE)</f>
        <v>4044.03</v>
      </c>
      <c r="C446" s="26">
        <v>734</v>
      </c>
      <c r="D446" s="26">
        <v>177.5</v>
      </c>
      <c r="E446" s="26">
        <v>299.39999999999998</v>
      </c>
      <c r="F446" s="26">
        <v>280</v>
      </c>
      <c r="G446" s="26">
        <v>79</v>
      </c>
      <c r="H446" s="26">
        <v>430</v>
      </c>
      <c r="I446" s="26">
        <v>83.5</v>
      </c>
      <c r="J446" s="26">
        <v>367</v>
      </c>
      <c r="K446" s="26">
        <v>300</v>
      </c>
      <c r="L446" s="26">
        <v>392</v>
      </c>
      <c r="M446" s="26">
        <v>1474</v>
      </c>
      <c r="N446" s="26">
        <v>251.2</v>
      </c>
      <c r="O446" s="26">
        <v>1550</v>
      </c>
      <c r="P446" s="26">
        <v>2350</v>
      </c>
      <c r="Q446" s="26">
        <v>119.4</v>
      </c>
      <c r="R446" s="26">
        <v>57</v>
      </c>
      <c r="S446" s="26">
        <v>50.2</v>
      </c>
      <c r="T446" s="26">
        <v>940</v>
      </c>
      <c r="U446" s="26">
        <v>260</v>
      </c>
      <c r="V446" s="26">
        <v>227</v>
      </c>
      <c r="W446" s="26">
        <v>4808</v>
      </c>
      <c r="X446" s="26">
        <v>2603.5</v>
      </c>
      <c r="Y446" s="26">
        <v>222</v>
      </c>
      <c r="Z446" s="26">
        <v>1069</v>
      </c>
      <c r="AA446" s="26">
        <v>3890</v>
      </c>
      <c r="AB446" s="26">
        <v>367.7</v>
      </c>
      <c r="AC446" s="26">
        <v>982.5</v>
      </c>
      <c r="AD446" s="26">
        <v>10230</v>
      </c>
      <c r="AE446" s="26">
        <v>1306.5</v>
      </c>
      <c r="AF446" s="26">
        <v>2367</v>
      </c>
      <c r="AG446" s="26">
        <v>94.630499999999998</v>
      </c>
    </row>
    <row r="447" spans="1:33" ht="15.75" customHeight="1">
      <c r="A447" s="101">
        <v>44473</v>
      </c>
      <c r="B447" s="102">
        <f>VLOOKUP(A447,'FTSE All-Share Historical '!A:B,2,FALSE)</f>
        <v>4026.29</v>
      </c>
      <c r="C447" s="26">
        <v>670</v>
      </c>
      <c r="D447" s="26">
        <v>176</v>
      </c>
      <c r="E447" s="26">
        <v>296</v>
      </c>
      <c r="F447" s="26">
        <v>283</v>
      </c>
      <c r="G447" s="26">
        <v>80</v>
      </c>
      <c r="H447" s="26">
        <v>430</v>
      </c>
      <c r="I447" s="26">
        <v>78</v>
      </c>
      <c r="J447" s="26">
        <v>350</v>
      </c>
      <c r="K447" s="26">
        <v>290</v>
      </c>
      <c r="L447" s="26">
        <v>391</v>
      </c>
      <c r="M447" s="26">
        <v>1464</v>
      </c>
      <c r="N447" s="26">
        <v>238.2</v>
      </c>
      <c r="O447" s="26">
        <v>1510</v>
      </c>
      <c r="P447" s="26">
        <v>2330</v>
      </c>
      <c r="Q447" s="26">
        <v>118.8</v>
      </c>
      <c r="R447" s="26">
        <v>55.1</v>
      </c>
      <c r="S447" s="26">
        <v>48.4</v>
      </c>
      <c r="T447" s="26">
        <v>930</v>
      </c>
      <c r="U447" s="26">
        <v>269</v>
      </c>
      <c r="V447" s="26">
        <v>227</v>
      </c>
      <c r="W447" s="26">
        <v>4812.5</v>
      </c>
      <c r="X447" s="26">
        <v>2590.5</v>
      </c>
      <c r="Y447" s="26">
        <v>223</v>
      </c>
      <c r="Z447" s="26">
        <v>1019</v>
      </c>
      <c r="AA447" s="26">
        <v>3700</v>
      </c>
      <c r="AB447" s="26">
        <v>367.8</v>
      </c>
      <c r="AC447" s="26">
        <v>980</v>
      </c>
      <c r="AD447" s="26">
        <v>10200</v>
      </c>
      <c r="AE447" s="26">
        <v>1290.5</v>
      </c>
      <c r="AF447" s="26">
        <v>2384</v>
      </c>
      <c r="AG447" s="26">
        <v>96.797600000000003</v>
      </c>
    </row>
    <row r="448" spans="1:33" ht="15.75" customHeight="1">
      <c r="A448" s="101">
        <v>44474</v>
      </c>
      <c r="B448" s="102">
        <f>VLOOKUP(A448,'FTSE All-Share Historical '!A:B,2,FALSE)</f>
        <v>4059.89</v>
      </c>
      <c r="C448" s="26">
        <v>686</v>
      </c>
      <c r="D448" s="26">
        <v>172.4</v>
      </c>
      <c r="E448" s="26">
        <v>297.39999999999998</v>
      </c>
      <c r="F448" s="26">
        <v>282.5</v>
      </c>
      <c r="G448" s="26">
        <v>81.5</v>
      </c>
      <c r="H448" s="26">
        <v>428</v>
      </c>
      <c r="I448" s="26">
        <v>78</v>
      </c>
      <c r="J448" s="26">
        <v>356</v>
      </c>
      <c r="K448" s="26">
        <v>290</v>
      </c>
      <c r="L448" s="26">
        <v>383.5</v>
      </c>
      <c r="M448" s="26">
        <v>1488</v>
      </c>
      <c r="N448" s="26">
        <v>239.4</v>
      </c>
      <c r="O448" s="26">
        <v>1550</v>
      </c>
      <c r="P448" s="26">
        <v>2345</v>
      </c>
      <c r="Q448" s="26">
        <v>118.6</v>
      </c>
      <c r="R448" s="26">
        <v>55.8</v>
      </c>
      <c r="S448" s="26">
        <v>49</v>
      </c>
      <c r="T448" s="26">
        <v>940</v>
      </c>
      <c r="U448" s="26">
        <v>268</v>
      </c>
      <c r="V448" s="26">
        <v>230</v>
      </c>
      <c r="W448" s="26">
        <v>4807</v>
      </c>
      <c r="X448" s="26">
        <v>2601.5</v>
      </c>
      <c r="Y448" s="26">
        <v>226.5</v>
      </c>
      <c r="Z448" s="26">
        <v>1032</v>
      </c>
      <c r="AA448" s="26">
        <v>3790</v>
      </c>
      <c r="AB448" s="26">
        <v>355</v>
      </c>
      <c r="AC448" s="26">
        <v>980</v>
      </c>
      <c r="AD448" s="26">
        <v>10435</v>
      </c>
      <c r="AE448" s="26">
        <v>1277</v>
      </c>
      <c r="AF448" s="26">
        <v>2316</v>
      </c>
      <c r="AG448" s="26">
        <v>103.2989</v>
      </c>
    </row>
    <row r="449" spans="1:33" ht="15.75" customHeight="1">
      <c r="A449" s="101">
        <v>44475</v>
      </c>
      <c r="B449" s="102">
        <f>VLOOKUP(A449,'FTSE All-Share Historical '!A:B,2,FALSE)</f>
        <v>4010.66</v>
      </c>
      <c r="C449" s="26">
        <v>670</v>
      </c>
      <c r="D449" s="26">
        <v>173</v>
      </c>
      <c r="E449" s="26">
        <v>282.8</v>
      </c>
      <c r="F449" s="26">
        <v>280</v>
      </c>
      <c r="G449" s="26">
        <v>81</v>
      </c>
      <c r="H449" s="26">
        <v>425</v>
      </c>
      <c r="I449" s="26">
        <v>74</v>
      </c>
      <c r="J449" s="26">
        <v>355.5</v>
      </c>
      <c r="K449" s="26">
        <v>292.5</v>
      </c>
      <c r="L449" s="26">
        <v>356</v>
      </c>
      <c r="M449" s="26">
        <v>1488</v>
      </c>
      <c r="N449" s="26">
        <v>230.6</v>
      </c>
      <c r="O449" s="26">
        <v>1505</v>
      </c>
      <c r="P449" s="26">
        <v>2295</v>
      </c>
      <c r="Q449" s="26">
        <v>114.8</v>
      </c>
      <c r="R449" s="26">
        <v>54.3</v>
      </c>
      <c r="S449" s="26">
        <v>52</v>
      </c>
      <c r="T449" s="26">
        <v>950</v>
      </c>
      <c r="U449" s="26">
        <v>265</v>
      </c>
      <c r="V449" s="26">
        <v>223.5</v>
      </c>
      <c r="W449" s="26">
        <v>4784.5</v>
      </c>
      <c r="X449" s="26">
        <v>2526</v>
      </c>
      <c r="Y449" s="26">
        <v>222.5</v>
      </c>
      <c r="Z449" s="26">
        <v>975.5</v>
      </c>
      <c r="AA449" s="26">
        <v>3820</v>
      </c>
      <c r="AB449" s="26">
        <v>346.6</v>
      </c>
      <c r="AC449" s="26">
        <v>980</v>
      </c>
      <c r="AD449" s="26">
        <v>10310</v>
      </c>
      <c r="AE449" s="26">
        <v>1243</v>
      </c>
      <c r="AF449" s="26">
        <v>2294</v>
      </c>
      <c r="AG449" s="26">
        <v>96.869799999999998</v>
      </c>
    </row>
    <row r="450" spans="1:33" ht="15.75" customHeight="1">
      <c r="A450" s="101">
        <v>44476</v>
      </c>
      <c r="B450" s="102">
        <f>VLOOKUP(A450,'FTSE All-Share Historical '!A:B,2,FALSE)</f>
        <v>4054.91</v>
      </c>
      <c r="C450" s="26">
        <v>680</v>
      </c>
      <c r="D450" s="26">
        <v>177</v>
      </c>
      <c r="E450" s="26">
        <v>282.39999999999998</v>
      </c>
      <c r="F450" s="26">
        <v>292</v>
      </c>
      <c r="G450" s="26">
        <v>79.55</v>
      </c>
      <c r="H450" s="26">
        <v>428</v>
      </c>
      <c r="I450" s="26">
        <v>73.3</v>
      </c>
      <c r="J450" s="26">
        <v>342</v>
      </c>
      <c r="K450" s="26">
        <v>302.5</v>
      </c>
      <c r="L450" s="26">
        <v>367.5</v>
      </c>
      <c r="M450" s="26">
        <v>1494</v>
      </c>
      <c r="N450" s="26">
        <v>229.8</v>
      </c>
      <c r="O450" s="26">
        <v>1510</v>
      </c>
      <c r="P450" s="26">
        <v>2310</v>
      </c>
      <c r="Q450" s="26">
        <v>114.8</v>
      </c>
      <c r="R450" s="26">
        <v>55.5</v>
      </c>
      <c r="S450" s="26">
        <v>53</v>
      </c>
      <c r="T450" s="26">
        <v>980</v>
      </c>
      <c r="U450" s="26">
        <v>270</v>
      </c>
      <c r="V450" s="26">
        <v>231</v>
      </c>
      <c r="W450" s="26">
        <v>4950.5</v>
      </c>
      <c r="X450" s="26">
        <v>2656.5</v>
      </c>
      <c r="Y450" s="26">
        <v>232.5</v>
      </c>
      <c r="Z450" s="26">
        <v>979.5</v>
      </c>
      <c r="AA450" s="26">
        <v>3865</v>
      </c>
      <c r="AB450" s="26">
        <v>351.2</v>
      </c>
      <c r="AC450" s="26">
        <v>980</v>
      </c>
      <c r="AD450" s="26">
        <v>10345</v>
      </c>
      <c r="AE450" s="26">
        <v>1231</v>
      </c>
      <c r="AF450" s="26">
        <v>2340</v>
      </c>
      <c r="AG450" s="26">
        <v>110.017</v>
      </c>
    </row>
    <row r="451" spans="1:33" ht="15.75" customHeight="1">
      <c r="A451" s="101">
        <v>44477</v>
      </c>
      <c r="B451" s="102">
        <f>VLOOKUP(A451,'FTSE All-Share Historical '!A:B,2,FALSE)</f>
        <v>4062.44</v>
      </c>
      <c r="C451" s="26">
        <v>690</v>
      </c>
      <c r="D451" s="26">
        <v>182.5</v>
      </c>
      <c r="E451" s="26">
        <v>278.39999999999998</v>
      </c>
      <c r="F451" s="26">
        <v>289</v>
      </c>
      <c r="G451" s="26">
        <v>79.900000000000006</v>
      </c>
      <c r="H451" s="26">
        <v>430</v>
      </c>
      <c r="I451" s="26">
        <v>74.150000000000006</v>
      </c>
      <c r="J451" s="26">
        <v>372</v>
      </c>
      <c r="K451" s="26">
        <v>299</v>
      </c>
      <c r="L451" s="26">
        <v>393.5</v>
      </c>
      <c r="M451" s="26">
        <v>1478</v>
      </c>
      <c r="N451" s="26">
        <v>235.6</v>
      </c>
      <c r="O451" s="26">
        <v>1500</v>
      </c>
      <c r="P451" s="26">
        <v>2310</v>
      </c>
      <c r="Q451" s="26">
        <v>115</v>
      </c>
      <c r="R451" s="26">
        <v>55.5</v>
      </c>
      <c r="S451" s="26">
        <v>54.6</v>
      </c>
      <c r="T451" s="26">
        <v>980</v>
      </c>
      <c r="U451" s="26">
        <v>265</v>
      </c>
      <c r="V451" s="26">
        <v>230</v>
      </c>
      <c r="W451" s="26">
        <v>4929</v>
      </c>
      <c r="X451" s="26">
        <v>2691</v>
      </c>
      <c r="Y451" s="26">
        <v>230</v>
      </c>
      <c r="Z451" s="26">
        <v>971.5</v>
      </c>
      <c r="AA451" s="26">
        <v>3855</v>
      </c>
      <c r="AB451" s="26">
        <v>351.3</v>
      </c>
      <c r="AC451" s="26">
        <v>980</v>
      </c>
      <c r="AD451" s="26">
        <v>10430</v>
      </c>
      <c r="AE451" s="26">
        <v>1274.5</v>
      </c>
      <c r="AF451" s="26">
        <v>2340</v>
      </c>
      <c r="AG451" s="26">
        <v>108.35550000000001</v>
      </c>
    </row>
    <row r="452" spans="1:33" ht="15.75" customHeight="1">
      <c r="A452" s="101">
        <v>44480</v>
      </c>
      <c r="B452" s="102">
        <f>VLOOKUP(A452,'FTSE All-Share Historical '!A:B,2,FALSE)</f>
        <v>4085.11</v>
      </c>
      <c r="C452" s="26">
        <v>685</v>
      </c>
      <c r="D452" s="26">
        <v>189.2</v>
      </c>
      <c r="E452" s="26">
        <v>288.2</v>
      </c>
      <c r="F452" s="26">
        <v>282</v>
      </c>
      <c r="G452" s="26">
        <v>78.5</v>
      </c>
      <c r="H452" s="26">
        <v>425</v>
      </c>
      <c r="I452" s="26">
        <v>71.849999999999994</v>
      </c>
      <c r="J452" s="26">
        <v>359</v>
      </c>
      <c r="K452" s="26">
        <v>296</v>
      </c>
      <c r="L452" s="26">
        <v>383</v>
      </c>
      <c r="M452" s="26">
        <v>1464</v>
      </c>
      <c r="N452" s="26">
        <v>233.6</v>
      </c>
      <c r="O452" s="26">
        <v>1495</v>
      </c>
      <c r="P452" s="26">
        <v>2310</v>
      </c>
      <c r="Q452" s="26">
        <v>114.8</v>
      </c>
      <c r="R452" s="26">
        <v>55.8</v>
      </c>
      <c r="S452" s="26">
        <v>57.2</v>
      </c>
      <c r="T452" s="26">
        <v>990</v>
      </c>
      <c r="U452" s="26">
        <v>265</v>
      </c>
      <c r="V452" s="26">
        <v>228.5</v>
      </c>
      <c r="W452" s="26">
        <v>5101</v>
      </c>
      <c r="X452" s="26">
        <v>2831</v>
      </c>
      <c r="Y452" s="26">
        <v>240</v>
      </c>
      <c r="Z452" s="26">
        <v>960.5</v>
      </c>
      <c r="AA452" s="26">
        <v>3945</v>
      </c>
      <c r="AB452" s="26">
        <v>351.1</v>
      </c>
      <c r="AC452" s="26">
        <v>980</v>
      </c>
      <c r="AD452" s="26">
        <v>10290</v>
      </c>
      <c r="AE452" s="26">
        <v>1317.5</v>
      </c>
      <c r="AF452" s="26">
        <v>2321</v>
      </c>
      <c r="AG452" s="26">
        <v>105.6105</v>
      </c>
    </row>
    <row r="453" spans="1:33" ht="15.75" customHeight="1">
      <c r="A453" s="101">
        <v>44481</v>
      </c>
      <c r="B453" s="102">
        <f>VLOOKUP(A453,'FTSE All-Share Historical '!A:B,2,FALSE)</f>
        <v>4076.68</v>
      </c>
      <c r="C453" s="26">
        <v>660</v>
      </c>
      <c r="D453" s="26">
        <v>184.6</v>
      </c>
      <c r="E453" s="26">
        <v>288.60000000000002</v>
      </c>
      <c r="F453" s="26">
        <v>285</v>
      </c>
      <c r="G453" s="26">
        <v>80.400000000000006</v>
      </c>
      <c r="H453" s="26">
        <v>425</v>
      </c>
      <c r="I453" s="26">
        <v>72.849999999999994</v>
      </c>
      <c r="J453" s="26">
        <v>355</v>
      </c>
      <c r="K453" s="26">
        <v>296</v>
      </c>
      <c r="L453" s="26">
        <v>358</v>
      </c>
      <c r="M453" s="26">
        <v>1464</v>
      </c>
      <c r="N453" s="26">
        <v>229.6</v>
      </c>
      <c r="O453" s="26">
        <v>1520</v>
      </c>
      <c r="P453" s="26">
        <v>2315</v>
      </c>
      <c r="Q453" s="26">
        <v>115.2</v>
      </c>
      <c r="R453" s="26">
        <v>54.7</v>
      </c>
      <c r="S453" s="26">
        <v>54.6</v>
      </c>
      <c r="T453" s="26">
        <v>1000</v>
      </c>
      <c r="U453" s="26">
        <v>267</v>
      </c>
      <c r="V453" s="26">
        <v>234.5</v>
      </c>
      <c r="W453" s="26">
        <v>5005</v>
      </c>
      <c r="X453" s="26">
        <v>2790.5</v>
      </c>
      <c r="Y453" s="26">
        <v>239</v>
      </c>
      <c r="Z453" s="26">
        <v>945.5</v>
      </c>
      <c r="AA453" s="26">
        <v>3950</v>
      </c>
      <c r="AB453" s="26">
        <v>355</v>
      </c>
      <c r="AC453" s="26">
        <v>970</v>
      </c>
      <c r="AD453" s="26">
        <v>10285</v>
      </c>
      <c r="AE453" s="26">
        <v>1283.5</v>
      </c>
      <c r="AF453" s="26">
        <v>2325</v>
      </c>
      <c r="AG453" s="26">
        <v>104.7436</v>
      </c>
    </row>
    <row r="454" spans="1:33" ht="15.75" customHeight="1">
      <c r="A454" s="101">
        <v>44482</v>
      </c>
      <c r="B454" s="102">
        <f>VLOOKUP(A454,'FTSE All-Share Historical '!A:B,2,FALSE)</f>
        <v>4087.42</v>
      </c>
      <c r="C454" s="26">
        <v>662</v>
      </c>
      <c r="D454" s="26">
        <v>185.8</v>
      </c>
      <c r="E454" s="26">
        <v>292.60000000000002</v>
      </c>
      <c r="F454" s="26">
        <v>287</v>
      </c>
      <c r="G454" s="26">
        <v>78.5</v>
      </c>
      <c r="H454" s="26">
        <v>435</v>
      </c>
      <c r="I454" s="26">
        <v>72.8</v>
      </c>
      <c r="J454" s="26">
        <v>363.5</v>
      </c>
      <c r="K454" s="26">
        <v>290</v>
      </c>
      <c r="L454" s="26">
        <v>364</v>
      </c>
      <c r="M454" s="26">
        <v>1500</v>
      </c>
      <c r="N454" s="26">
        <v>231</v>
      </c>
      <c r="O454" s="26">
        <v>1495</v>
      </c>
      <c r="P454" s="26">
        <v>2340</v>
      </c>
      <c r="Q454" s="26">
        <v>114.2</v>
      </c>
      <c r="R454" s="26">
        <v>55.5</v>
      </c>
      <c r="S454" s="26">
        <v>58.6</v>
      </c>
      <c r="T454" s="26">
        <v>1020</v>
      </c>
      <c r="U454" s="26">
        <v>268</v>
      </c>
      <c r="V454" s="26">
        <v>235</v>
      </c>
      <c r="W454" s="26">
        <v>4930</v>
      </c>
      <c r="X454" s="26">
        <v>2784</v>
      </c>
      <c r="Y454" s="26">
        <v>238</v>
      </c>
      <c r="Z454" s="26">
        <v>943</v>
      </c>
      <c r="AA454" s="26">
        <v>3890</v>
      </c>
      <c r="AB454" s="26">
        <v>351.3</v>
      </c>
      <c r="AC454" s="26">
        <v>970</v>
      </c>
      <c r="AD454" s="26">
        <v>10300</v>
      </c>
      <c r="AE454" s="26">
        <v>1235.5</v>
      </c>
      <c r="AF454" s="26">
        <v>2348</v>
      </c>
      <c r="AG454" s="26">
        <v>104.7436</v>
      </c>
    </row>
    <row r="455" spans="1:33" ht="15.75" customHeight="1">
      <c r="A455" s="101">
        <v>44483</v>
      </c>
      <c r="B455" s="102">
        <f>VLOOKUP(A455,'FTSE All-Share Historical '!A:B,2,FALSE)</f>
        <v>4125.6499999999996</v>
      </c>
      <c r="C455" s="26">
        <v>664</v>
      </c>
      <c r="D455" s="26">
        <v>192.3</v>
      </c>
      <c r="E455" s="26">
        <v>292</v>
      </c>
      <c r="F455" s="26">
        <v>283</v>
      </c>
      <c r="G455" s="26">
        <v>76</v>
      </c>
      <c r="H455" s="26">
        <v>460</v>
      </c>
      <c r="I455" s="26">
        <v>73.3</v>
      </c>
      <c r="J455" s="26">
        <v>370.5</v>
      </c>
      <c r="K455" s="26">
        <v>327</v>
      </c>
      <c r="L455" s="26">
        <v>365.5</v>
      </c>
      <c r="M455" s="26">
        <v>1514</v>
      </c>
      <c r="N455" s="26">
        <v>235.2</v>
      </c>
      <c r="O455" s="26">
        <v>1495</v>
      </c>
      <c r="P455" s="26">
        <v>2345</v>
      </c>
      <c r="Q455" s="26">
        <v>118</v>
      </c>
      <c r="R455" s="26">
        <v>55.3</v>
      </c>
      <c r="S455" s="26">
        <v>59</v>
      </c>
      <c r="T455" s="26">
        <v>1025</v>
      </c>
      <c r="U455" s="26">
        <v>273</v>
      </c>
      <c r="V455" s="26">
        <v>232</v>
      </c>
      <c r="W455" s="26">
        <v>5111</v>
      </c>
      <c r="X455" s="26">
        <v>2879.5</v>
      </c>
      <c r="Y455" s="26">
        <v>244</v>
      </c>
      <c r="Z455" s="26">
        <v>964.5</v>
      </c>
      <c r="AA455" s="26">
        <v>3925</v>
      </c>
      <c r="AB455" s="26">
        <v>352.9</v>
      </c>
      <c r="AC455" s="26">
        <v>965</v>
      </c>
      <c r="AD455" s="26">
        <v>10425</v>
      </c>
      <c r="AE455" s="26">
        <v>1275</v>
      </c>
      <c r="AF455" s="26">
        <v>2375</v>
      </c>
      <c r="AG455" s="26">
        <v>109.5835</v>
      </c>
    </row>
    <row r="456" spans="1:33" ht="15.75" customHeight="1">
      <c r="A456" s="101">
        <v>44484</v>
      </c>
      <c r="B456" s="102">
        <f>VLOOKUP(A456,'FTSE All-Share Historical '!A:B,2,FALSE)</f>
        <v>4141.99</v>
      </c>
      <c r="C456" s="26">
        <v>660</v>
      </c>
      <c r="D456" s="26">
        <v>190.7</v>
      </c>
      <c r="E456" s="26">
        <v>290.60000000000002</v>
      </c>
      <c r="F456" s="26">
        <v>282</v>
      </c>
      <c r="G456" s="26">
        <v>74.099999999999994</v>
      </c>
      <c r="H456" s="26">
        <v>460</v>
      </c>
      <c r="I456" s="26">
        <v>76.8</v>
      </c>
      <c r="J456" s="26">
        <v>350</v>
      </c>
      <c r="K456" s="26">
        <v>332</v>
      </c>
      <c r="L456" s="26">
        <v>363.5</v>
      </c>
      <c r="M456" s="26">
        <v>1516</v>
      </c>
      <c r="N456" s="26">
        <v>239.4</v>
      </c>
      <c r="O456" s="26">
        <v>1495</v>
      </c>
      <c r="P456" s="26">
        <v>2370</v>
      </c>
      <c r="Q456" s="26">
        <v>116.4</v>
      </c>
      <c r="R456" s="26">
        <v>54.4</v>
      </c>
      <c r="S456" s="26">
        <v>60.8</v>
      </c>
      <c r="T456" s="26">
        <v>1025</v>
      </c>
      <c r="U456" s="26">
        <v>271</v>
      </c>
      <c r="V456" s="26">
        <v>235.5</v>
      </c>
      <c r="W456" s="26">
        <v>5038</v>
      </c>
      <c r="X456" s="26">
        <v>2912</v>
      </c>
      <c r="Y456" s="26">
        <v>247.5</v>
      </c>
      <c r="Z456" s="26">
        <v>965</v>
      </c>
      <c r="AA456" s="26">
        <v>3875</v>
      </c>
      <c r="AB456" s="26">
        <v>341.5</v>
      </c>
      <c r="AC456" s="26">
        <v>965</v>
      </c>
      <c r="AD456" s="26">
        <v>10595</v>
      </c>
      <c r="AE456" s="26">
        <v>1320.5</v>
      </c>
      <c r="AF456" s="26">
        <v>2343</v>
      </c>
      <c r="AG456" s="26">
        <v>110.30589999999999</v>
      </c>
    </row>
    <row r="457" spans="1:33" ht="15.75" customHeight="1">
      <c r="A457" s="101">
        <v>44487</v>
      </c>
      <c r="B457" s="102">
        <f>VLOOKUP(A457,'FTSE All-Share Historical '!A:B,2,FALSE)</f>
        <v>4127.24</v>
      </c>
      <c r="C457" s="26">
        <v>658</v>
      </c>
      <c r="D457" s="26">
        <v>196.3</v>
      </c>
      <c r="E457" s="26">
        <v>285.60000000000002</v>
      </c>
      <c r="F457" s="26">
        <v>280</v>
      </c>
      <c r="G457" s="26">
        <v>77</v>
      </c>
      <c r="H457" s="26">
        <v>455</v>
      </c>
      <c r="I457" s="26">
        <v>76.150000000000006</v>
      </c>
      <c r="J457" s="26">
        <v>375</v>
      </c>
      <c r="K457" s="26">
        <v>341</v>
      </c>
      <c r="L457" s="26">
        <v>378.5</v>
      </c>
      <c r="M457" s="26">
        <v>1490</v>
      </c>
      <c r="N457" s="26">
        <v>234</v>
      </c>
      <c r="O457" s="26">
        <v>1520</v>
      </c>
      <c r="P457" s="26">
        <v>2365</v>
      </c>
      <c r="Q457" s="26">
        <v>115.2</v>
      </c>
      <c r="R457" s="26">
        <v>54.2</v>
      </c>
      <c r="S457" s="26">
        <v>64</v>
      </c>
      <c r="T457" s="26">
        <v>1020</v>
      </c>
      <c r="U457" s="26">
        <v>276</v>
      </c>
      <c r="V457" s="26">
        <v>235.5</v>
      </c>
      <c r="W457" s="26">
        <v>5002</v>
      </c>
      <c r="X457" s="26">
        <v>2826</v>
      </c>
      <c r="Y457" s="26">
        <v>260.5</v>
      </c>
      <c r="Z457" s="26">
        <v>947</v>
      </c>
      <c r="AA457" s="26">
        <v>3890</v>
      </c>
      <c r="AB457" s="26">
        <v>331.8</v>
      </c>
      <c r="AC457" s="26">
        <v>965</v>
      </c>
      <c r="AD457" s="26">
        <v>10550</v>
      </c>
      <c r="AE457" s="26">
        <v>1279</v>
      </c>
      <c r="AF457" s="26">
        <v>2348</v>
      </c>
      <c r="AG457" s="26">
        <v>109.51130000000001</v>
      </c>
    </row>
    <row r="458" spans="1:33" ht="15.75" customHeight="1">
      <c r="A458" s="101">
        <v>44488</v>
      </c>
      <c r="B458" s="102">
        <f>VLOOKUP(A458,'FTSE All-Share Historical '!A:B,2,FALSE)</f>
        <v>4136.42</v>
      </c>
      <c r="C458" s="26">
        <v>642</v>
      </c>
      <c r="D458" s="26">
        <v>193.4</v>
      </c>
      <c r="E458" s="26">
        <v>284.8</v>
      </c>
      <c r="F458" s="26">
        <v>275</v>
      </c>
      <c r="G458" s="26">
        <v>74.8</v>
      </c>
      <c r="H458" s="26">
        <v>450</v>
      </c>
      <c r="I458" s="26">
        <v>76.599999999999994</v>
      </c>
      <c r="J458" s="26">
        <v>357</v>
      </c>
      <c r="K458" s="26">
        <v>330</v>
      </c>
      <c r="L458" s="26">
        <v>378</v>
      </c>
      <c r="M458" s="26">
        <v>1512</v>
      </c>
      <c r="N458" s="26">
        <v>239.6</v>
      </c>
      <c r="O458" s="26">
        <v>1550</v>
      </c>
      <c r="P458" s="26">
        <v>2330</v>
      </c>
      <c r="Q458" s="26">
        <v>115.8</v>
      </c>
      <c r="R458" s="26">
        <v>55</v>
      </c>
      <c r="S458" s="26">
        <v>63</v>
      </c>
      <c r="T458" s="26">
        <v>1020</v>
      </c>
      <c r="U458" s="26">
        <v>279</v>
      </c>
      <c r="V458" s="26">
        <v>235.5</v>
      </c>
      <c r="W458" s="26">
        <v>5050</v>
      </c>
      <c r="X458" s="26">
        <v>2839.5</v>
      </c>
      <c r="Y458" s="26">
        <v>263</v>
      </c>
      <c r="Z458" s="26">
        <v>958.5</v>
      </c>
      <c r="AA458" s="26">
        <v>3885</v>
      </c>
      <c r="AB458" s="26">
        <v>329.2</v>
      </c>
      <c r="AC458" s="26">
        <v>965</v>
      </c>
      <c r="AD458" s="26">
        <v>10575</v>
      </c>
      <c r="AE458" s="26">
        <v>1278.5</v>
      </c>
      <c r="AF458" s="26">
        <v>2413</v>
      </c>
      <c r="AG458" s="26">
        <v>106.1884</v>
      </c>
    </row>
    <row r="459" spans="1:33" ht="15.75" customHeight="1">
      <c r="A459" s="101">
        <v>44489</v>
      </c>
      <c r="B459" s="102">
        <f>VLOOKUP(A459,'FTSE All-Share Historical '!A:B,2,FALSE)</f>
        <v>4136.2700000000004</v>
      </c>
      <c r="C459" s="26">
        <v>662</v>
      </c>
      <c r="D459" s="26">
        <v>190.7</v>
      </c>
      <c r="E459" s="26">
        <v>280.2</v>
      </c>
      <c r="F459" s="26">
        <v>281</v>
      </c>
      <c r="G459" s="26">
        <v>76</v>
      </c>
      <c r="H459" s="26">
        <v>450</v>
      </c>
      <c r="I459" s="26">
        <v>75</v>
      </c>
      <c r="J459" s="26">
        <v>359</v>
      </c>
      <c r="K459" s="26">
        <v>332</v>
      </c>
      <c r="L459" s="26">
        <v>351</v>
      </c>
      <c r="M459" s="26">
        <v>1536</v>
      </c>
      <c r="N459" s="26">
        <v>234.4</v>
      </c>
      <c r="O459" s="26">
        <v>1550</v>
      </c>
      <c r="P459" s="26">
        <v>2315</v>
      </c>
      <c r="Q459" s="26">
        <v>115.2</v>
      </c>
      <c r="R459" s="26">
        <v>55</v>
      </c>
      <c r="S459" s="26">
        <v>61</v>
      </c>
      <c r="T459" s="26">
        <v>1035</v>
      </c>
      <c r="U459" s="26">
        <v>280</v>
      </c>
      <c r="V459" s="26">
        <v>232.5</v>
      </c>
      <c r="W459" s="26">
        <v>4885.5</v>
      </c>
      <c r="X459" s="26">
        <v>2838</v>
      </c>
      <c r="Y459" s="26">
        <v>256.5</v>
      </c>
      <c r="Z459" s="26">
        <v>958</v>
      </c>
      <c r="AA459" s="26">
        <v>3760</v>
      </c>
      <c r="AB459" s="26">
        <v>332.9</v>
      </c>
      <c r="AC459" s="26">
        <v>965</v>
      </c>
      <c r="AD459" s="26">
        <v>10695</v>
      </c>
      <c r="AE459" s="26">
        <v>1232</v>
      </c>
      <c r="AF459" s="26">
        <v>2420</v>
      </c>
      <c r="AG459" s="26">
        <v>120.6358</v>
      </c>
    </row>
    <row r="460" spans="1:33" ht="15.75" customHeight="1">
      <c r="A460" s="101">
        <v>44490</v>
      </c>
      <c r="B460" s="102">
        <f>VLOOKUP(A460,'FTSE All-Share Historical '!A:B,2,FALSE)</f>
        <v>4119.22</v>
      </c>
      <c r="C460" s="26">
        <v>674</v>
      </c>
      <c r="D460" s="26">
        <v>187.5</v>
      </c>
      <c r="E460" s="26">
        <v>278.39999999999998</v>
      </c>
      <c r="F460" s="26">
        <v>275</v>
      </c>
      <c r="G460" s="26">
        <v>78.7</v>
      </c>
      <c r="H460" s="26">
        <v>446</v>
      </c>
      <c r="I460" s="26">
        <v>75.5</v>
      </c>
      <c r="J460" s="26">
        <v>340</v>
      </c>
      <c r="K460" s="26">
        <v>322</v>
      </c>
      <c r="L460" s="26">
        <v>338.5</v>
      </c>
      <c r="M460" s="26">
        <v>1556</v>
      </c>
      <c r="N460" s="26">
        <v>235</v>
      </c>
      <c r="O460" s="26">
        <v>1490</v>
      </c>
      <c r="P460" s="26">
        <v>2295</v>
      </c>
      <c r="Q460" s="26">
        <v>111.2</v>
      </c>
      <c r="R460" s="26">
        <v>54.3</v>
      </c>
      <c r="S460" s="26">
        <v>61</v>
      </c>
      <c r="T460" s="26">
        <v>1055</v>
      </c>
      <c r="U460" s="26">
        <v>273</v>
      </c>
      <c r="V460" s="26">
        <v>233.5</v>
      </c>
      <c r="W460" s="26">
        <v>4649</v>
      </c>
      <c r="X460" s="26">
        <v>2762.5</v>
      </c>
      <c r="Y460" s="26">
        <v>246.5</v>
      </c>
      <c r="Z460" s="26">
        <v>964</v>
      </c>
      <c r="AA460" s="26">
        <v>3865</v>
      </c>
      <c r="AB460" s="26">
        <v>331.5</v>
      </c>
      <c r="AC460" s="26">
        <v>965</v>
      </c>
      <c r="AD460" s="26">
        <v>10730</v>
      </c>
      <c r="AE460" s="26">
        <v>1218.5</v>
      </c>
      <c r="AF460" s="26">
        <v>2463</v>
      </c>
      <c r="AG460" s="26">
        <v>126.0536</v>
      </c>
    </row>
    <row r="461" spans="1:33" ht="15.75" customHeight="1">
      <c r="A461" s="101">
        <v>44491</v>
      </c>
      <c r="B461" s="102">
        <f>VLOOKUP(A461,'FTSE All-Share Historical '!A:B,2,FALSE)</f>
        <v>4126.41</v>
      </c>
      <c r="C461" s="26">
        <v>654</v>
      </c>
      <c r="D461" s="26">
        <v>189.2</v>
      </c>
      <c r="E461" s="26">
        <v>276.2</v>
      </c>
      <c r="F461" s="26">
        <v>282</v>
      </c>
      <c r="G461" s="26">
        <v>78.8</v>
      </c>
      <c r="H461" s="26">
        <v>442</v>
      </c>
      <c r="I461" s="26">
        <v>73.05</v>
      </c>
      <c r="J461" s="26">
        <v>351</v>
      </c>
      <c r="K461" s="26">
        <v>326</v>
      </c>
      <c r="L461" s="26">
        <v>330.5</v>
      </c>
      <c r="M461" s="26">
        <v>1560</v>
      </c>
      <c r="N461" s="26">
        <v>234.8</v>
      </c>
      <c r="O461" s="26">
        <v>1490</v>
      </c>
      <c r="P461" s="26">
        <v>2285</v>
      </c>
      <c r="Q461" s="26">
        <v>108.2</v>
      </c>
      <c r="R461" s="26">
        <v>55</v>
      </c>
      <c r="S461" s="26">
        <v>61.8</v>
      </c>
      <c r="T461" s="26">
        <v>1065</v>
      </c>
      <c r="U461" s="26">
        <v>271</v>
      </c>
      <c r="V461" s="26">
        <v>230</v>
      </c>
      <c r="W461" s="26">
        <v>4672.5</v>
      </c>
      <c r="X461" s="26">
        <v>2757</v>
      </c>
      <c r="Y461" s="26">
        <v>243.5</v>
      </c>
      <c r="Z461" s="26">
        <v>953</v>
      </c>
      <c r="AA461" s="26">
        <v>3920</v>
      </c>
      <c r="AB461" s="26">
        <v>331.4</v>
      </c>
      <c r="AC461" s="26">
        <v>965</v>
      </c>
      <c r="AD461" s="26">
        <v>10825</v>
      </c>
      <c r="AE461" s="26">
        <v>1186</v>
      </c>
      <c r="AF461" s="26">
        <v>2446</v>
      </c>
      <c r="AG461" s="26">
        <v>141.00659999999999</v>
      </c>
    </row>
    <row r="462" spans="1:33" ht="15.75" customHeight="1">
      <c r="A462" s="101">
        <v>44494</v>
      </c>
      <c r="B462" s="102">
        <f>VLOOKUP(A462,'FTSE All-Share Historical '!A:B,2,FALSE)</f>
        <v>4135.3500000000004</v>
      </c>
      <c r="C462" s="26">
        <v>650</v>
      </c>
      <c r="D462" s="26">
        <v>187.9</v>
      </c>
      <c r="E462" s="26">
        <v>278.2</v>
      </c>
      <c r="F462" s="26">
        <v>276</v>
      </c>
      <c r="G462" s="26">
        <v>78</v>
      </c>
      <c r="H462" s="26">
        <v>450</v>
      </c>
      <c r="I462" s="26">
        <v>74.05</v>
      </c>
      <c r="J462" s="26">
        <v>373</v>
      </c>
      <c r="K462" s="26">
        <v>337</v>
      </c>
      <c r="L462" s="26">
        <v>332.5</v>
      </c>
      <c r="M462" s="26">
        <v>1514</v>
      </c>
      <c r="N462" s="26">
        <v>236.4</v>
      </c>
      <c r="O462" s="26">
        <v>1490</v>
      </c>
      <c r="P462" s="26">
        <v>2325</v>
      </c>
      <c r="Q462" s="26">
        <v>110</v>
      </c>
      <c r="R462" s="26">
        <v>54.3</v>
      </c>
      <c r="S462" s="26">
        <v>62.2</v>
      </c>
      <c r="T462" s="26">
        <v>1050</v>
      </c>
      <c r="U462" s="26">
        <v>275</v>
      </c>
      <c r="V462" s="26">
        <v>234.5</v>
      </c>
      <c r="W462" s="26">
        <v>4766.5</v>
      </c>
      <c r="X462" s="26">
        <v>2812.5</v>
      </c>
      <c r="Y462" s="26">
        <v>254</v>
      </c>
      <c r="Z462" s="26">
        <v>948</v>
      </c>
      <c r="AA462" s="26">
        <v>3955</v>
      </c>
      <c r="AB462" s="26">
        <v>328.6</v>
      </c>
      <c r="AC462" s="26">
        <v>965</v>
      </c>
      <c r="AD462" s="26">
        <v>10750</v>
      </c>
      <c r="AE462" s="26">
        <v>1193</v>
      </c>
      <c r="AF462" s="26">
        <v>2459</v>
      </c>
      <c r="AG462" s="26">
        <v>144.04060000000001</v>
      </c>
    </row>
    <row r="463" spans="1:33" ht="15.75" customHeight="1">
      <c r="A463" s="101">
        <v>44495</v>
      </c>
      <c r="B463" s="102">
        <f>VLOOKUP(A463,'FTSE All-Share Historical '!A:B,2,FALSE)</f>
        <v>4168.17</v>
      </c>
      <c r="C463" s="26">
        <v>686</v>
      </c>
      <c r="D463" s="26">
        <v>191</v>
      </c>
      <c r="E463" s="26">
        <v>277.39999999999998</v>
      </c>
      <c r="F463" s="26">
        <v>279</v>
      </c>
      <c r="G463" s="26">
        <v>76</v>
      </c>
      <c r="H463" s="26">
        <v>438</v>
      </c>
      <c r="I463" s="26">
        <v>76.650000000000006</v>
      </c>
      <c r="J463" s="26">
        <v>361</v>
      </c>
      <c r="K463" s="26">
        <v>334</v>
      </c>
      <c r="L463" s="26">
        <v>337.5</v>
      </c>
      <c r="M463" s="26">
        <v>1530</v>
      </c>
      <c r="N463" s="26">
        <v>246.6</v>
      </c>
      <c r="O463" s="26">
        <v>1535</v>
      </c>
      <c r="P463" s="26">
        <v>2355</v>
      </c>
      <c r="Q463" s="26">
        <v>110</v>
      </c>
      <c r="R463" s="26">
        <v>54.9</v>
      </c>
      <c r="S463" s="26">
        <v>61.6</v>
      </c>
      <c r="T463" s="26">
        <v>1070</v>
      </c>
      <c r="U463" s="26">
        <v>273</v>
      </c>
      <c r="V463" s="26">
        <v>236</v>
      </c>
      <c r="W463" s="26">
        <v>4725</v>
      </c>
      <c r="X463" s="26">
        <v>2818.5</v>
      </c>
      <c r="Y463" s="26">
        <v>255</v>
      </c>
      <c r="Z463" s="26">
        <v>987</v>
      </c>
      <c r="AA463" s="26">
        <v>4010</v>
      </c>
      <c r="AB463" s="26">
        <v>327.39999999999998</v>
      </c>
      <c r="AC463" s="26">
        <v>965</v>
      </c>
      <c r="AD463" s="26">
        <v>10895</v>
      </c>
      <c r="AE463" s="26">
        <v>1227</v>
      </c>
      <c r="AF463" s="26">
        <v>2459</v>
      </c>
      <c r="AG463" s="26">
        <v>138.69499999999999</v>
      </c>
    </row>
    <row r="464" spans="1:33" ht="15.75" customHeight="1">
      <c r="A464" s="101">
        <v>44496</v>
      </c>
      <c r="B464" s="102">
        <f>VLOOKUP(A464,'FTSE All-Share Historical '!A:B,2,FALSE)</f>
        <v>4157.0200000000004</v>
      </c>
      <c r="C464" s="26">
        <v>684</v>
      </c>
      <c r="D464" s="26">
        <v>192.2</v>
      </c>
      <c r="E464" s="26">
        <v>277.60000000000002</v>
      </c>
      <c r="F464" s="26">
        <v>280</v>
      </c>
      <c r="G464" s="26">
        <v>73</v>
      </c>
      <c r="H464" s="26">
        <v>430</v>
      </c>
      <c r="I464" s="26">
        <v>81.5</v>
      </c>
      <c r="J464" s="26">
        <v>357.5</v>
      </c>
      <c r="K464" s="26">
        <v>332</v>
      </c>
      <c r="L464" s="26">
        <v>305</v>
      </c>
      <c r="M464" s="26">
        <v>1494</v>
      </c>
      <c r="N464" s="26">
        <v>260.60000000000002</v>
      </c>
      <c r="O464" s="26">
        <v>1550</v>
      </c>
      <c r="P464" s="26">
        <v>2310</v>
      </c>
      <c r="Q464" s="26">
        <v>108.4</v>
      </c>
      <c r="R464" s="26">
        <v>54.9</v>
      </c>
      <c r="S464" s="26">
        <v>62</v>
      </c>
      <c r="T464" s="26">
        <v>1065</v>
      </c>
      <c r="U464" s="26">
        <v>273</v>
      </c>
      <c r="V464" s="26">
        <v>239</v>
      </c>
      <c r="W464" s="26">
        <v>4657.5</v>
      </c>
      <c r="X464" s="26">
        <v>2762.5</v>
      </c>
      <c r="Y464" s="26">
        <v>242.5</v>
      </c>
      <c r="Z464" s="26">
        <v>1039</v>
      </c>
      <c r="AA464" s="26">
        <v>3985</v>
      </c>
      <c r="AB464" s="26">
        <v>329.3</v>
      </c>
      <c r="AC464" s="26">
        <v>985</v>
      </c>
      <c r="AD464" s="26">
        <v>10985</v>
      </c>
      <c r="AE464" s="26">
        <v>1211</v>
      </c>
      <c r="AF464" s="26">
        <v>2414</v>
      </c>
      <c r="AG464" s="26">
        <v>141.58449999999999</v>
      </c>
    </row>
    <row r="465" spans="1:33" ht="15.75" customHeight="1">
      <c r="A465" s="101">
        <v>44497</v>
      </c>
      <c r="B465" s="102">
        <f>VLOOKUP(A465,'FTSE All-Share Historical '!A:B,2,FALSE)</f>
        <v>4156.1000000000004</v>
      </c>
      <c r="C465" s="26">
        <v>676</v>
      </c>
      <c r="D465" s="26">
        <v>196.1</v>
      </c>
      <c r="E465" s="26">
        <v>271.60000000000002</v>
      </c>
      <c r="F465" s="26">
        <v>280</v>
      </c>
      <c r="G465" s="26">
        <v>72</v>
      </c>
      <c r="H465" s="26">
        <v>425</v>
      </c>
      <c r="I465" s="26">
        <v>79.599999999999994</v>
      </c>
      <c r="J465" s="26">
        <v>360</v>
      </c>
      <c r="K465" s="26">
        <v>340</v>
      </c>
      <c r="L465" s="26">
        <v>303.5</v>
      </c>
      <c r="M465" s="26">
        <v>1490</v>
      </c>
      <c r="N465" s="26">
        <v>256.60000000000002</v>
      </c>
      <c r="O465" s="26">
        <v>1495</v>
      </c>
      <c r="P465" s="26">
        <v>2300</v>
      </c>
      <c r="Q465" s="26">
        <v>108.4</v>
      </c>
      <c r="R465" s="26">
        <v>55</v>
      </c>
      <c r="S465" s="26">
        <v>60.2</v>
      </c>
      <c r="T465" s="26">
        <v>1060</v>
      </c>
      <c r="U465" s="26">
        <v>277</v>
      </c>
      <c r="V465" s="26">
        <v>239.5</v>
      </c>
      <c r="W465" s="26">
        <v>4596</v>
      </c>
      <c r="X465" s="26">
        <v>2763.5</v>
      </c>
      <c r="Y465" s="26">
        <v>242.5</v>
      </c>
      <c r="Z465" s="26">
        <v>1035</v>
      </c>
      <c r="AA465" s="26">
        <v>4010</v>
      </c>
      <c r="AB465" s="26">
        <v>325.8</v>
      </c>
      <c r="AC465" s="26">
        <v>990</v>
      </c>
      <c r="AD465" s="26">
        <v>11000</v>
      </c>
      <c r="AE465" s="26">
        <v>1215.5</v>
      </c>
      <c r="AF465" s="26">
        <v>2434</v>
      </c>
      <c r="AG465" s="26">
        <v>143.7516</v>
      </c>
    </row>
    <row r="466" spans="1:33" ht="15.75" customHeight="1">
      <c r="A466" s="101">
        <v>44498</v>
      </c>
      <c r="B466" s="102">
        <f>VLOOKUP(A466,'FTSE All-Share Historical '!A:B,2,FALSE)</f>
        <v>4147.54</v>
      </c>
      <c r="C466" s="26">
        <v>680</v>
      </c>
      <c r="D466" s="26">
        <v>200</v>
      </c>
      <c r="E466" s="26">
        <v>266.39999999999998</v>
      </c>
      <c r="F466" s="26">
        <v>276</v>
      </c>
      <c r="G466" s="26">
        <v>72</v>
      </c>
      <c r="H466" s="26">
        <v>430</v>
      </c>
      <c r="I466" s="26">
        <v>79.5</v>
      </c>
      <c r="J466" s="26">
        <v>358</v>
      </c>
      <c r="K466" s="26">
        <v>333</v>
      </c>
      <c r="L466" s="26">
        <v>298.5</v>
      </c>
      <c r="M466" s="26">
        <v>1522</v>
      </c>
      <c r="N466" s="26">
        <v>253.2</v>
      </c>
      <c r="O466" s="26">
        <v>1485</v>
      </c>
      <c r="P466" s="26">
        <v>2275</v>
      </c>
      <c r="Q466" s="26">
        <v>106.8</v>
      </c>
      <c r="R466" s="26">
        <v>53.5</v>
      </c>
      <c r="S466" s="26">
        <v>61.4</v>
      </c>
      <c r="T466" s="26">
        <v>1080</v>
      </c>
      <c r="U466" s="26">
        <v>278</v>
      </c>
      <c r="V466" s="26">
        <v>241.5</v>
      </c>
      <c r="W466" s="26">
        <v>4560.5</v>
      </c>
      <c r="X466" s="26">
        <v>2782.5</v>
      </c>
      <c r="Y466" s="26">
        <v>245.5</v>
      </c>
      <c r="Z466" s="26">
        <v>1023</v>
      </c>
      <c r="AA466" s="26">
        <v>4000</v>
      </c>
      <c r="AB466" s="26">
        <v>319.3</v>
      </c>
      <c r="AC466" s="26">
        <v>990</v>
      </c>
      <c r="AD466" s="26">
        <v>10995</v>
      </c>
      <c r="AE466" s="26">
        <v>1219.5</v>
      </c>
      <c r="AF466" s="26">
        <v>2407</v>
      </c>
      <c r="AG466" s="26">
        <v>142.30690000000001</v>
      </c>
    </row>
    <row r="467" spans="1:33" ht="15.75" customHeight="1">
      <c r="A467" s="101">
        <v>44501</v>
      </c>
      <c r="B467" s="102">
        <f>VLOOKUP(A467,'FTSE All-Share Historical '!A:B,2,FALSE)</f>
        <v>4174.9399999999996</v>
      </c>
      <c r="C467" s="26">
        <v>676</v>
      </c>
      <c r="D467" s="26">
        <v>205</v>
      </c>
      <c r="E467" s="26">
        <v>272.8</v>
      </c>
      <c r="F467" s="26">
        <v>278</v>
      </c>
      <c r="G467" s="26">
        <v>71</v>
      </c>
      <c r="H467" s="26">
        <v>432</v>
      </c>
      <c r="I467" s="26">
        <v>80.45</v>
      </c>
      <c r="J467" s="26">
        <v>352.5</v>
      </c>
      <c r="K467" s="26">
        <v>331</v>
      </c>
      <c r="L467" s="26">
        <v>300</v>
      </c>
      <c r="M467" s="26">
        <v>1524</v>
      </c>
      <c r="N467" s="26">
        <v>254.2</v>
      </c>
      <c r="O467" s="26">
        <v>1495</v>
      </c>
      <c r="P467" s="26">
        <v>2300</v>
      </c>
      <c r="Q467" s="26">
        <v>107.6</v>
      </c>
      <c r="R467" s="26">
        <v>54.6</v>
      </c>
      <c r="S467" s="26">
        <v>61</v>
      </c>
      <c r="T467" s="26">
        <v>1070</v>
      </c>
      <c r="U467" s="26">
        <v>275</v>
      </c>
      <c r="V467" s="26">
        <v>242</v>
      </c>
      <c r="W467" s="26">
        <v>4560.5</v>
      </c>
      <c r="X467" s="26">
        <v>2812.5</v>
      </c>
      <c r="Y467" s="26">
        <v>244.5</v>
      </c>
      <c r="Z467" s="26">
        <v>1033</v>
      </c>
      <c r="AA467" s="26">
        <v>4125</v>
      </c>
      <c r="AB467" s="26">
        <v>325.39999999999998</v>
      </c>
      <c r="AC467" s="26">
        <v>990</v>
      </c>
      <c r="AD467" s="26">
        <v>11160</v>
      </c>
      <c r="AE467" s="26">
        <v>1231</v>
      </c>
      <c r="AF467" s="26">
        <v>2445</v>
      </c>
      <c r="AG467" s="26">
        <v>140.8621</v>
      </c>
    </row>
    <row r="468" spans="1:33" ht="15.75" customHeight="1">
      <c r="A468" s="101">
        <v>44502</v>
      </c>
      <c r="B468" s="102">
        <f>VLOOKUP(A468,'FTSE All-Share Historical '!A:B,2,FALSE)</f>
        <v>4166.17</v>
      </c>
      <c r="C468" s="26">
        <v>668</v>
      </c>
      <c r="D468" s="26">
        <v>203.4</v>
      </c>
      <c r="E468" s="26">
        <v>276.8</v>
      </c>
      <c r="F468" s="26">
        <v>275</v>
      </c>
      <c r="G468" s="26">
        <v>71</v>
      </c>
      <c r="H468" s="26">
        <v>425</v>
      </c>
      <c r="I468" s="26">
        <v>81.45</v>
      </c>
      <c r="J468" s="26">
        <v>358</v>
      </c>
      <c r="K468" s="26">
        <v>333</v>
      </c>
      <c r="L468" s="26">
        <v>297</v>
      </c>
      <c r="M468" s="26">
        <v>1534</v>
      </c>
      <c r="N468" s="26">
        <v>255.2</v>
      </c>
      <c r="O468" s="26">
        <v>1505</v>
      </c>
      <c r="P468" s="26">
        <v>2230</v>
      </c>
      <c r="Q468" s="26">
        <v>109.6</v>
      </c>
      <c r="R468" s="26">
        <v>55</v>
      </c>
      <c r="S468" s="26">
        <v>61.8</v>
      </c>
      <c r="T468" s="26">
        <v>1040</v>
      </c>
      <c r="U468" s="26">
        <v>277</v>
      </c>
      <c r="V468" s="26">
        <v>241</v>
      </c>
      <c r="W468" s="26">
        <v>4460.5</v>
      </c>
      <c r="X468" s="26">
        <v>2720</v>
      </c>
      <c r="Y468" s="26">
        <v>236.5</v>
      </c>
      <c r="Z468" s="26">
        <v>995.5</v>
      </c>
      <c r="AA468" s="26">
        <v>4175</v>
      </c>
      <c r="AB468" s="26">
        <v>326</v>
      </c>
      <c r="AC468" s="26">
        <v>990</v>
      </c>
      <c r="AD468" s="26">
        <v>11260</v>
      </c>
      <c r="AE468" s="26">
        <v>1210.5</v>
      </c>
      <c r="AF468" s="26">
        <v>2474</v>
      </c>
      <c r="AG468" s="26">
        <v>138.83949999999999</v>
      </c>
    </row>
    <row r="469" spans="1:33" ht="15.75" customHeight="1">
      <c r="A469" s="101">
        <v>44503</v>
      </c>
      <c r="B469" s="102">
        <f>VLOOKUP(A469,'FTSE All-Share Historical '!A:B,2,FALSE)</f>
        <v>4153.21</v>
      </c>
      <c r="C469" s="26">
        <v>660</v>
      </c>
      <c r="D469" s="26">
        <v>206.2</v>
      </c>
      <c r="E469" s="26">
        <v>277.2</v>
      </c>
      <c r="F469" s="26">
        <v>287</v>
      </c>
      <c r="G469" s="26">
        <v>67.2</v>
      </c>
      <c r="H469" s="26">
        <v>430</v>
      </c>
      <c r="I469" s="26">
        <v>78.2</v>
      </c>
      <c r="J469" s="26">
        <v>367</v>
      </c>
      <c r="K469" s="26">
        <v>323</v>
      </c>
      <c r="L469" s="26">
        <v>297</v>
      </c>
      <c r="M469" s="26">
        <v>1550</v>
      </c>
      <c r="N469" s="26">
        <v>241.6</v>
      </c>
      <c r="O469" s="26">
        <v>1465</v>
      </c>
      <c r="P469" s="26">
        <v>2260</v>
      </c>
      <c r="Q469" s="26">
        <v>108.4</v>
      </c>
      <c r="R469" s="26">
        <v>54.4</v>
      </c>
      <c r="S469" s="26">
        <v>61.2</v>
      </c>
      <c r="T469" s="26">
        <v>1020</v>
      </c>
      <c r="U469" s="26">
        <v>273</v>
      </c>
      <c r="V469" s="26">
        <v>240</v>
      </c>
      <c r="W469" s="26">
        <v>4461</v>
      </c>
      <c r="X469" s="26">
        <v>2760.5</v>
      </c>
      <c r="Y469" s="26">
        <v>232.5</v>
      </c>
      <c r="Z469" s="26">
        <v>973</v>
      </c>
      <c r="AA469" s="26">
        <v>4150</v>
      </c>
      <c r="AB469" s="26">
        <v>320.5</v>
      </c>
      <c r="AC469" s="26">
        <v>990</v>
      </c>
      <c r="AD469" s="26">
        <v>11180</v>
      </c>
      <c r="AE469" s="26">
        <v>1251</v>
      </c>
      <c r="AF469" s="26">
        <v>2464</v>
      </c>
      <c r="AG469" s="26">
        <v>138.40610000000001</v>
      </c>
    </row>
    <row r="470" spans="1:33" ht="15.75" customHeight="1">
      <c r="A470" s="101">
        <v>44504</v>
      </c>
      <c r="B470" s="102">
        <f>VLOOKUP(A470,'FTSE All-Share Historical '!A:B,2,FALSE)</f>
        <v>4179.07</v>
      </c>
      <c r="C470" s="26">
        <v>666</v>
      </c>
      <c r="D470" s="26">
        <v>202.2</v>
      </c>
      <c r="E470" s="26">
        <v>279.8</v>
      </c>
      <c r="F470" s="26">
        <v>285</v>
      </c>
      <c r="G470" s="26">
        <v>67.8</v>
      </c>
      <c r="H470" s="26">
        <v>427</v>
      </c>
      <c r="I470" s="26">
        <v>79.3</v>
      </c>
      <c r="J470" s="26">
        <v>354</v>
      </c>
      <c r="K470" s="26">
        <v>321</v>
      </c>
      <c r="L470" s="26">
        <v>292.5</v>
      </c>
      <c r="M470" s="26">
        <v>1592</v>
      </c>
      <c r="N470" s="26">
        <v>245.4</v>
      </c>
      <c r="O470" s="26">
        <v>1465</v>
      </c>
      <c r="P470" s="26">
        <v>2280</v>
      </c>
      <c r="Q470" s="26">
        <v>107</v>
      </c>
      <c r="R470" s="26">
        <v>57.6</v>
      </c>
      <c r="S470" s="26">
        <v>61</v>
      </c>
      <c r="T470" s="26">
        <v>1060</v>
      </c>
      <c r="U470" s="26">
        <v>287</v>
      </c>
      <c r="V470" s="26">
        <v>244</v>
      </c>
      <c r="W470" s="26">
        <v>4435.5</v>
      </c>
      <c r="X470" s="26">
        <v>2753.5</v>
      </c>
      <c r="Y470" s="26">
        <v>230.5</v>
      </c>
      <c r="Z470" s="26">
        <v>996</v>
      </c>
      <c r="AA470" s="26">
        <v>4180</v>
      </c>
      <c r="AB470" s="26">
        <v>319.60000000000002</v>
      </c>
      <c r="AC470" s="26">
        <v>990</v>
      </c>
      <c r="AD470" s="26">
        <v>11360</v>
      </c>
      <c r="AE470" s="26">
        <v>1271</v>
      </c>
      <c r="AF470" s="26">
        <v>2432</v>
      </c>
      <c r="AG470" s="26">
        <v>138.62280000000001</v>
      </c>
    </row>
    <row r="471" spans="1:33" ht="15.75" customHeight="1">
      <c r="A471" s="101">
        <v>44505</v>
      </c>
      <c r="B471" s="102">
        <f>VLOOKUP(A471,'FTSE All-Share Historical '!A:B,2,FALSE)</f>
        <v>4194.3999999999996</v>
      </c>
      <c r="C471" s="26">
        <v>660</v>
      </c>
      <c r="D471" s="26">
        <v>205.8</v>
      </c>
      <c r="E471" s="26">
        <v>281.2</v>
      </c>
      <c r="F471" s="26">
        <v>280</v>
      </c>
      <c r="G471" s="26">
        <v>70.099999999999994</v>
      </c>
      <c r="H471" s="26">
        <v>419</v>
      </c>
      <c r="I471" s="26">
        <v>81.900000000000006</v>
      </c>
      <c r="J471" s="26">
        <v>335</v>
      </c>
      <c r="K471" s="26">
        <v>323</v>
      </c>
      <c r="L471" s="26">
        <v>307</v>
      </c>
      <c r="M471" s="26">
        <v>1532</v>
      </c>
      <c r="N471" s="26">
        <v>254.8</v>
      </c>
      <c r="O471" s="26">
        <v>1465</v>
      </c>
      <c r="P471" s="26">
        <v>2300</v>
      </c>
      <c r="Q471" s="26">
        <v>109</v>
      </c>
      <c r="R471" s="26">
        <v>57.8</v>
      </c>
      <c r="S471" s="26">
        <v>62.2</v>
      </c>
      <c r="T471" s="26">
        <v>1055</v>
      </c>
      <c r="U471" s="26">
        <v>289</v>
      </c>
      <c r="V471" s="26">
        <v>242</v>
      </c>
      <c r="W471" s="26">
        <v>4424.5</v>
      </c>
      <c r="X471" s="26">
        <v>2727.5</v>
      </c>
      <c r="Y471" s="26">
        <v>228.5</v>
      </c>
      <c r="Z471" s="26">
        <v>1041</v>
      </c>
      <c r="AA471" s="26">
        <v>4055</v>
      </c>
      <c r="AB471" s="26">
        <v>329.9</v>
      </c>
      <c r="AC471" s="26">
        <v>985</v>
      </c>
      <c r="AD471" s="26">
        <v>11315</v>
      </c>
      <c r="AE471" s="26">
        <v>1332</v>
      </c>
      <c r="AF471" s="26">
        <v>2391</v>
      </c>
      <c r="AG471" s="26">
        <v>130.749</v>
      </c>
    </row>
    <row r="472" spans="1:33" ht="15.75" customHeight="1">
      <c r="A472" s="101">
        <v>44508</v>
      </c>
      <c r="B472" s="102">
        <f>VLOOKUP(A472,'FTSE All-Share Historical '!A:B,2,FALSE)</f>
        <v>4190.92</v>
      </c>
      <c r="C472" s="26">
        <v>658</v>
      </c>
      <c r="D472" s="26">
        <v>201.8</v>
      </c>
      <c r="E472" s="26">
        <v>281</v>
      </c>
      <c r="F472" s="26">
        <v>280</v>
      </c>
      <c r="G472" s="26">
        <v>70</v>
      </c>
      <c r="H472" s="26">
        <v>415</v>
      </c>
      <c r="I472" s="26">
        <v>80.650000000000006</v>
      </c>
      <c r="J472" s="26">
        <v>350</v>
      </c>
      <c r="K472" s="26">
        <v>317</v>
      </c>
      <c r="L472" s="26">
        <v>305</v>
      </c>
      <c r="M472" s="26">
        <v>1526</v>
      </c>
      <c r="N472" s="26">
        <v>252.4</v>
      </c>
      <c r="O472" s="26">
        <v>1475</v>
      </c>
      <c r="P472" s="26">
        <v>2315</v>
      </c>
      <c r="Q472" s="26">
        <v>108.4</v>
      </c>
      <c r="R472" s="26">
        <v>59.55</v>
      </c>
      <c r="S472" s="26">
        <v>62.2</v>
      </c>
      <c r="T472" s="26">
        <v>1045</v>
      </c>
      <c r="U472" s="26">
        <v>284</v>
      </c>
      <c r="V472" s="26">
        <v>240</v>
      </c>
      <c r="W472" s="26">
        <v>4474</v>
      </c>
      <c r="X472" s="26">
        <v>2767</v>
      </c>
      <c r="Y472" s="26">
        <v>234</v>
      </c>
      <c r="Z472" s="26">
        <v>1031</v>
      </c>
      <c r="AA472" s="26">
        <v>3965</v>
      </c>
      <c r="AB472" s="26">
        <v>327.5</v>
      </c>
      <c r="AC472" s="26">
        <v>980</v>
      </c>
      <c r="AD472" s="26">
        <v>11440</v>
      </c>
      <c r="AE472" s="26">
        <v>1297</v>
      </c>
      <c r="AF472" s="26">
        <v>2407</v>
      </c>
      <c r="AG472" s="26">
        <v>132.84379999999999</v>
      </c>
    </row>
    <row r="473" spans="1:33" ht="15.75" customHeight="1">
      <c r="A473" s="101">
        <v>44509</v>
      </c>
      <c r="B473" s="102">
        <f>VLOOKUP(A473,'FTSE All-Share Historical '!A:B,2,FALSE)</f>
        <v>4173</v>
      </c>
      <c r="C473" s="26">
        <v>666</v>
      </c>
      <c r="D473" s="26">
        <v>197.4</v>
      </c>
      <c r="E473" s="26">
        <v>278.60000000000002</v>
      </c>
      <c r="F473" s="26">
        <v>270</v>
      </c>
      <c r="G473" s="26">
        <v>70</v>
      </c>
      <c r="H473" s="26">
        <v>406</v>
      </c>
      <c r="I473" s="26">
        <v>80.5</v>
      </c>
      <c r="J473" s="26">
        <v>350</v>
      </c>
      <c r="K473" s="26">
        <v>320</v>
      </c>
      <c r="L473" s="26">
        <v>278.5</v>
      </c>
      <c r="M473" s="26">
        <v>1516</v>
      </c>
      <c r="N473" s="26">
        <v>247.6</v>
      </c>
      <c r="O473" s="26">
        <v>1430</v>
      </c>
      <c r="P473" s="26">
        <v>2285</v>
      </c>
      <c r="Q473" s="26">
        <v>107.4</v>
      </c>
      <c r="R473" s="26">
        <v>57.2</v>
      </c>
      <c r="S473" s="26">
        <v>62</v>
      </c>
      <c r="T473" s="26">
        <v>1045</v>
      </c>
      <c r="U473" s="26">
        <v>281</v>
      </c>
      <c r="V473" s="26">
        <v>245</v>
      </c>
      <c r="W473" s="26">
        <v>4440.5</v>
      </c>
      <c r="X473" s="26">
        <v>2729.5</v>
      </c>
      <c r="Y473" s="26">
        <v>231</v>
      </c>
      <c r="Z473" s="26">
        <v>1029</v>
      </c>
      <c r="AA473" s="26">
        <v>3920</v>
      </c>
      <c r="AB473" s="26">
        <v>322.8</v>
      </c>
      <c r="AC473" s="26">
        <v>960</v>
      </c>
      <c r="AD473" s="26">
        <v>11430</v>
      </c>
      <c r="AE473" s="26">
        <v>1296</v>
      </c>
      <c r="AF473" s="26">
        <v>2392</v>
      </c>
      <c r="AG473" s="26">
        <v>129.8099</v>
      </c>
    </row>
    <row r="474" spans="1:33" ht="15.75" customHeight="1">
      <c r="A474" s="101">
        <v>44510</v>
      </c>
      <c r="B474" s="102">
        <f>VLOOKUP(A474,'FTSE All-Share Historical '!A:B,2,FALSE)</f>
        <v>4206.3</v>
      </c>
      <c r="C474" s="26">
        <v>670</v>
      </c>
      <c r="D474" s="26">
        <v>193.8</v>
      </c>
      <c r="E474" s="26">
        <v>333.8</v>
      </c>
      <c r="F474" s="26">
        <v>270</v>
      </c>
      <c r="G474" s="26">
        <v>69</v>
      </c>
      <c r="H474" s="26">
        <v>403</v>
      </c>
      <c r="I474" s="26">
        <v>79</v>
      </c>
      <c r="J474" s="26">
        <v>345</v>
      </c>
      <c r="K474" s="26">
        <v>329</v>
      </c>
      <c r="L474" s="26">
        <v>280</v>
      </c>
      <c r="M474" s="26">
        <v>1500</v>
      </c>
      <c r="N474" s="26">
        <v>240.8</v>
      </c>
      <c r="O474" s="26">
        <v>1440</v>
      </c>
      <c r="P474" s="26">
        <v>2260</v>
      </c>
      <c r="Q474" s="26">
        <v>107</v>
      </c>
      <c r="R474" s="26">
        <v>57</v>
      </c>
      <c r="S474" s="26">
        <v>62.4</v>
      </c>
      <c r="T474" s="26">
        <v>1060</v>
      </c>
      <c r="U474" s="26">
        <v>283</v>
      </c>
      <c r="V474" s="26">
        <v>239.5</v>
      </c>
      <c r="W474" s="26">
        <v>4445</v>
      </c>
      <c r="X474" s="26">
        <v>2736.5</v>
      </c>
      <c r="Y474" s="26">
        <v>233.5</v>
      </c>
      <c r="Z474" s="26">
        <v>954.5</v>
      </c>
      <c r="AA474" s="26">
        <v>3870</v>
      </c>
      <c r="AB474" s="26">
        <v>321.7</v>
      </c>
      <c r="AC474" s="26">
        <v>945</v>
      </c>
      <c r="AD474" s="26">
        <v>11535</v>
      </c>
      <c r="AE474" s="26">
        <v>1288.5</v>
      </c>
      <c r="AF474" s="26">
        <v>2378</v>
      </c>
      <c r="AG474" s="26">
        <v>131.1824</v>
      </c>
    </row>
    <row r="475" spans="1:33" ht="15.75" customHeight="1">
      <c r="A475" s="101">
        <v>44511</v>
      </c>
      <c r="B475" s="102">
        <f>VLOOKUP(A475,'FTSE All-Share Historical '!A:B,2,FALSE)</f>
        <v>4231.53</v>
      </c>
      <c r="C475" s="26">
        <v>670</v>
      </c>
      <c r="D475" s="26">
        <v>192.8</v>
      </c>
      <c r="E475" s="26">
        <v>324.39999999999998</v>
      </c>
      <c r="F475" s="26">
        <v>272</v>
      </c>
      <c r="G475" s="26">
        <v>68.599999999999994</v>
      </c>
      <c r="H475" s="26">
        <v>407</v>
      </c>
      <c r="I475" s="26">
        <v>79</v>
      </c>
      <c r="J475" s="26">
        <v>362</v>
      </c>
      <c r="K475" s="26">
        <v>318</v>
      </c>
      <c r="L475" s="26">
        <v>281</v>
      </c>
      <c r="M475" s="26">
        <v>1506</v>
      </c>
      <c r="N475" s="26">
        <v>240</v>
      </c>
      <c r="O475" s="26">
        <v>1465</v>
      </c>
      <c r="P475" s="26">
        <v>2300</v>
      </c>
      <c r="Q475" s="26">
        <v>108</v>
      </c>
      <c r="R475" s="26">
        <v>57.4</v>
      </c>
      <c r="S475" s="26">
        <v>63.6</v>
      </c>
      <c r="T475" s="26">
        <v>1060</v>
      </c>
      <c r="U475" s="26">
        <v>280</v>
      </c>
      <c r="V475" s="26">
        <v>238</v>
      </c>
      <c r="W475" s="26">
        <v>4597</v>
      </c>
      <c r="X475" s="26">
        <v>2897</v>
      </c>
      <c r="Y475" s="26">
        <v>243.5</v>
      </c>
      <c r="Z475" s="26">
        <v>958.5</v>
      </c>
      <c r="AA475" s="26">
        <v>3900</v>
      </c>
      <c r="AB475" s="26">
        <v>322.60000000000002</v>
      </c>
      <c r="AC475" s="26">
        <v>960</v>
      </c>
      <c r="AD475" s="26">
        <v>11670</v>
      </c>
      <c r="AE475" s="26">
        <v>1258</v>
      </c>
      <c r="AF475" s="26">
        <v>2369</v>
      </c>
      <c r="AG475" s="26">
        <v>138.04490000000001</v>
      </c>
    </row>
    <row r="476" spans="1:33" ht="15.75" customHeight="1">
      <c r="A476" s="101">
        <v>44512</v>
      </c>
      <c r="B476" s="102">
        <f>VLOOKUP(A476,'FTSE All-Share Historical '!A:B,2,FALSE)</f>
        <v>4213.8900000000003</v>
      </c>
      <c r="C476" s="26">
        <v>650</v>
      </c>
      <c r="D476" s="26">
        <v>202.6</v>
      </c>
      <c r="E476" s="26">
        <v>325</v>
      </c>
      <c r="F476" s="26">
        <v>274</v>
      </c>
      <c r="G476" s="26">
        <v>68.75</v>
      </c>
      <c r="H476" s="26">
        <v>407</v>
      </c>
      <c r="I476" s="26">
        <v>77.150000000000006</v>
      </c>
      <c r="J476" s="26">
        <v>355</v>
      </c>
      <c r="K476" s="26">
        <v>315</v>
      </c>
      <c r="L476" s="26">
        <v>281</v>
      </c>
      <c r="M476" s="26">
        <v>1500</v>
      </c>
      <c r="N476" s="26">
        <v>239</v>
      </c>
      <c r="O476" s="26">
        <v>1465</v>
      </c>
      <c r="P476" s="26">
        <v>2370</v>
      </c>
      <c r="Q476" s="26">
        <v>110</v>
      </c>
      <c r="R476" s="26">
        <v>57.1</v>
      </c>
      <c r="S476" s="26">
        <v>61.4</v>
      </c>
      <c r="T476" s="26">
        <v>1055</v>
      </c>
      <c r="U476" s="26">
        <v>281</v>
      </c>
      <c r="V476" s="26">
        <v>238</v>
      </c>
      <c r="W476" s="26">
        <v>4562.5</v>
      </c>
      <c r="X476" s="26">
        <v>2891</v>
      </c>
      <c r="Y476" s="26">
        <v>242.5</v>
      </c>
      <c r="Z476" s="26">
        <v>942</v>
      </c>
      <c r="AA476" s="26">
        <v>3910</v>
      </c>
      <c r="AB476" s="26">
        <v>319</v>
      </c>
      <c r="AC476" s="26">
        <v>970</v>
      </c>
      <c r="AD476" s="26">
        <v>11870</v>
      </c>
      <c r="AE476" s="26">
        <v>1252</v>
      </c>
      <c r="AF476" s="26">
        <v>2358</v>
      </c>
      <c r="AG476" s="26">
        <v>125.69240000000001</v>
      </c>
    </row>
    <row r="477" spans="1:33" ht="15.75" customHeight="1">
      <c r="A477" s="101">
        <v>44515</v>
      </c>
      <c r="B477" s="102">
        <f>VLOOKUP(A477,'FTSE All-Share Historical '!A:B,2,FALSE)</f>
        <v>4217.79</v>
      </c>
      <c r="C477" s="26">
        <v>620</v>
      </c>
      <c r="D477" s="26">
        <v>198</v>
      </c>
      <c r="E477" s="26">
        <v>340.6</v>
      </c>
      <c r="F477" s="26">
        <v>267</v>
      </c>
      <c r="G477" s="26">
        <v>69</v>
      </c>
      <c r="H477" s="26">
        <v>412</v>
      </c>
      <c r="I477" s="26">
        <v>78.150000000000006</v>
      </c>
      <c r="J477" s="26">
        <v>354</v>
      </c>
      <c r="K477" s="26">
        <v>320</v>
      </c>
      <c r="L477" s="26">
        <v>281</v>
      </c>
      <c r="M477" s="26">
        <v>1500</v>
      </c>
      <c r="N477" s="26">
        <v>237.6</v>
      </c>
      <c r="O477" s="26">
        <v>1490</v>
      </c>
      <c r="P477" s="26">
        <v>2415</v>
      </c>
      <c r="Q477" s="26">
        <v>112.2</v>
      </c>
      <c r="R477" s="26">
        <v>56.3</v>
      </c>
      <c r="S477" s="26">
        <v>63.6</v>
      </c>
      <c r="T477" s="26">
        <v>1070</v>
      </c>
      <c r="U477" s="26">
        <v>284</v>
      </c>
      <c r="V477" s="26">
        <v>239</v>
      </c>
      <c r="W477" s="26">
        <v>4514</v>
      </c>
      <c r="X477" s="26">
        <v>2850</v>
      </c>
      <c r="Y477" s="26">
        <v>240</v>
      </c>
      <c r="Z477" s="26">
        <v>934.5</v>
      </c>
      <c r="AA477" s="26">
        <v>3975</v>
      </c>
      <c r="AB477" s="26">
        <v>320.8</v>
      </c>
      <c r="AC477" s="26">
        <v>970</v>
      </c>
      <c r="AD477" s="26">
        <v>11830</v>
      </c>
      <c r="AE477" s="26">
        <v>1246.5</v>
      </c>
      <c r="AF477" s="26">
        <v>2366</v>
      </c>
      <c r="AG477" s="26">
        <v>127.64279999999999</v>
      </c>
    </row>
    <row r="478" spans="1:33" ht="15.75" customHeight="1">
      <c r="A478" s="101">
        <v>44516</v>
      </c>
      <c r="B478" s="102">
        <f>VLOOKUP(A478,'FTSE All-Share Historical '!A:B,2,FALSE)</f>
        <v>4203.45</v>
      </c>
      <c r="C478" s="26">
        <v>650</v>
      </c>
      <c r="D478" s="26">
        <v>190.7</v>
      </c>
      <c r="E478" s="26">
        <v>341</v>
      </c>
      <c r="F478" s="26">
        <v>265</v>
      </c>
      <c r="G478" s="26">
        <v>68</v>
      </c>
      <c r="H478" s="26">
        <v>420</v>
      </c>
      <c r="I478" s="26">
        <v>77.25</v>
      </c>
      <c r="J478" s="26">
        <v>353</v>
      </c>
      <c r="K478" s="26">
        <v>305</v>
      </c>
      <c r="L478" s="26">
        <v>257.5</v>
      </c>
      <c r="M478" s="26">
        <v>1464</v>
      </c>
      <c r="N478" s="26">
        <v>238.6</v>
      </c>
      <c r="O478" s="26">
        <v>1500</v>
      </c>
      <c r="P478" s="26">
        <v>2375</v>
      </c>
      <c r="Q478" s="26">
        <v>113</v>
      </c>
      <c r="R478" s="26">
        <v>55.9</v>
      </c>
      <c r="S478" s="26">
        <v>63</v>
      </c>
      <c r="T478" s="26">
        <v>1050</v>
      </c>
      <c r="U478" s="26">
        <v>283</v>
      </c>
      <c r="V478" s="26">
        <v>235</v>
      </c>
      <c r="W478" s="26">
        <v>4453.5</v>
      </c>
      <c r="X478" s="26">
        <v>2841.5</v>
      </c>
      <c r="Y478" s="26">
        <v>235</v>
      </c>
      <c r="Z478" s="26">
        <v>927.5</v>
      </c>
      <c r="AA478" s="26">
        <v>3885</v>
      </c>
      <c r="AB478" s="26">
        <v>315.10000000000002</v>
      </c>
      <c r="AC478" s="26">
        <v>965</v>
      </c>
      <c r="AD478" s="26">
        <v>11905</v>
      </c>
      <c r="AE478" s="26">
        <v>1203.5</v>
      </c>
      <c r="AF478" s="26">
        <v>2334</v>
      </c>
      <c r="AG478" s="26">
        <v>128.58189999999999</v>
      </c>
    </row>
    <row r="479" spans="1:33" ht="15.75" customHeight="1">
      <c r="A479" s="101">
        <v>44517</v>
      </c>
      <c r="B479" s="102">
        <f>VLOOKUP(A479,'FTSE All-Share Historical '!A:B,2,FALSE)</f>
        <v>4183.22</v>
      </c>
      <c r="C479" s="26">
        <v>642</v>
      </c>
      <c r="D479" s="26">
        <v>186.5</v>
      </c>
      <c r="E479" s="26">
        <v>340</v>
      </c>
      <c r="F479" s="26">
        <v>273</v>
      </c>
      <c r="G479" s="26">
        <v>67.8</v>
      </c>
      <c r="H479" s="26">
        <v>419</v>
      </c>
      <c r="I479" s="26">
        <v>76.95</v>
      </c>
      <c r="J479" s="26">
        <v>354</v>
      </c>
      <c r="K479" s="26">
        <v>311</v>
      </c>
      <c r="L479" s="26">
        <v>245</v>
      </c>
      <c r="M479" s="26">
        <v>1436</v>
      </c>
      <c r="N479" s="26">
        <v>240</v>
      </c>
      <c r="O479" s="26">
        <v>1485</v>
      </c>
      <c r="P479" s="26">
        <v>2390</v>
      </c>
      <c r="Q479" s="26">
        <v>112.8</v>
      </c>
      <c r="R479" s="26">
        <v>56</v>
      </c>
      <c r="S479" s="26">
        <v>63.4</v>
      </c>
      <c r="T479" s="26">
        <v>1080</v>
      </c>
      <c r="U479" s="26">
        <v>284</v>
      </c>
      <c r="V479" s="26">
        <v>240</v>
      </c>
      <c r="W479" s="26">
        <v>4453</v>
      </c>
      <c r="X479" s="26">
        <v>2877.5</v>
      </c>
      <c r="Y479" s="26">
        <v>234.5</v>
      </c>
      <c r="Z479" s="26">
        <v>925</v>
      </c>
      <c r="AA479" s="26">
        <v>3835</v>
      </c>
      <c r="AB479" s="26">
        <v>313.5</v>
      </c>
      <c r="AC479" s="26">
        <v>950</v>
      </c>
      <c r="AD479" s="26">
        <v>11945</v>
      </c>
      <c r="AE479" s="26">
        <v>1195</v>
      </c>
      <c r="AF479" s="26">
        <v>2342</v>
      </c>
      <c r="AG479" s="26">
        <v>126.4148</v>
      </c>
    </row>
    <row r="480" spans="1:33" ht="15.75" customHeight="1">
      <c r="A480" s="101">
        <v>44518</v>
      </c>
      <c r="B480" s="102">
        <f>VLOOKUP(A480,'FTSE All-Share Historical '!A:B,2,FALSE)</f>
        <v>4171.04</v>
      </c>
      <c r="C480" s="26">
        <v>686</v>
      </c>
      <c r="D480" s="26">
        <v>185.4</v>
      </c>
      <c r="E480" s="26">
        <v>345.4</v>
      </c>
      <c r="F480" s="26">
        <v>273</v>
      </c>
      <c r="G480" s="26">
        <v>67</v>
      </c>
      <c r="H480" s="26">
        <v>427</v>
      </c>
      <c r="I480" s="26">
        <v>77.25</v>
      </c>
      <c r="J480" s="26">
        <v>351</v>
      </c>
      <c r="K480" s="26">
        <v>310</v>
      </c>
      <c r="L480" s="26">
        <v>237.5</v>
      </c>
      <c r="M480" s="26">
        <v>1430</v>
      </c>
      <c r="N480" s="26">
        <v>240</v>
      </c>
      <c r="O480" s="26">
        <v>1510</v>
      </c>
      <c r="P480" s="26">
        <v>2415</v>
      </c>
      <c r="Q480" s="26">
        <v>117.4</v>
      </c>
      <c r="R480" s="26">
        <v>55.2</v>
      </c>
      <c r="S480" s="26">
        <v>64.2</v>
      </c>
      <c r="T480" s="26">
        <v>1070</v>
      </c>
      <c r="U480" s="26">
        <v>284</v>
      </c>
      <c r="V480" s="26">
        <v>244</v>
      </c>
      <c r="W480" s="26">
        <v>4375.5</v>
      </c>
      <c r="X480" s="26">
        <v>2798.5</v>
      </c>
      <c r="Y480" s="26">
        <v>231</v>
      </c>
      <c r="Z480" s="26">
        <v>934.5</v>
      </c>
      <c r="AA480" s="26">
        <v>3860</v>
      </c>
      <c r="AB480" s="26">
        <v>315</v>
      </c>
      <c r="AC480" s="26">
        <v>932.5</v>
      </c>
      <c r="AD480" s="26">
        <v>12115</v>
      </c>
      <c r="AE480" s="26">
        <v>1079</v>
      </c>
      <c r="AF480" s="26">
        <v>2287</v>
      </c>
      <c r="AG480" s="26">
        <v>123.95869999999999</v>
      </c>
    </row>
    <row r="481" spans="1:33" ht="15.75" customHeight="1">
      <c r="A481" s="101">
        <v>44519</v>
      </c>
      <c r="B481" s="102">
        <f>VLOOKUP(A481,'FTSE All-Share Historical '!A:B,2,FALSE)</f>
        <v>4153.16</v>
      </c>
      <c r="C481" s="26">
        <v>678</v>
      </c>
      <c r="D481" s="26">
        <v>184.6</v>
      </c>
      <c r="E481" s="26">
        <v>340</v>
      </c>
      <c r="F481" s="26">
        <v>270</v>
      </c>
      <c r="G481" s="26">
        <v>66</v>
      </c>
      <c r="H481" s="26">
        <v>418</v>
      </c>
      <c r="I481" s="26">
        <v>75.099999999999994</v>
      </c>
      <c r="J481" s="26">
        <v>349</v>
      </c>
      <c r="K481" s="26">
        <v>306</v>
      </c>
      <c r="L481" s="26">
        <v>238</v>
      </c>
      <c r="M481" s="26">
        <v>1416</v>
      </c>
      <c r="N481" s="26">
        <v>233</v>
      </c>
      <c r="O481" s="26">
        <v>1470</v>
      </c>
      <c r="P481" s="26">
        <v>2440</v>
      </c>
      <c r="Q481" s="26">
        <v>119.4</v>
      </c>
      <c r="R481" s="26">
        <v>55</v>
      </c>
      <c r="S481" s="26">
        <v>64.8</v>
      </c>
      <c r="T481" s="26">
        <v>1060</v>
      </c>
      <c r="U481" s="26">
        <v>283</v>
      </c>
      <c r="V481" s="26">
        <v>244</v>
      </c>
      <c r="W481" s="26">
        <v>4455</v>
      </c>
      <c r="X481" s="26">
        <v>2844</v>
      </c>
      <c r="Y481" s="26">
        <v>234.5</v>
      </c>
      <c r="Z481" s="26">
        <v>920</v>
      </c>
      <c r="AA481" s="26">
        <v>3825</v>
      </c>
      <c r="AB481" s="26">
        <v>309.2</v>
      </c>
      <c r="AC481" s="26">
        <v>927.5</v>
      </c>
      <c r="AD481" s="26">
        <v>12020</v>
      </c>
      <c r="AE481" s="26">
        <v>1067</v>
      </c>
      <c r="AF481" s="26">
        <v>2300</v>
      </c>
      <c r="AG481" s="26">
        <v>126.9204</v>
      </c>
    </row>
    <row r="482" spans="1:33" ht="15.75" customHeight="1">
      <c r="A482" s="101">
        <v>44522</v>
      </c>
      <c r="B482" s="102">
        <f>VLOOKUP(A482,'FTSE All-Share Historical '!A:B,2,FALSE)</f>
        <v>4166.21</v>
      </c>
      <c r="C482" s="26">
        <v>660</v>
      </c>
      <c r="D482" s="26">
        <v>181.9</v>
      </c>
      <c r="E482" s="26">
        <v>339.4</v>
      </c>
      <c r="F482" s="26">
        <v>267</v>
      </c>
      <c r="G482" s="26">
        <v>67.400000000000006</v>
      </c>
      <c r="H482" s="26">
        <v>420</v>
      </c>
      <c r="I482" s="26">
        <v>74.5</v>
      </c>
      <c r="J482" s="26">
        <v>347.5</v>
      </c>
      <c r="K482" s="26">
        <v>310</v>
      </c>
      <c r="L482" s="26">
        <v>242</v>
      </c>
      <c r="M482" s="26">
        <v>1410</v>
      </c>
      <c r="N482" s="26">
        <v>233.8</v>
      </c>
      <c r="O482" s="26">
        <v>1470</v>
      </c>
      <c r="P482" s="26">
        <v>2410</v>
      </c>
      <c r="Q482" s="26">
        <v>122.8</v>
      </c>
      <c r="R482" s="26">
        <v>55.5</v>
      </c>
      <c r="S482" s="26">
        <v>64.400000000000006</v>
      </c>
      <c r="T482" s="26">
        <v>1065</v>
      </c>
      <c r="U482" s="26">
        <v>280</v>
      </c>
      <c r="V482" s="26">
        <v>244</v>
      </c>
      <c r="W482" s="26">
        <v>4539.5</v>
      </c>
      <c r="X482" s="26">
        <v>2876</v>
      </c>
      <c r="Y482" s="26">
        <v>238</v>
      </c>
      <c r="Z482" s="26">
        <v>908</v>
      </c>
      <c r="AA482" s="26">
        <v>3825</v>
      </c>
      <c r="AB482" s="26">
        <v>315</v>
      </c>
      <c r="AC482" s="26">
        <v>895</v>
      </c>
      <c r="AD482" s="26">
        <v>12120</v>
      </c>
      <c r="AE482" s="26">
        <v>1130</v>
      </c>
      <c r="AF482" s="26">
        <v>2290</v>
      </c>
      <c r="AG482" s="26">
        <v>123.5253</v>
      </c>
    </row>
    <row r="483" spans="1:33" ht="15.75" customHeight="1">
      <c r="A483" s="101">
        <v>44523</v>
      </c>
      <c r="B483" s="102">
        <f>VLOOKUP(A483,'FTSE All-Share Historical '!A:B,2,FALSE)</f>
        <v>4164.92</v>
      </c>
      <c r="C483" s="26">
        <v>684</v>
      </c>
      <c r="D483" s="26">
        <v>180.5</v>
      </c>
      <c r="E483" s="26">
        <v>342.8</v>
      </c>
      <c r="F483" s="26">
        <v>270</v>
      </c>
      <c r="G483" s="26">
        <v>66.5</v>
      </c>
      <c r="H483" s="26">
        <v>420</v>
      </c>
      <c r="I483" s="26">
        <v>74.400000000000006</v>
      </c>
      <c r="J483" s="26">
        <v>335</v>
      </c>
      <c r="K483" s="26">
        <v>319</v>
      </c>
      <c r="L483" s="26">
        <v>235</v>
      </c>
      <c r="M483" s="26">
        <v>1366</v>
      </c>
      <c r="N483" s="26">
        <v>238.6</v>
      </c>
      <c r="O483" s="26">
        <v>1475</v>
      </c>
      <c r="P483" s="26">
        <v>2385</v>
      </c>
      <c r="Q483" s="26">
        <v>119.6</v>
      </c>
      <c r="R483" s="26">
        <v>54</v>
      </c>
      <c r="S483" s="26">
        <v>64</v>
      </c>
      <c r="T483" s="26">
        <v>1050</v>
      </c>
      <c r="U483" s="26">
        <v>284</v>
      </c>
      <c r="V483" s="26">
        <v>246</v>
      </c>
      <c r="W483" s="26">
        <v>4670.5</v>
      </c>
      <c r="X483" s="26">
        <v>2879</v>
      </c>
      <c r="Y483" s="26">
        <v>237</v>
      </c>
      <c r="Z483" s="26">
        <v>916.5</v>
      </c>
      <c r="AA483" s="26">
        <v>3740</v>
      </c>
      <c r="AB483" s="26">
        <v>322.39999999999998</v>
      </c>
      <c r="AC483" s="26">
        <v>885</v>
      </c>
      <c r="AD483" s="26">
        <v>11850</v>
      </c>
      <c r="AE483" s="26">
        <v>1113.5</v>
      </c>
      <c r="AF483" s="26">
        <v>2282</v>
      </c>
      <c r="AG483" s="26">
        <v>124.53660000000001</v>
      </c>
    </row>
    <row r="484" spans="1:33" ht="15.75" customHeight="1">
      <c r="A484" s="101">
        <v>44524</v>
      </c>
      <c r="B484" s="102">
        <f>VLOOKUP(A484,'FTSE All-Share Historical '!A:B,2,FALSE)</f>
        <v>4172.46</v>
      </c>
      <c r="C484" s="26">
        <v>684</v>
      </c>
      <c r="D484" s="26">
        <v>177</v>
      </c>
      <c r="E484" s="26">
        <v>343</v>
      </c>
      <c r="F484" s="26">
        <v>272</v>
      </c>
      <c r="G484" s="26">
        <v>65.5</v>
      </c>
      <c r="H484" s="26">
        <v>425</v>
      </c>
      <c r="I484" s="26">
        <v>74.099999999999994</v>
      </c>
      <c r="J484" s="26">
        <v>357</v>
      </c>
      <c r="K484" s="26">
        <v>309</v>
      </c>
      <c r="L484" s="26">
        <v>233</v>
      </c>
      <c r="M484" s="26">
        <v>1350</v>
      </c>
      <c r="N484" s="26">
        <v>236</v>
      </c>
      <c r="O484" s="26">
        <v>1485</v>
      </c>
      <c r="P484" s="26">
        <v>2410</v>
      </c>
      <c r="Q484" s="26">
        <v>120</v>
      </c>
      <c r="R484" s="26">
        <v>54.3</v>
      </c>
      <c r="S484" s="26">
        <v>60.2</v>
      </c>
      <c r="T484" s="26">
        <v>1072.5</v>
      </c>
      <c r="U484" s="26">
        <v>276</v>
      </c>
      <c r="V484" s="26">
        <v>250</v>
      </c>
      <c r="W484" s="26">
        <v>4718</v>
      </c>
      <c r="X484" s="26">
        <v>2866</v>
      </c>
      <c r="Y484" s="26">
        <v>240.5</v>
      </c>
      <c r="Z484" s="26">
        <v>913.5</v>
      </c>
      <c r="AA484" s="26">
        <v>3710</v>
      </c>
      <c r="AB484" s="26">
        <v>324.60000000000002</v>
      </c>
      <c r="AC484" s="26">
        <v>890</v>
      </c>
      <c r="AD484" s="26">
        <v>11855</v>
      </c>
      <c r="AE484" s="26">
        <v>1122.5</v>
      </c>
      <c r="AF484" s="26">
        <v>2288</v>
      </c>
      <c r="AG484" s="26">
        <v>124.8978</v>
      </c>
    </row>
    <row r="485" spans="1:33" ht="15.75" customHeight="1">
      <c r="A485" s="101">
        <v>44525</v>
      </c>
      <c r="B485" s="102">
        <f>VLOOKUP(A485,'FTSE All-Share Historical '!A:B,2,FALSE)</f>
        <v>4187.3900000000003</v>
      </c>
      <c r="C485" s="26">
        <v>684</v>
      </c>
      <c r="D485" s="26">
        <v>177</v>
      </c>
      <c r="E485" s="26">
        <v>338.2</v>
      </c>
      <c r="F485" s="26">
        <v>272</v>
      </c>
      <c r="G485" s="26">
        <v>68.5</v>
      </c>
      <c r="H485" s="26">
        <v>421</v>
      </c>
      <c r="I485" s="26">
        <v>76.150000000000006</v>
      </c>
      <c r="J485" s="26">
        <v>347.5</v>
      </c>
      <c r="K485" s="26">
        <v>307</v>
      </c>
      <c r="L485" s="26">
        <v>233.5</v>
      </c>
      <c r="M485" s="26">
        <v>1366</v>
      </c>
      <c r="N485" s="26">
        <v>244.4</v>
      </c>
      <c r="O485" s="26">
        <v>1500</v>
      </c>
      <c r="P485" s="26">
        <v>2425</v>
      </c>
      <c r="Q485" s="26">
        <v>119.6</v>
      </c>
      <c r="R485" s="26">
        <v>55</v>
      </c>
      <c r="S485" s="26">
        <v>61.8</v>
      </c>
      <c r="T485" s="26">
        <v>1085</v>
      </c>
      <c r="U485" s="26">
        <v>276</v>
      </c>
      <c r="V485" s="26">
        <v>249</v>
      </c>
      <c r="W485" s="26">
        <v>4668</v>
      </c>
      <c r="X485" s="26">
        <v>2845.5</v>
      </c>
      <c r="Y485" s="26">
        <v>242</v>
      </c>
      <c r="Z485" s="26">
        <v>927</v>
      </c>
      <c r="AA485" s="26">
        <v>3790</v>
      </c>
      <c r="AB485" s="26">
        <v>326.5</v>
      </c>
      <c r="AC485" s="26">
        <v>895</v>
      </c>
      <c r="AD485" s="26">
        <v>11820</v>
      </c>
      <c r="AE485" s="26">
        <v>1121.5</v>
      </c>
      <c r="AF485" s="26">
        <v>2312</v>
      </c>
      <c r="AG485" s="26">
        <v>124.24760000000001</v>
      </c>
    </row>
    <row r="486" spans="1:33" ht="15.75" customHeight="1">
      <c r="A486" s="101">
        <v>44526</v>
      </c>
      <c r="B486" s="102">
        <f>VLOOKUP(A486,'FTSE All-Share Historical '!A:B,2,FALSE)</f>
        <v>4038.19</v>
      </c>
      <c r="C486" s="26">
        <v>684</v>
      </c>
      <c r="D486" s="26">
        <v>167</v>
      </c>
      <c r="E486" s="26">
        <v>321</v>
      </c>
      <c r="F486" s="26">
        <v>272</v>
      </c>
      <c r="G486" s="26">
        <v>68</v>
      </c>
      <c r="H486" s="26">
        <v>421</v>
      </c>
      <c r="I486" s="26">
        <v>70</v>
      </c>
      <c r="J486" s="26">
        <v>345</v>
      </c>
      <c r="K486" s="26">
        <v>288</v>
      </c>
      <c r="L486" s="26">
        <v>208</v>
      </c>
      <c r="M486" s="26">
        <v>1356</v>
      </c>
      <c r="N486" s="26">
        <v>235.4</v>
      </c>
      <c r="O486" s="26">
        <v>1460</v>
      </c>
      <c r="P486" s="26">
        <v>2340</v>
      </c>
      <c r="Q486" s="26">
        <v>110</v>
      </c>
      <c r="R486" s="26">
        <v>51</v>
      </c>
      <c r="S486" s="26">
        <v>59</v>
      </c>
      <c r="T486" s="26">
        <v>1085</v>
      </c>
      <c r="U486" s="26">
        <v>275</v>
      </c>
      <c r="V486" s="26">
        <v>245</v>
      </c>
      <c r="W486" s="26">
        <v>4542.5</v>
      </c>
      <c r="X486" s="26">
        <v>2635</v>
      </c>
      <c r="Y486" s="26">
        <v>233.5</v>
      </c>
      <c r="Z486" s="26">
        <v>892</v>
      </c>
      <c r="AA486" s="26">
        <v>3720</v>
      </c>
      <c r="AB486" s="26">
        <v>307.39999999999998</v>
      </c>
      <c r="AC486" s="26">
        <v>890</v>
      </c>
      <c r="AD486" s="26">
        <v>11485</v>
      </c>
      <c r="AE486" s="26">
        <v>977.2</v>
      </c>
      <c r="AF486" s="26">
        <v>2278</v>
      </c>
      <c r="AG486" s="26">
        <v>132.19370000000001</v>
      </c>
    </row>
    <row r="487" spans="1:33" ht="15.75" customHeight="1">
      <c r="A487" s="101">
        <v>44529</v>
      </c>
      <c r="B487" s="102">
        <f>VLOOKUP(A487,'FTSE All-Share Historical '!A:B,2,FALSE)</f>
        <v>4076.21</v>
      </c>
      <c r="C487" s="26">
        <v>700</v>
      </c>
      <c r="D487" s="26">
        <v>167.8</v>
      </c>
      <c r="E487" s="26">
        <v>321.2</v>
      </c>
      <c r="F487" s="26">
        <v>270</v>
      </c>
      <c r="G487" s="26">
        <v>64.900000000000006</v>
      </c>
      <c r="H487" s="26">
        <v>418</v>
      </c>
      <c r="I487" s="26">
        <v>69.55</v>
      </c>
      <c r="J487" s="26">
        <v>345</v>
      </c>
      <c r="K487" s="26">
        <v>303</v>
      </c>
      <c r="L487" s="26">
        <v>209.5</v>
      </c>
      <c r="M487" s="26">
        <v>1356</v>
      </c>
      <c r="N487" s="26">
        <v>235</v>
      </c>
      <c r="O487" s="26">
        <v>1480</v>
      </c>
      <c r="P487" s="26">
        <v>2385</v>
      </c>
      <c r="Q487" s="26">
        <v>112.2</v>
      </c>
      <c r="R487" s="26">
        <v>51.9</v>
      </c>
      <c r="S487" s="26">
        <v>61.6</v>
      </c>
      <c r="T487" s="26">
        <v>1105</v>
      </c>
      <c r="U487" s="26">
        <v>278</v>
      </c>
      <c r="V487" s="26">
        <v>247</v>
      </c>
      <c r="W487" s="26">
        <v>4621.5</v>
      </c>
      <c r="X487" s="26">
        <v>2683.5</v>
      </c>
      <c r="Y487" s="26">
        <v>243</v>
      </c>
      <c r="Z487" s="26">
        <v>887</v>
      </c>
      <c r="AA487" s="26">
        <v>3770</v>
      </c>
      <c r="AB487" s="26">
        <v>306.10000000000002</v>
      </c>
      <c r="AC487" s="26">
        <v>900</v>
      </c>
      <c r="AD487" s="26">
        <v>11555</v>
      </c>
      <c r="AE487" s="26">
        <v>994.2</v>
      </c>
      <c r="AF487" s="26">
        <v>2230</v>
      </c>
      <c r="AG487" s="26">
        <v>143.67939999999999</v>
      </c>
    </row>
    <row r="488" spans="1:33" ht="15.75" customHeight="1">
      <c r="A488" s="101">
        <v>44530</v>
      </c>
      <c r="B488" s="102">
        <f>VLOOKUP(A488,'FTSE All-Share Historical '!A:B,2,FALSE)</f>
        <v>4044.89</v>
      </c>
      <c r="C488" s="26">
        <v>656</v>
      </c>
      <c r="D488" s="26">
        <v>168</v>
      </c>
      <c r="E488" s="26">
        <v>306.39999999999998</v>
      </c>
      <c r="F488" s="26">
        <v>275</v>
      </c>
      <c r="G488" s="26">
        <v>63.6</v>
      </c>
      <c r="H488" s="26">
        <v>420</v>
      </c>
      <c r="I488" s="26">
        <v>65</v>
      </c>
      <c r="J488" s="26">
        <v>335</v>
      </c>
      <c r="K488" s="26">
        <v>295</v>
      </c>
      <c r="L488" s="26">
        <v>203.5</v>
      </c>
      <c r="M488" s="26">
        <v>1318</v>
      </c>
      <c r="N488" s="26">
        <v>233.8</v>
      </c>
      <c r="O488" s="26">
        <v>1510</v>
      </c>
      <c r="P488" s="26">
        <v>2375</v>
      </c>
      <c r="Q488" s="26">
        <v>107.8</v>
      </c>
      <c r="R488" s="26">
        <v>53.5</v>
      </c>
      <c r="S488" s="26">
        <v>61</v>
      </c>
      <c r="T488" s="26">
        <v>1180</v>
      </c>
      <c r="U488" s="26">
        <v>276</v>
      </c>
      <c r="V488" s="26">
        <v>244</v>
      </c>
      <c r="W488" s="26">
        <v>4612</v>
      </c>
      <c r="X488" s="26">
        <v>2772</v>
      </c>
      <c r="Y488" s="26">
        <v>243</v>
      </c>
      <c r="Z488" s="26">
        <v>857.5</v>
      </c>
      <c r="AA488" s="26">
        <v>3615</v>
      </c>
      <c r="AB488" s="26">
        <v>296</v>
      </c>
      <c r="AC488" s="26">
        <v>910</v>
      </c>
      <c r="AD488" s="26">
        <v>11465</v>
      </c>
      <c r="AE488" s="26">
        <v>976.2</v>
      </c>
      <c r="AF488" s="26">
        <v>2215</v>
      </c>
      <c r="AG488" s="26">
        <v>147.36349999999999</v>
      </c>
    </row>
    <row r="489" spans="1:33" ht="15.75" customHeight="1">
      <c r="A489" s="101">
        <v>44531</v>
      </c>
      <c r="B489" s="102">
        <f>VLOOKUP(A489,'FTSE All-Share Historical '!A:B,2,FALSE)</f>
        <v>4108.8900000000003</v>
      </c>
      <c r="C489" s="26">
        <v>680</v>
      </c>
      <c r="D489" s="26">
        <v>168.6</v>
      </c>
      <c r="E489" s="26">
        <v>320.39999999999998</v>
      </c>
      <c r="F489" s="26">
        <v>277</v>
      </c>
      <c r="G489" s="26">
        <v>66</v>
      </c>
      <c r="H489" s="26">
        <v>424</v>
      </c>
      <c r="I489" s="26">
        <v>68.8</v>
      </c>
      <c r="J489" s="26">
        <v>348</v>
      </c>
      <c r="K489" s="26">
        <v>308</v>
      </c>
      <c r="L489" s="26">
        <v>217</v>
      </c>
      <c r="M489" s="26">
        <v>1320</v>
      </c>
      <c r="N489" s="26">
        <v>233.6</v>
      </c>
      <c r="O489" s="26">
        <v>1490</v>
      </c>
      <c r="P489" s="26">
        <v>2400</v>
      </c>
      <c r="Q489" s="26">
        <v>111</v>
      </c>
      <c r="R489" s="26">
        <v>53.5</v>
      </c>
      <c r="S489" s="26">
        <v>63.6</v>
      </c>
      <c r="T489" s="26">
        <v>1170</v>
      </c>
      <c r="U489" s="26">
        <v>275</v>
      </c>
      <c r="V489" s="26">
        <v>249.5</v>
      </c>
      <c r="W489" s="26">
        <v>4691.5</v>
      </c>
      <c r="X489" s="26">
        <v>2844</v>
      </c>
      <c r="Y489" s="26">
        <v>243.5</v>
      </c>
      <c r="Z489" s="26">
        <v>872.5</v>
      </c>
      <c r="AA489" s="26">
        <v>3660</v>
      </c>
      <c r="AB489" s="26">
        <v>303</v>
      </c>
      <c r="AC489" s="26">
        <v>915</v>
      </c>
      <c r="AD489" s="26">
        <v>11755</v>
      </c>
      <c r="AE489" s="26">
        <v>1040</v>
      </c>
      <c r="AF489" s="26">
        <v>2248</v>
      </c>
      <c r="AG489" s="26">
        <v>147.79689999999999</v>
      </c>
    </row>
    <row r="490" spans="1:33" ht="15.75" customHeight="1">
      <c r="A490" s="101">
        <v>44532</v>
      </c>
      <c r="B490" s="102">
        <f>VLOOKUP(A490,'FTSE All-Share Historical '!A:B,2,FALSE)</f>
        <v>4083.04</v>
      </c>
      <c r="C490" s="26">
        <v>680</v>
      </c>
      <c r="D490" s="26">
        <v>169.2</v>
      </c>
      <c r="E490" s="26">
        <v>341</v>
      </c>
      <c r="F490" s="26">
        <v>269</v>
      </c>
      <c r="G490" s="26">
        <v>69.2</v>
      </c>
      <c r="H490" s="26">
        <v>420</v>
      </c>
      <c r="I490" s="26">
        <v>68.400000000000006</v>
      </c>
      <c r="J490" s="26">
        <v>335</v>
      </c>
      <c r="K490" s="26">
        <v>310</v>
      </c>
      <c r="L490" s="26">
        <v>210</v>
      </c>
      <c r="M490" s="26">
        <v>1304</v>
      </c>
      <c r="N490" s="26">
        <v>224.8</v>
      </c>
      <c r="O490" s="26">
        <v>1500</v>
      </c>
      <c r="P490" s="26">
        <v>2405</v>
      </c>
      <c r="Q490" s="26">
        <v>112.4</v>
      </c>
      <c r="R490" s="26">
        <v>53.2</v>
      </c>
      <c r="S490" s="26">
        <v>64.400000000000006</v>
      </c>
      <c r="T490" s="26">
        <v>1210</v>
      </c>
      <c r="U490" s="26">
        <v>275</v>
      </c>
      <c r="V490" s="26">
        <v>250.5</v>
      </c>
      <c r="W490" s="26">
        <v>4721</v>
      </c>
      <c r="X490" s="26">
        <v>2800</v>
      </c>
      <c r="Y490" s="26">
        <v>243.5</v>
      </c>
      <c r="Z490" s="26">
        <v>852.5</v>
      </c>
      <c r="AA490" s="26">
        <v>3705</v>
      </c>
      <c r="AB490" s="26">
        <v>303.3</v>
      </c>
      <c r="AC490" s="26">
        <v>930</v>
      </c>
      <c r="AD490" s="26">
        <v>11655</v>
      </c>
      <c r="AE490" s="26">
        <v>1042</v>
      </c>
      <c r="AF490" s="26">
        <v>2203</v>
      </c>
      <c r="AG490" s="26">
        <v>147.0745</v>
      </c>
    </row>
    <row r="491" spans="1:33" ht="15.75" customHeight="1">
      <c r="A491" s="101">
        <v>44533</v>
      </c>
      <c r="B491" s="102">
        <f>VLOOKUP(A491,'FTSE All-Share Historical '!A:B,2,FALSE)</f>
        <v>4078.56</v>
      </c>
      <c r="C491" s="26">
        <v>678</v>
      </c>
      <c r="D491" s="26">
        <v>169.4</v>
      </c>
      <c r="E491" s="26">
        <v>344.6</v>
      </c>
      <c r="F491" s="26">
        <v>272</v>
      </c>
      <c r="G491" s="26">
        <v>68.599999999999994</v>
      </c>
      <c r="H491" s="26">
        <v>418</v>
      </c>
      <c r="I491" s="26">
        <v>67.05</v>
      </c>
      <c r="J491" s="26">
        <v>334</v>
      </c>
      <c r="K491" s="26">
        <v>303</v>
      </c>
      <c r="L491" s="26">
        <v>209</v>
      </c>
      <c r="M491" s="26">
        <v>1260</v>
      </c>
      <c r="N491" s="26">
        <v>223.6</v>
      </c>
      <c r="O491" s="26">
        <v>1500</v>
      </c>
      <c r="P491" s="26">
        <v>2435</v>
      </c>
      <c r="Q491" s="26">
        <v>113.8</v>
      </c>
      <c r="R491" s="26">
        <v>52</v>
      </c>
      <c r="S491" s="26">
        <v>65.2</v>
      </c>
      <c r="T491" s="26">
        <v>1200</v>
      </c>
      <c r="U491" s="26">
        <v>271</v>
      </c>
      <c r="V491" s="26">
        <v>247</v>
      </c>
      <c r="W491" s="26">
        <v>4578.5</v>
      </c>
      <c r="X491" s="26">
        <v>2717</v>
      </c>
      <c r="Y491" s="26">
        <v>242.5</v>
      </c>
      <c r="Z491" s="26">
        <v>847.5</v>
      </c>
      <c r="AA491" s="26">
        <v>3685</v>
      </c>
      <c r="AB491" s="26">
        <v>295.10000000000002</v>
      </c>
      <c r="AC491" s="26">
        <v>930</v>
      </c>
      <c r="AD491" s="26">
        <v>11615</v>
      </c>
      <c r="AE491" s="26">
        <v>1016.5</v>
      </c>
      <c r="AF491" s="26">
        <v>2197</v>
      </c>
      <c r="AG491" s="26">
        <v>139.99529999999999</v>
      </c>
    </row>
    <row r="492" spans="1:33" ht="15.75" customHeight="1">
      <c r="A492" s="101">
        <v>44536</v>
      </c>
      <c r="B492" s="102">
        <f>VLOOKUP(A492,'FTSE All-Share Historical '!A:B,2,FALSE)</f>
        <v>4137.8999999999996</v>
      </c>
      <c r="C492" s="26">
        <v>692</v>
      </c>
      <c r="D492" s="26">
        <v>173.1</v>
      </c>
      <c r="E492" s="26">
        <v>347.6</v>
      </c>
      <c r="F492" s="26">
        <v>274</v>
      </c>
      <c r="G492" s="26">
        <v>69.7</v>
      </c>
      <c r="H492" s="26">
        <v>421</v>
      </c>
      <c r="I492" s="26">
        <v>71.75</v>
      </c>
      <c r="J492" s="26">
        <v>348</v>
      </c>
      <c r="K492" s="26">
        <v>301</v>
      </c>
      <c r="L492" s="26">
        <v>228</v>
      </c>
      <c r="M492" s="26">
        <v>1222</v>
      </c>
      <c r="N492" s="26">
        <v>238.4</v>
      </c>
      <c r="O492" s="26">
        <v>1535</v>
      </c>
      <c r="P492" s="26">
        <v>2460</v>
      </c>
      <c r="Q492" s="26">
        <v>115.6</v>
      </c>
      <c r="R492" s="26">
        <v>53</v>
      </c>
      <c r="S492" s="26">
        <v>64.599999999999994</v>
      </c>
      <c r="T492" s="26">
        <v>1200</v>
      </c>
      <c r="U492" s="26">
        <v>273</v>
      </c>
      <c r="V492" s="26">
        <v>248.5</v>
      </c>
      <c r="W492" s="26">
        <v>4592.5</v>
      </c>
      <c r="X492" s="26">
        <v>2812.5</v>
      </c>
      <c r="Y492" s="26">
        <v>240</v>
      </c>
      <c r="Z492" s="26">
        <v>899.5</v>
      </c>
      <c r="AA492" s="26">
        <v>3860</v>
      </c>
      <c r="AB492" s="26">
        <v>306.8</v>
      </c>
      <c r="AC492" s="26">
        <v>930</v>
      </c>
      <c r="AD492" s="26">
        <v>11570</v>
      </c>
      <c r="AE492" s="26">
        <v>1074.5</v>
      </c>
      <c r="AF492" s="26">
        <v>2279</v>
      </c>
      <c r="AG492" s="26">
        <v>134.14410000000001</v>
      </c>
    </row>
    <row r="493" spans="1:33" ht="15.75" customHeight="1">
      <c r="A493" s="101">
        <v>44537</v>
      </c>
      <c r="B493" s="102">
        <f>VLOOKUP(A493,'FTSE All-Share Historical '!A:B,2,FALSE)</f>
        <v>4199.99</v>
      </c>
      <c r="C493" s="26">
        <v>684</v>
      </c>
      <c r="D493" s="26">
        <v>174.6</v>
      </c>
      <c r="E493" s="26">
        <v>370</v>
      </c>
      <c r="F493" s="26">
        <v>278</v>
      </c>
      <c r="G493" s="26">
        <v>70</v>
      </c>
      <c r="H493" s="26">
        <v>425</v>
      </c>
      <c r="I493" s="26">
        <v>70.05</v>
      </c>
      <c r="J493" s="26">
        <v>340</v>
      </c>
      <c r="K493" s="26">
        <v>301</v>
      </c>
      <c r="L493" s="26">
        <v>237.5</v>
      </c>
      <c r="M493" s="26">
        <v>1256</v>
      </c>
      <c r="N493" s="26">
        <v>237.2</v>
      </c>
      <c r="O493" s="26">
        <v>1540</v>
      </c>
      <c r="P493" s="26">
        <v>2500</v>
      </c>
      <c r="Q493" s="26">
        <v>115.6</v>
      </c>
      <c r="R493" s="26">
        <v>53</v>
      </c>
      <c r="S493" s="26">
        <v>67.400000000000006</v>
      </c>
      <c r="T493" s="26">
        <v>1170</v>
      </c>
      <c r="U493" s="26">
        <v>280</v>
      </c>
      <c r="V493" s="26">
        <v>252.5</v>
      </c>
      <c r="W493" s="26">
        <v>4813</v>
      </c>
      <c r="X493" s="26">
        <v>2995</v>
      </c>
      <c r="Y493" s="26">
        <v>246</v>
      </c>
      <c r="Z493" s="26">
        <v>906</v>
      </c>
      <c r="AA493" s="26">
        <v>3855</v>
      </c>
      <c r="AB493" s="26">
        <v>303.8</v>
      </c>
      <c r="AC493" s="26">
        <v>930</v>
      </c>
      <c r="AD493" s="26">
        <v>12255</v>
      </c>
      <c r="AE493" s="26">
        <v>1102.5</v>
      </c>
      <c r="AF493" s="26">
        <v>2266</v>
      </c>
      <c r="AG493" s="26">
        <v>132.19370000000001</v>
      </c>
    </row>
    <row r="494" spans="1:33" ht="15.75" customHeight="1">
      <c r="A494" s="101">
        <v>44538</v>
      </c>
      <c r="B494" s="102">
        <f>VLOOKUP(A494,'FTSE All-Share Historical '!A:B,2,FALSE)</f>
        <v>4198.53</v>
      </c>
      <c r="C494" s="26">
        <v>698</v>
      </c>
      <c r="D494" s="26">
        <v>182</v>
      </c>
      <c r="E494" s="26">
        <v>363.8</v>
      </c>
      <c r="F494" s="26">
        <v>278</v>
      </c>
      <c r="G494" s="26">
        <v>71</v>
      </c>
      <c r="H494" s="26">
        <v>422</v>
      </c>
      <c r="I494" s="26">
        <v>72.650000000000006</v>
      </c>
      <c r="J494" s="26">
        <v>335.5</v>
      </c>
      <c r="K494" s="26">
        <v>301</v>
      </c>
      <c r="L494" s="26">
        <v>243.5</v>
      </c>
      <c r="M494" s="26">
        <v>1250</v>
      </c>
      <c r="N494" s="26">
        <v>235.4</v>
      </c>
      <c r="O494" s="26">
        <v>1550</v>
      </c>
      <c r="P494" s="26">
        <v>2540</v>
      </c>
      <c r="Q494" s="26">
        <v>114.8</v>
      </c>
      <c r="R494" s="26">
        <v>52</v>
      </c>
      <c r="S494" s="26">
        <v>69</v>
      </c>
      <c r="T494" s="26">
        <v>1200</v>
      </c>
      <c r="U494" s="26">
        <v>280</v>
      </c>
      <c r="V494" s="26">
        <v>255.5</v>
      </c>
      <c r="W494" s="26">
        <v>4738.5</v>
      </c>
      <c r="X494" s="26">
        <v>2991</v>
      </c>
      <c r="Y494" s="26">
        <v>245.5</v>
      </c>
      <c r="Z494" s="26">
        <v>891</v>
      </c>
      <c r="AA494" s="26">
        <v>3855</v>
      </c>
      <c r="AB494" s="26">
        <v>309.7</v>
      </c>
      <c r="AC494" s="26">
        <v>930</v>
      </c>
      <c r="AD494" s="26">
        <v>12260</v>
      </c>
      <c r="AE494" s="26">
        <v>1083</v>
      </c>
      <c r="AF494" s="26">
        <v>2267</v>
      </c>
      <c r="AG494" s="26">
        <v>130.0266</v>
      </c>
    </row>
    <row r="495" spans="1:33" ht="15.75" customHeight="1">
      <c r="A495" s="101">
        <v>44539</v>
      </c>
      <c r="B495" s="102">
        <f>VLOOKUP(A495,'FTSE All-Share Historical '!A:B,2,FALSE)</f>
        <v>4188.34</v>
      </c>
      <c r="C495" s="26">
        <v>700</v>
      </c>
      <c r="D495" s="26">
        <v>185.1</v>
      </c>
      <c r="E495" s="26">
        <v>364</v>
      </c>
      <c r="F495" s="26">
        <v>278</v>
      </c>
      <c r="G495" s="26">
        <v>70.5</v>
      </c>
      <c r="H495" s="26">
        <v>423</v>
      </c>
      <c r="I495" s="26">
        <v>71.45</v>
      </c>
      <c r="J495" s="26">
        <v>330</v>
      </c>
      <c r="K495" s="26">
        <v>305</v>
      </c>
      <c r="L495" s="26">
        <v>228.5</v>
      </c>
      <c r="M495" s="26">
        <v>1236</v>
      </c>
      <c r="N495" s="26">
        <v>232.2</v>
      </c>
      <c r="O495" s="26">
        <v>1565</v>
      </c>
      <c r="P495" s="26">
        <v>2530</v>
      </c>
      <c r="Q495" s="26">
        <v>112.2</v>
      </c>
      <c r="R495" s="26">
        <v>52.5</v>
      </c>
      <c r="S495" s="26">
        <v>69</v>
      </c>
      <c r="T495" s="26">
        <v>1200</v>
      </c>
      <c r="U495" s="26">
        <v>276</v>
      </c>
      <c r="V495" s="26">
        <v>254</v>
      </c>
      <c r="W495" s="26">
        <v>4775</v>
      </c>
      <c r="X495" s="26">
        <v>2973</v>
      </c>
      <c r="Y495" s="26">
        <v>251.5</v>
      </c>
      <c r="Z495" s="26">
        <v>879.5</v>
      </c>
      <c r="AA495" s="26">
        <v>3835</v>
      </c>
      <c r="AB495" s="26">
        <v>308.60000000000002</v>
      </c>
      <c r="AC495" s="26">
        <v>935</v>
      </c>
      <c r="AD495" s="26">
        <v>12435</v>
      </c>
      <c r="AE495" s="26">
        <v>1035</v>
      </c>
      <c r="AF495" s="26">
        <v>2241</v>
      </c>
      <c r="AG495" s="26">
        <v>131.3991</v>
      </c>
    </row>
    <row r="496" spans="1:33" ht="15.75" customHeight="1">
      <c r="A496" s="101">
        <v>44540</v>
      </c>
      <c r="B496" s="102">
        <f>VLOOKUP(A496,'FTSE All-Share Historical '!A:B,2,FALSE)</f>
        <v>4167.45</v>
      </c>
      <c r="C496" s="26">
        <v>660</v>
      </c>
      <c r="D496" s="26">
        <v>190.9</v>
      </c>
      <c r="E496" s="26">
        <v>358</v>
      </c>
      <c r="F496" s="26">
        <v>276</v>
      </c>
      <c r="G496" s="26">
        <v>70.5</v>
      </c>
      <c r="H496" s="26">
        <v>416</v>
      </c>
      <c r="I496" s="26">
        <v>69.3</v>
      </c>
      <c r="J496" s="26">
        <v>338</v>
      </c>
      <c r="K496" s="26">
        <v>301</v>
      </c>
      <c r="L496" s="26">
        <v>226.5</v>
      </c>
      <c r="M496" s="26">
        <v>1204</v>
      </c>
      <c r="N496" s="26">
        <v>228.6</v>
      </c>
      <c r="O496" s="26">
        <v>1515</v>
      </c>
      <c r="P496" s="26">
        <v>2510</v>
      </c>
      <c r="Q496" s="26">
        <v>111.6</v>
      </c>
      <c r="R496" s="26">
        <v>51.7</v>
      </c>
      <c r="S496" s="26">
        <v>70.2</v>
      </c>
      <c r="T496" s="26">
        <v>1170</v>
      </c>
      <c r="U496" s="26">
        <v>285</v>
      </c>
      <c r="V496" s="26">
        <v>260</v>
      </c>
      <c r="W496" s="26">
        <v>4754</v>
      </c>
      <c r="X496" s="26">
        <v>2916</v>
      </c>
      <c r="Y496" s="26">
        <v>245</v>
      </c>
      <c r="Z496" s="26">
        <v>867</v>
      </c>
      <c r="AA496" s="26">
        <v>3780</v>
      </c>
      <c r="AB496" s="26">
        <v>312.8</v>
      </c>
      <c r="AC496" s="26">
        <v>935</v>
      </c>
      <c r="AD496" s="26">
        <v>12405</v>
      </c>
      <c r="AE496" s="26">
        <v>1015</v>
      </c>
      <c r="AF496" s="26">
        <v>2213</v>
      </c>
      <c r="AG496" s="26">
        <v>137.25030000000001</v>
      </c>
    </row>
    <row r="497" spans="1:33" ht="15.75" customHeight="1">
      <c r="A497" s="101">
        <v>44543</v>
      </c>
      <c r="B497" s="102">
        <f>VLOOKUP(A497,'FTSE All-Share Historical '!A:B,2,FALSE)</f>
        <v>4130.09</v>
      </c>
      <c r="C497" s="26">
        <v>640</v>
      </c>
      <c r="D497" s="26">
        <v>180.7</v>
      </c>
      <c r="E497" s="26">
        <v>345.8</v>
      </c>
      <c r="F497" s="26">
        <v>280</v>
      </c>
      <c r="G497" s="26">
        <v>69</v>
      </c>
      <c r="H497" s="26">
        <v>425</v>
      </c>
      <c r="I497" s="26">
        <v>66.55</v>
      </c>
      <c r="J497" s="26">
        <v>332</v>
      </c>
      <c r="K497" s="26">
        <v>303</v>
      </c>
      <c r="L497" s="26">
        <v>221</v>
      </c>
      <c r="M497" s="26">
        <v>1160</v>
      </c>
      <c r="N497" s="26">
        <v>224.2</v>
      </c>
      <c r="O497" s="26">
        <v>1515</v>
      </c>
      <c r="P497" s="26">
        <v>2400</v>
      </c>
      <c r="Q497" s="26">
        <v>104.8</v>
      </c>
      <c r="R497" s="26">
        <v>47.9</v>
      </c>
      <c r="S497" s="26">
        <v>70</v>
      </c>
      <c r="T497" s="26">
        <v>1140</v>
      </c>
      <c r="U497" s="26">
        <v>275</v>
      </c>
      <c r="V497" s="26">
        <v>250.5</v>
      </c>
      <c r="W497" s="26">
        <v>4748</v>
      </c>
      <c r="X497" s="26">
        <v>2868.5</v>
      </c>
      <c r="Y497" s="26">
        <v>247</v>
      </c>
      <c r="Z497" s="26">
        <v>820</v>
      </c>
      <c r="AA497" s="26">
        <v>3700</v>
      </c>
      <c r="AB497" s="26">
        <v>307.2</v>
      </c>
      <c r="AC497" s="26">
        <v>935</v>
      </c>
      <c r="AD497" s="26">
        <v>12525</v>
      </c>
      <c r="AE497" s="26">
        <v>955</v>
      </c>
      <c r="AF497" s="26">
        <v>2236</v>
      </c>
      <c r="AG497" s="26">
        <v>137.25030000000001</v>
      </c>
    </row>
    <row r="498" spans="1:33" ht="15.75" customHeight="1">
      <c r="A498" s="101">
        <v>44544</v>
      </c>
      <c r="B498" s="102">
        <f>VLOOKUP(A498,'FTSE All-Share Historical '!A:B,2,FALSE)</f>
        <v>4121</v>
      </c>
      <c r="C498" s="26">
        <v>646</v>
      </c>
      <c r="D498" s="26">
        <v>174.7</v>
      </c>
      <c r="E498" s="26">
        <v>343</v>
      </c>
      <c r="F498" s="26">
        <v>280</v>
      </c>
      <c r="G498" s="26">
        <v>70</v>
      </c>
      <c r="H498" s="26">
        <v>429</v>
      </c>
      <c r="I498" s="26">
        <v>67</v>
      </c>
      <c r="J498" s="26">
        <v>334</v>
      </c>
      <c r="K498" s="26">
        <v>302</v>
      </c>
      <c r="L498" s="26">
        <v>220.5</v>
      </c>
      <c r="M498" s="26">
        <v>1060</v>
      </c>
      <c r="N498" s="26">
        <v>224.8</v>
      </c>
      <c r="O498" s="26">
        <v>1510</v>
      </c>
      <c r="P498" s="26">
        <v>2425</v>
      </c>
      <c r="Q498" s="26">
        <v>104</v>
      </c>
      <c r="R498" s="26">
        <v>47</v>
      </c>
      <c r="S498" s="26">
        <v>66</v>
      </c>
      <c r="T498" s="26">
        <v>1170</v>
      </c>
      <c r="U498" s="26">
        <v>273</v>
      </c>
      <c r="V498" s="26">
        <v>254.5</v>
      </c>
      <c r="W498" s="26">
        <v>4854</v>
      </c>
      <c r="X498" s="26">
        <v>2898</v>
      </c>
      <c r="Y498" s="26">
        <v>240</v>
      </c>
      <c r="Z498" s="26">
        <v>822</v>
      </c>
      <c r="AA498" s="26">
        <v>3655</v>
      </c>
      <c r="AB498" s="26">
        <v>307.60000000000002</v>
      </c>
      <c r="AC498" s="26">
        <v>940</v>
      </c>
      <c r="AD498" s="26">
        <v>12415</v>
      </c>
      <c r="AE498" s="26">
        <v>960.4</v>
      </c>
      <c r="AF498" s="26">
        <v>2204</v>
      </c>
      <c r="AG498" s="26">
        <v>148.08590000000001</v>
      </c>
    </row>
    <row r="499" spans="1:33" ht="15.75" customHeight="1">
      <c r="A499" s="101">
        <v>44545</v>
      </c>
      <c r="B499" s="102">
        <f>VLOOKUP(A499,'FTSE All-Share Historical '!A:B,2,FALSE)</f>
        <v>4094.69</v>
      </c>
      <c r="C499" s="26">
        <v>660</v>
      </c>
      <c r="D499" s="26">
        <v>177.2</v>
      </c>
      <c r="E499" s="26">
        <v>331.2</v>
      </c>
      <c r="F499" s="26">
        <v>278</v>
      </c>
      <c r="G499" s="26">
        <v>69.599999999999994</v>
      </c>
      <c r="H499" s="26">
        <v>452</v>
      </c>
      <c r="I499" s="26">
        <v>65.650000000000006</v>
      </c>
      <c r="J499" s="26">
        <v>331</v>
      </c>
      <c r="K499" s="26">
        <v>305</v>
      </c>
      <c r="L499" s="26">
        <v>216.5</v>
      </c>
      <c r="M499" s="26">
        <v>1042</v>
      </c>
      <c r="N499" s="26">
        <v>215</v>
      </c>
      <c r="O499" s="26">
        <v>1460</v>
      </c>
      <c r="P499" s="26">
        <v>2395</v>
      </c>
      <c r="Q499" s="26">
        <v>102.8</v>
      </c>
      <c r="R499" s="26">
        <v>47.55</v>
      </c>
      <c r="S499" s="26">
        <v>64.599999999999994</v>
      </c>
      <c r="T499" s="26">
        <v>1190</v>
      </c>
      <c r="U499" s="26">
        <v>280</v>
      </c>
      <c r="V499" s="26">
        <v>257</v>
      </c>
      <c r="W499" s="26">
        <v>4745</v>
      </c>
      <c r="X499" s="26">
        <v>2847</v>
      </c>
      <c r="Y499" s="26">
        <v>235.5</v>
      </c>
      <c r="Z499" s="26">
        <v>811</v>
      </c>
      <c r="AA499" s="26">
        <v>3620</v>
      </c>
      <c r="AB499" s="26">
        <v>304</v>
      </c>
      <c r="AC499" s="26">
        <v>940</v>
      </c>
      <c r="AD499" s="26">
        <v>12720</v>
      </c>
      <c r="AE499" s="26">
        <v>950</v>
      </c>
      <c r="AF499" s="26">
        <v>2227</v>
      </c>
      <c r="AG499" s="26">
        <v>153.57589999999999</v>
      </c>
    </row>
    <row r="500" spans="1:33" ht="15.75" customHeight="1">
      <c r="A500" s="101">
        <v>44546</v>
      </c>
      <c r="B500" s="102">
        <f>VLOOKUP(A500,'FTSE All-Share Historical '!A:B,2,FALSE)</f>
        <v>4143.88</v>
      </c>
      <c r="C500" s="26">
        <v>640</v>
      </c>
      <c r="D500" s="26">
        <v>179.6</v>
      </c>
      <c r="E500" s="26">
        <v>330.2</v>
      </c>
      <c r="F500" s="26">
        <v>287</v>
      </c>
      <c r="G500" s="26">
        <v>68</v>
      </c>
      <c r="H500" s="26">
        <v>440</v>
      </c>
      <c r="I500" s="26">
        <v>66.55</v>
      </c>
      <c r="J500" s="26">
        <v>325</v>
      </c>
      <c r="K500" s="26">
        <v>307</v>
      </c>
      <c r="L500" s="26">
        <v>220</v>
      </c>
      <c r="M500" s="26">
        <v>1072</v>
      </c>
      <c r="N500" s="26">
        <v>221.6</v>
      </c>
      <c r="O500" s="26">
        <v>1490</v>
      </c>
      <c r="P500" s="26">
        <v>2420</v>
      </c>
      <c r="Q500" s="26">
        <v>103.2</v>
      </c>
      <c r="R500" s="26">
        <v>47.5</v>
      </c>
      <c r="S500" s="26">
        <v>65.400000000000006</v>
      </c>
      <c r="T500" s="26">
        <v>1175</v>
      </c>
      <c r="U500" s="26">
        <v>277</v>
      </c>
      <c r="V500" s="26">
        <v>255</v>
      </c>
      <c r="W500" s="26">
        <v>4883</v>
      </c>
      <c r="X500" s="26">
        <v>2896.5</v>
      </c>
      <c r="Y500" s="26">
        <v>240.5</v>
      </c>
      <c r="Z500" s="26">
        <v>818</v>
      </c>
      <c r="AA500" s="26">
        <v>3600</v>
      </c>
      <c r="AB500" s="26">
        <v>307.7</v>
      </c>
      <c r="AC500" s="26">
        <v>935</v>
      </c>
      <c r="AD500" s="26">
        <v>12795</v>
      </c>
      <c r="AE500" s="26">
        <v>938.6</v>
      </c>
      <c r="AF500" s="26">
        <v>2198</v>
      </c>
      <c r="AG500" s="26">
        <v>151.98660000000001</v>
      </c>
    </row>
    <row r="501" spans="1:33" ht="15.75" customHeight="1">
      <c r="A501" s="101">
        <v>44547</v>
      </c>
      <c r="B501" s="102">
        <f>VLOOKUP(A501,'FTSE All-Share Historical '!A:B,2,FALSE)</f>
        <v>4152.47</v>
      </c>
      <c r="C501" s="26">
        <v>640</v>
      </c>
      <c r="D501" s="26">
        <v>181</v>
      </c>
      <c r="E501" s="26">
        <v>330.4</v>
      </c>
      <c r="F501" s="26">
        <v>278</v>
      </c>
      <c r="G501" s="26">
        <v>66.3</v>
      </c>
      <c r="H501" s="26">
        <v>438</v>
      </c>
      <c r="I501" s="26">
        <v>69</v>
      </c>
      <c r="J501" s="26">
        <v>319</v>
      </c>
      <c r="K501" s="26">
        <v>311</v>
      </c>
      <c r="L501" s="26">
        <v>231.5</v>
      </c>
      <c r="M501" s="26">
        <v>1068</v>
      </c>
      <c r="N501" s="26">
        <v>228</v>
      </c>
      <c r="O501" s="26">
        <v>1500</v>
      </c>
      <c r="P501" s="26">
        <v>2400</v>
      </c>
      <c r="Q501" s="26">
        <v>103.4</v>
      </c>
      <c r="R501" s="26">
        <v>47.5</v>
      </c>
      <c r="S501" s="26">
        <v>65.2</v>
      </c>
      <c r="T501" s="26">
        <v>1210</v>
      </c>
      <c r="U501" s="26">
        <v>278</v>
      </c>
      <c r="V501" s="26">
        <v>253</v>
      </c>
      <c r="W501" s="26">
        <v>4876</v>
      </c>
      <c r="X501" s="26">
        <v>2943</v>
      </c>
      <c r="Y501" s="26">
        <v>243.5</v>
      </c>
      <c r="Z501" s="26">
        <v>851.5</v>
      </c>
      <c r="AA501" s="26">
        <v>3635</v>
      </c>
      <c r="AB501" s="26">
        <v>308</v>
      </c>
      <c r="AC501" s="26">
        <v>935</v>
      </c>
      <c r="AD501" s="26">
        <v>12805</v>
      </c>
      <c r="AE501" s="26">
        <v>959</v>
      </c>
      <c r="AF501" s="26">
        <v>2220</v>
      </c>
      <c r="AG501" s="26">
        <v>149.53059999999999</v>
      </c>
    </row>
    <row r="502" spans="1:33" ht="15.75" customHeight="1">
      <c r="A502" s="101">
        <v>44550</v>
      </c>
      <c r="B502" s="102">
        <f>VLOOKUP(A502,'FTSE All-Share Historical '!A:B,2,FALSE)</f>
        <v>4111.24</v>
      </c>
      <c r="C502" s="26">
        <v>650</v>
      </c>
      <c r="D502" s="26">
        <v>178.5</v>
      </c>
      <c r="E502" s="26">
        <v>330</v>
      </c>
      <c r="F502" s="26">
        <v>281</v>
      </c>
      <c r="G502" s="26">
        <v>65.5</v>
      </c>
      <c r="H502" s="26">
        <v>430</v>
      </c>
      <c r="I502" s="26">
        <v>68.650000000000006</v>
      </c>
      <c r="J502" s="26">
        <v>316.5</v>
      </c>
      <c r="K502" s="26">
        <v>314</v>
      </c>
      <c r="L502" s="26">
        <v>231.5</v>
      </c>
      <c r="M502" s="26">
        <v>1124</v>
      </c>
      <c r="N502" s="26">
        <v>224.4</v>
      </c>
      <c r="O502" s="26">
        <v>1480</v>
      </c>
      <c r="P502" s="26">
        <v>2380</v>
      </c>
      <c r="Q502" s="26">
        <v>102.4</v>
      </c>
      <c r="R502" s="26">
        <v>47.5</v>
      </c>
      <c r="S502" s="26">
        <v>65.599999999999994</v>
      </c>
      <c r="T502" s="26">
        <v>1210</v>
      </c>
      <c r="U502" s="26">
        <v>285</v>
      </c>
      <c r="V502" s="26">
        <v>245</v>
      </c>
      <c r="W502" s="26">
        <v>4759.5</v>
      </c>
      <c r="X502" s="26">
        <v>2909.5</v>
      </c>
      <c r="Y502" s="26">
        <v>238.5</v>
      </c>
      <c r="Z502" s="26">
        <v>845</v>
      </c>
      <c r="AA502" s="26">
        <v>3680</v>
      </c>
      <c r="AB502" s="26">
        <v>301.39999999999998</v>
      </c>
      <c r="AC502" s="26">
        <v>930</v>
      </c>
      <c r="AD502" s="26">
        <v>12715</v>
      </c>
      <c r="AE502" s="26">
        <v>961.4</v>
      </c>
      <c r="AF502" s="26">
        <v>2189</v>
      </c>
      <c r="AG502" s="26">
        <v>150.9753</v>
      </c>
    </row>
    <row r="503" spans="1:33" ht="15.75" customHeight="1">
      <c r="A503" s="101">
        <v>44551</v>
      </c>
      <c r="B503" s="102">
        <f>VLOOKUP(A503,'FTSE All-Share Historical '!A:B,2,FALSE)</f>
        <v>4166.72</v>
      </c>
      <c r="C503" s="26">
        <v>650</v>
      </c>
      <c r="D503" s="26">
        <v>178.8</v>
      </c>
      <c r="E503" s="26">
        <v>338</v>
      </c>
      <c r="F503" s="26">
        <v>283</v>
      </c>
      <c r="G503" s="26">
        <v>67.3</v>
      </c>
      <c r="H503" s="26">
        <v>445</v>
      </c>
      <c r="I503" s="26">
        <v>72</v>
      </c>
      <c r="J503" s="26">
        <v>325</v>
      </c>
      <c r="K503" s="26">
        <v>314</v>
      </c>
      <c r="L503" s="26">
        <v>245</v>
      </c>
      <c r="M503" s="26">
        <v>1164</v>
      </c>
      <c r="N503" s="26">
        <v>232.4</v>
      </c>
      <c r="O503" s="26">
        <v>1520</v>
      </c>
      <c r="P503" s="26">
        <v>2445</v>
      </c>
      <c r="Q503" s="26">
        <v>105.2</v>
      </c>
      <c r="R503" s="26">
        <v>49.7</v>
      </c>
      <c r="S503" s="26">
        <v>66.8</v>
      </c>
      <c r="T503" s="26">
        <v>1195</v>
      </c>
      <c r="U503" s="26">
        <v>280</v>
      </c>
      <c r="V503" s="26">
        <v>249</v>
      </c>
      <c r="W503" s="26">
        <v>4903</v>
      </c>
      <c r="X503" s="26">
        <v>2967</v>
      </c>
      <c r="Y503" s="26">
        <v>240</v>
      </c>
      <c r="Z503" s="26">
        <v>871.5</v>
      </c>
      <c r="AA503" s="26">
        <v>3690</v>
      </c>
      <c r="AB503" s="26">
        <v>307.89999999999998</v>
      </c>
      <c r="AC503" s="26">
        <v>930</v>
      </c>
      <c r="AD503" s="26">
        <v>12775</v>
      </c>
      <c r="AE503" s="26">
        <v>1003.5</v>
      </c>
      <c r="AF503" s="26">
        <v>2203</v>
      </c>
      <c r="AG503" s="26">
        <v>149.3861</v>
      </c>
    </row>
    <row r="504" spans="1:33" ht="15.75" customHeight="1">
      <c r="A504" s="101">
        <v>44552</v>
      </c>
      <c r="B504" s="102">
        <f>VLOOKUP(A504,'FTSE All-Share Historical '!A:B,2,FALSE)</f>
        <v>4195.82</v>
      </c>
      <c r="C504" s="26">
        <v>690</v>
      </c>
      <c r="D504" s="26">
        <v>182</v>
      </c>
      <c r="E504" s="26">
        <v>345.4</v>
      </c>
      <c r="F504" s="26">
        <v>275</v>
      </c>
      <c r="G504" s="26">
        <v>68.3</v>
      </c>
      <c r="H504" s="26">
        <v>450</v>
      </c>
      <c r="I504" s="26">
        <v>73.05</v>
      </c>
      <c r="J504" s="26">
        <v>325</v>
      </c>
      <c r="K504" s="26">
        <v>320</v>
      </c>
      <c r="L504" s="26">
        <v>255</v>
      </c>
      <c r="M504" s="26">
        <v>1182</v>
      </c>
      <c r="N504" s="26">
        <v>238.6</v>
      </c>
      <c r="O504" s="26">
        <v>1555</v>
      </c>
      <c r="P504" s="26">
        <v>2470</v>
      </c>
      <c r="Q504" s="26">
        <v>106.2</v>
      </c>
      <c r="R504" s="26">
        <v>50</v>
      </c>
      <c r="S504" s="26">
        <v>67.599999999999994</v>
      </c>
      <c r="T504" s="26">
        <v>1180</v>
      </c>
      <c r="U504" s="26">
        <v>277</v>
      </c>
      <c r="V504" s="26">
        <v>252.5</v>
      </c>
      <c r="W504" s="26">
        <v>4854.5</v>
      </c>
      <c r="X504" s="26">
        <v>2987.5</v>
      </c>
      <c r="Y504" s="26">
        <v>244</v>
      </c>
      <c r="Z504" s="26">
        <v>894.5</v>
      </c>
      <c r="AA504" s="26">
        <v>3700</v>
      </c>
      <c r="AB504" s="26">
        <v>316.60000000000002</v>
      </c>
      <c r="AC504" s="26">
        <v>930</v>
      </c>
      <c r="AD504" s="26">
        <v>13025</v>
      </c>
      <c r="AE504" s="26">
        <v>1030</v>
      </c>
      <c r="AF504" s="26">
        <v>2212</v>
      </c>
      <c r="AG504" s="26">
        <v>150.25299999999999</v>
      </c>
    </row>
    <row r="505" spans="1:33" ht="15.75" customHeight="1">
      <c r="A505" s="101">
        <v>44553</v>
      </c>
      <c r="B505" s="102">
        <f>VLOOKUP(A505,'FTSE All-Share Historical '!A:B,2,FALSE)</f>
        <v>4216.6499999999996</v>
      </c>
      <c r="C505" s="26">
        <v>710</v>
      </c>
      <c r="D505" s="26">
        <v>186.7</v>
      </c>
      <c r="E505" s="26">
        <v>344.4</v>
      </c>
      <c r="F505" s="26">
        <v>278</v>
      </c>
      <c r="G505" s="26">
        <v>68.599999999999994</v>
      </c>
      <c r="H505" s="26">
        <v>459</v>
      </c>
      <c r="I505" s="26">
        <v>74.349999999999994</v>
      </c>
      <c r="J505" s="26">
        <v>325</v>
      </c>
      <c r="K505" s="26">
        <v>318</v>
      </c>
      <c r="L505" s="26">
        <v>260</v>
      </c>
      <c r="M505" s="26">
        <v>1220</v>
      </c>
      <c r="N505" s="26">
        <v>246.6</v>
      </c>
      <c r="O505" s="26">
        <v>1545</v>
      </c>
      <c r="P505" s="26">
        <v>2475</v>
      </c>
      <c r="Q505" s="26">
        <v>108.4</v>
      </c>
      <c r="R505" s="26">
        <v>51.6</v>
      </c>
      <c r="S505" s="26">
        <v>69</v>
      </c>
      <c r="T505" s="26">
        <v>1200</v>
      </c>
      <c r="U505" s="26">
        <v>284</v>
      </c>
      <c r="V505" s="26">
        <v>256</v>
      </c>
      <c r="W505" s="26">
        <v>4864.5</v>
      </c>
      <c r="X505" s="26">
        <v>3010.5</v>
      </c>
      <c r="Y505" s="26">
        <v>246</v>
      </c>
      <c r="Z505" s="26">
        <v>918</v>
      </c>
      <c r="AA505" s="26">
        <v>3750</v>
      </c>
      <c r="AB505" s="26">
        <v>318.7</v>
      </c>
      <c r="AC505" s="26">
        <v>932.5</v>
      </c>
      <c r="AD505" s="26">
        <v>13050</v>
      </c>
      <c r="AE505" s="26">
        <v>1049.5</v>
      </c>
      <c r="AF505" s="26">
        <v>2186</v>
      </c>
      <c r="AG505" s="26">
        <v>151.6977</v>
      </c>
    </row>
    <row r="506" spans="1:33" ht="15.75" customHeight="1">
      <c r="A506" s="101">
        <v>44554</v>
      </c>
      <c r="B506" s="102">
        <f>VLOOKUP(A506,'FTSE All-Share Historical '!A:B,2,FALSE)</f>
        <v>4216.17</v>
      </c>
      <c r="C506" s="26">
        <v>714</v>
      </c>
      <c r="D506" s="26">
        <v>182.8</v>
      </c>
      <c r="E506" s="26">
        <v>341.8</v>
      </c>
      <c r="F506" s="26" t="e">
        <v>#N/A</v>
      </c>
      <c r="G506" s="26">
        <v>68.599999999999994</v>
      </c>
      <c r="H506" s="26">
        <v>448</v>
      </c>
      <c r="I506" s="26">
        <v>74.95</v>
      </c>
      <c r="J506" s="26">
        <v>322.5</v>
      </c>
      <c r="K506" s="26">
        <v>313</v>
      </c>
      <c r="L506" s="26">
        <v>270.5</v>
      </c>
      <c r="M506" s="26">
        <v>1200</v>
      </c>
      <c r="N506" s="26">
        <v>246.6</v>
      </c>
      <c r="O506" s="26">
        <v>1525</v>
      </c>
      <c r="P506" s="26">
        <v>2465</v>
      </c>
      <c r="Q506" s="26">
        <v>108.4</v>
      </c>
      <c r="R506" s="26">
        <v>52.6</v>
      </c>
      <c r="S506" s="26">
        <v>68.400000000000006</v>
      </c>
      <c r="T506" s="26">
        <v>1190</v>
      </c>
      <c r="U506" s="26">
        <v>278.5</v>
      </c>
      <c r="V506" s="26">
        <v>260.5</v>
      </c>
      <c r="W506" s="26">
        <v>4866.5</v>
      </c>
      <c r="X506" s="26">
        <v>3040.5</v>
      </c>
      <c r="Y506" s="26">
        <v>245</v>
      </c>
      <c r="Z506" s="26">
        <v>929.5</v>
      </c>
      <c r="AA506" s="26">
        <v>3750</v>
      </c>
      <c r="AB506" s="26">
        <v>318.39999999999998</v>
      </c>
      <c r="AC506" s="26">
        <v>932.5</v>
      </c>
      <c r="AD506" s="26">
        <v>13100</v>
      </c>
      <c r="AE506" s="26">
        <v>1042.5</v>
      </c>
      <c r="AF506" s="26">
        <v>2189</v>
      </c>
      <c r="AG506" s="26">
        <v>150.9753</v>
      </c>
    </row>
    <row r="507" spans="1:33" ht="15.75" customHeight="1">
      <c r="A507" s="101">
        <v>44559</v>
      </c>
      <c r="B507" s="102">
        <f>VLOOKUP(A507,'FTSE All-Share Historical '!A:B,2,FALSE)</f>
        <v>4246.8999999999996</v>
      </c>
      <c r="C507" s="26">
        <v>696</v>
      </c>
      <c r="D507" s="26">
        <v>183.9</v>
      </c>
      <c r="E507" s="26">
        <v>347.6</v>
      </c>
      <c r="F507" s="26">
        <v>280</v>
      </c>
      <c r="G507" s="26">
        <v>68.5</v>
      </c>
      <c r="H507" s="26">
        <v>459</v>
      </c>
      <c r="I507" s="26">
        <v>74.45</v>
      </c>
      <c r="J507" s="26">
        <v>327</v>
      </c>
      <c r="K507" s="26">
        <v>310</v>
      </c>
      <c r="L507" s="26">
        <v>274.5</v>
      </c>
      <c r="M507" s="26">
        <v>1202</v>
      </c>
      <c r="N507" s="26">
        <v>247.8</v>
      </c>
      <c r="O507" s="26">
        <v>1535</v>
      </c>
      <c r="P507" s="26">
        <v>2505</v>
      </c>
      <c r="Q507" s="26">
        <v>110.8</v>
      </c>
      <c r="R507" s="26">
        <v>51</v>
      </c>
      <c r="S507" s="26">
        <v>67.400000000000006</v>
      </c>
      <c r="T507" s="26">
        <v>1165</v>
      </c>
      <c r="U507" s="26">
        <v>285</v>
      </c>
      <c r="V507" s="26">
        <v>264</v>
      </c>
      <c r="W507" s="26">
        <v>4846</v>
      </c>
      <c r="X507" s="26">
        <v>3028</v>
      </c>
      <c r="Y507" s="26">
        <v>250</v>
      </c>
      <c r="Z507" s="26">
        <v>933</v>
      </c>
      <c r="AA507" s="26">
        <v>3840</v>
      </c>
      <c r="AB507" s="26">
        <v>324.5</v>
      </c>
      <c r="AC507" s="26">
        <v>932.5</v>
      </c>
      <c r="AD507" s="26">
        <v>13275</v>
      </c>
      <c r="AE507" s="26">
        <v>1071.5</v>
      </c>
      <c r="AF507" s="26">
        <v>2228</v>
      </c>
      <c r="AG507" s="26">
        <v>145.9187</v>
      </c>
    </row>
    <row r="508" spans="1:33" ht="15.75" customHeight="1">
      <c r="A508" s="101">
        <v>44560</v>
      </c>
      <c r="B508" s="102">
        <f>VLOOKUP(A508,'FTSE All-Share Historical '!A:B,2,FALSE)</f>
        <v>4239.25</v>
      </c>
      <c r="C508" s="26">
        <v>682</v>
      </c>
      <c r="D508" s="26">
        <v>187.2</v>
      </c>
      <c r="E508" s="26">
        <v>345</v>
      </c>
      <c r="F508" s="26">
        <v>284</v>
      </c>
      <c r="G508" s="26">
        <v>69.2</v>
      </c>
      <c r="H508" s="26">
        <v>453</v>
      </c>
      <c r="I508" s="26">
        <v>75.75</v>
      </c>
      <c r="J508" s="26">
        <v>337.5</v>
      </c>
      <c r="K508" s="26">
        <v>315</v>
      </c>
      <c r="L508" s="26">
        <v>275.5</v>
      </c>
      <c r="M508" s="26">
        <v>1198</v>
      </c>
      <c r="N508" s="26">
        <v>250.6</v>
      </c>
      <c r="O508" s="26">
        <v>1535</v>
      </c>
      <c r="P508" s="26">
        <v>2500</v>
      </c>
      <c r="Q508" s="26">
        <v>110</v>
      </c>
      <c r="R508" s="26">
        <v>53</v>
      </c>
      <c r="S508" s="26">
        <v>68</v>
      </c>
      <c r="T508" s="26">
        <v>1200</v>
      </c>
      <c r="U508" s="26">
        <v>288</v>
      </c>
      <c r="V508" s="26">
        <v>263.5</v>
      </c>
      <c r="W508" s="26">
        <v>4900.5</v>
      </c>
      <c r="X508" s="26">
        <v>3019.5</v>
      </c>
      <c r="Y508" s="26">
        <v>250.5</v>
      </c>
      <c r="Z508" s="26">
        <v>944</v>
      </c>
      <c r="AA508" s="26">
        <v>3855</v>
      </c>
      <c r="AB508" s="26">
        <v>319</v>
      </c>
      <c r="AC508" s="26">
        <v>932.5</v>
      </c>
      <c r="AD508" s="26">
        <v>13220</v>
      </c>
      <c r="AE508" s="26">
        <v>1061</v>
      </c>
      <c r="AF508" s="26">
        <v>2220</v>
      </c>
      <c r="AG508" s="26">
        <v>149.53059999999999</v>
      </c>
    </row>
    <row r="509" spans="1:33" ht="15.75" customHeight="1">
      <c r="A509" s="101">
        <v>44561</v>
      </c>
      <c r="B509" s="102">
        <f>VLOOKUP(A509,'FTSE All-Share Historical '!A:B,2,FALSE)</f>
        <v>4228.67</v>
      </c>
      <c r="C509" s="26">
        <v>714</v>
      </c>
      <c r="D509" s="26">
        <v>179.8</v>
      </c>
      <c r="E509" s="26">
        <v>345.4</v>
      </c>
      <c r="F509" s="26" t="e">
        <v>#N/A</v>
      </c>
      <c r="G509" s="26">
        <v>68.5</v>
      </c>
      <c r="H509" s="26">
        <v>464</v>
      </c>
      <c r="I509" s="26">
        <v>77</v>
      </c>
      <c r="J509" s="26">
        <v>350</v>
      </c>
      <c r="K509" s="26">
        <v>313</v>
      </c>
      <c r="L509" s="26">
        <v>285</v>
      </c>
      <c r="M509" s="26">
        <v>1230</v>
      </c>
      <c r="N509" s="26">
        <v>256</v>
      </c>
      <c r="O509" s="26">
        <v>1560</v>
      </c>
      <c r="P509" s="26">
        <v>2520</v>
      </c>
      <c r="Q509" s="26">
        <v>110</v>
      </c>
      <c r="R509" s="26">
        <v>53.4</v>
      </c>
      <c r="S509" s="26">
        <v>68.8</v>
      </c>
      <c r="T509" s="26">
        <v>1200</v>
      </c>
      <c r="U509" s="26">
        <v>287</v>
      </c>
      <c r="V509" s="26">
        <v>261.5</v>
      </c>
      <c r="W509" s="26">
        <v>4892</v>
      </c>
      <c r="X509" s="26">
        <v>3016</v>
      </c>
      <c r="Y509" s="26">
        <v>259</v>
      </c>
      <c r="Z509" s="26">
        <v>961</v>
      </c>
      <c r="AA509" s="26">
        <v>3880</v>
      </c>
      <c r="AB509" s="26">
        <v>318.60000000000002</v>
      </c>
      <c r="AC509" s="26">
        <v>932.5</v>
      </c>
      <c r="AD509" s="26">
        <v>13105</v>
      </c>
      <c r="AE509" s="26">
        <v>1115</v>
      </c>
      <c r="AF509" s="26">
        <v>2219</v>
      </c>
      <c r="AG509" s="26">
        <v>150.25299999999999</v>
      </c>
    </row>
    <row r="510" spans="1:33" ht="15.75" customHeight="1">
      <c r="A510" s="101">
        <v>44565</v>
      </c>
      <c r="B510" s="102">
        <f>VLOOKUP(A510,'FTSE All-Share Historical '!A:B,2,FALSE)</f>
        <v>4298.76</v>
      </c>
      <c r="C510" s="26">
        <v>754</v>
      </c>
      <c r="D510" s="26">
        <v>177.9</v>
      </c>
      <c r="E510" s="26">
        <v>358.6</v>
      </c>
      <c r="F510" s="26">
        <v>281</v>
      </c>
      <c r="G510" s="26">
        <v>71.7</v>
      </c>
      <c r="H510" s="26">
        <v>465</v>
      </c>
      <c r="I510" s="26">
        <v>78</v>
      </c>
      <c r="J510" s="26">
        <v>335</v>
      </c>
      <c r="K510" s="26">
        <v>321</v>
      </c>
      <c r="L510" s="26">
        <v>296.5</v>
      </c>
      <c r="M510" s="26">
        <v>1210</v>
      </c>
      <c r="N510" s="26">
        <v>263.60000000000002</v>
      </c>
      <c r="O510" s="26">
        <v>1660</v>
      </c>
      <c r="P510" s="26">
        <v>2530</v>
      </c>
      <c r="Q510" s="26">
        <v>109.8</v>
      </c>
      <c r="R510" s="26">
        <v>54</v>
      </c>
      <c r="S510" s="26">
        <v>73</v>
      </c>
      <c r="T510" s="26">
        <v>1200</v>
      </c>
      <c r="U510" s="26">
        <v>281</v>
      </c>
      <c r="V510" s="26">
        <v>267</v>
      </c>
      <c r="W510" s="26">
        <v>4938.5</v>
      </c>
      <c r="X510" s="26">
        <v>3096.5</v>
      </c>
      <c r="Y510" s="26">
        <v>255</v>
      </c>
      <c r="Z510" s="26">
        <v>964.5</v>
      </c>
      <c r="AA510" s="26">
        <v>3965</v>
      </c>
      <c r="AB510" s="26">
        <v>328.6</v>
      </c>
      <c r="AC510" s="26">
        <v>935</v>
      </c>
      <c r="AD510" s="26">
        <v>13305</v>
      </c>
      <c r="AE510" s="26">
        <v>1181</v>
      </c>
      <c r="AF510" s="26">
        <v>2189</v>
      </c>
      <c r="AG510" s="26">
        <v>144.47399999999999</v>
      </c>
    </row>
    <row r="511" spans="1:33" ht="15.75" customHeight="1">
      <c r="A511" s="101">
        <v>44566</v>
      </c>
      <c r="B511" s="102">
        <f>VLOOKUP(A511,'FTSE All-Share Historical '!A:B,2,FALSE)</f>
        <v>4300.3500000000004</v>
      </c>
      <c r="C511" s="26">
        <v>742</v>
      </c>
      <c r="D511" s="26">
        <v>181.2</v>
      </c>
      <c r="E511" s="26">
        <v>359</v>
      </c>
      <c r="F511" s="26">
        <v>279</v>
      </c>
      <c r="G511" s="26">
        <v>71.2</v>
      </c>
      <c r="H511" s="26">
        <v>488</v>
      </c>
      <c r="I511" s="26">
        <v>78.5</v>
      </c>
      <c r="J511" s="26">
        <v>324</v>
      </c>
      <c r="K511" s="26">
        <v>325</v>
      </c>
      <c r="L511" s="26">
        <v>300.5</v>
      </c>
      <c r="M511" s="26">
        <v>1202</v>
      </c>
      <c r="N511" s="26">
        <v>259.8</v>
      </c>
      <c r="O511" s="26">
        <v>1610</v>
      </c>
      <c r="P511" s="26">
        <v>2490</v>
      </c>
      <c r="Q511" s="26">
        <v>111</v>
      </c>
      <c r="R511" s="26">
        <v>54</v>
      </c>
      <c r="S511" s="26">
        <v>72</v>
      </c>
      <c r="T511" s="26">
        <v>1210</v>
      </c>
      <c r="U511" s="26">
        <v>282</v>
      </c>
      <c r="V511" s="26">
        <v>269.5</v>
      </c>
      <c r="W511" s="26">
        <v>5035</v>
      </c>
      <c r="X511" s="26">
        <v>3182</v>
      </c>
      <c r="Y511" s="26">
        <v>251</v>
      </c>
      <c r="Z511" s="26">
        <v>973</v>
      </c>
      <c r="AA511" s="26">
        <v>3870</v>
      </c>
      <c r="AB511" s="26">
        <v>327.10000000000002</v>
      </c>
      <c r="AC511" s="26">
        <v>935</v>
      </c>
      <c r="AD511" s="26">
        <v>13290</v>
      </c>
      <c r="AE511" s="26">
        <v>1185</v>
      </c>
      <c r="AF511" s="26">
        <v>2191</v>
      </c>
      <c r="AG511" s="26">
        <v>138.04490000000001</v>
      </c>
    </row>
    <row r="512" spans="1:33" ht="15.75" customHeight="1">
      <c r="A512" s="101">
        <v>44567</v>
      </c>
      <c r="B512" s="102">
        <f>VLOOKUP(A512,'FTSE All-Share Historical '!A:B,2,FALSE)</f>
        <v>4257.7700000000004</v>
      </c>
      <c r="C512" s="26">
        <v>722</v>
      </c>
      <c r="D512" s="26">
        <v>178.5</v>
      </c>
      <c r="E512" s="26">
        <v>357.4</v>
      </c>
      <c r="F512" s="26">
        <v>275</v>
      </c>
      <c r="G512" s="26">
        <v>70</v>
      </c>
      <c r="H512" s="26">
        <v>475</v>
      </c>
      <c r="I512" s="26">
        <v>78.849999999999994</v>
      </c>
      <c r="J512" s="26">
        <v>334</v>
      </c>
      <c r="K512" s="26">
        <v>322</v>
      </c>
      <c r="L512" s="26">
        <v>290</v>
      </c>
      <c r="M512" s="26">
        <v>1152</v>
      </c>
      <c r="N512" s="26">
        <v>258.60000000000002</v>
      </c>
      <c r="O512" s="26">
        <v>1590</v>
      </c>
      <c r="P512" s="26">
        <v>2470</v>
      </c>
      <c r="Q512" s="26">
        <v>110.4</v>
      </c>
      <c r="R512" s="26">
        <v>53.1</v>
      </c>
      <c r="S512" s="26">
        <v>69.2</v>
      </c>
      <c r="T512" s="26">
        <v>1190</v>
      </c>
      <c r="U512" s="26">
        <v>284</v>
      </c>
      <c r="V512" s="26">
        <v>269.5</v>
      </c>
      <c r="W512" s="26">
        <v>5078</v>
      </c>
      <c r="X512" s="26">
        <v>3164</v>
      </c>
      <c r="Y512" s="26">
        <v>232</v>
      </c>
      <c r="Z512" s="26">
        <v>970.5</v>
      </c>
      <c r="AA512" s="26">
        <v>3820</v>
      </c>
      <c r="AB512" s="26">
        <v>341.3</v>
      </c>
      <c r="AC512" s="26">
        <v>935</v>
      </c>
      <c r="AD512" s="26">
        <v>12965</v>
      </c>
      <c r="AE512" s="26">
        <v>1199.5</v>
      </c>
      <c r="AF512" s="26">
        <v>2125</v>
      </c>
      <c r="AG512" s="26">
        <v>145.19640000000001</v>
      </c>
    </row>
    <row r="513" spans="1:33" ht="15.75" customHeight="1">
      <c r="A513" s="101">
        <v>44568</v>
      </c>
      <c r="B513" s="102">
        <f>VLOOKUP(A513,'FTSE All-Share Historical '!A:B,2,FALSE)</f>
        <v>4272.2700000000004</v>
      </c>
      <c r="C513" s="26">
        <v>750</v>
      </c>
      <c r="D513" s="26">
        <v>176.7</v>
      </c>
      <c r="E513" s="26">
        <v>359.4</v>
      </c>
      <c r="F513" s="26">
        <v>278</v>
      </c>
      <c r="G513" s="26">
        <v>69</v>
      </c>
      <c r="H513" s="26">
        <v>470</v>
      </c>
      <c r="I513" s="26">
        <v>78.5</v>
      </c>
      <c r="J513" s="26">
        <v>331</v>
      </c>
      <c r="K513" s="26">
        <v>325</v>
      </c>
      <c r="L513" s="26">
        <v>293.5</v>
      </c>
      <c r="M513" s="26">
        <v>1136</v>
      </c>
      <c r="N513" s="26">
        <v>257.60000000000002</v>
      </c>
      <c r="O513" s="26">
        <v>1565</v>
      </c>
      <c r="P513" s="26">
        <v>2455</v>
      </c>
      <c r="Q513" s="26">
        <v>108.8</v>
      </c>
      <c r="R513" s="26">
        <v>53.2</v>
      </c>
      <c r="S513" s="26">
        <v>68.2</v>
      </c>
      <c r="T513" s="26">
        <v>1195</v>
      </c>
      <c r="U513" s="26">
        <v>280</v>
      </c>
      <c r="V513" s="26">
        <v>263.5</v>
      </c>
      <c r="W513" s="26">
        <v>5212</v>
      </c>
      <c r="X513" s="26">
        <v>3257</v>
      </c>
      <c r="Y513" s="26">
        <v>226.5</v>
      </c>
      <c r="Z513" s="26">
        <v>961</v>
      </c>
      <c r="AA513" s="26">
        <v>3975</v>
      </c>
      <c r="AB513" s="26">
        <v>341.3</v>
      </c>
      <c r="AC513" s="26">
        <v>935</v>
      </c>
      <c r="AD513" s="26">
        <v>12840</v>
      </c>
      <c r="AE513" s="26">
        <v>1237.5</v>
      </c>
      <c r="AF513" s="26">
        <v>2134</v>
      </c>
      <c r="AG513" s="26">
        <v>143.7516</v>
      </c>
    </row>
    <row r="514" spans="1:33" ht="15.75" customHeight="1">
      <c r="A514" s="101">
        <v>44571</v>
      </c>
      <c r="B514" s="102">
        <f>VLOOKUP(A514,'FTSE All-Share Historical '!A:B,2,FALSE)</f>
        <v>4242.3</v>
      </c>
      <c r="C514" s="26">
        <v>730</v>
      </c>
      <c r="D514" s="26">
        <v>173</v>
      </c>
      <c r="E514" s="26">
        <v>356.2</v>
      </c>
      <c r="F514" s="26">
        <v>275</v>
      </c>
      <c r="G514" s="26">
        <v>71.2</v>
      </c>
      <c r="H514" s="26">
        <v>480</v>
      </c>
      <c r="I514" s="26">
        <v>78</v>
      </c>
      <c r="J514" s="26">
        <v>334</v>
      </c>
      <c r="K514" s="26">
        <v>320</v>
      </c>
      <c r="L514" s="26">
        <v>297</v>
      </c>
      <c r="M514" s="26">
        <v>1100</v>
      </c>
      <c r="N514" s="26">
        <v>263</v>
      </c>
      <c r="O514" s="26">
        <v>1600</v>
      </c>
      <c r="P514" s="26">
        <v>2365</v>
      </c>
      <c r="Q514" s="26">
        <v>105.4</v>
      </c>
      <c r="R514" s="26">
        <v>56</v>
      </c>
      <c r="S514" s="26">
        <v>70.400000000000006</v>
      </c>
      <c r="T514" s="26">
        <v>1190</v>
      </c>
      <c r="U514" s="26">
        <v>275</v>
      </c>
      <c r="V514" s="26">
        <v>256</v>
      </c>
      <c r="W514" s="26">
        <v>5202</v>
      </c>
      <c r="X514" s="26">
        <v>3242</v>
      </c>
      <c r="Y514" s="26">
        <v>228</v>
      </c>
      <c r="Z514" s="26">
        <v>969</v>
      </c>
      <c r="AA514" s="26">
        <v>3830</v>
      </c>
      <c r="AB514" s="26">
        <v>346.4</v>
      </c>
      <c r="AC514" s="26">
        <v>935</v>
      </c>
      <c r="AD514" s="26">
        <v>12355</v>
      </c>
      <c r="AE514" s="26">
        <v>1264</v>
      </c>
      <c r="AF514" s="26">
        <v>2103</v>
      </c>
      <c r="AG514" s="26">
        <v>144.47399999999999</v>
      </c>
    </row>
    <row r="515" spans="1:33" ht="15.75" customHeight="1">
      <c r="A515" s="101">
        <v>44572</v>
      </c>
      <c r="B515" s="102">
        <f>VLOOKUP(A515,'FTSE All-Share Historical '!A:B,2,FALSE)</f>
        <v>4264.93</v>
      </c>
      <c r="C515" s="26">
        <v>740</v>
      </c>
      <c r="D515" s="26">
        <v>175</v>
      </c>
      <c r="E515" s="26">
        <v>360</v>
      </c>
      <c r="F515" s="26">
        <v>285</v>
      </c>
      <c r="G515" s="26">
        <v>69.2</v>
      </c>
      <c r="H515" s="26">
        <v>476</v>
      </c>
      <c r="I515" s="26">
        <v>79.599999999999994</v>
      </c>
      <c r="J515" s="26">
        <v>327.5</v>
      </c>
      <c r="K515" s="26">
        <v>314</v>
      </c>
      <c r="L515" s="26">
        <v>293</v>
      </c>
      <c r="M515" s="26">
        <v>1092</v>
      </c>
      <c r="N515" s="26">
        <v>263.39999999999998</v>
      </c>
      <c r="O515" s="26">
        <v>1565</v>
      </c>
      <c r="P515" s="26">
        <v>2325</v>
      </c>
      <c r="Q515" s="26">
        <v>105.4</v>
      </c>
      <c r="R515" s="26">
        <v>52.6</v>
      </c>
      <c r="S515" s="26">
        <v>70.8</v>
      </c>
      <c r="T515" s="26">
        <v>1175</v>
      </c>
      <c r="U515" s="26">
        <v>283</v>
      </c>
      <c r="V515" s="26">
        <v>259.5</v>
      </c>
      <c r="W515" s="26">
        <v>5301</v>
      </c>
      <c r="X515" s="26">
        <v>3239</v>
      </c>
      <c r="Y515" s="26">
        <v>223</v>
      </c>
      <c r="Z515" s="26">
        <v>958.5</v>
      </c>
      <c r="AA515" s="26">
        <v>3780</v>
      </c>
      <c r="AB515" s="26">
        <v>344.4</v>
      </c>
      <c r="AC515" s="26">
        <v>935</v>
      </c>
      <c r="AD515" s="26">
        <v>12450</v>
      </c>
      <c r="AE515" s="26">
        <v>1250.5</v>
      </c>
      <c r="AF515" s="26">
        <v>2098</v>
      </c>
      <c r="AG515" s="26">
        <v>138.98400000000001</v>
      </c>
    </row>
    <row r="516" spans="1:33" ht="15.75" customHeight="1">
      <c r="A516" s="101">
        <v>44573</v>
      </c>
      <c r="B516" s="102">
        <f>VLOOKUP(A516,'FTSE All-Share Historical '!A:B,2,FALSE)</f>
        <v>4294.04</v>
      </c>
      <c r="C516" s="26">
        <v>738</v>
      </c>
      <c r="D516" s="26">
        <v>175</v>
      </c>
      <c r="E516" s="26">
        <v>362</v>
      </c>
      <c r="F516" s="26">
        <v>285</v>
      </c>
      <c r="G516" s="26">
        <v>70</v>
      </c>
      <c r="H516" s="26">
        <v>470</v>
      </c>
      <c r="I516" s="26">
        <v>80</v>
      </c>
      <c r="J516" s="26">
        <v>318</v>
      </c>
      <c r="K516" s="26">
        <v>316</v>
      </c>
      <c r="L516" s="26">
        <v>293</v>
      </c>
      <c r="M516" s="26">
        <v>1062</v>
      </c>
      <c r="N516" s="26">
        <v>257.60000000000002</v>
      </c>
      <c r="O516" s="26">
        <v>1600</v>
      </c>
      <c r="P516" s="26">
        <v>2310</v>
      </c>
      <c r="Q516" s="26">
        <v>108</v>
      </c>
      <c r="R516" s="26">
        <v>53.6</v>
      </c>
      <c r="S516" s="26">
        <v>72.400000000000006</v>
      </c>
      <c r="T516" s="26">
        <v>1200</v>
      </c>
      <c r="U516" s="26">
        <v>290</v>
      </c>
      <c r="V516" s="26">
        <v>257.5</v>
      </c>
      <c r="W516" s="26">
        <v>5452</v>
      </c>
      <c r="X516" s="26">
        <v>3364.5</v>
      </c>
      <c r="Y516" s="26">
        <v>237.5</v>
      </c>
      <c r="Z516" s="26">
        <v>917.5</v>
      </c>
      <c r="AA516" s="26">
        <v>3810</v>
      </c>
      <c r="AB516" s="26">
        <v>331.7</v>
      </c>
      <c r="AC516" s="26">
        <v>935</v>
      </c>
      <c r="AD516" s="26">
        <v>12715</v>
      </c>
      <c r="AE516" s="26">
        <v>1249</v>
      </c>
      <c r="AF516" s="26">
        <v>2080</v>
      </c>
      <c r="AG516" s="26">
        <v>139.4896</v>
      </c>
    </row>
    <row r="517" spans="1:33" ht="15.75" customHeight="1">
      <c r="A517" s="101">
        <v>44574</v>
      </c>
      <c r="B517" s="102">
        <f>VLOOKUP(A517,'FTSE All-Share Historical '!A:B,2,FALSE)</f>
        <v>4296.99</v>
      </c>
      <c r="C517" s="26">
        <v>726</v>
      </c>
      <c r="D517" s="26">
        <v>175</v>
      </c>
      <c r="E517" s="26">
        <v>364</v>
      </c>
      <c r="F517" s="26">
        <v>283</v>
      </c>
      <c r="G517" s="26">
        <v>70</v>
      </c>
      <c r="H517" s="26">
        <v>453</v>
      </c>
      <c r="I517" s="26">
        <v>82.65</v>
      </c>
      <c r="J517" s="26">
        <v>322</v>
      </c>
      <c r="K517" s="26">
        <v>324</v>
      </c>
      <c r="L517" s="26">
        <v>295.5</v>
      </c>
      <c r="M517" s="26">
        <v>1026</v>
      </c>
      <c r="N517" s="26">
        <v>260</v>
      </c>
      <c r="O517" s="26">
        <v>1540</v>
      </c>
      <c r="P517" s="26">
        <v>2370</v>
      </c>
      <c r="Q517" s="26">
        <v>107.2</v>
      </c>
      <c r="R517" s="26">
        <v>53</v>
      </c>
      <c r="S517" s="26">
        <v>72</v>
      </c>
      <c r="T517" s="26">
        <v>1200</v>
      </c>
      <c r="U517" s="26">
        <v>289</v>
      </c>
      <c r="V517" s="26">
        <v>263</v>
      </c>
      <c r="W517" s="26">
        <v>5463</v>
      </c>
      <c r="X517" s="26">
        <v>3355</v>
      </c>
      <c r="Y517" s="26">
        <v>235</v>
      </c>
      <c r="Z517" s="26">
        <v>927</v>
      </c>
      <c r="AA517" s="26">
        <v>3860</v>
      </c>
      <c r="AB517" s="26">
        <v>339.2</v>
      </c>
      <c r="AC517" s="26">
        <v>935</v>
      </c>
      <c r="AD517" s="26">
        <v>12800</v>
      </c>
      <c r="AE517" s="26">
        <v>1273</v>
      </c>
      <c r="AF517" s="26">
        <v>2061</v>
      </c>
      <c r="AG517" s="26">
        <v>139.63409999999999</v>
      </c>
    </row>
    <row r="518" spans="1:33" ht="15.75" customHeight="1">
      <c r="A518" s="101">
        <v>44575</v>
      </c>
      <c r="B518" s="102">
        <f>VLOOKUP(A518,'FTSE All-Share Historical '!A:B,2,FALSE)</f>
        <v>4280.34</v>
      </c>
      <c r="C518" s="26">
        <v>718</v>
      </c>
      <c r="D518" s="26">
        <v>174.8</v>
      </c>
      <c r="E518" s="26">
        <v>357</v>
      </c>
      <c r="F518" s="26">
        <v>279.5</v>
      </c>
      <c r="G518" s="26">
        <v>75</v>
      </c>
      <c r="H518" s="26">
        <v>459</v>
      </c>
      <c r="I518" s="26">
        <v>83.25</v>
      </c>
      <c r="J518" s="26">
        <v>308</v>
      </c>
      <c r="K518" s="26">
        <v>322</v>
      </c>
      <c r="L518" s="26">
        <v>297</v>
      </c>
      <c r="M518" s="26">
        <v>1016</v>
      </c>
      <c r="N518" s="26">
        <v>262</v>
      </c>
      <c r="O518" s="26">
        <v>1565</v>
      </c>
      <c r="P518" s="26">
        <v>2340</v>
      </c>
      <c r="Q518" s="26">
        <v>106.4</v>
      </c>
      <c r="R518" s="26">
        <v>52.6</v>
      </c>
      <c r="S518" s="26">
        <v>74.8</v>
      </c>
      <c r="T518" s="26">
        <v>1200</v>
      </c>
      <c r="U518" s="26">
        <v>298</v>
      </c>
      <c r="V518" s="26">
        <v>263.5</v>
      </c>
      <c r="W518" s="26">
        <v>5392</v>
      </c>
      <c r="X518" s="26">
        <v>3306</v>
      </c>
      <c r="Y518" s="26">
        <v>227</v>
      </c>
      <c r="Z518" s="26">
        <v>925.5</v>
      </c>
      <c r="AA518" s="26">
        <v>3800</v>
      </c>
      <c r="AB518" s="26">
        <v>342.8</v>
      </c>
      <c r="AC518" s="26">
        <v>935</v>
      </c>
      <c r="AD518" s="26">
        <v>12455</v>
      </c>
      <c r="AE518" s="26">
        <v>1257.5</v>
      </c>
      <c r="AF518" s="26">
        <v>2056</v>
      </c>
      <c r="AG518" s="26">
        <v>137.68369999999999</v>
      </c>
    </row>
    <row r="519" spans="1:33" ht="15.75" customHeight="1">
      <c r="A519" s="101">
        <v>44578</v>
      </c>
      <c r="B519" s="102">
        <f>VLOOKUP(A519,'FTSE All-Share Historical '!A:B,2,FALSE)</f>
        <v>4316.6400000000003</v>
      </c>
      <c r="C519" s="26">
        <v>742</v>
      </c>
      <c r="D519" s="26">
        <v>176</v>
      </c>
      <c r="E519" s="26">
        <v>358</v>
      </c>
      <c r="F519" s="26">
        <v>293</v>
      </c>
      <c r="G519" s="26">
        <v>80.599999999999994</v>
      </c>
      <c r="H519" s="26">
        <v>458</v>
      </c>
      <c r="I519" s="26">
        <v>81.95</v>
      </c>
      <c r="J519" s="26">
        <v>317</v>
      </c>
      <c r="K519" s="26">
        <v>325</v>
      </c>
      <c r="L519" s="26">
        <v>292.5</v>
      </c>
      <c r="M519" s="26">
        <v>994</v>
      </c>
      <c r="N519" s="26">
        <v>264</v>
      </c>
      <c r="O519" s="26">
        <v>1540</v>
      </c>
      <c r="P519" s="26">
        <v>2330</v>
      </c>
      <c r="Q519" s="26">
        <v>106.6</v>
      </c>
      <c r="R519" s="26">
        <v>51</v>
      </c>
      <c r="S519" s="26">
        <v>75</v>
      </c>
      <c r="T519" s="26">
        <v>1175</v>
      </c>
      <c r="U519" s="26">
        <v>290</v>
      </c>
      <c r="V519" s="26">
        <v>264.5</v>
      </c>
      <c r="W519" s="26">
        <v>5393</v>
      </c>
      <c r="X519" s="26">
        <v>3371.5</v>
      </c>
      <c r="Y519" s="26">
        <v>230</v>
      </c>
      <c r="Z519" s="26">
        <v>921</v>
      </c>
      <c r="AA519" s="26">
        <v>3840</v>
      </c>
      <c r="AB519" s="26">
        <v>345.1</v>
      </c>
      <c r="AC519" s="26">
        <v>935</v>
      </c>
      <c r="AD519" s="26">
        <v>12530</v>
      </c>
      <c r="AE519" s="26">
        <v>1267</v>
      </c>
      <c r="AF519" s="26">
        <v>2069</v>
      </c>
      <c r="AG519" s="26">
        <v>140.8621</v>
      </c>
    </row>
    <row r="520" spans="1:33" ht="15.75" customHeight="1">
      <c r="A520" s="101">
        <v>44579</v>
      </c>
      <c r="B520" s="102">
        <f>VLOOKUP(A520,'FTSE All-Share Historical '!A:B,2,FALSE)</f>
        <v>4287.22</v>
      </c>
      <c r="C520" s="26">
        <v>740</v>
      </c>
      <c r="D520" s="26">
        <v>178.8</v>
      </c>
      <c r="E520" s="26">
        <v>346</v>
      </c>
      <c r="F520" s="26">
        <v>287</v>
      </c>
      <c r="G520" s="26">
        <v>77.400000000000006</v>
      </c>
      <c r="H520" s="26">
        <v>450</v>
      </c>
      <c r="I520" s="26">
        <v>82.5</v>
      </c>
      <c r="J520" s="26">
        <v>309</v>
      </c>
      <c r="K520" s="26">
        <v>321</v>
      </c>
      <c r="L520" s="26">
        <v>285.5</v>
      </c>
      <c r="M520" s="26">
        <v>975</v>
      </c>
      <c r="N520" s="26">
        <v>264.39999999999998</v>
      </c>
      <c r="O520" s="26">
        <v>1540</v>
      </c>
      <c r="P520" s="26">
        <v>2310</v>
      </c>
      <c r="Q520" s="26">
        <v>109.6</v>
      </c>
      <c r="R520" s="26">
        <v>50</v>
      </c>
      <c r="S520" s="26">
        <v>71.599999999999994</v>
      </c>
      <c r="T520" s="26">
        <v>1150</v>
      </c>
      <c r="U520" s="26">
        <v>290</v>
      </c>
      <c r="V520" s="26">
        <v>267</v>
      </c>
      <c r="W520" s="26">
        <v>5443</v>
      </c>
      <c r="X520" s="26">
        <v>3376</v>
      </c>
      <c r="Y520" s="26">
        <v>229.5</v>
      </c>
      <c r="Z520" s="26">
        <v>903.5</v>
      </c>
      <c r="AA520" s="26">
        <v>3825</v>
      </c>
      <c r="AB520" s="26">
        <v>343.6</v>
      </c>
      <c r="AC520" s="26">
        <v>935</v>
      </c>
      <c r="AD520" s="26">
        <v>12125</v>
      </c>
      <c r="AE520" s="26">
        <v>1247</v>
      </c>
      <c r="AF520" s="26">
        <v>2029</v>
      </c>
      <c r="AG520" s="26">
        <v>150.9753</v>
      </c>
    </row>
    <row r="521" spans="1:33" ht="15.75" customHeight="1">
      <c r="A521" s="101">
        <v>44580</v>
      </c>
      <c r="B521" s="102">
        <f>VLOOKUP(A521,'FTSE All-Share Historical '!A:B,2,FALSE)</f>
        <v>4299.63</v>
      </c>
      <c r="C521" s="26">
        <v>712</v>
      </c>
      <c r="D521" s="26">
        <v>176.7</v>
      </c>
      <c r="E521" s="26">
        <v>347</v>
      </c>
      <c r="F521" s="26">
        <v>295</v>
      </c>
      <c r="G521" s="26">
        <v>75.5</v>
      </c>
      <c r="H521" s="26">
        <v>450</v>
      </c>
      <c r="I521" s="26">
        <v>83.65</v>
      </c>
      <c r="J521" s="26">
        <v>309</v>
      </c>
      <c r="K521" s="26">
        <v>320</v>
      </c>
      <c r="L521" s="26">
        <v>288.5</v>
      </c>
      <c r="M521" s="26">
        <v>973</v>
      </c>
      <c r="N521" s="26">
        <v>261</v>
      </c>
      <c r="O521" s="26">
        <v>1575</v>
      </c>
      <c r="P521" s="26">
        <v>2310</v>
      </c>
      <c r="Q521" s="26">
        <v>108.6</v>
      </c>
      <c r="R521" s="26">
        <v>48.3</v>
      </c>
      <c r="S521" s="26">
        <v>68.599999999999994</v>
      </c>
      <c r="T521" s="26">
        <v>1075</v>
      </c>
      <c r="U521" s="26">
        <v>288.5</v>
      </c>
      <c r="V521" s="26">
        <v>270</v>
      </c>
      <c r="W521" s="26">
        <v>5654</v>
      </c>
      <c r="X521" s="26">
        <v>3517.5</v>
      </c>
      <c r="Y521" s="26">
        <v>237</v>
      </c>
      <c r="Z521" s="26">
        <v>919.5</v>
      </c>
      <c r="AA521" s="26">
        <v>3715</v>
      </c>
      <c r="AB521" s="26">
        <v>344.2</v>
      </c>
      <c r="AC521" s="26">
        <v>935</v>
      </c>
      <c r="AD521" s="26">
        <v>11905</v>
      </c>
      <c r="AE521" s="26">
        <v>1233</v>
      </c>
      <c r="AF521" s="26">
        <v>2020</v>
      </c>
      <c r="AG521" s="26">
        <v>148.2303</v>
      </c>
    </row>
    <row r="522" spans="1:33" ht="15.75" customHeight="1">
      <c r="A522" s="101">
        <v>44581</v>
      </c>
      <c r="B522" s="102">
        <f>VLOOKUP(A522,'FTSE All-Share Historical '!A:B,2,FALSE)</f>
        <v>4299.32</v>
      </c>
      <c r="C522" s="26">
        <v>736</v>
      </c>
      <c r="D522" s="26">
        <v>176.5</v>
      </c>
      <c r="E522" s="26">
        <v>345.4</v>
      </c>
      <c r="F522" s="26">
        <v>284</v>
      </c>
      <c r="G522" s="26">
        <v>77</v>
      </c>
      <c r="H522" s="26">
        <v>462</v>
      </c>
      <c r="I522" s="26">
        <v>84.75</v>
      </c>
      <c r="J522" s="26">
        <v>321</v>
      </c>
      <c r="K522" s="26">
        <v>327</v>
      </c>
      <c r="L522" s="26">
        <v>296</v>
      </c>
      <c r="M522" s="26">
        <v>956</v>
      </c>
      <c r="N522" s="26">
        <v>266.8</v>
      </c>
      <c r="O522" s="26">
        <v>1585</v>
      </c>
      <c r="P522" s="26">
        <v>2275</v>
      </c>
      <c r="Q522" s="26">
        <v>104</v>
      </c>
      <c r="R522" s="26">
        <v>49.3</v>
      </c>
      <c r="S522" s="26">
        <v>67.2</v>
      </c>
      <c r="T522" s="26">
        <v>1055</v>
      </c>
      <c r="U522" s="26">
        <v>314</v>
      </c>
      <c r="V522" s="26">
        <v>276.5</v>
      </c>
      <c r="W522" s="26">
        <v>5580</v>
      </c>
      <c r="X522" s="26">
        <v>3524.5</v>
      </c>
      <c r="Y522" s="26">
        <v>233</v>
      </c>
      <c r="Z522" s="26">
        <v>931.5</v>
      </c>
      <c r="AA522" s="26">
        <v>3710</v>
      </c>
      <c r="AB522" s="26">
        <v>339.9</v>
      </c>
      <c r="AC522" s="26">
        <v>935</v>
      </c>
      <c r="AD522" s="26">
        <v>11920</v>
      </c>
      <c r="AE522" s="26">
        <v>1277.5</v>
      </c>
      <c r="AF522" s="26">
        <v>2045</v>
      </c>
      <c r="AG522" s="26">
        <v>143.89609999999999</v>
      </c>
    </row>
    <row r="523" spans="1:33" ht="15.75" customHeight="1">
      <c r="A523" s="101">
        <v>44582</v>
      </c>
      <c r="B523" s="102">
        <f>VLOOKUP(A523,'FTSE All-Share Historical '!A:B,2,FALSE)</f>
        <v>4242.16</v>
      </c>
      <c r="C523" s="26">
        <v>690</v>
      </c>
      <c r="D523" s="26">
        <v>176.4</v>
      </c>
      <c r="E523" s="26">
        <v>340</v>
      </c>
      <c r="F523" s="26">
        <v>283</v>
      </c>
      <c r="G523" s="26">
        <v>77.5</v>
      </c>
      <c r="H523" s="26">
        <v>449</v>
      </c>
      <c r="I523" s="26">
        <v>83.45</v>
      </c>
      <c r="J523" s="26">
        <v>300</v>
      </c>
      <c r="K523" s="26">
        <v>316</v>
      </c>
      <c r="L523" s="26">
        <v>288.5</v>
      </c>
      <c r="M523" s="26">
        <v>909</v>
      </c>
      <c r="N523" s="26">
        <v>259.2</v>
      </c>
      <c r="O523" s="26">
        <v>1560</v>
      </c>
      <c r="P523" s="26">
        <v>2225</v>
      </c>
      <c r="Q523" s="26">
        <v>105</v>
      </c>
      <c r="R523" s="26">
        <v>48.7</v>
      </c>
      <c r="S523" s="26">
        <v>64.2</v>
      </c>
      <c r="T523" s="26">
        <v>1035</v>
      </c>
      <c r="U523" s="26">
        <v>310</v>
      </c>
      <c r="V523" s="26">
        <v>268</v>
      </c>
      <c r="W523" s="26">
        <v>5457</v>
      </c>
      <c r="X523" s="26">
        <v>3429.5</v>
      </c>
      <c r="Y523" s="26">
        <v>227.5</v>
      </c>
      <c r="Z523" s="26">
        <v>902.5</v>
      </c>
      <c r="AA523" s="26">
        <v>3665</v>
      </c>
      <c r="AB523" s="26">
        <v>327.8</v>
      </c>
      <c r="AC523" s="26">
        <v>935</v>
      </c>
      <c r="AD523" s="26">
        <v>11790</v>
      </c>
      <c r="AE523" s="26">
        <v>1259</v>
      </c>
      <c r="AF523" s="26">
        <v>2018</v>
      </c>
      <c r="AG523" s="26">
        <v>143.60720000000001</v>
      </c>
    </row>
    <row r="524" spans="1:33" ht="15.75" customHeight="1">
      <c r="A524" s="101">
        <v>44585</v>
      </c>
      <c r="B524" s="102">
        <f>VLOOKUP(A524,'FTSE All-Share Historical '!A:B,2,FALSE)</f>
        <v>4123.5600000000004</v>
      </c>
      <c r="C524" s="26">
        <v>700</v>
      </c>
      <c r="D524" s="26">
        <v>170.5</v>
      </c>
      <c r="E524" s="26">
        <v>329.2</v>
      </c>
      <c r="F524" s="26">
        <v>279</v>
      </c>
      <c r="G524" s="26">
        <v>79.5</v>
      </c>
      <c r="H524" s="26">
        <v>430</v>
      </c>
      <c r="I524" s="26">
        <v>78.099999999999994</v>
      </c>
      <c r="J524" s="26">
        <v>287</v>
      </c>
      <c r="K524" s="26">
        <v>315</v>
      </c>
      <c r="L524" s="26">
        <v>273</v>
      </c>
      <c r="M524" s="26">
        <v>851</v>
      </c>
      <c r="N524" s="26">
        <v>249.4</v>
      </c>
      <c r="O524" s="26">
        <v>1490</v>
      </c>
      <c r="P524" s="26">
        <v>2095</v>
      </c>
      <c r="Q524" s="26">
        <v>100</v>
      </c>
      <c r="R524" s="26">
        <v>46.85</v>
      </c>
      <c r="S524" s="26">
        <v>60.4</v>
      </c>
      <c r="T524" s="26">
        <v>940</v>
      </c>
      <c r="U524" s="26">
        <v>290</v>
      </c>
      <c r="V524" s="26">
        <v>258</v>
      </c>
      <c r="W524" s="26">
        <v>5264</v>
      </c>
      <c r="X524" s="26">
        <v>3221</v>
      </c>
      <c r="Y524" s="26">
        <v>212</v>
      </c>
      <c r="Z524" s="26">
        <v>871</v>
      </c>
      <c r="AA524" s="26">
        <v>3410</v>
      </c>
      <c r="AB524" s="26">
        <v>315.7</v>
      </c>
      <c r="AC524" s="26">
        <v>930</v>
      </c>
      <c r="AD524" s="26">
        <v>11355</v>
      </c>
      <c r="AE524" s="26">
        <v>1187</v>
      </c>
      <c r="AF524" s="26">
        <v>1982.5</v>
      </c>
      <c r="AG524" s="26">
        <v>131.47130000000001</v>
      </c>
    </row>
    <row r="525" spans="1:33" ht="15.75" customHeight="1">
      <c r="A525" s="101">
        <v>44586</v>
      </c>
      <c r="B525" s="102">
        <f>VLOOKUP(A525,'FTSE All-Share Historical '!A:B,2,FALSE)</f>
        <v>4164.76</v>
      </c>
      <c r="C525" s="26">
        <v>685</v>
      </c>
      <c r="D525" s="26">
        <v>172.8</v>
      </c>
      <c r="E525" s="26">
        <v>321</v>
      </c>
      <c r="F525" s="26">
        <v>285</v>
      </c>
      <c r="G525" s="26">
        <v>78.599999999999994</v>
      </c>
      <c r="H525" s="26">
        <v>440</v>
      </c>
      <c r="I525" s="26">
        <v>78.900000000000006</v>
      </c>
      <c r="J525" s="26">
        <v>295</v>
      </c>
      <c r="K525" s="26">
        <v>315</v>
      </c>
      <c r="L525" s="26">
        <v>283</v>
      </c>
      <c r="M525" s="26">
        <v>872</v>
      </c>
      <c r="N525" s="26">
        <v>255</v>
      </c>
      <c r="O525" s="26">
        <v>1515</v>
      </c>
      <c r="P525" s="26">
        <v>2150</v>
      </c>
      <c r="Q525" s="26">
        <v>100</v>
      </c>
      <c r="R525" s="26">
        <v>48.5</v>
      </c>
      <c r="S525" s="26">
        <v>63.6</v>
      </c>
      <c r="T525" s="26">
        <v>920</v>
      </c>
      <c r="U525" s="26">
        <v>292</v>
      </c>
      <c r="V525" s="26">
        <v>260</v>
      </c>
      <c r="W525" s="26">
        <v>5311</v>
      </c>
      <c r="X525" s="26">
        <v>3308.5</v>
      </c>
      <c r="Y525" s="26">
        <v>217</v>
      </c>
      <c r="Z525" s="26">
        <v>887.5</v>
      </c>
      <c r="AA525" s="26">
        <v>3390</v>
      </c>
      <c r="AB525" s="26">
        <v>324.5</v>
      </c>
      <c r="AC525" s="26">
        <v>920</v>
      </c>
      <c r="AD525" s="26">
        <v>11350</v>
      </c>
      <c r="AE525" s="26">
        <v>1213.5</v>
      </c>
      <c r="AF525" s="26">
        <v>2000</v>
      </c>
      <c r="AG525" s="26">
        <v>133.8552</v>
      </c>
    </row>
    <row r="526" spans="1:33" ht="15.75" customHeight="1">
      <c r="A526" s="101">
        <v>44587</v>
      </c>
      <c r="B526" s="102">
        <f>VLOOKUP(A526,'FTSE All-Share Historical '!A:B,2,FALSE)</f>
        <v>4218.37</v>
      </c>
      <c r="C526" s="26">
        <v>700</v>
      </c>
      <c r="D526" s="26">
        <v>175.5</v>
      </c>
      <c r="E526" s="26">
        <v>319</v>
      </c>
      <c r="F526" s="26">
        <v>287</v>
      </c>
      <c r="G526" s="26">
        <v>78.2</v>
      </c>
      <c r="H526" s="26">
        <v>442</v>
      </c>
      <c r="I526" s="26">
        <v>81.75</v>
      </c>
      <c r="J526" s="26">
        <v>297</v>
      </c>
      <c r="K526" s="26">
        <v>312</v>
      </c>
      <c r="L526" s="26">
        <v>305</v>
      </c>
      <c r="M526" s="26">
        <v>894</v>
      </c>
      <c r="N526" s="26">
        <v>258.2</v>
      </c>
      <c r="O526" s="26">
        <v>1520</v>
      </c>
      <c r="P526" s="26">
        <v>2110</v>
      </c>
      <c r="Q526" s="26">
        <v>103.2</v>
      </c>
      <c r="R526" s="26">
        <v>51</v>
      </c>
      <c r="S526" s="26">
        <v>66.2</v>
      </c>
      <c r="T526" s="26">
        <v>912</v>
      </c>
      <c r="U526" s="26">
        <v>284</v>
      </c>
      <c r="V526" s="26">
        <v>268.5</v>
      </c>
      <c r="W526" s="26">
        <v>5434</v>
      </c>
      <c r="X526" s="26">
        <v>3412.5</v>
      </c>
      <c r="Y526" s="26">
        <v>223</v>
      </c>
      <c r="Z526" s="26">
        <v>912.5</v>
      </c>
      <c r="AA526" s="26">
        <v>3385</v>
      </c>
      <c r="AB526" s="26">
        <v>325.60000000000002</v>
      </c>
      <c r="AC526" s="26">
        <v>920</v>
      </c>
      <c r="AD526" s="26">
        <v>11540</v>
      </c>
      <c r="AE526" s="26">
        <v>1305</v>
      </c>
      <c r="AF526" s="26">
        <v>2026</v>
      </c>
      <c r="AG526" s="26">
        <v>135.08320000000001</v>
      </c>
    </row>
    <row r="527" spans="1:33" ht="15.75" customHeight="1">
      <c r="A527" s="101">
        <v>44588</v>
      </c>
      <c r="B527" s="102">
        <f>VLOOKUP(A527,'FTSE All-Share Historical '!A:B,2,FALSE)</f>
        <v>4257.74</v>
      </c>
      <c r="C527" s="26">
        <v>680</v>
      </c>
      <c r="D527" s="26">
        <v>177.2</v>
      </c>
      <c r="E527" s="26">
        <v>326</v>
      </c>
      <c r="F527" s="26">
        <v>282</v>
      </c>
      <c r="G527" s="26">
        <v>78.2</v>
      </c>
      <c r="H527" s="26">
        <v>444</v>
      </c>
      <c r="I527" s="26">
        <v>81.5</v>
      </c>
      <c r="J527" s="26">
        <v>292</v>
      </c>
      <c r="K527" s="26">
        <v>308</v>
      </c>
      <c r="L527" s="26">
        <v>303.5</v>
      </c>
      <c r="M527" s="26">
        <v>900</v>
      </c>
      <c r="N527" s="26">
        <v>256.60000000000002</v>
      </c>
      <c r="O527" s="26">
        <v>1520</v>
      </c>
      <c r="P527" s="26">
        <v>2105</v>
      </c>
      <c r="Q527" s="26">
        <v>103.2</v>
      </c>
      <c r="R527" s="26">
        <v>51.2</v>
      </c>
      <c r="S527" s="26">
        <v>68.2</v>
      </c>
      <c r="T527" s="26">
        <v>926</v>
      </c>
      <c r="U527" s="26">
        <v>288</v>
      </c>
      <c r="V527" s="26">
        <v>262.5</v>
      </c>
      <c r="W527" s="26">
        <v>5569</v>
      </c>
      <c r="X527" s="26">
        <v>3451</v>
      </c>
      <c r="Y527" s="26">
        <v>227.5</v>
      </c>
      <c r="Z527" s="26">
        <v>904.5</v>
      </c>
      <c r="AA527" s="26">
        <v>3370</v>
      </c>
      <c r="AB527" s="26">
        <v>321</v>
      </c>
      <c r="AC527" s="26">
        <v>920</v>
      </c>
      <c r="AD527" s="26">
        <v>11525</v>
      </c>
      <c r="AE527" s="26">
        <v>1298</v>
      </c>
      <c r="AF527" s="26">
        <v>2076</v>
      </c>
      <c r="AG527" s="26">
        <v>137.25030000000001</v>
      </c>
    </row>
    <row r="528" spans="1:33" ht="15.75" customHeight="1">
      <c r="A528" s="101">
        <v>44589</v>
      </c>
      <c r="B528" s="102">
        <f>VLOOKUP(A528,'FTSE All-Share Historical '!A:B,2,FALSE)</f>
        <v>4209.3900000000003</v>
      </c>
      <c r="C528" s="26">
        <v>672</v>
      </c>
      <c r="D528" s="26">
        <v>175.4</v>
      </c>
      <c r="E528" s="26">
        <v>325.2</v>
      </c>
      <c r="F528" s="26">
        <v>282</v>
      </c>
      <c r="G528" s="26">
        <v>77.599999999999994</v>
      </c>
      <c r="H528" s="26">
        <v>428</v>
      </c>
      <c r="I528" s="26">
        <v>78.849999999999994</v>
      </c>
      <c r="J528" s="26">
        <v>288</v>
      </c>
      <c r="K528" s="26">
        <v>304</v>
      </c>
      <c r="L528" s="26">
        <v>289.5</v>
      </c>
      <c r="M528" s="26">
        <v>808</v>
      </c>
      <c r="N528" s="26">
        <v>249.2</v>
      </c>
      <c r="O528" s="26">
        <v>1520</v>
      </c>
      <c r="P528" s="26">
        <v>2075</v>
      </c>
      <c r="Q528" s="26">
        <v>102.4</v>
      </c>
      <c r="R528" s="26">
        <v>49.7</v>
      </c>
      <c r="S528" s="26">
        <v>66</v>
      </c>
      <c r="T528" s="26">
        <v>920</v>
      </c>
      <c r="U528" s="26">
        <v>292</v>
      </c>
      <c r="V528" s="26">
        <v>266</v>
      </c>
      <c r="W528" s="26">
        <v>5386</v>
      </c>
      <c r="X528" s="26">
        <v>3321.5</v>
      </c>
      <c r="Y528" s="26">
        <v>220</v>
      </c>
      <c r="Z528" s="26">
        <v>884</v>
      </c>
      <c r="AA528" s="26">
        <v>3205</v>
      </c>
      <c r="AB528" s="26">
        <v>308.5</v>
      </c>
      <c r="AC528" s="26">
        <v>875</v>
      </c>
      <c r="AD528" s="26">
        <v>11490</v>
      </c>
      <c r="AE528" s="26">
        <v>1275</v>
      </c>
      <c r="AF528" s="26">
        <v>2077</v>
      </c>
      <c r="AG528" s="26">
        <v>147.0745</v>
      </c>
    </row>
    <row r="529" spans="1:33" ht="15.75" customHeight="1">
      <c r="A529" s="101">
        <v>44592</v>
      </c>
      <c r="B529" s="102">
        <f>VLOOKUP(A529,'FTSE All-Share Historical '!A:B,2,FALSE)</f>
        <v>4217.67</v>
      </c>
      <c r="C529" s="26">
        <v>696</v>
      </c>
      <c r="D529" s="26">
        <v>175</v>
      </c>
      <c r="E529" s="26">
        <v>327</v>
      </c>
      <c r="F529" s="26">
        <v>285</v>
      </c>
      <c r="G529" s="26">
        <v>78.45</v>
      </c>
      <c r="H529" s="26">
        <v>432</v>
      </c>
      <c r="I529" s="26">
        <v>80.25</v>
      </c>
      <c r="J529" s="26">
        <v>300</v>
      </c>
      <c r="K529" s="26">
        <v>305</v>
      </c>
      <c r="L529" s="26">
        <v>289</v>
      </c>
      <c r="M529" s="26">
        <v>844</v>
      </c>
      <c r="N529" s="26">
        <v>250.4</v>
      </c>
      <c r="O529" s="26">
        <v>1505</v>
      </c>
      <c r="P529" s="26">
        <v>2120</v>
      </c>
      <c r="Q529" s="26">
        <v>98</v>
      </c>
      <c r="R529" s="26">
        <v>48.6</v>
      </c>
      <c r="S529" s="26">
        <v>66.2</v>
      </c>
      <c r="T529" s="26">
        <v>950</v>
      </c>
      <c r="U529" s="26">
        <v>287</v>
      </c>
      <c r="V529" s="26">
        <v>266</v>
      </c>
      <c r="W529" s="26">
        <v>5185</v>
      </c>
      <c r="X529" s="26">
        <v>3228</v>
      </c>
      <c r="Y529" s="26">
        <v>222</v>
      </c>
      <c r="Z529" s="26">
        <v>892</v>
      </c>
      <c r="AA529" s="26">
        <v>3295</v>
      </c>
      <c r="AB529" s="26">
        <v>301.89999999999998</v>
      </c>
      <c r="AC529" s="26">
        <v>905</v>
      </c>
      <c r="AD529" s="26">
        <v>11600</v>
      </c>
      <c r="AE529" s="26">
        <v>1318</v>
      </c>
      <c r="AF529" s="26">
        <v>2078</v>
      </c>
      <c r="AG529" s="26">
        <v>139.4896</v>
      </c>
    </row>
    <row r="530" spans="1:33" ht="15.75" customHeight="1">
      <c r="A530" s="101">
        <v>44593</v>
      </c>
      <c r="B530" s="102">
        <f>VLOOKUP(A530,'FTSE All-Share Historical '!A:B,2,FALSE)</f>
        <v>4259.03</v>
      </c>
      <c r="C530" s="26">
        <v>700</v>
      </c>
      <c r="D530" s="26">
        <v>178.8</v>
      </c>
      <c r="E530" s="26">
        <v>334.4</v>
      </c>
      <c r="F530" s="26">
        <v>285</v>
      </c>
      <c r="G530" s="26">
        <v>80.599999999999994</v>
      </c>
      <c r="H530" s="26">
        <v>425</v>
      </c>
      <c r="I530" s="26">
        <v>80.599999999999994</v>
      </c>
      <c r="J530" s="26">
        <v>296</v>
      </c>
      <c r="K530" s="26">
        <v>300</v>
      </c>
      <c r="L530" s="26">
        <v>300.5</v>
      </c>
      <c r="M530" s="26">
        <v>876</v>
      </c>
      <c r="N530" s="26">
        <v>254.6</v>
      </c>
      <c r="O530" s="26">
        <v>1510</v>
      </c>
      <c r="P530" s="26">
        <v>2180</v>
      </c>
      <c r="Q530" s="26">
        <v>97</v>
      </c>
      <c r="R530" s="26">
        <v>48.8</v>
      </c>
      <c r="S530" s="26">
        <v>68.599999999999994</v>
      </c>
      <c r="T530" s="26">
        <v>940</v>
      </c>
      <c r="U530" s="26">
        <v>280</v>
      </c>
      <c r="V530" s="26">
        <v>265</v>
      </c>
      <c r="W530" s="26">
        <v>5350</v>
      </c>
      <c r="X530" s="26">
        <v>3330.5</v>
      </c>
      <c r="Y530" s="26">
        <v>225.5</v>
      </c>
      <c r="Z530" s="26">
        <v>900</v>
      </c>
      <c r="AA530" s="26">
        <v>3260</v>
      </c>
      <c r="AB530" s="26">
        <v>306.89999999999998</v>
      </c>
      <c r="AC530" s="26">
        <v>905</v>
      </c>
      <c r="AD530" s="26">
        <v>11620</v>
      </c>
      <c r="AE530" s="26">
        <v>1355.5</v>
      </c>
      <c r="AF530" s="26">
        <v>2062</v>
      </c>
      <c r="AG530" s="26">
        <v>138.47829999999999</v>
      </c>
    </row>
    <row r="531" spans="1:33" ht="15.75" customHeight="1">
      <c r="A531" s="101">
        <v>44594</v>
      </c>
      <c r="B531" s="102">
        <f>VLOOKUP(A531,'FTSE All-Share Historical '!A:B,2,FALSE)</f>
        <v>4283.88</v>
      </c>
      <c r="C531" s="26">
        <v>695</v>
      </c>
      <c r="D531" s="26">
        <v>177.9</v>
      </c>
      <c r="E531" s="26">
        <v>322.8</v>
      </c>
      <c r="F531" s="26">
        <v>288</v>
      </c>
      <c r="G531" s="26">
        <v>80.3</v>
      </c>
      <c r="H531" s="26">
        <v>433</v>
      </c>
      <c r="I531" s="26">
        <v>81.5</v>
      </c>
      <c r="J531" s="26">
        <v>298</v>
      </c>
      <c r="K531" s="26">
        <v>303</v>
      </c>
      <c r="L531" s="26">
        <v>292</v>
      </c>
      <c r="M531" s="26">
        <v>868</v>
      </c>
      <c r="N531" s="26">
        <v>254.4</v>
      </c>
      <c r="O531" s="26">
        <v>1505</v>
      </c>
      <c r="P531" s="26">
        <v>2180</v>
      </c>
      <c r="Q531" s="26">
        <v>98.5</v>
      </c>
      <c r="R531" s="26">
        <v>48</v>
      </c>
      <c r="S531" s="26">
        <v>68.599999999999994</v>
      </c>
      <c r="T531" s="26">
        <v>984</v>
      </c>
      <c r="U531" s="26">
        <v>280</v>
      </c>
      <c r="V531" s="26">
        <v>265</v>
      </c>
      <c r="W531" s="26">
        <v>5355</v>
      </c>
      <c r="X531" s="26">
        <v>3321.5</v>
      </c>
      <c r="Y531" s="26">
        <v>224.5</v>
      </c>
      <c r="Z531" s="26">
        <v>889.5</v>
      </c>
      <c r="AA531" s="26">
        <v>3250</v>
      </c>
      <c r="AB531" s="26">
        <v>303</v>
      </c>
      <c r="AC531" s="26">
        <v>905</v>
      </c>
      <c r="AD531" s="26">
        <v>11760</v>
      </c>
      <c r="AE531" s="26">
        <v>1346</v>
      </c>
      <c r="AF531" s="26">
        <v>2043</v>
      </c>
      <c r="AG531" s="26">
        <v>136.8169</v>
      </c>
    </row>
    <row r="532" spans="1:33" ht="15.75" customHeight="1">
      <c r="A532" s="101">
        <v>44595</v>
      </c>
      <c r="B532" s="102">
        <f>VLOOKUP(A532,'FTSE All-Share Historical '!A:B,2,FALSE)</f>
        <v>4249.3500000000004</v>
      </c>
      <c r="C532" s="26">
        <v>648</v>
      </c>
      <c r="D532" s="26">
        <v>182.4</v>
      </c>
      <c r="E532" s="26">
        <v>315</v>
      </c>
      <c r="F532" s="26">
        <v>290</v>
      </c>
      <c r="G532" s="26">
        <v>79.5</v>
      </c>
      <c r="H532" s="26">
        <v>428</v>
      </c>
      <c r="I532" s="26">
        <v>82</v>
      </c>
      <c r="J532" s="26">
        <v>295</v>
      </c>
      <c r="K532" s="26">
        <v>300</v>
      </c>
      <c r="L532" s="26">
        <v>286.5</v>
      </c>
      <c r="M532" s="26">
        <v>809</v>
      </c>
      <c r="N532" s="26">
        <v>251.4</v>
      </c>
      <c r="O532" s="26">
        <v>1500</v>
      </c>
      <c r="P532" s="26">
        <v>2170</v>
      </c>
      <c r="Q532" s="26">
        <v>98.5</v>
      </c>
      <c r="R532" s="26">
        <v>48</v>
      </c>
      <c r="S532" s="26">
        <v>68.400000000000006</v>
      </c>
      <c r="T532" s="26">
        <v>1000</v>
      </c>
      <c r="U532" s="26">
        <v>272</v>
      </c>
      <c r="V532" s="26">
        <v>265</v>
      </c>
      <c r="W532" s="26">
        <v>5374</v>
      </c>
      <c r="X532" s="26">
        <v>3316</v>
      </c>
      <c r="Y532" s="26">
        <v>225</v>
      </c>
      <c r="Z532" s="26">
        <v>879.5</v>
      </c>
      <c r="AA532" s="26">
        <v>3225</v>
      </c>
      <c r="AB532" s="26">
        <v>303.8</v>
      </c>
      <c r="AC532" s="26">
        <v>910</v>
      </c>
      <c r="AD532" s="26">
        <v>11445</v>
      </c>
      <c r="AE532" s="26">
        <v>1336</v>
      </c>
      <c r="AF532" s="26">
        <v>2028</v>
      </c>
      <c r="AG532" s="26">
        <v>131.7603</v>
      </c>
    </row>
    <row r="533" spans="1:33" ht="15.75" customHeight="1">
      <c r="A533" s="101">
        <v>44596</v>
      </c>
      <c r="B533" s="102">
        <f>VLOOKUP(A533,'FTSE All-Share Historical '!A:B,2,FALSE)</f>
        <v>4235.3</v>
      </c>
      <c r="C533" s="26">
        <v>660</v>
      </c>
      <c r="D533" s="26">
        <v>177</v>
      </c>
      <c r="E533" s="26">
        <v>308.39999999999998</v>
      </c>
      <c r="F533" s="26">
        <v>286</v>
      </c>
      <c r="G533" s="26">
        <v>78.2</v>
      </c>
      <c r="H533" s="26">
        <v>439</v>
      </c>
      <c r="I533" s="26">
        <v>81.2</v>
      </c>
      <c r="J533" s="26">
        <v>296</v>
      </c>
      <c r="K533" s="26">
        <v>293</v>
      </c>
      <c r="L533" s="26">
        <v>285</v>
      </c>
      <c r="M533" s="26">
        <v>828</v>
      </c>
      <c r="N533" s="26">
        <v>251</v>
      </c>
      <c r="O533" s="26">
        <v>1505</v>
      </c>
      <c r="P533" s="26">
        <v>2205</v>
      </c>
      <c r="Q533" s="26">
        <v>95.8</v>
      </c>
      <c r="R533" s="26">
        <v>47.6</v>
      </c>
      <c r="S533" s="26">
        <v>65.2</v>
      </c>
      <c r="T533" s="26">
        <v>1000</v>
      </c>
      <c r="U533" s="26">
        <v>273</v>
      </c>
      <c r="V533" s="26">
        <v>259</v>
      </c>
      <c r="W533" s="26">
        <v>5367</v>
      </c>
      <c r="X533" s="26">
        <v>3322.5</v>
      </c>
      <c r="Y533" s="26">
        <v>224.5</v>
      </c>
      <c r="Z533" s="26">
        <v>875</v>
      </c>
      <c r="AA533" s="26">
        <v>3215</v>
      </c>
      <c r="AB533" s="26">
        <v>300.39999999999998</v>
      </c>
      <c r="AC533" s="26">
        <v>910</v>
      </c>
      <c r="AD533" s="26">
        <v>11260</v>
      </c>
      <c r="AE533" s="26">
        <v>1316</v>
      </c>
      <c r="AF533" s="26">
        <v>2005</v>
      </c>
      <c r="AG533" s="26">
        <v>130.0266</v>
      </c>
    </row>
    <row r="534" spans="1:33" ht="15.75" customHeight="1">
      <c r="A534" s="101">
        <v>44599</v>
      </c>
      <c r="B534" s="102">
        <f>VLOOKUP(A534,'FTSE All-Share Historical '!A:B,2,FALSE)</f>
        <v>4264.8999999999996</v>
      </c>
      <c r="C534" s="26">
        <v>662</v>
      </c>
      <c r="D534" s="26">
        <v>176.5</v>
      </c>
      <c r="E534" s="26">
        <v>310.60000000000002</v>
      </c>
      <c r="F534" s="26">
        <v>291</v>
      </c>
      <c r="G534" s="26">
        <v>78.7</v>
      </c>
      <c r="H534" s="26">
        <v>430</v>
      </c>
      <c r="I534" s="26">
        <v>80.8</v>
      </c>
      <c r="J534" s="26">
        <v>292</v>
      </c>
      <c r="K534" s="26">
        <v>299</v>
      </c>
      <c r="L534" s="26">
        <v>278.5</v>
      </c>
      <c r="M534" s="26">
        <v>830</v>
      </c>
      <c r="N534" s="26">
        <v>251.8</v>
      </c>
      <c r="O534" s="26">
        <v>1490</v>
      </c>
      <c r="P534" s="26">
        <v>2195</v>
      </c>
      <c r="Q534" s="26">
        <v>94.5</v>
      </c>
      <c r="R534" s="26">
        <v>49.3</v>
      </c>
      <c r="S534" s="26">
        <v>66.8</v>
      </c>
      <c r="T534" s="26">
        <v>998</v>
      </c>
      <c r="U534" s="26">
        <v>273</v>
      </c>
      <c r="V534" s="26">
        <v>255</v>
      </c>
      <c r="W534" s="26">
        <v>5516</v>
      </c>
      <c r="X534" s="26">
        <v>3383</v>
      </c>
      <c r="Y534" s="26">
        <v>228.5</v>
      </c>
      <c r="Z534" s="26">
        <v>878</v>
      </c>
      <c r="AA534" s="26">
        <v>3360</v>
      </c>
      <c r="AB534" s="26">
        <v>300</v>
      </c>
      <c r="AC534" s="26">
        <v>925</v>
      </c>
      <c r="AD534" s="26">
        <v>11190</v>
      </c>
      <c r="AE534" s="26">
        <v>1320</v>
      </c>
      <c r="AF534" s="26">
        <v>2016</v>
      </c>
      <c r="AG534" s="26">
        <v>135.87780000000001</v>
      </c>
    </row>
    <row r="535" spans="1:33" ht="15.75" customHeight="1">
      <c r="A535" s="101">
        <v>44600</v>
      </c>
      <c r="B535" s="102">
        <f>VLOOKUP(A535,'FTSE All-Share Historical '!A:B,2,FALSE)</f>
        <v>4261.57</v>
      </c>
      <c r="C535" s="26">
        <v>696</v>
      </c>
      <c r="D535" s="26">
        <v>180</v>
      </c>
      <c r="E535" s="26">
        <v>305.60000000000002</v>
      </c>
      <c r="F535" s="26">
        <v>290</v>
      </c>
      <c r="G535" s="26">
        <v>78.8</v>
      </c>
      <c r="H535" s="26">
        <v>420</v>
      </c>
      <c r="I535" s="26">
        <v>82.15</v>
      </c>
      <c r="J535" s="26">
        <v>277</v>
      </c>
      <c r="K535" s="26">
        <v>295</v>
      </c>
      <c r="L535" s="26">
        <v>282</v>
      </c>
      <c r="M535" s="26">
        <v>796</v>
      </c>
      <c r="N535" s="26">
        <v>254.4</v>
      </c>
      <c r="O535" s="26">
        <v>1520</v>
      </c>
      <c r="P535" s="26">
        <v>2195</v>
      </c>
      <c r="Q535" s="26">
        <v>97.8</v>
      </c>
      <c r="R535" s="26">
        <v>49.5</v>
      </c>
      <c r="S535" s="26">
        <v>65</v>
      </c>
      <c r="T535" s="26">
        <v>1000</v>
      </c>
      <c r="U535" s="26">
        <v>270</v>
      </c>
      <c r="V535" s="26">
        <v>252</v>
      </c>
      <c r="W535" s="26">
        <v>5617</v>
      </c>
      <c r="X535" s="26">
        <v>3489.5</v>
      </c>
      <c r="Y535" s="26">
        <v>231</v>
      </c>
      <c r="Z535" s="26">
        <v>885.5</v>
      </c>
      <c r="AA535" s="26">
        <v>3315</v>
      </c>
      <c r="AB535" s="26">
        <v>303</v>
      </c>
      <c r="AC535" s="26">
        <v>930</v>
      </c>
      <c r="AD535" s="26">
        <v>11185</v>
      </c>
      <c r="AE535" s="26">
        <v>1385</v>
      </c>
      <c r="AF535" s="26">
        <v>2000</v>
      </c>
      <c r="AG535" s="26">
        <v>133.06059999999999</v>
      </c>
    </row>
    <row r="536" spans="1:33" ht="15.75" customHeight="1">
      <c r="A536" s="101">
        <v>44601</v>
      </c>
      <c r="B536" s="102">
        <f>VLOOKUP(A536,'FTSE All-Share Historical '!A:B,2,FALSE)</f>
        <v>4310.2299999999996</v>
      </c>
      <c r="C536" s="26">
        <v>712</v>
      </c>
      <c r="D536" s="26">
        <v>188.7</v>
      </c>
      <c r="E536" s="26">
        <v>314.2</v>
      </c>
      <c r="F536" s="26">
        <v>295</v>
      </c>
      <c r="G536" s="26">
        <v>83</v>
      </c>
      <c r="H536" s="26">
        <v>429</v>
      </c>
      <c r="I536" s="26">
        <v>83.45</v>
      </c>
      <c r="J536" s="26">
        <v>293</v>
      </c>
      <c r="K536" s="26">
        <v>297</v>
      </c>
      <c r="L536" s="26">
        <v>304.5</v>
      </c>
      <c r="M536" s="26">
        <v>807</v>
      </c>
      <c r="N536" s="26">
        <v>261</v>
      </c>
      <c r="O536" s="26">
        <v>1530</v>
      </c>
      <c r="P536" s="26">
        <v>2265</v>
      </c>
      <c r="Q536" s="26">
        <v>97.5</v>
      </c>
      <c r="R536" s="26">
        <v>49.7</v>
      </c>
      <c r="S536" s="26">
        <v>67</v>
      </c>
      <c r="T536" s="26">
        <v>994</v>
      </c>
      <c r="U536" s="26">
        <v>262</v>
      </c>
      <c r="V536" s="26">
        <v>253.5</v>
      </c>
      <c r="W536" s="26">
        <v>5672</v>
      </c>
      <c r="X536" s="26">
        <v>3518</v>
      </c>
      <c r="Y536" s="26">
        <v>229</v>
      </c>
      <c r="Z536" s="26">
        <v>911.5</v>
      </c>
      <c r="AA536" s="26">
        <v>3440</v>
      </c>
      <c r="AB536" s="26">
        <v>304.10000000000002</v>
      </c>
      <c r="AC536" s="26">
        <v>935</v>
      </c>
      <c r="AD536" s="26">
        <v>11225</v>
      </c>
      <c r="AE536" s="26">
        <v>1398</v>
      </c>
      <c r="AF536" s="26">
        <v>2024</v>
      </c>
      <c r="AG536" s="26">
        <v>139.41739999999999</v>
      </c>
    </row>
    <row r="537" spans="1:33" ht="15.75" customHeight="1">
      <c r="A537" s="101">
        <v>44602</v>
      </c>
      <c r="B537" s="102">
        <f>VLOOKUP(A537,'FTSE All-Share Historical '!A:B,2,FALSE)</f>
        <v>4324.6400000000003</v>
      </c>
      <c r="C537" s="26">
        <v>708</v>
      </c>
      <c r="D537" s="26">
        <v>189.9</v>
      </c>
      <c r="E537" s="26">
        <v>315.2</v>
      </c>
      <c r="F537" s="26">
        <v>305</v>
      </c>
      <c r="G537" s="26">
        <v>83.9</v>
      </c>
      <c r="H537" s="26">
        <v>425</v>
      </c>
      <c r="I537" s="26">
        <v>83.75</v>
      </c>
      <c r="J537" s="26">
        <v>296</v>
      </c>
      <c r="K537" s="26">
        <v>293</v>
      </c>
      <c r="L537" s="26">
        <v>312</v>
      </c>
      <c r="M537" s="26">
        <v>808</v>
      </c>
      <c r="N537" s="26">
        <v>266.2</v>
      </c>
      <c r="O537" s="26">
        <v>1525</v>
      </c>
      <c r="P537" s="26">
        <v>2225</v>
      </c>
      <c r="Q537" s="26">
        <v>96.9</v>
      </c>
      <c r="R537" s="26">
        <v>48.85</v>
      </c>
      <c r="S537" s="26">
        <v>66.8</v>
      </c>
      <c r="T537" s="26">
        <v>960</v>
      </c>
      <c r="U537" s="26">
        <v>272</v>
      </c>
      <c r="V537" s="26">
        <v>252</v>
      </c>
      <c r="W537" s="26">
        <v>5807</v>
      </c>
      <c r="X537" s="26">
        <v>3599.5</v>
      </c>
      <c r="Y537" s="26">
        <v>234.5</v>
      </c>
      <c r="Z537" s="26">
        <v>925.5</v>
      </c>
      <c r="AA537" s="26">
        <v>3440</v>
      </c>
      <c r="AB537" s="26">
        <v>306.60000000000002</v>
      </c>
      <c r="AC537" s="26">
        <v>935</v>
      </c>
      <c r="AD537" s="26">
        <v>11225</v>
      </c>
      <c r="AE537" s="26">
        <v>1420.5</v>
      </c>
      <c r="AF537" s="26">
        <v>2005</v>
      </c>
      <c r="AG537" s="26">
        <v>137.61150000000001</v>
      </c>
    </row>
    <row r="538" spans="1:33" ht="15.75" customHeight="1">
      <c r="A538" s="101">
        <v>44603</v>
      </c>
      <c r="B538" s="102">
        <f>VLOOKUP(A538,'FTSE All-Share Historical '!A:B,2,FALSE)</f>
        <v>4314.1899999999996</v>
      </c>
      <c r="C538" s="26">
        <v>696</v>
      </c>
      <c r="D538" s="26">
        <v>183.6</v>
      </c>
      <c r="E538" s="26">
        <v>310</v>
      </c>
      <c r="F538" s="26">
        <v>296</v>
      </c>
      <c r="G538" s="26">
        <v>84</v>
      </c>
      <c r="H538" s="26">
        <v>426</v>
      </c>
      <c r="I538" s="26">
        <v>81.650000000000006</v>
      </c>
      <c r="J538" s="26">
        <v>295</v>
      </c>
      <c r="K538" s="26">
        <v>291</v>
      </c>
      <c r="L538" s="26">
        <v>299.5</v>
      </c>
      <c r="M538" s="26">
        <v>771</v>
      </c>
      <c r="N538" s="26">
        <v>266.2</v>
      </c>
      <c r="O538" s="26">
        <v>1540</v>
      </c>
      <c r="P538" s="26">
        <v>2235</v>
      </c>
      <c r="Q538" s="26">
        <v>96.8</v>
      </c>
      <c r="R538" s="26">
        <v>49.85</v>
      </c>
      <c r="S538" s="26">
        <v>66.2</v>
      </c>
      <c r="T538" s="26">
        <v>950</v>
      </c>
      <c r="U538" s="26">
        <v>269</v>
      </c>
      <c r="V538" s="26">
        <v>251</v>
      </c>
      <c r="W538" s="26">
        <v>5726</v>
      </c>
      <c r="X538" s="26">
        <v>3579.5</v>
      </c>
      <c r="Y538" s="26">
        <v>233</v>
      </c>
      <c r="Z538" s="26">
        <v>909.5</v>
      </c>
      <c r="AA538" s="26">
        <v>3415</v>
      </c>
      <c r="AB538" s="26">
        <v>308</v>
      </c>
      <c r="AC538" s="26">
        <v>935</v>
      </c>
      <c r="AD538" s="26">
        <v>11025</v>
      </c>
      <c r="AE538" s="26">
        <v>1408.5</v>
      </c>
      <c r="AF538" s="26">
        <v>1965.5</v>
      </c>
      <c r="AG538" s="26">
        <v>135.8056</v>
      </c>
    </row>
    <row r="539" spans="1:33" ht="15.75" customHeight="1">
      <c r="A539" s="101">
        <v>44606</v>
      </c>
      <c r="B539" s="102">
        <f>VLOOKUP(A539,'FTSE All-Share Historical '!A:B,2,FALSE)</f>
        <v>4239.43</v>
      </c>
      <c r="C539" s="26">
        <v>700</v>
      </c>
      <c r="D539" s="26">
        <v>180</v>
      </c>
      <c r="E539" s="26">
        <v>304</v>
      </c>
      <c r="F539" s="26">
        <v>300</v>
      </c>
      <c r="G539" s="26">
        <v>83</v>
      </c>
      <c r="H539" s="26">
        <v>429</v>
      </c>
      <c r="I539" s="26">
        <v>79.5</v>
      </c>
      <c r="J539" s="26">
        <v>290</v>
      </c>
      <c r="K539" s="26">
        <v>286</v>
      </c>
      <c r="L539" s="26">
        <v>288.5</v>
      </c>
      <c r="M539" s="26">
        <v>763</v>
      </c>
      <c r="N539" s="26">
        <v>257.2</v>
      </c>
      <c r="O539" s="26">
        <v>1510</v>
      </c>
      <c r="P539" s="26">
        <v>2160</v>
      </c>
      <c r="Q539" s="26">
        <v>96.2</v>
      </c>
      <c r="R539" s="26">
        <v>48.8</v>
      </c>
      <c r="S539" s="26">
        <v>64</v>
      </c>
      <c r="T539" s="26">
        <v>900</v>
      </c>
      <c r="U539" s="26">
        <v>267</v>
      </c>
      <c r="V539" s="26">
        <v>244.5</v>
      </c>
      <c r="W539" s="26">
        <v>5722</v>
      </c>
      <c r="X539" s="26">
        <v>3617.5</v>
      </c>
      <c r="Y539" s="26">
        <v>228.5</v>
      </c>
      <c r="Z539" s="26">
        <v>893</v>
      </c>
      <c r="AA539" s="26">
        <v>3340</v>
      </c>
      <c r="AB539" s="26">
        <v>301</v>
      </c>
      <c r="AC539" s="26">
        <v>935</v>
      </c>
      <c r="AD539" s="26">
        <v>10955</v>
      </c>
      <c r="AE539" s="26">
        <v>1382</v>
      </c>
      <c r="AF539" s="26">
        <v>1946</v>
      </c>
      <c r="AG539" s="26">
        <v>126.3425</v>
      </c>
    </row>
    <row r="540" spans="1:33" ht="15.75" customHeight="1">
      <c r="A540" s="101">
        <v>44607</v>
      </c>
      <c r="B540" s="102">
        <f>VLOOKUP(A540,'FTSE All-Share Historical '!A:B,2,FALSE)</f>
        <v>4283.3599999999997</v>
      </c>
      <c r="C540" s="26">
        <v>670</v>
      </c>
      <c r="D540" s="26">
        <v>178.1</v>
      </c>
      <c r="E540" s="26">
        <v>304.2</v>
      </c>
      <c r="F540" s="26">
        <v>310</v>
      </c>
      <c r="G540" s="26">
        <v>87.1</v>
      </c>
      <c r="H540" s="26">
        <v>435</v>
      </c>
      <c r="I540" s="26">
        <v>81.349999999999994</v>
      </c>
      <c r="J540" s="26">
        <v>290</v>
      </c>
      <c r="K540" s="26">
        <v>286</v>
      </c>
      <c r="L540" s="26">
        <v>297.5</v>
      </c>
      <c r="M540" s="26">
        <v>788</v>
      </c>
      <c r="N540" s="26">
        <v>255.6</v>
      </c>
      <c r="O540" s="26">
        <v>1525</v>
      </c>
      <c r="P540" s="26">
        <v>2195</v>
      </c>
      <c r="Q540" s="26">
        <v>97.2</v>
      </c>
      <c r="R540" s="26">
        <v>49</v>
      </c>
      <c r="S540" s="26">
        <v>63.2</v>
      </c>
      <c r="T540" s="26">
        <v>900</v>
      </c>
      <c r="U540" s="26">
        <v>256</v>
      </c>
      <c r="V540" s="26">
        <v>246.5</v>
      </c>
      <c r="W540" s="26">
        <v>5646</v>
      </c>
      <c r="X540" s="26">
        <v>3516</v>
      </c>
      <c r="Y540" s="26">
        <v>232</v>
      </c>
      <c r="Z540" s="26">
        <v>911</v>
      </c>
      <c r="AA540" s="26">
        <v>3375</v>
      </c>
      <c r="AB540" s="26">
        <v>308.39999999999998</v>
      </c>
      <c r="AC540" s="26">
        <v>935</v>
      </c>
      <c r="AD540" s="26">
        <v>11115</v>
      </c>
      <c r="AE540" s="26">
        <v>1423</v>
      </c>
      <c r="AF540" s="26">
        <v>1975.5</v>
      </c>
      <c r="AG540" s="26">
        <v>125.69240000000001</v>
      </c>
    </row>
    <row r="541" spans="1:33" ht="15.75" customHeight="1">
      <c r="A541" s="101">
        <v>44608</v>
      </c>
      <c r="B541" s="102">
        <f>VLOOKUP(A541,'FTSE All-Share Historical '!A:B,2,FALSE)</f>
        <v>4280.1899999999996</v>
      </c>
      <c r="C541" s="26">
        <v>704</v>
      </c>
      <c r="D541" s="26">
        <v>180</v>
      </c>
      <c r="E541" s="26">
        <v>302.8</v>
      </c>
      <c r="F541" s="26">
        <v>304</v>
      </c>
      <c r="G541" s="26">
        <v>89.7</v>
      </c>
      <c r="H541" s="26">
        <v>422</v>
      </c>
      <c r="I541" s="26">
        <v>80.25</v>
      </c>
      <c r="J541" s="26">
        <v>299</v>
      </c>
      <c r="K541" s="26">
        <v>290</v>
      </c>
      <c r="L541" s="26">
        <v>299</v>
      </c>
      <c r="M541" s="26">
        <v>777</v>
      </c>
      <c r="N541" s="26">
        <v>253.2</v>
      </c>
      <c r="O541" s="26">
        <v>1510</v>
      </c>
      <c r="P541" s="26">
        <v>2190</v>
      </c>
      <c r="Q541" s="26">
        <v>97.5</v>
      </c>
      <c r="R541" s="26">
        <v>49.1</v>
      </c>
      <c r="S541" s="26">
        <v>67</v>
      </c>
      <c r="T541" s="26">
        <v>860</v>
      </c>
      <c r="U541" s="26">
        <v>268</v>
      </c>
      <c r="V541" s="26">
        <v>246</v>
      </c>
      <c r="W541" s="26">
        <v>5708</v>
      </c>
      <c r="X541" s="26">
        <v>3582</v>
      </c>
      <c r="Y541" s="26">
        <v>235</v>
      </c>
      <c r="Z541" s="26">
        <v>908.5</v>
      </c>
      <c r="AA541" s="26">
        <v>3340</v>
      </c>
      <c r="AB541" s="26">
        <v>309.89999999999998</v>
      </c>
      <c r="AC541" s="26">
        <v>935</v>
      </c>
      <c r="AD541" s="26">
        <v>11055</v>
      </c>
      <c r="AE541" s="26">
        <v>1418.5</v>
      </c>
      <c r="AF541" s="26">
        <v>1984</v>
      </c>
      <c r="AG541" s="26">
        <v>128.58189999999999</v>
      </c>
    </row>
    <row r="542" spans="1:33" ht="15.75" customHeight="1">
      <c r="A542" s="101">
        <v>44609</v>
      </c>
      <c r="B542" s="102">
        <f>VLOOKUP(A542,'FTSE All-Share Historical '!A:B,2,FALSE)</f>
        <v>4240.22</v>
      </c>
      <c r="C542" s="26">
        <v>699</v>
      </c>
      <c r="D542" s="26">
        <v>182.7</v>
      </c>
      <c r="E542" s="26">
        <v>295.8</v>
      </c>
      <c r="F542" s="26">
        <v>305</v>
      </c>
      <c r="G542" s="26">
        <v>89.4</v>
      </c>
      <c r="H542" s="26">
        <v>426</v>
      </c>
      <c r="I542" s="26">
        <v>78.95</v>
      </c>
      <c r="J542" s="26">
        <v>300</v>
      </c>
      <c r="K542" s="26">
        <v>292</v>
      </c>
      <c r="L542" s="26">
        <v>286</v>
      </c>
      <c r="M542" s="26">
        <v>758</v>
      </c>
      <c r="N542" s="26">
        <v>245.8</v>
      </c>
      <c r="O542" s="26">
        <v>1505</v>
      </c>
      <c r="P542" s="26">
        <v>2170</v>
      </c>
      <c r="Q542" s="26">
        <v>95.9</v>
      </c>
      <c r="R542" s="26">
        <v>49.45</v>
      </c>
      <c r="S542" s="26">
        <v>65.400000000000006</v>
      </c>
      <c r="T542" s="26">
        <v>848</v>
      </c>
      <c r="U542" s="26">
        <v>262</v>
      </c>
      <c r="V542" s="26">
        <v>245</v>
      </c>
      <c r="W542" s="26">
        <v>5588</v>
      </c>
      <c r="X542" s="26">
        <v>3523</v>
      </c>
      <c r="Y542" s="26">
        <v>232</v>
      </c>
      <c r="Z542" s="26">
        <v>889.5</v>
      </c>
      <c r="AA542" s="26">
        <v>3405</v>
      </c>
      <c r="AB542" s="26">
        <v>307.60000000000002</v>
      </c>
      <c r="AC542" s="26">
        <v>935</v>
      </c>
      <c r="AD542" s="26">
        <v>11105</v>
      </c>
      <c r="AE542" s="26">
        <v>1342</v>
      </c>
      <c r="AF542" s="26">
        <v>1989.5</v>
      </c>
      <c r="AG542" s="26">
        <v>128.94300000000001</v>
      </c>
    </row>
    <row r="543" spans="1:33" ht="15.75" customHeight="1">
      <c r="A543" s="101">
        <v>44610</v>
      </c>
      <c r="B543" s="102">
        <f>VLOOKUP(A543,'FTSE All-Share Historical '!A:B,2,FALSE)</f>
        <v>4222.78</v>
      </c>
      <c r="C543" s="26">
        <v>726</v>
      </c>
      <c r="D543" s="26">
        <v>180</v>
      </c>
      <c r="E543" s="26">
        <v>293</v>
      </c>
      <c r="F543" s="26">
        <v>305</v>
      </c>
      <c r="G543" s="26">
        <v>87.4</v>
      </c>
      <c r="H543" s="26">
        <v>432</v>
      </c>
      <c r="I543" s="26">
        <v>80</v>
      </c>
      <c r="J543" s="26">
        <v>314</v>
      </c>
      <c r="K543" s="26">
        <v>282</v>
      </c>
      <c r="L543" s="26">
        <v>279</v>
      </c>
      <c r="M543" s="26">
        <v>739</v>
      </c>
      <c r="N543" s="26">
        <v>240</v>
      </c>
      <c r="O543" s="26">
        <v>1515</v>
      </c>
      <c r="P543" s="26">
        <v>2125</v>
      </c>
      <c r="Q543" s="26">
        <v>97</v>
      </c>
      <c r="R543" s="26">
        <v>48.55</v>
      </c>
      <c r="S543" s="26">
        <v>64.599999999999994</v>
      </c>
      <c r="T543" s="26">
        <v>780</v>
      </c>
      <c r="U543" s="26">
        <v>261</v>
      </c>
      <c r="V543" s="26">
        <v>242</v>
      </c>
      <c r="W543" s="26">
        <v>5657</v>
      </c>
      <c r="X543" s="26">
        <v>3526</v>
      </c>
      <c r="Y543" s="26">
        <v>233.5</v>
      </c>
      <c r="Z543" s="26">
        <v>876</v>
      </c>
      <c r="AA543" s="26">
        <v>3295</v>
      </c>
      <c r="AB543" s="26">
        <v>304.7</v>
      </c>
      <c r="AC543" s="26">
        <v>935</v>
      </c>
      <c r="AD543" s="26">
        <v>11175</v>
      </c>
      <c r="AE543" s="26">
        <v>1320</v>
      </c>
      <c r="AF543" s="26">
        <v>1968.5</v>
      </c>
      <c r="AG543" s="26">
        <v>123.5253</v>
      </c>
    </row>
    <row r="544" spans="1:33" ht="15.75" customHeight="1">
      <c r="A544" s="101">
        <v>44613</v>
      </c>
      <c r="B544" s="102">
        <f>VLOOKUP(A544,'FTSE All-Share Historical '!A:B,2,FALSE)</f>
        <v>4200.4799999999996</v>
      </c>
      <c r="C544" s="26">
        <v>698</v>
      </c>
      <c r="D544" s="26">
        <v>175</v>
      </c>
      <c r="E544" s="26">
        <v>290</v>
      </c>
      <c r="F544" s="26">
        <v>303</v>
      </c>
      <c r="G544" s="26">
        <v>88</v>
      </c>
      <c r="H544" s="26">
        <v>431</v>
      </c>
      <c r="I544" s="26">
        <v>79</v>
      </c>
      <c r="J544" s="26">
        <v>308</v>
      </c>
      <c r="K544" s="26">
        <v>289</v>
      </c>
      <c r="L544" s="26">
        <v>272.5</v>
      </c>
      <c r="M544" s="26">
        <v>699</v>
      </c>
      <c r="N544" s="26">
        <v>237</v>
      </c>
      <c r="O544" s="26">
        <v>1500</v>
      </c>
      <c r="P544" s="26">
        <v>2100</v>
      </c>
      <c r="Q544" s="26">
        <v>95.2</v>
      </c>
      <c r="R544" s="26">
        <v>48</v>
      </c>
      <c r="S544" s="26">
        <v>63</v>
      </c>
      <c r="T544" s="26">
        <v>740</v>
      </c>
      <c r="U544" s="26">
        <v>260</v>
      </c>
      <c r="V544" s="26">
        <v>236.5</v>
      </c>
      <c r="W544" s="26">
        <v>5694</v>
      </c>
      <c r="X544" s="26">
        <v>3574</v>
      </c>
      <c r="Y544" s="26">
        <v>225.5</v>
      </c>
      <c r="Z544" s="26">
        <v>870</v>
      </c>
      <c r="AA544" s="26">
        <v>3270</v>
      </c>
      <c r="AB544" s="26">
        <v>305.60000000000002</v>
      </c>
      <c r="AC544" s="26">
        <v>925</v>
      </c>
      <c r="AD544" s="26">
        <v>11050</v>
      </c>
      <c r="AE544" s="26">
        <v>1294</v>
      </c>
      <c r="AF544" s="26">
        <v>1938.5</v>
      </c>
      <c r="AG544" s="26">
        <v>19.634</v>
      </c>
    </row>
    <row r="545" spans="1:33" ht="15.75" customHeight="1">
      <c r="A545" s="101">
        <v>44614</v>
      </c>
      <c r="B545" s="102">
        <f>VLOOKUP(A545,'FTSE All-Share Historical '!A:B,2,FALSE)</f>
        <v>4201.8</v>
      </c>
      <c r="C545" s="26">
        <v>700</v>
      </c>
      <c r="D545" s="26">
        <v>175</v>
      </c>
      <c r="E545" s="26">
        <v>284.39999999999998</v>
      </c>
      <c r="F545" s="26">
        <v>310</v>
      </c>
      <c r="G545" s="26">
        <v>86.5</v>
      </c>
      <c r="H545" s="26">
        <v>431</v>
      </c>
      <c r="I545" s="26">
        <v>78.5</v>
      </c>
      <c r="J545" s="26">
        <v>304</v>
      </c>
      <c r="K545" s="26">
        <v>284</v>
      </c>
      <c r="L545" s="26">
        <v>274</v>
      </c>
      <c r="M545" s="26">
        <v>731</v>
      </c>
      <c r="N545" s="26">
        <v>238.4</v>
      </c>
      <c r="O545" s="26">
        <v>1480</v>
      </c>
      <c r="P545" s="26">
        <v>2120</v>
      </c>
      <c r="Q545" s="26">
        <v>94.8</v>
      </c>
      <c r="R545" s="26">
        <v>46.375</v>
      </c>
      <c r="S545" s="26">
        <v>62.2</v>
      </c>
      <c r="T545" s="26">
        <v>710</v>
      </c>
      <c r="U545" s="26">
        <v>250</v>
      </c>
      <c r="V545" s="26">
        <v>235</v>
      </c>
      <c r="W545" s="26">
        <v>5691</v>
      </c>
      <c r="X545" s="26">
        <v>3576.5</v>
      </c>
      <c r="Y545" s="26">
        <v>229</v>
      </c>
      <c r="Z545" s="26">
        <v>867</v>
      </c>
      <c r="AA545" s="26">
        <v>3250</v>
      </c>
      <c r="AB545" s="26">
        <v>303.5</v>
      </c>
      <c r="AC545" s="26">
        <v>925</v>
      </c>
      <c r="AD545" s="26">
        <v>11160</v>
      </c>
      <c r="AE545" s="26">
        <v>1305</v>
      </c>
      <c r="AF545" s="26">
        <v>1946.5</v>
      </c>
      <c r="AG545" s="26">
        <v>18.319299999999998</v>
      </c>
    </row>
    <row r="546" spans="1:33" ht="15.75" customHeight="1">
      <c r="A546" s="101">
        <v>44615</v>
      </c>
      <c r="B546" s="102">
        <f>VLOOKUP(A546,'FTSE All-Share Historical '!A:B,2,FALSE)</f>
        <v>4198.8100000000004</v>
      </c>
      <c r="C546" s="26">
        <v>656</v>
      </c>
      <c r="D546" s="26">
        <v>175.1</v>
      </c>
      <c r="E546" s="26">
        <v>278</v>
      </c>
      <c r="F546" s="26">
        <v>296</v>
      </c>
      <c r="G546" s="26">
        <v>84.8</v>
      </c>
      <c r="H546" s="26">
        <v>428</v>
      </c>
      <c r="I546" s="26">
        <v>78</v>
      </c>
      <c r="J546" s="26">
        <v>295</v>
      </c>
      <c r="K546" s="26">
        <v>276</v>
      </c>
      <c r="L546" s="26">
        <v>270.5</v>
      </c>
      <c r="M546" s="26">
        <v>699</v>
      </c>
      <c r="N546" s="26">
        <v>238.4</v>
      </c>
      <c r="O546" s="26">
        <v>1475</v>
      </c>
      <c r="P546" s="26">
        <v>2150</v>
      </c>
      <c r="Q546" s="26">
        <v>94.3</v>
      </c>
      <c r="R546" s="26">
        <v>45</v>
      </c>
      <c r="S546" s="26">
        <v>61.2</v>
      </c>
      <c r="T546" s="26">
        <v>770</v>
      </c>
      <c r="U546" s="26">
        <v>246</v>
      </c>
      <c r="V546" s="26">
        <v>236.5</v>
      </c>
      <c r="W546" s="26">
        <v>5568</v>
      </c>
      <c r="X546" s="26">
        <v>3532.5</v>
      </c>
      <c r="Y546" s="26">
        <v>228.5</v>
      </c>
      <c r="Z546" s="26">
        <v>845</v>
      </c>
      <c r="AA546" s="26">
        <v>3220</v>
      </c>
      <c r="AB546" s="26">
        <v>305.8</v>
      </c>
      <c r="AC546" s="26">
        <v>925</v>
      </c>
      <c r="AD546" s="26">
        <v>11275</v>
      </c>
      <c r="AE546" s="26">
        <v>1285.5</v>
      </c>
      <c r="AF546" s="26">
        <v>2013</v>
      </c>
      <c r="AG546" s="26">
        <v>22.7547</v>
      </c>
    </row>
    <row r="547" spans="1:33" ht="15.75" customHeight="1">
      <c r="A547" s="101">
        <v>44616</v>
      </c>
      <c r="B547" s="102">
        <f>VLOOKUP(A547,'FTSE All-Share Historical '!A:B,2,FALSE)</f>
        <v>4042.88</v>
      </c>
      <c r="C547" s="26">
        <v>679</v>
      </c>
      <c r="D547" s="26">
        <v>175</v>
      </c>
      <c r="E547" s="26">
        <v>269.39999999999998</v>
      </c>
      <c r="F547" s="26">
        <v>306</v>
      </c>
      <c r="G547" s="26">
        <v>78.400000000000006</v>
      </c>
      <c r="H547" s="26">
        <v>429</v>
      </c>
      <c r="I547" s="26">
        <v>76.05</v>
      </c>
      <c r="J547" s="26">
        <v>295</v>
      </c>
      <c r="K547" s="26">
        <v>283</v>
      </c>
      <c r="L547" s="26">
        <v>255</v>
      </c>
      <c r="M547" s="26">
        <v>692</v>
      </c>
      <c r="N547" s="26">
        <v>228.6</v>
      </c>
      <c r="O547" s="26">
        <v>1450</v>
      </c>
      <c r="P547" s="26">
        <v>2175</v>
      </c>
      <c r="Q547" s="26">
        <v>87.5</v>
      </c>
      <c r="R547" s="26">
        <v>41.6</v>
      </c>
      <c r="S547" s="26">
        <v>57.2</v>
      </c>
      <c r="T547" s="26">
        <v>730</v>
      </c>
      <c r="U547" s="26">
        <v>253</v>
      </c>
      <c r="V547" s="26">
        <v>230</v>
      </c>
      <c r="W547" s="26">
        <v>5467</v>
      </c>
      <c r="X547" s="26">
        <v>3595</v>
      </c>
      <c r="Y547" s="26">
        <v>213</v>
      </c>
      <c r="Z547" s="26">
        <v>833.5</v>
      </c>
      <c r="AA547" s="26">
        <v>3140</v>
      </c>
      <c r="AB547" s="26">
        <v>301</v>
      </c>
      <c r="AC547" s="26">
        <v>920</v>
      </c>
      <c r="AD547" s="26">
        <v>11095</v>
      </c>
      <c r="AE547" s="26">
        <v>1259</v>
      </c>
      <c r="AF547" s="26">
        <v>1833.5</v>
      </c>
      <c r="AG547" s="26">
        <v>21.2666</v>
      </c>
    </row>
    <row r="548" spans="1:33" ht="15.75" customHeight="1">
      <c r="A548" s="101">
        <v>44617</v>
      </c>
      <c r="B548" s="102">
        <f>VLOOKUP(A548,'FTSE All-Share Historical '!A:B,2,FALSE)</f>
        <v>4196.79</v>
      </c>
      <c r="C548" s="26">
        <v>734</v>
      </c>
      <c r="D548" s="26">
        <v>177.3</v>
      </c>
      <c r="E548" s="26">
        <v>277.2</v>
      </c>
      <c r="F548" s="26">
        <v>297</v>
      </c>
      <c r="G548" s="26">
        <v>79.599999999999994</v>
      </c>
      <c r="H548" s="26">
        <v>434</v>
      </c>
      <c r="I548" s="26">
        <v>78.400000000000006</v>
      </c>
      <c r="J548" s="26">
        <v>296</v>
      </c>
      <c r="K548" s="26">
        <v>278</v>
      </c>
      <c r="L548" s="26">
        <v>275.5</v>
      </c>
      <c r="M548" s="26">
        <v>705</v>
      </c>
      <c r="N548" s="26">
        <v>237</v>
      </c>
      <c r="O548" s="26">
        <v>1465</v>
      </c>
      <c r="P548" s="26">
        <v>2250</v>
      </c>
      <c r="Q548" s="26">
        <v>92.6</v>
      </c>
      <c r="R548" s="26">
        <v>43.2</v>
      </c>
      <c r="S548" s="26">
        <v>61</v>
      </c>
      <c r="T548" s="26">
        <v>726</v>
      </c>
      <c r="U548" s="26">
        <v>251</v>
      </c>
      <c r="V548" s="26">
        <v>236.5</v>
      </c>
      <c r="W548" s="26">
        <v>5667</v>
      </c>
      <c r="X548" s="26">
        <v>3735</v>
      </c>
      <c r="Y548" s="26">
        <v>220.5</v>
      </c>
      <c r="Z548" s="26">
        <v>868</v>
      </c>
      <c r="AA548" s="26">
        <v>3225</v>
      </c>
      <c r="AB548" s="26">
        <v>306.7</v>
      </c>
      <c r="AC548" s="26">
        <v>920</v>
      </c>
      <c r="AD548" s="26">
        <v>11415</v>
      </c>
      <c r="AE548" s="26">
        <v>1311.5</v>
      </c>
      <c r="AF548" s="26">
        <v>1947</v>
      </c>
      <c r="AG548" s="26">
        <v>20.746500000000001</v>
      </c>
    </row>
    <row r="549" spans="1:33" ht="15.75" customHeight="1">
      <c r="A549" s="101">
        <v>44620</v>
      </c>
      <c r="B549" s="102">
        <f>VLOOKUP(A549,'FTSE All-Share Historical '!A:B,2,FALSE)</f>
        <v>4187.6899999999996</v>
      </c>
      <c r="C549" s="26">
        <v>710</v>
      </c>
      <c r="D549" s="26">
        <v>175.3</v>
      </c>
      <c r="E549" s="26">
        <v>278</v>
      </c>
      <c r="F549" s="26">
        <v>296</v>
      </c>
      <c r="G549" s="26">
        <v>75</v>
      </c>
      <c r="H549" s="26">
        <v>424</v>
      </c>
      <c r="I549" s="26">
        <v>77.95</v>
      </c>
      <c r="J549" s="26">
        <v>290</v>
      </c>
      <c r="K549" s="26">
        <v>269</v>
      </c>
      <c r="L549" s="26">
        <v>285</v>
      </c>
      <c r="M549" s="26">
        <v>748</v>
      </c>
      <c r="N549" s="26">
        <v>237.8</v>
      </c>
      <c r="O549" s="26">
        <v>1465</v>
      </c>
      <c r="P549" s="26">
        <v>2320</v>
      </c>
      <c r="Q549" s="26">
        <v>93</v>
      </c>
      <c r="R549" s="26">
        <v>43.8</v>
      </c>
      <c r="S549" s="26">
        <v>60</v>
      </c>
      <c r="T549" s="26">
        <v>722</v>
      </c>
      <c r="U549" s="26">
        <v>257</v>
      </c>
      <c r="V549" s="26">
        <v>240</v>
      </c>
      <c r="W549" s="26">
        <v>5791</v>
      </c>
      <c r="X549" s="26">
        <v>3823</v>
      </c>
      <c r="Y549" s="26">
        <v>209</v>
      </c>
      <c r="Z549" s="26">
        <v>876</v>
      </c>
      <c r="AA549" s="26">
        <v>3310</v>
      </c>
      <c r="AB549" s="26">
        <v>331</v>
      </c>
      <c r="AC549" s="26">
        <v>920</v>
      </c>
      <c r="AD549" s="26">
        <v>11415</v>
      </c>
      <c r="AE549" s="26">
        <v>1283.5</v>
      </c>
      <c r="AF549" s="26">
        <v>2083</v>
      </c>
      <c r="AG549" s="26">
        <v>18.9694</v>
      </c>
    </row>
    <row r="550" spans="1:33" ht="15.75" customHeight="1">
      <c r="A550" s="101">
        <v>44621</v>
      </c>
      <c r="B550" s="102">
        <f>VLOOKUP(A550,'FTSE All-Share Historical '!A:B,2,FALSE)</f>
        <v>4108.78</v>
      </c>
      <c r="C550" s="26">
        <v>700</v>
      </c>
      <c r="D550" s="26">
        <v>170</v>
      </c>
      <c r="E550" s="26">
        <v>261.39999999999998</v>
      </c>
      <c r="F550" s="26">
        <v>302</v>
      </c>
      <c r="G550" s="26">
        <v>72.400000000000006</v>
      </c>
      <c r="H550" s="26">
        <v>427</v>
      </c>
      <c r="I550" s="26">
        <v>73.7</v>
      </c>
      <c r="J550" s="26">
        <v>290.5</v>
      </c>
      <c r="K550" s="26">
        <v>277</v>
      </c>
      <c r="L550" s="26">
        <v>268</v>
      </c>
      <c r="M550" s="26">
        <v>727</v>
      </c>
      <c r="N550" s="26">
        <v>224.8</v>
      </c>
      <c r="O550" s="26">
        <v>1425</v>
      </c>
      <c r="P550" s="26">
        <v>2315</v>
      </c>
      <c r="Q550" s="26">
        <v>91.1</v>
      </c>
      <c r="R550" s="26">
        <v>42.4</v>
      </c>
      <c r="S550" s="26">
        <v>57.6</v>
      </c>
      <c r="T550" s="26">
        <v>720</v>
      </c>
      <c r="U550" s="26">
        <v>255</v>
      </c>
      <c r="V550" s="26">
        <v>235</v>
      </c>
      <c r="W550" s="26">
        <v>5919</v>
      </c>
      <c r="X550" s="26">
        <v>3955.5</v>
      </c>
      <c r="Y550" s="26">
        <v>217.5</v>
      </c>
      <c r="Z550" s="26">
        <v>835</v>
      </c>
      <c r="AA550" s="26">
        <v>3265</v>
      </c>
      <c r="AB550" s="26">
        <v>330.5</v>
      </c>
      <c r="AC550" s="26">
        <v>920</v>
      </c>
      <c r="AD550" s="26">
        <v>11365</v>
      </c>
      <c r="AE550" s="26">
        <v>1195</v>
      </c>
      <c r="AF550" s="26">
        <v>2001</v>
      </c>
      <c r="AG550" s="26">
        <v>18.0593</v>
      </c>
    </row>
    <row r="551" spans="1:33" ht="15.75" customHeight="1">
      <c r="A551" s="101">
        <v>44622</v>
      </c>
      <c r="B551" s="102">
        <f>VLOOKUP(A551,'FTSE All-Share Historical '!A:B,2,FALSE)</f>
        <v>4164.3900000000003</v>
      </c>
      <c r="C551" s="26">
        <v>710</v>
      </c>
      <c r="D551" s="26">
        <v>184.4</v>
      </c>
      <c r="E551" s="26">
        <v>261.39999999999998</v>
      </c>
      <c r="F551" s="26">
        <v>289</v>
      </c>
      <c r="G551" s="26">
        <v>74.099999999999994</v>
      </c>
      <c r="H551" s="26">
        <v>430</v>
      </c>
      <c r="I551" s="26">
        <v>73.650000000000006</v>
      </c>
      <c r="J551" s="26">
        <v>296</v>
      </c>
      <c r="K551" s="26">
        <v>272</v>
      </c>
      <c r="L551" s="26">
        <v>260</v>
      </c>
      <c r="M551" s="26">
        <v>724</v>
      </c>
      <c r="N551" s="26">
        <v>229</v>
      </c>
      <c r="O551" s="26">
        <v>1445</v>
      </c>
      <c r="P551" s="26">
        <v>2355</v>
      </c>
      <c r="Q551" s="26">
        <v>92.5</v>
      </c>
      <c r="R551" s="26">
        <v>41.5</v>
      </c>
      <c r="S551" s="26">
        <v>62.2</v>
      </c>
      <c r="T551" s="26">
        <v>730</v>
      </c>
      <c r="U551" s="26">
        <v>255</v>
      </c>
      <c r="V551" s="26">
        <v>237</v>
      </c>
      <c r="W551" s="26">
        <v>6128</v>
      </c>
      <c r="X551" s="26">
        <v>3929</v>
      </c>
      <c r="Y551" s="26">
        <v>222</v>
      </c>
      <c r="Z551" s="26">
        <v>838.5</v>
      </c>
      <c r="AA551" s="26">
        <v>3255</v>
      </c>
      <c r="AB551" s="26">
        <v>337.9</v>
      </c>
      <c r="AC551" s="26">
        <v>920</v>
      </c>
      <c r="AD551" s="26">
        <v>11355</v>
      </c>
      <c r="AE551" s="26">
        <v>1217.5</v>
      </c>
      <c r="AF551" s="26">
        <v>2003</v>
      </c>
      <c r="AG551" s="26">
        <v>13.335000000000001</v>
      </c>
    </row>
    <row r="552" spans="1:33" ht="15.75" customHeight="1">
      <c r="A552" s="101">
        <v>44623</v>
      </c>
      <c r="B552" s="102">
        <f>VLOOKUP(A552,'FTSE All-Share Historical '!A:B,2,FALSE)</f>
        <v>4052.28</v>
      </c>
      <c r="C552" s="26">
        <v>670</v>
      </c>
      <c r="D552" s="26">
        <v>183.8</v>
      </c>
      <c r="E552" s="26">
        <v>249</v>
      </c>
      <c r="F552" s="26">
        <v>290</v>
      </c>
      <c r="G552" s="26">
        <v>71</v>
      </c>
      <c r="H552" s="26">
        <v>411</v>
      </c>
      <c r="I552" s="26">
        <v>71.8</v>
      </c>
      <c r="J552" s="26">
        <v>298</v>
      </c>
      <c r="K552" s="26">
        <v>260</v>
      </c>
      <c r="L552" s="26">
        <v>228.5</v>
      </c>
      <c r="M552" s="26">
        <v>652</v>
      </c>
      <c r="N552" s="26">
        <v>219.6</v>
      </c>
      <c r="O552" s="26">
        <v>1400</v>
      </c>
      <c r="P552" s="26">
        <v>2295</v>
      </c>
      <c r="Q552" s="26">
        <v>90.7</v>
      </c>
      <c r="R552" s="26">
        <v>39.725000000000001</v>
      </c>
      <c r="S552" s="26">
        <v>62.6</v>
      </c>
      <c r="T552" s="26">
        <v>740</v>
      </c>
      <c r="U552" s="26">
        <v>255.5</v>
      </c>
      <c r="V552" s="26">
        <v>235</v>
      </c>
      <c r="W552" s="26">
        <v>6129</v>
      </c>
      <c r="X552" s="26">
        <v>3968</v>
      </c>
      <c r="Y552" s="26">
        <v>230</v>
      </c>
      <c r="Z552" s="26">
        <v>816</v>
      </c>
      <c r="AA552" s="26">
        <v>3135</v>
      </c>
      <c r="AB552" s="26">
        <v>329.5</v>
      </c>
      <c r="AC552" s="26">
        <v>920</v>
      </c>
      <c r="AD552" s="26">
        <v>11295</v>
      </c>
      <c r="AE552" s="26">
        <v>1140</v>
      </c>
      <c r="AF552" s="26">
        <v>1912</v>
      </c>
      <c r="AG552" s="26">
        <v>18.319299999999998</v>
      </c>
    </row>
    <row r="553" spans="1:33" ht="15.75" customHeight="1">
      <c r="A553" s="101">
        <v>44624</v>
      </c>
      <c r="B553" s="102">
        <f>VLOOKUP(A553,'FTSE All-Share Historical '!A:B,2,FALSE)</f>
        <v>3911.57</v>
      </c>
      <c r="C553" s="26">
        <v>642</v>
      </c>
      <c r="D553" s="26">
        <v>177.8</v>
      </c>
      <c r="E553" s="26">
        <v>233.8</v>
      </c>
      <c r="F553" s="26">
        <v>283</v>
      </c>
      <c r="G553" s="26">
        <v>62.5</v>
      </c>
      <c r="H553" s="26">
        <v>421</v>
      </c>
      <c r="I553" s="26">
        <v>68.95</v>
      </c>
      <c r="J553" s="26">
        <v>296</v>
      </c>
      <c r="K553" s="26">
        <v>250</v>
      </c>
      <c r="L553" s="26">
        <v>220</v>
      </c>
      <c r="M553" s="26">
        <v>638</v>
      </c>
      <c r="N553" s="26">
        <v>211.4</v>
      </c>
      <c r="O553" s="26">
        <v>1360</v>
      </c>
      <c r="P553" s="26">
        <v>2185</v>
      </c>
      <c r="Q553" s="26">
        <v>85.2</v>
      </c>
      <c r="R553" s="26">
        <v>37.65</v>
      </c>
      <c r="S553" s="26">
        <v>58</v>
      </c>
      <c r="T553" s="26">
        <v>740</v>
      </c>
      <c r="U553" s="26">
        <v>251</v>
      </c>
      <c r="V553" s="26">
        <v>223.5</v>
      </c>
      <c r="W553" s="26">
        <v>6028</v>
      </c>
      <c r="X553" s="26">
        <v>3828</v>
      </c>
      <c r="Y553" s="26">
        <v>216.5</v>
      </c>
      <c r="Z553" s="26">
        <v>776</v>
      </c>
      <c r="AA553" s="26">
        <v>3115</v>
      </c>
      <c r="AB553" s="26">
        <v>306.7</v>
      </c>
      <c r="AC553" s="26">
        <v>910</v>
      </c>
      <c r="AD553" s="26">
        <v>11045</v>
      </c>
      <c r="AE553" s="26">
        <v>1047.5</v>
      </c>
      <c r="AF553" s="26">
        <v>1861</v>
      </c>
      <c r="AG553" s="26">
        <v>16.629000000000001</v>
      </c>
    </row>
    <row r="554" spans="1:33" ht="15.75" customHeight="1">
      <c r="A554" s="101">
        <v>44627</v>
      </c>
      <c r="B554" s="102">
        <f>VLOOKUP(A554,'FTSE All-Share Historical '!A:B,2,FALSE)</f>
        <v>3891.56</v>
      </c>
      <c r="C554" s="26">
        <v>574</v>
      </c>
      <c r="D554" s="26">
        <v>174.4</v>
      </c>
      <c r="E554" s="26">
        <v>227</v>
      </c>
      <c r="F554" s="26">
        <v>298</v>
      </c>
      <c r="G554" s="26">
        <v>61.2</v>
      </c>
      <c r="H554" s="26">
        <v>423</v>
      </c>
      <c r="I554" s="26">
        <v>67.75</v>
      </c>
      <c r="J554" s="26">
        <v>277</v>
      </c>
      <c r="K554" s="26">
        <v>247</v>
      </c>
      <c r="L554" s="26">
        <v>208.5</v>
      </c>
      <c r="M554" s="26">
        <v>602</v>
      </c>
      <c r="N554" s="26">
        <v>211</v>
      </c>
      <c r="O554" s="26">
        <v>1330</v>
      </c>
      <c r="P554" s="26">
        <v>2045</v>
      </c>
      <c r="Q554" s="26">
        <v>83</v>
      </c>
      <c r="R554" s="26">
        <v>33.5</v>
      </c>
      <c r="S554" s="26">
        <v>59.6</v>
      </c>
      <c r="T554" s="26">
        <v>730</v>
      </c>
      <c r="U554" s="26">
        <v>253</v>
      </c>
      <c r="V554" s="26">
        <v>214.5</v>
      </c>
      <c r="W554" s="26">
        <v>6019</v>
      </c>
      <c r="X554" s="26">
        <v>3855.5</v>
      </c>
      <c r="Y554" s="26">
        <v>200.5</v>
      </c>
      <c r="Z554" s="26">
        <v>758.5</v>
      </c>
      <c r="AA554" s="26">
        <v>3350</v>
      </c>
      <c r="AB554" s="26">
        <v>314.5</v>
      </c>
      <c r="AC554" s="26">
        <v>910</v>
      </c>
      <c r="AD554" s="26">
        <v>10840</v>
      </c>
      <c r="AE554" s="26">
        <v>985.8</v>
      </c>
      <c r="AF554" s="26">
        <v>1825</v>
      </c>
      <c r="AG554" s="26">
        <v>18.752700000000001</v>
      </c>
    </row>
    <row r="555" spans="1:33" ht="15.75" customHeight="1">
      <c r="A555" s="101">
        <v>44628</v>
      </c>
      <c r="B555" s="102">
        <f>VLOOKUP(A555,'FTSE All-Share Historical '!A:B,2,FALSE)</f>
        <v>3895.27</v>
      </c>
      <c r="C555" s="26">
        <v>584</v>
      </c>
      <c r="D555" s="26">
        <v>175</v>
      </c>
      <c r="E555" s="26">
        <v>229.4</v>
      </c>
      <c r="F555" s="26">
        <v>303</v>
      </c>
      <c r="G555" s="26">
        <v>61.5</v>
      </c>
      <c r="H555" s="26">
        <v>440</v>
      </c>
      <c r="I555" s="26">
        <v>71</v>
      </c>
      <c r="J555" s="26">
        <v>280</v>
      </c>
      <c r="K555" s="26">
        <v>242</v>
      </c>
      <c r="L555" s="26">
        <v>217.5</v>
      </c>
      <c r="M555" s="26">
        <v>624</v>
      </c>
      <c r="N555" s="26">
        <v>213.8</v>
      </c>
      <c r="O555" s="26">
        <v>1325</v>
      </c>
      <c r="P555" s="26">
        <v>2200</v>
      </c>
      <c r="Q555" s="26">
        <v>86.6</v>
      </c>
      <c r="R555" s="26">
        <v>36</v>
      </c>
      <c r="S555" s="26">
        <v>61</v>
      </c>
      <c r="T555" s="26">
        <v>680</v>
      </c>
      <c r="U555" s="26">
        <v>246</v>
      </c>
      <c r="V555" s="26">
        <v>215</v>
      </c>
      <c r="W555" s="26">
        <v>5887</v>
      </c>
      <c r="X555" s="26">
        <v>3832.5</v>
      </c>
      <c r="Y555" s="26">
        <v>210</v>
      </c>
      <c r="Z555" s="26">
        <v>733</v>
      </c>
      <c r="AA555" s="26">
        <v>3200</v>
      </c>
      <c r="AB555" s="26">
        <v>329.9</v>
      </c>
      <c r="AC555" s="26">
        <v>910</v>
      </c>
      <c r="AD555" s="26">
        <v>10515</v>
      </c>
      <c r="AE555" s="26">
        <v>1036</v>
      </c>
      <c r="AF555" s="26">
        <v>1825</v>
      </c>
      <c r="AG555" s="26">
        <v>16.759</v>
      </c>
    </row>
    <row r="556" spans="1:33" ht="15.75" customHeight="1">
      <c r="A556" s="101">
        <v>44629</v>
      </c>
      <c r="B556" s="102">
        <f>VLOOKUP(A556,'FTSE All-Share Historical '!A:B,2,FALSE)</f>
        <v>4029.28</v>
      </c>
      <c r="C556" s="26">
        <v>590</v>
      </c>
      <c r="D556" s="26">
        <v>178.1</v>
      </c>
      <c r="E556" s="26">
        <v>242.8</v>
      </c>
      <c r="F556" s="26">
        <v>315</v>
      </c>
      <c r="G556" s="26">
        <v>62</v>
      </c>
      <c r="H556" s="26">
        <v>450</v>
      </c>
      <c r="I556" s="26">
        <v>75.75</v>
      </c>
      <c r="J556" s="26">
        <v>277</v>
      </c>
      <c r="K556" s="26">
        <v>255</v>
      </c>
      <c r="L556" s="26">
        <v>231</v>
      </c>
      <c r="M556" s="26">
        <v>682</v>
      </c>
      <c r="N556" s="26">
        <v>228.2</v>
      </c>
      <c r="O556" s="26">
        <v>1385</v>
      </c>
      <c r="P556" s="26">
        <v>2200</v>
      </c>
      <c r="Q556" s="26">
        <v>83.9</v>
      </c>
      <c r="R556" s="26">
        <v>38.049999999999997</v>
      </c>
      <c r="S556" s="26">
        <v>59.2</v>
      </c>
      <c r="T556" s="26">
        <v>650</v>
      </c>
      <c r="U556" s="26">
        <v>248</v>
      </c>
      <c r="V556" s="26">
        <v>223.5</v>
      </c>
      <c r="W556" s="26">
        <v>5817</v>
      </c>
      <c r="X556" s="26">
        <v>3753.5</v>
      </c>
      <c r="Y556" s="26">
        <v>205</v>
      </c>
      <c r="Z556" s="26">
        <v>778</v>
      </c>
      <c r="AA556" s="26">
        <v>3470</v>
      </c>
      <c r="AB556" s="26">
        <v>316.60000000000002</v>
      </c>
      <c r="AC556" s="26">
        <v>912.5</v>
      </c>
      <c r="AD556" s="26">
        <v>11075</v>
      </c>
      <c r="AE556" s="26">
        <v>1144.5</v>
      </c>
      <c r="AF556" s="26">
        <v>1958</v>
      </c>
      <c r="AG556" s="26">
        <v>16.6145</v>
      </c>
    </row>
    <row r="557" spans="1:33" ht="15.75" customHeight="1">
      <c r="A557" s="101">
        <v>44630</v>
      </c>
      <c r="B557" s="102">
        <f>VLOOKUP(A557,'FTSE All-Share Historical '!A:B,2,FALSE)</f>
        <v>3982.48</v>
      </c>
      <c r="C557" s="26">
        <v>583</v>
      </c>
      <c r="D557" s="26">
        <v>177.3</v>
      </c>
      <c r="E557" s="26">
        <v>241.8</v>
      </c>
      <c r="F557" s="26">
        <v>317</v>
      </c>
      <c r="G557" s="26">
        <v>64</v>
      </c>
      <c r="H557" s="26">
        <v>459</v>
      </c>
      <c r="I557" s="26">
        <v>74.3</v>
      </c>
      <c r="J557" s="26">
        <v>281</v>
      </c>
      <c r="K557" s="26">
        <v>257</v>
      </c>
      <c r="L557" s="26">
        <v>226</v>
      </c>
      <c r="M557" s="26">
        <v>649</v>
      </c>
      <c r="N557" s="26">
        <v>217.8</v>
      </c>
      <c r="O557" s="26">
        <v>1360</v>
      </c>
      <c r="P557" s="26">
        <v>2220</v>
      </c>
      <c r="Q557" s="26">
        <v>86</v>
      </c>
      <c r="R557" s="26">
        <v>37.1</v>
      </c>
      <c r="S557" s="26">
        <v>59.2</v>
      </c>
      <c r="T557" s="26">
        <v>650</v>
      </c>
      <c r="U557" s="26">
        <v>249</v>
      </c>
      <c r="V557" s="26">
        <v>232</v>
      </c>
      <c r="W557" s="26">
        <v>5499</v>
      </c>
      <c r="X557" s="26">
        <v>3818.5</v>
      </c>
      <c r="Y557" s="26">
        <v>208</v>
      </c>
      <c r="Z557" s="26">
        <v>760</v>
      </c>
      <c r="AA557" s="26">
        <v>3385</v>
      </c>
      <c r="AB557" s="26">
        <v>316.89999999999998</v>
      </c>
      <c r="AC557" s="26">
        <v>910</v>
      </c>
      <c r="AD557" s="26">
        <v>10695</v>
      </c>
      <c r="AE557" s="26">
        <v>1106.5</v>
      </c>
      <c r="AF557" s="26">
        <v>1978.5</v>
      </c>
      <c r="AG557" s="26">
        <v>17.6692</v>
      </c>
    </row>
    <row r="558" spans="1:33" ht="15.75" customHeight="1">
      <c r="A558" s="101">
        <v>44631</v>
      </c>
      <c r="B558" s="102">
        <f>VLOOKUP(A558,'FTSE All-Share Historical '!A:B,2,FALSE)</f>
        <v>4017.16</v>
      </c>
      <c r="C558" s="26">
        <v>598</v>
      </c>
      <c r="D558" s="26">
        <v>185.1</v>
      </c>
      <c r="E558" s="26">
        <v>243.4</v>
      </c>
      <c r="F558" s="26">
        <v>317</v>
      </c>
      <c r="G558" s="26">
        <v>64</v>
      </c>
      <c r="H558" s="26">
        <v>462</v>
      </c>
      <c r="I558" s="26">
        <v>75.400000000000006</v>
      </c>
      <c r="J558" s="26">
        <v>282</v>
      </c>
      <c r="K558" s="26">
        <v>253</v>
      </c>
      <c r="L558" s="26">
        <v>233.5</v>
      </c>
      <c r="M558" s="26">
        <v>670</v>
      </c>
      <c r="N558" s="26">
        <v>222</v>
      </c>
      <c r="O558" s="26">
        <v>1385</v>
      </c>
      <c r="P558" s="26">
        <v>2205</v>
      </c>
      <c r="Q558" s="26">
        <v>85.8</v>
      </c>
      <c r="R558" s="26">
        <v>39.5</v>
      </c>
      <c r="S558" s="26">
        <v>57.2</v>
      </c>
      <c r="T558" s="26">
        <v>650</v>
      </c>
      <c r="U558" s="26">
        <v>252</v>
      </c>
      <c r="V558" s="26">
        <v>236.5</v>
      </c>
      <c r="W558" s="26">
        <v>5564</v>
      </c>
      <c r="X558" s="26">
        <v>3900</v>
      </c>
      <c r="Y558" s="26">
        <v>217.5</v>
      </c>
      <c r="Z558" s="26">
        <v>769.5</v>
      </c>
      <c r="AA558" s="26">
        <v>3395</v>
      </c>
      <c r="AB558" s="26">
        <v>330</v>
      </c>
      <c r="AC558" s="26">
        <v>910</v>
      </c>
      <c r="AD558" s="26">
        <v>11025</v>
      </c>
      <c r="AE558" s="26">
        <v>1151</v>
      </c>
      <c r="AF558" s="26">
        <v>1984</v>
      </c>
      <c r="AG558" s="26">
        <v>19.865200000000002</v>
      </c>
    </row>
    <row r="559" spans="1:33" ht="15.75" customHeight="1">
      <c r="A559" s="101">
        <v>44634</v>
      </c>
      <c r="B559" s="102">
        <f>VLOOKUP(A559,'FTSE All-Share Historical '!A:B,2,FALSE)</f>
        <v>4043.45</v>
      </c>
      <c r="C559" s="26">
        <v>600</v>
      </c>
      <c r="D559" s="26">
        <v>185</v>
      </c>
      <c r="E559" s="26">
        <v>258.8</v>
      </c>
      <c r="F559" s="26">
        <v>319</v>
      </c>
      <c r="G559" s="26">
        <v>63.5</v>
      </c>
      <c r="H559" s="26">
        <v>451</v>
      </c>
      <c r="I559" s="26">
        <v>76.3</v>
      </c>
      <c r="J559" s="26">
        <v>283</v>
      </c>
      <c r="K559" s="26">
        <v>265</v>
      </c>
      <c r="L559" s="26">
        <v>239.5</v>
      </c>
      <c r="M559" s="26">
        <v>675</v>
      </c>
      <c r="N559" s="26">
        <v>219.8</v>
      </c>
      <c r="O559" s="26">
        <v>1410</v>
      </c>
      <c r="P559" s="26">
        <v>2265</v>
      </c>
      <c r="Q559" s="26">
        <v>87.6</v>
      </c>
      <c r="R559" s="26">
        <v>43.75</v>
      </c>
      <c r="S559" s="26">
        <v>58</v>
      </c>
      <c r="T559" s="26">
        <v>660</v>
      </c>
      <c r="U559" s="26">
        <v>253</v>
      </c>
      <c r="V559" s="26">
        <v>242</v>
      </c>
      <c r="W559" s="26">
        <v>5299</v>
      </c>
      <c r="X559" s="26">
        <v>3698.5</v>
      </c>
      <c r="Y559" s="26">
        <v>212</v>
      </c>
      <c r="Z559" s="26">
        <v>768</v>
      </c>
      <c r="AA559" s="26">
        <v>3365</v>
      </c>
      <c r="AB559" s="26">
        <v>339.2</v>
      </c>
      <c r="AC559" s="26">
        <v>910</v>
      </c>
      <c r="AD559" s="26">
        <v>11670</v>
      </c>
      <c r="AE559" s="26">
        <v>1177</v>
      </c>
      <c r="AF559" s="26">
        <v>2036</v>
      </c>
      <c r="AG559" s="26">
        <v>19.4895</v>
      </c>
    </row>
    <row r="560" spans="1:33" ht="15.75" customHeight="1">
      <c r="A560" s="101">
        <v>44635</v>
      </c>
      <c r="B560" s="102">
        <f>VLOOKUP(A560,'FTSE All-Share Historical '!A:B,2,FALSE)</f>
        <v>4028.24</v>
      </c>
      <c r="C560" s="26">
        <v>594</v>
      </c>
      <c r="D560" s="26">
        <v>186.8</v>
      </c>
      <c r="E560" s="26">
        <v>254</v>
      </c>
      <c r="F560" s="26">
        <v>317</v>
      </c>
      <c r="G560" s="26">
        <v>62.3</v>
      </c>
      <c r="H560" s="26">
        <v>442</v>
      </c>
      <c r="I560" s="26">
        <v>78.2</v>
      </c>
      <c r="J560" s="26">
        <v>280</v>
      </c>
      <c r="K560" s="26">
        <v>250</v>
      </c>
      <c r="L560" s="26">
        <v>240</v>
      </c>
      <c r="M560" s="26">
        <v>640</v>
      </c>
      <c r="N560" s="26">
        <v>222</v>
      </c>
      <c r="O560" s="26">
        <v>1370</v>
      </c>
      <c r="P560" s="26">
        <v>2285</v>
      </c>
      <c r="Q560" s="26">
        <v>86</v>
      </c>
      <c r="R560" s="26">
        <v>43.65</v>
      </c>
      <c r="S560" s="26">
        <v>56.8</v>
      </c>
      <c r="T560" s="26">
        <v>668</v>
      </c>
      <c r="U560" s="26">
        <v>248</v>
      </c>
      <c r="V560" s="26">
        <v>237</v>
      </c>
      <c r="W560" s="26">
        <v>5210</v>
      </c>
      <c r="X560" s="26">
        <v>3674.5</v>
      </c>
      <c r="Y560" s="26">
        <v>206.5</v>
      </c>
      <c r="Z560" s="26">
        <v>772</v>
      </c>
      <c r="AA560" s="26">
        <v>3370</v>
      </c>
      <c r="AB560" s="26">
        <v>341.6</v>
      </c>
      <c r="AC560" s="26">
        <v>905</v>
      </c>
      <c r="AD560" s="26">
        <v>10950</v>
      </c>
      <c r="AE560" s="26">
        <v>1187</v>
      </c>
      <c r="AF560" s="26">
        <v>2035</v>
      </c>
      <c r="AG560" s="26">
        <v>17.6981</v>
      </c>
    </row>
    <row r="561" spans="1:33" ht="15.75" customHeight="1">
      <c r="A561" s="101">
        <v>44636</v>
      </c>
      <c r="B561" s="102">
        <f>VLOOKUP(A561,'FTSE All-Share Historical '!A:B,2,FALSE)</f>
        <v>4103.62</v>
      </c>
      <c r="C561" s="26">
        <v>604</v>
      </c>
      <c r="D561" s="26">
        <v>185.1</v>
      </c>
      <c r="E561" s="26">
        <v>264.39999999999998</v>
      </c>
      <c r="F561" s="26">
        <v>320</v>
      </c>
      <c r="G561" s="26">
        <v>63.2</v>
      </c>
      <c r="H561" s="26">
        <v>437</v>
      </c>
      <c r="I561" s="26">
        <v>81.05</v>
      </c>
      <c r="J561" s="26">
        <v>308</v>
      </c>
      <c r="K561" s="26">
        <v>252</v>
      </c>
      <c r="L561" s="26">
        <v>249</v>
      </c>
      <c r="M561" s="26">
        <v>680</v>
      </c>
      <c r="N561" s="26">
        <v>231.4</v>
      </c>
      <c r="O561" s="26">
        <v>1420</v>
      </c>
      <c r="P561" s="26">
        <v>2315</v>
      </c>
      <c r="Q561" s="26">
        <v>87.5</v>
      </c>
      <c r="R561" s="26">
        <v>42</v>
      </c>
      <c r="S561" s="26">
        <v>61.8</v>
      </c>
      <c r="T561" s="26">
        <v>722</v>
      </c>
      <c r="U561" s="26">
        <v>256</v>
      </c>
      <c r="V561" s="26">
        <v>239.5</v>
      </c>
      <c r="W561" s="26">
        <v>5418</v>
      </c>
      <c r="X561" s="26">
        <v>3705.5</v>
      </c>
      <c r="Y561" s="26">
        <v>216.5</v>
      </c>
      <c r="Z561" s="26">
        <v>812</v>
      </c>
      <c r="AA561" s="26">
        <v>3465</v>
      </c>
      <c r="AB561" s="26">
        <v>330</v>
      </c>
      <c r="AC561" s="26">
        <v>915</v>
      </c>
      <c r="AD561" s="26">
        <v>11040</v>
      </c>
      <c r="AE561" s="26">
        <v>1209</v>
      </c>
      <c r="AF561" s="26">
        <v>2062</v>
      </c>
      <c r="AG561" s="26">
        <v>18.781600000000001</v>
      </c>
    </row>
    <row r="562" spans="1:33" ht="15.75" customHeight="1">
      <c r="A562" s="101">
        <v>44637</v>
      </c>
      <c r="B562" s="102">
        <f>VLOOKUP(A562,'FTSE All-Share Historical '!A:B,2,FALSE)</f>
        <v>4149.97</v>
      </c>
      <c r="C562" s="26">
        <v>594</v>
      </c>
      <c r="D562" s="26">
        <v>187.3</v>
      </c>
      <c r="E562" s="26">
        <v>265.39999999999998</v>
      </c>
      <c r="F562" s="26">
        <v>320</v>
      </c>
      <c r="G562" s="26">
        <v>64.2</v>
      </c>
      <c r="H562" s="26">
        <v>444</v>
      </c>
      <c r="I562" s="26">
        <v>83.6</v>
      </c>
      <c r="J562" s="26">
        <v>305</v>
      </c>
      <c r="K562" s="26">
        <v>260</v>
      </c>
      <c r="L562" s="26">
        <v>250</v>
      </c>
      <c r="M562" s="26">
        <v>699</v>
      </c>
      <c r="N562" s="26">
        <v>239.8</v>
      </c>
      <c r="O562" s="26">
        <v>1410</v>
      </c>
      <c r="P562" s="26">
        <v>2330</v>
      </c>
      <c r="Q562" s="26">
        <v>88.3</v>
      </c>
      <c r="R562" s="26">
        <v>44.65</v>
      </c>
      <c r="S562" s="26">
        <v>61.6</v>
      </c>
      <c r="T562" s="26">
        <v>734</v>
      </c>
      <c r="U562" s="26">
        <v>258</v>
      </c>
      <c r="V562" s="26">
        <v>242</v>
      </c>
      <c r="W562" s="26">
        <v>5595</v>
      </c>
      <c r="X562" s="26">
        <v>3654</v>
      </c>
      <c r="Y562" s="26">
        <v>220.5</v>
      </c>
      <c r="Z562" s="26">
        <v>826.5</v>
      </c>
      <c r="AA562" s="26">
        <v>3520</v>
      </c>
      <c r="AB562" s="26">
        <v>331.1</v>
      </c>
      <c r="AC562" s="26">
        <v>915</v>
      </c>
      <c r="AD562" s="26">
        <v>10955</v>
      </c>
      <c r="AE562" s="26">
        <v>1180</v>
      </c>
      <c r="AF562" s="26">
        <v>2055</v>
      </c>
      <c r="AG562" s="26">
        <v>15.603199999999999</v>
      </c>
    </row>
    <row r="563" spans="1:33" ht="15.75" customHeight="1">
      <c r="A563" s="101">
        <v>44638</v>
      </c>
      <c r="B563" s="102">
        <f>VLOOKUP(A563,'FTSE All-Share Historical '!A:B,2,FALSE)</f>
        <v>4164.8999999999996</v>
      </c>
      <c r="C563" s="26">
        <v>616</v>
      </c>
      <c r="D563" s="26">
        <v>185.2</v>
      </c>
      <c r="E563" s="26">
        <v>267.2</v>
      </c>
      <c r="F563" s="26">
        <v>318</v>
      </c>
      <c r="G563" s="26">
        <v>63.5</v>
      </c>
      <c r="H563" s="26">
        <v>448</v>
      </c>
      <c r="I563" s="26">
        <v>82.85</v>
      </c>
      <c r="J563" s="26">
        <v>300</v>
      </c>
      <c r="K563" s="26">
        <v>261</v>
      </c>
      <c r="L563" s="26">
        <v>246</v>
      </c>
      <c r="M563" s="26">
        <v>697</v>
      </c>
      <c r="N563" s="26">
        <v>238.8</v>
      </c>
      <c r="O563" s="26">
        <v>1420</v>
      </c>
      <c r="P563" s="26">
        <v>2345</v>
      </c>
      <c r="Q563" s="26">
        <v>88</v>
      </c>
      <c r="R563" s="26">
        <v>42.05</v>
      </c>
      <c r="S563" s="26">
        <v>61.6</v>
      </c>
      <c r="T563" s="26">
        <v>798</v>
      </c>
      <c r="U563" s="26">
        <v>257</v>
      </c>
      <c r="V563" s="26">
        <v>243.5</v>
      </c>
      <c r="W563" s="26">
        <v>5621</v>
      </c>
      <c r="X563" s="26">
        <v>3684.5</v>
      </c>
      <c r="Y563" s="26">
        <v>220.5</v>
      </c>
      <c r="Z563" s="26">
        <v>842</v>
      </c>
      <c r="AA563" s="26">
        <v>3580</v>
      </c>
      <c r="AB563" s="26">
        <v>327.39999999999998</v>
      </c>
      <c r="AC563" s="26">
        <v>930</v>
      </c>
      <c r="AD563" s="26">
        <v>11080</v>
      </c>
      <c r="AE563" s="26">
        <v>1189.5</v>
      </c>
      <c r="AF563" s="26">
        <v>2060</v>
      </c>
      <c r="AG563" s="26">
        <v>17.7559</v>
      </c>
    </row>
    <row r="564" spans="1:33" ht="15.75" customHeight="1">
      <c r="A564" s="101">
        <v>44641</v>
      </c>
      <c r="B564" s="102">
        <f>VLOOKUP(A564,'FTSE All-Share Historical '!A:B,2,FALSE)</f>
        <v>4177.8999999999996</v>
      </c>
      <c r="C564" s="26">
        <v>616</v>
      </c>
      <c r="D564" s="26">
        <v>185.1</v>
      </c>
      <c r="E564" s="26">
        <v>260</v>
      </c>
      <c r="F564" s="26">
        <v>325</v>
      </c>
      <c r="G564" s="26">
        <v>63.5</v>
      </c>
      <c r="H564" s="26">
        <v>450</v>
      </c>
      <c r="I564" s="26">
        <v>82.55</v>
      </c>
      <c r="J564" s="26">
        <v>296</v>
      </c>
      <c r="K564" s="26">
        <v>261</v>
      </c>
      <c r="L564" s="26">
        <v>241.5</v>
      </c>
      <c r="M564" s="26">
        <v>678</v>
      </c>
      <c r="N564" s="26">
        <v>233</v>
      </c>
      <c r="O564" s="26">
        <v>1410</v>
      </c>
      <c r="P564" s="26">
        <v>2380</v>
      </c>
      <c r="Q564" s="26">
        <v>87.8</v>
      </c>
      <c r="R564" s="26">
        <v>42.55</v>
      </c>
      <c r="S564" s="26">
        <v>64.599999999999994</v>
      </c>
      <c r="T564" s="26">
        <v>892</v>
      </c>
      <c r="U564" s="26">
        <v>258</v>
      </c>
      <c r="V564" s="26">
        <v>245</v>
      </c>
      <c r="W564" s="26">
        <v>5804</v>
      </c>
      <c r="X564" s="26">
        <v>3910</v>
      </c>
      <c r="Y564" s="26">
        <v>229</v>
      </c>
      <c r="Z564" s="26">
        <v>818.5</v>
      </c>
      <c r="AA564" s="26">
        <v>3635</v>
      </c>
      <c r="AB564" s="26">
        <v>329.2</v>
      </c>
      <c r="AC564" s="26">
        <v>985</v>
      </c>
      <c r="AD564" s="26">
        <v>11100</v>
      </c>
      <c r="AE564" s="26">
        <v>1152</v>
      </c>
      <c r="AF564" s="26">
        <v>2075</v>
      </c>
      <c r="AG564" s="26">
        <v>16.9468</v>
      </c>
    </row>
    <row r="565" spans="1:33" ht="15.75" customHeight="1">
      <c r="A565" s="101">
        <v>44642</v>
      </c>
      <c r="B565" s="102">
        <f>VLOOKUP(A565,'FTSE All-Share Historical '!A:B,2,FALSE)</f>
        <v>4197.47</v>
      </c>
      <c r="C565" s="26">
        <v>620</v>
      </c>
      <c r="D565" s="26">
        <v>187.8</v>
      </c>
      <c r="E565" s="26">
        <v>259.39999999999998</v>
      </c>
      <c r="F565" s="26">
        <v>320</v>
      </c>
      <c r="G565" s="26">
        <v>63.8</v>
      </c>
      <c r="H565" s="26">
        <v>453</v>
      </c>
      <c r="I565" s="26">
        <v>83.55</v>
      </c>
      <c r="J565" s="26">
        <v>295</v>
      </c>
      <c r="K565" s="26">
        <v>265</v>
      </c>
      <c r="L565" s="26">
        <v>250</v>
      </c>
      <c r="M565" s="26">
        <v>670</v>
      </c>
      <c r="N565" s="26">
        <v>238</v>
      </c>
      <c r="O565" s="26">
        <v>1420</v>
      </c>
      <c r="P565" s="26">
        <v>2450</v>
      </c>
      <c r="Q565" s="26">
        <v>88</v>
      </c>
      <c r="R565" s="26">
        <v>42</v>
      </c>
      <c r="S565" s="26">
        <v>66.400000000000006</v>
      </c>
      <c r="T565" s="26">
        <v>890</v>
      </c>
      <c r="U565" s="26">
        <v>252</v>
      </c>
      <c r="V565" s="26">
        <v>249</v>
      </c>
      <c r="W565" s="26">
        <v>5709</v>
      </c>
      <c r="X565" s="26">
        <v>3908.5</v>
      </c>
      <c r="Y565" s="26">
        <v>234</v>
      </c>
      <c r="Z565" s="26">
        <v>828.5</v>
      </c>
      <c r="AA565" s="26">
        <v>3650</v>
      </c>
      <c r="AB565" s="26">
        <v>336</v>
      </c>
      <c r="AC565" s="26">
        <v>1000</v>
      </c>
      <c r="AD565" s="26">
        <v>11160</v>
      </c>
      <c r="AE565" s="26">
        <v>1165.5</v>
      </c>
      <c r="AF565" s="26">
        <v>2097</v>
      </c>
      <c r="AG565" s="26">
        <v>17.784700000000001</v>
      </c>
    </row>
    <row r="566" spans="1:33" ht="15.75" customHeight="1">
      <c r="A566" s="101">
        <v>44643</v>
      </c>
      <c r="B566" s="102">
        <f>VLOOKUP(A566,'FTSE All-Share Historical '!A:B,2,FALSE)</f>
        <v>4186.3599999999997</v>
      </c>
      <c r="C566" s="26">
        <v>602</v>
      </c>
      <c r="D566" s="26">
        <v>183.8</v>
      </c>
      <c r="E566" s="26">
        <v>254.2</v>
      </c>
      <c r="F566" s="26">
        <v>318</v>
      </c>
      <c r="G566" s="26">
        <v>66.5</v>
      </c>
      <c r="H566" s="26">
        <v>454</v>
      </c>
      <c r="I566" s="26">
        <v>82.1</v>
      </c>
      <c r="J566" s="26">
        <v>287.5</v>
      </c>
      <c r="K566" s="26">
        <v>260</v>
      </c>
      <c r="L566" s="26">
        <v>239</v>
      </c>
      <c r="M566" s="26">
        <v>688</v>
      </c>
      <c r="N566" s="26">
        <v>232.8</v>
      </c>
      <c r="O566" s="26">
        <v>1420</v>
      </c>
      <c r="P566" s="26">
        <v>2445</v>
      </c>
      <c r="Q566" s="26">
        <v>88.3</v>
      </c>
      <c r="R566" s="26">
        <v>40</v>
      </c>
      <c r="S566" s="26">
        <v>64.599999999999994</v>
      </c>
      <c r="T566" s="26">
        <v>898</v>
      </c>
      <c r="U566" s="26">
        <v>251</v>
      </c>
      <c r="V566" s="26">
        <v>250</v>
      </c>
      <c r="W566" s="26">
        <v>5800</v>
      </c>
      <c r="X566" s="26">
        <v>3926</v>
      </c>
      <c r="Y566" s="26">
        <v>236</v>
      </c>
      <c r="Z566" s="26">
        <v>808</v>
      </c>
      <c r="AA566" s="26">
        <v>3760</v>
      </c>
      <c r="AB566" s="26">
        <v>334</v>
      </c>
      <c r="AC566" s="26">
        <v>1000</v>
      </c>
      <c r="AD566" s="26">
        <v>11225</v>
      </c>
      <c r="AE566" s="26">
        <v>1121.5</v>
      </c>
      <c r="AF566" s="26">
        <v>2079</v>
      </c>
      <c r="AG566" s="26">
        <v>16.759</v>
      </c>
    </row>
    <row r="567" spans="1:33" ht="15.75" customHeight="1">
      <c r="A567" s="101">
        <v>44644</v>
      </c>
      <c r="B567" s="102">
        <f>VLOOKUP(A567,'FTSE All-Share Historical '!A:B,2,FALSE)</f>
        <v>4186.1000000000004</v>
      </c>
      <c r="C567" s="26">
        <v>624</v>
      </c>
      <c r="D567" s="26">
        <v>182.1</v>
      </c>
      <c r="E567" s="26">
        <v>254.4</v>
      </c>
      <c r="F567" s="26">
        <v>315</v>
      </c>
      <c r="G567" s="26">
        <v>69</v>
      </c>
      <c r="H567" s="26">
        <v>446</v>
      </c>
      <c r="I567" s="26">
        <v>81</v>
      </c>
      <c r="J567" s="26">
        <v>285.5</v>
      </c>
      <c r="K567" s="26">
        <v>267</v>
      </c>
      <c r="L567" s="26">
        <v>243.5</v>
      </c>
      <c r="M567" s="26">
        <v>681</v>
      </c>
      <c r="N567" s="26">
        <v>228</v>
      </c>
      <c r="O567" s="26">
        <v>1450</v>
      </c>
      <c r="P567" s="26">
        <v>2455</v>
      </c>
      <c r="Q567" s="26">
        <v>88</v>
      </c>
      <c r="R567" s="26">
        <v>39.200000000000003</v>
      </c>
      <c r="S567" s="26">
        <v>64.2</v>
      </c>
      <c r="T567" s="26">
        <v>902</v>
      </c>
      <c r="U567" s="26">
        <v>251</v>
      </c>
      <c r="V567" s="26">
        <v>251</v>
      </c>
      <c r="W567" s="26">
        <v>5857</v>
      </c>
      <c r="X567" s="26">
        <v>3941</v>
      </c>
      <c r="Y567" s="26">
        <v>239</v>
      </c>
      <c r="Z567" s="26">
        <v>791</v>
      </c>
      <c r="AA567" s="26">
        <v>3695</v>
      </c>
      <c r="AB567" s="26">
        <v>339.2</v>
      </c>
      <c r="AC567" s="26">
        <v>995</v>
      </c>
      <c r="AD567" s="26">
        <v>10860</v>
      </c>
      <c r="AE567" s="26">
        <v>1107</v>
      </c>
      <c r="AF567" s="26">
        <v>2122</v>
      </c>
      <c r="AG567" s="26">
        <v>17.264600000000002</v>
      </c>
    </row>
    <row r="568" spans="1:33" ht="15.75" customHeight="1">
      <c r="A568" s="101">
        <v>44645</v>
      </c>
      <c r="B568" s="102">
        <f>VLOOKUP(A568,'FTSE All-Share Historical '!A:B,2,FALSE)</f>
        <v>4195.63</v>
      </c>
      <c r="C568" s="26">
        <v>620</v>
      </c>
      <c r="D568" s="26">
        <v>184</v>
      </c>
      <c r="E568" s="26">
        <v>258.2</v>
      </c>
      <c r="F568" s="26">
        <v>311</v>
      </c>
      <c r="G568" s="26">
        <v>67.2</v>
      </c>
      <c r="H568" s="26">
        <v>450</v>
      </c>
      <c r="I568" s="26">
        <v>81.05</v>
      </c>
      <c r="J568" s="26">
        <v>288.5</v>
      </c>
      <c r="K568" s="26">
        <v>268</v>
      </c>
      <c r="L568" s="26">
        <v>240</v>
      </c>
      <c r="M568" s="26">
        <v>657</v>
      </c>
      <c r="N568" s="26">
        <v>228.2</v>
      </c>
      <c r="O568" s="26">
        <v>1435</v>
      </c>
      <c r="P568" s="26">
        <v>2460</v>
      </c>
      <c r="Q568" s="26">
        <v>89</v>
      </c>
      <c r="R568" s="26">
        <v>39.35</v>
      </c>
      <c r="S568" s="26">
        <v>64</v>
      </c>
      <c r="T568" s="26">
        <v>904</v>
      </c>
      <c r="U568" s="26">
        <v>250</v>
      </c>
      <c r="V568" s="26">
        <v>254.5</v>
      </c>
      <c r="W568" s="26">
        <v>5925</v>
      </c>
      <c r="X568" s="26">
        <v>3979</v>
      </c>
      <c r="Y568" s="26">
        <v>236.5</v>
      </c>
      <c r="Z568" s="26">
        <v>793.5</v>
      </c>
      <c r="AA568" s="26">
        <v>3745</v>
      </c>
      <c r="AB568" s="26">
        <v>345.2</v>
      </c>
      <c r="AC568" s="26">
        <v>940</v>
      </c>
      <c r="AD568" s="26">
        <v>10475</v>
      </c>
      <c r="AE568" s="26">
        <v>1102</v>
      </c>
      <c r="AF568" s="26">
        <v>2051</v>
      </c>
      <c r="AG568" s="26">
        <v>17.3369</v>
      </c>
    </row>
    <row r="569" spans="1:33" ht="15.75" customHeight="1">
      <c r="A569" s="101">
        <v>44648</v>
      </c>
      <c r="B569" s="102">
        <f>VLOOKUP(A569,'FTSE All-Share Historical '!A:B,2,FALSE)</f>
        <v>4194.43</v>
      </c>
      <c r="C569" s="26">
        <v>598</v>
      </c>
      <c r="D569" s="26">
        <v>179.3</v>
      </c>
      <c r="E569" s="26">
        <v>261.2</v>
      </c>
      <c r="F569" s="26">
        <v>316</v>
      </c>
      <c r="G569" s="26">
        <v>67.7</v>
      </c>
      <c r="H569" s="26">
        <v>454</v>
      </c>
      <c r="I569" s="26">
        <v>81.3</v>
      </c>
      <c r="J569" s="26">
        <v>289.5</v>
      </c>
      <c r="K569" s="26">
        <v>268</v>
      </c>
      <c r="L569" s="26">
        <v>237</v>
      </c>
      <c r="M569" s="26">
        <v>660</v>
      </c>
      <c r="N569" s="26">
        <v>230.4</v>
      </c>
      <c r="O569" s="26">
        <v>1440</v>
      </c>
      <c r="P569" s="26">
        <v>2455</v>
      </c>
      <c r="Q569" s="26">
        <v>87.8</v>
      </c>
      <c r="R569" s="26">
        <v>39</v>
      </c>
      <c r="S569" s="26">
        <v>66</v>
      </c>
      <c r="T569" s="26">
        <v>926</v>
      </c>
      <c r="U569" s="26">
        <v>245</v>
      </c>
      <c r="V569" s="26">
        <v>255.5</v>
      </c>
      <c r="W569" s="26">
        <v>5863</v>
      </c>
      <c r="X569" s="26">
        <v>3896</v>
      </c>
      <c r="Y569" s="26">
        <v>240</v>
      </c>
      <c r="Z569" s="26">
        <v>799</v>
      </c>
      <c r="AA569" s="26">
        <v>3890</v>
      </c>
      <c r="AB569" s="26">
        <v>345</v>
      </c>
      <c r="AC569" s="26">
        <v>990</v>
      </c>
      <c r="AD569" s="26">
        <v>10395</v>
      </c>
      <c r="AE569" s="26">
        <v>1121</v>
      </c>
      <c r="AF569" s="26">
        <v>2043</v>
      </c>
      <c r="AG569" s="26">
        <v>17.047899999999998</v>
      </c>
    </row>
    <row r="570" spans="1:33" ht="15.75" customHeight="1">
      <c r="A570" s="101">
        <v>44649</v>
      </c>
      <c r="B570" s="102">
        <f>VLOOKUP(A570,'FTSE All-Share Historical '!A:B,2,FALSE)</f>
        <v>4238.07</v>
      </c>
      <c r="C570" s="26">
        <v>610</v>
      </c>
      <c r="D570" s="26">
        <v>183.2</v>
      </c>
      <c r="E570" s="26">
        <v>271.8</v>
      </c>
      <c r="F570" s="26">
        <v>314</v>
      </c>
      <c r="G570" s="26">
        <v>69.3</v>
      </c>
      <c r="H570" s="26">
        <v>454</v>
      </c>
      <c r="I570" s="26">
        <v>83.4</v>
      </c>
      <c r="J570" s="26">
        <v>285</v>
      </c>
      <c r="K570" s="26">
        <v>270</v>
      </c>
      <c r="L570" s="26">
        <v>247.5</v>
      </c>
      <c r="M570" s="26">
        <v>697</v>
      </c>
      <c r="N570" s="26">
        <v>242.2</v>
      </c>
      <c r="O570" s="26">
        <v>1460</v>
      </c>
      <c r="P570" s="26">
        <v>2480</v>
      </c>
      <c r="Q570" s="26">
        <v>86.4</v>
      </c>
      <c r="R570" s="26">
        <v>40</v>
      </c>
      <c r="S570" s="26">
        <v>67</v>
      </c>
      <c r="T570" s="26">
        <v>908</v>
      </c>
      <c r="U570" s="26">
        <v>247</v>
      </c>
      <c r="V570" s="26">
        <v>259</v>
      </c>
      <c r="W570" s="26">
        <v>5845</v>
      </c>
      <c r="X570" s="26">
        <v>3801</v>
      </c>
      <c r="Y570" s="26">
        <v>237</v>
      </c>
      <c r="Z570" s="26">
        <v>819.5</v>
      </c>
      <c r="AA570" s="26">
        <v>3765</v>
      </c>
      <c r="AB570" s="26">
        <v>328</v>
      </c>
      <c r="AC570" s="26">
        <v>995</v>
      </c>
      <c r="AD570" s="26">
        <v>10400</v>
      </c>
      <c r="AE570" s="26">
        <v>1173</v>
      </c>
      <c r="AF570" s="26">
        <v>2070</v>
      </c>
      <c r="AG570" s="26">
        <v>17.510200000000001</v>
      </c>
    </row>
    <row r="571" spans="1:33" ht="15.75" customHeight="1">
      <c r="A571" s="101">
        <v>44650</v>
      </c>
      <c r="B571" s="102">
        <f>VLOOKUP(A571,'FTSE All-Share Historical '!A:B,2,FALSE)</f>
        <v>4250.68</v>
      </c>
      <c r="C571" s="26">
        <v>614</v>
      </c>
      <c r="D571" s="26">
        <v>174</v>
      </c>
      <c r="E571" s="26">
        <v>259.39999999999998</v>
      </c>
      <c r="F571" s="26">
        <v>316</v>
      </c>
      <c r="G571" s="26">
        <v>73.2</v>
      </c>
      <c r="H571" s="26">
        <v>473</v>
      </c>
      <c r="I571" s="26">
        <v>82</v>
      </c>
      <c r="J571" s="26">
        <v>285</v>
      </c>
      <c r="K571" s="26">
        <v>266</v>
      </c>
      <c r="L571" s="26">
        <v>239</v>
      </c>
      <c r="M571" s="26">
        <v>689</v>
      </c>
      <c r="N571" s="26">
        <v>234.6</v>
      </c>
      <c r="O571" s="26">
        <v>1420</v>
      </c>
      <c r="P571" s="26">
        <v>2410</v>
      </c>
      <c r="Q571" s="26">
        <v>85.7</v>
      </c>
      <c r="R571" s="26">
        <v>39.25</v>
      </c>
      <c r="S571" s="26">
        <v>66.599999999999994</v>
      </c>
      <c r="T571" s="26">
        <v>906</v>
      </c>
      <c r="U571" s="26">
        <v>235</v>
      </c>
      <c r="V571" s="26">
        <v>256.5</v>
      </c>
      <c r="W571" s="26">
        <v>6076</v>
      </c>
      <c r="X571" s="26">
        <v>3976</v>
      </c>
      <c r="Y571" s="26">
        <v>237</v>
      </c>
      <c r="Z571" s="26">
        <v>791</v>
      </c>
      <c r="AA571" s="26">
        <v>3750</v>
      </c>
      <c r="AB571" s="26">
        <v>324.89999999999998</v>
      </c>
      <c r="AC571" s="26">
        <v>997.5</v>
      </c>
      <c r="AD571" s="26">
        <v>10395</v>
      </c>
      <c r="AE571" s="26">
        <v>1125</v>
      </c>
      <c r="AF571" s="26">
        <v>2068</v>
      </c>
      <c r="AG571" s="26">
        <v>16.6145</v>
      </c>
    </row>
    <row r="572" spans="1:33" ht="15.75" customHeight="1">
      <c r="A572" s="101">
        <v>44651</v>
      </c>
      <c r="B572" s="102">
        <f>VLOOKUP(A572,'FTSE All-Share Historical '!A:B,2,FALSE)</f>
        <v>4217.3500000000004</v>
      </c>
      <c r="C572" s="26">
        <v>612</v>
      </c>
      <c r="D572" s="26">
        <v>177.8</v>
      </c>
      <c r="E572" s="26">
        <v>246</v>
      </c>
      <c r="F572" s="26">
        <v>317</v>
      </c>
      <c r="G572" s="26">
        <v>77</v>
      </c>
      <c r="H572" s="26">
        <v>462</v>
      </c>
      <c r="I572" s="26">
        <v>81.3</v>
      </c>
      <c r="J572" s="26">
        <v>280</v>
      </c>
      <c r="K572" s="26">
        <v>258</v>
      </c>
      <c r="L572" s="26">
        <v>234.5</v>
      </c>
      <c r="M572" s="26">
        <v>674</v>
      </c>
      <c r="N572" s="26">
        <v>233.8</v>
      </c>
      <c r="O572" s="26">
        <v>1415</v>
      </c>
      <c r="P572" s="26">
        <v>2415</v>
      </c>
      <c r="Q572" s="26">
        <v>85.3</v>
      </c>
      <c r="R572" s="26">
        <v>39.75</v>
      </c>
      <c r="S572" s="26">
        <v>64.8</v>
      </c>
      <c r="T572" s="26">
        <v>906</v>
      </c>
      <c r="U572" s="26">
        <v>231</v>
      </c>
      <c r="V572" s="26">
        <v>256</v>
      </c>
      <c r="W572" s="26">
        <v>6081</v>
      </c>
      <c r="X572" s="26">
        <v>3972.5</v>
      </c>
      <c r="Y572" s="26">
        <v>238</v>
      </c>
      <c r="Z572" s="26">
        <v>781.5</v>
      </c>
      <c r="AA572" s="26">
        <v>3700</v>
      </c>
      <c r="AB572" s="26">
        <v>324.5</v>
      </c>
      <c r="AC572" s="26">
        <v>1010</v>
      </c>
      <c r="AD572" s="26">
        <v>10380</v>
      </c>
      <c r="AE572" s="26">
        <v>1145</v>
      </c>
      <c r="AF572" s="26">
        <v>2061</v>
      </c>
      <c r="AG572" s="26">
        <v>15.892099999999999</v>
      </c>
    </row>
    <row r="573" spans="1:33" ht="15.75" customHeight="1">
      <c r="A573" s="101">
        <v>44652</v>
      </c>
      <c r="B573" s="102">
        <f>VLOOKUP(A573,'FTSE All-Share Historical '!A:B,2,FALSE)</f>
        <v>4229.67</v>
      </c>
      <c r="C573" s="26">
        <v>600</v>
      </c>
      <c r="D573" s="26">
        <v>174</v>
      </c>
      <c r="E573" s="26">
        <v>259.2</v>
      </c>
      <c r="F573" s="26">
        <v>322</v>
      </c>
      <c r="G573" s="26">
        <v>80</v>
      </c>
      <c r="H573" s="26">
        <v>467.5</v>
      </c>
      <c r="I573" s="26">
        <v>81.75</v>
      </c>
      <c r="J573" s="26">
        <v>285</v>
      </c>
      <c r="K573" s="26">
        <v>255</v>
      </c>
      <c r="L573" s="26">
        <v>230</v>
      </c>
      <c r="M573" s="26">
        <v>644</v>
      </c>
      <c r="N573" s="26">
        <v>239.6</v>
      </c>
      <c r="O573" s="26">
        <v>1466</v>
      </c>
      <c r="P573" s="26">
        <v>2390</v>
      </c>
      <c r="Q573" s="26">
        <v>85.5</v>
      </c>
      <c r="R573" s="26">
        <v>39.65</v>
      </c>
      <c r="S573" s="26">
        <v>64.900000000000006</v>
      </c>
      <c r="T573" s="26">
        <v>878</v>
      </c>
      <c r="U573" s="26">
        <v>234</v>
      </c>
      <c r="V573" s="26">
        <v>259</v>
      </c>
      <c r="W573" s="26">
        <v>6225</v>
      </c>
      <c r="X573" s="26">
        <v>4069.5</v>
      </c>
      <c r="Y573" s="26">
        <v>240</v>
      </c>
      <c r="Z573" s="26">
        <v>780</v>
      </c>
      <c r="AA573" s="26">
        <v>3700</v>
      </c>
      <c r="AB573" s="26">
        <v>323.39999999999998</v>
      </c>
      <c r="AC573" s="26">
        <v>990</v>
      </c>
      <c r="AD573" s="26">
        <v>10180</v>
      </c>
      <c r="AE573" s="26">
        <v>1135.5</v>
      </c>
      <c r="AF573" s="26">
        <v>2039</v>
      </c>
      <c r="AG573" s="26">
        <v>15.892099999999999</v>
      </c>
    </row>
    <row r="574" spans="1:33" ht="15.75" customHeight="1">
      <c r="A574" s="101">
        <v>44655</v>
      </c>
      <c r="B574" s="102">
        <f>VLOOKUP(A574,'FTSE All-Share Historical '!A:B,2,FALSE)</f>
        <v>4243.1400000000003</v>
      </c>
      <c r="C574" s="26">
        <v>616</v>
      </c>
      <c r="D574" s="26">
        <v>171</v>
      </c>
      <c r="E574" s="26">
        <v>261.39999999999998</v>
      </c>
      <c r="F574" s="26">
        <v>325</v>
      </c>
      <c r="G574" s="26">
        <v>79.3</v>
      </c>
      <c r="H574" s="26">
        <v>472</v>
      </c>
      <c r="I574" s="26">
        <v>80.900000000000006</v>
      </c>
      <c r="J574" s="26">
        <v>275</v>
      </c>
      <c r="K574" s="26">
        <v>254</v>
      </c>
      <c r="L574" s="26">
        <v>231</v>
      </c>
      <c r="M574" s="26">
        <v>647</v>
      </c>
      <c r="N574" s="26">
        <v>240.6</v>
      </c>
      <c r="O574" s="26">
        <v>1422</v>
      </c>
      <c r="P574" s="26">
        <v>2365</v>
      </c>
      <c r="Q574" s="26">
        <v>84</v>
      </c>
      <c r="R574" s="26">
        <v>40</v>
      </c>
      <c r="S574" s="26">
        <v>66</v>
      </c>
      <c r="T574" s="26">
        <v>880</v>
      </c>
      <c r="U574" s="26">
        <v>229</v>
      </c>
      <c r="V574" s="26">
        <v>260</v>
      </c>
      <c r="W574" s="26">
        <v>6132</v>
      </c>
      <c r="X574" s="26">
        <v>4060</v>
      </c>
      <c r="Y574" s="26">
        <v>244</v>
      </c>
      <c r="Z574" s="26">
        <v>778.5</v>
      </c>
      <c r="AA574" s="26">
        <v>3585</v>
      </c>
      <c r="AB574" s="26">
        <v>325.39999999999998</v>
      </c>
      <c r="AC574" s="26">
        <v>1010</v>
      </c>
      <c r="AD574" s="26">
        <v>10180</v>
      </c>
      <c r="AE574" s="26">
        <v>1163</v>
      </c>
      <c r="AF574" s="26">
        <v>2079</v>
      </c>
      <c r="AG574" s="26">
        <v>16.108899999999998</v>
      </c>
    </row>
    <row r="575" spans="1:33" ht="15.75" customHeight="1">
      <c r="A575" s="101">
        <v>44656</v>
      </c>
      <c r="B575" s="102">
        <f>VLOOKUP(A575,'FTSE All-Share Historical '!A:B,2,FALSE)</f>
        <v>4269.8599999999997</v>
      </c>
      <c r="C575" s="26">
        <v>600</v>
      </c>
      <c r="D575" s="26">
        <v>168.8</v>
      </c>
      <c r="E575" s="26">
        <v>250</v>
      </c>
      <c r="F575" s="26">
        <v>333</v>
      </c>
      <c r="G575" s="26">
        <v>79.8</v>
      </c>
      <c r="H575" s="26">
        <v>472</v>
      </c>
      <c r="I575" s="26">
        <v>79.650000000000006</v>
      </c>
      <c r="J575" s="26">
        <v>270</v>
      </c>
      <c r="K575" s="26">
        <v>257</v>
      </c>
      <c r="L575" s="26">
        <v>227</v>
      </c>
      <c r="M575" s="26">
        <v>645</v>
      </c>
      <c r="N575" s="26">
        <v>242.2</v>
      </c>
      <c r="O575" s="26">
        <v>1452</v>
      </c>
      <c r="P575" s="26">
        <v>2365</v>
      </c>
      <c r="Q575" s="26">
        <v>82.6</v>
      </c>
      <c r="R575" s="26">
        <v>39.700000000000003</v>
      </c>
      <c r="S575" s="26">
        <v>67.3</v>
      </c>
      <c r="T575" s="26">
        <v>872</v>
      </c>
      <c r="U575" s="26">
        <v>233</v>
      </c>
      <c r="V575" s="26">
        <v>260</v>
      </c>
      <c r="W575" s="26">
        <v>6120</v>
      </c>
      <c r="X575" s="26">
        <v>4132.5</v>
      </c>
      <c r="Y575" s="26">
        <v>245</v>
      </c>
      <c r="Z575" s="26">
        <v>777.5</v>
      </c>
      <c r="AA575" s="26">
        <v>3590</v>
      </c>
      <c r="AB575" s="26">
        <v>323.39999999999998</v>
      </c>
      <c r="AC575" s="26">
        <v>990</v>
      </c>
      <c r="AD575" s="26">
        <v>10000</v>
      </c>
      <c r="AE575" s="26">
        <v>1162.5</v>
      </c>
      <c r="AF575" s="26">
        <v>2065</v>
      </c>
      <c r="AG575" s="26">
        <v>15.1698</v>
      </c>
    </row>
    <row r="576" spans="1:33" ht="15.75" customHeight="1">
      <c r="A576" s="101">
        <v>44657</v>
      </c>
      <c r="B576" s="102">
        <f>VLOOKUP(A576,'FTSE All-Share Historical '!A:B,2,FALSE)</f>
        <v>4249.45</v>
      </c>
      <c r="C576" s="26">
        <v>600</v>
      </c>
      <c r="D576" s="26">
        <v>170.2</v>
      </c>
      <c r="E576" s="26">
        <v>247.2</v>
      </c>
      <c r="F576" s="26">
        <v>336</v>
      </c>
      <c r="G576" s="26">
        <v>78.400000000000006</v>
      </c>
      <c r="H576" s="26">
        <v>476</v>
      </c>
      <c r="I576" s="26">
        <v>78.2</v>
      </c>
      <c r="J576" s="26">
        <v>275</v>
      </c>
      <c r="K576" s="26">
        <v>254</v>
      </c>
      <c r="L576" s="26">
        <v>220</v>
      </c>
      <c r="M576" s="26">
        <v>626</v>
      </c>
      <c r="N576" s="26">
        <v>240</v>
      </c>
      <c r="O576" s="26">
        <v>1446</v>
      </c>
      <c r="P576" s="26">
        <v>2360</v>
      </c>
      <c r="Q576" s="26">
        <v>82.6</v>
      </c>
      <c r="R576" s="26">
        <v>39</v>
      </c>
      <c r="S576" s="26">
        <v>61.2</v>
      </c>
      <c r="T576" s="26">
        <v>820</v>
      </c>
      <c r="U576" s="26">
        <v>235</v>
      </c>
      <c r="V576" s="26">
        <v>255.5</v>
      </c>
      <c r="W576" s="26">
        <v>6109</v>
      </c>
      <c r="X576" s="26">
        <v>4050</v>
      </c>
      <c r="Y576" s="26">
        <v>247.5</v>
      </c>
      <c r="Z576" s="26">
        <v>770</v>
      </c>
      <c r="AA576" s="26">
        <v>3500</v>
      </c>
      <c r="AB576" s="26">
        <v>323</v>
      </c>
      <c r="AC576" s="26">
        <v>1010</v>
      </c>
      <c r="AD576" s="26">
        <v>9678</v>
      </c>
      <c r="AE576" s="26">
        <v>1154</v>
      </c>
      <c r="AF576" s="26">
        <v>2031</v>
      </c>
      <c r="AG576" s="26">
        <v>16.773399999999999</v>
      </c>
    </row>
    <row r="577" spans="1:33" ht="15.75" customHeight="1">
      <c r="A577" s="101">
        <v>44658</v>
      </c>
      <c r="B577" s="102">
        <f>VLOOKUP(A577,'FTSE All-Share Historical '!A:B,2,FALSE)</f>
        <v>4230.5200000000004</v>
      </c>
      <c r="C577" s="26">
        <v>598</v>
      </c>
      <c r="D577" s="26">
        <v>170</v>
      </c>
      <c r="E577" s="26">
        <v>244</v>
      </c>
      <c r="F577" s="26">
        <v>340</v>
      </c>
      <c r="G577" s="26">
        <v>78.099999999999994</v>
      </c>
      <c r="H577" s="26">
        <v>482</v>
      </c>
      <c r="I577" s="26">
        <v>77.849999999999994</v>
      </c>
      <c r="J577" s="26">
        <v>265</v>
      </c>
      <c r="K577" s="26">
        <v>245</v>
      </c>
      <c r="L577" s="26">
        <v>219</v>
      </c>
      <c r="M577" s="26">
        <v>644</v>
      </c>
      <c r="N577" s="26">
        <v>242.2</v>
      </c>
      <c r="O577" s="26">
        <v>1440</v>
      </c>
      <c r="P577" s="26">
        <v>2375</v>
      </c>
      <c r="Q577" s="26">
        <v>81.400000000000006</v>
      </c>
      <c r="R577" s="26">
        <v>41</v>
      </c>
      <c r="S577" s="26">
        <v>58.8</v>
      </c>
      <c r="T577" s="26">
        <v>814</v>
      </c>
      <c r="U577" s="26">
        <v>237</v>
      </c>
      <c r="V577" s="26">
        <v>253.5</v>
      </c>
      <c r="W577" s="26">
        <v>6088</v>
      </c>
      <c r="X577" s="26">
        <v>3978</v>
      </c>
      <c r="Y577" s="26">
        <v>261</v>
      </c>
      <c r="Z577" s="26">
        <v>780</v>
      </c>
      <c r="AA577" s="26">
        <v>3475</v>
      </c>
      <c r="AB577" s="26">
        <v>321.60000000000002</v>
      </c>
      <c r="AC577" s="26">
        <v>1010</v>
      </c>
      <c r="AD577" s="26">
        <v>9826</v>
      </c>
      <c r="AE577" s="26">
        <v>1158</v>
      </c>
      <c r="AF577" s="26">
        <v>2036</v>
      </c>
      <c r="AG577" s="26">
        <v>16.325600000000001</v>
      </c>
    </row>
    <row r="578" spans="1:33" ht="15.75" customHeight="1">
      <c r="A578" s="101">
        <v>44659</v>
      </c>
      <c r="B578" s="102">
        <f>VLOOKUP(A578,'FTSE All-Share Historical '!A:B,2,FALSE)</f>
        <v>4290.3999999999996</v>
      </c>
      <c r="C578" s="26">
        <v>598</v>
      </c>
      <c r="D578" s="26">
        <v>172.6</v>
      </c>
      <c r="E578" s="26">
        <v>244.6</v>
      </c>
      <c r="F578" s="26">
        <v>335</v>
      </c>
      <c r="G578" s="26">
        <v>78.400000000000006</v>
      </c>
      <c r="H578" s="26">
        <v>483</v>
      </c>
      <c r="I578" s="26">
        <v>79.5</v>
      </c>
      <c r="J578" s="26">
        <v>265</v>
      </c>
      <c r="K578" s="26">
        <v>242</v>
      </c>
      <c r="L578" s="26">
        <v>227.5</v>
      </c>
      <c r="M578" s="26">
        <v>658</v>
      </c>
      <c r="N578" s="26">
        <v>241.4</v>
      </c>
      <c r="O578" s="26">
        <v>1430</v>
      </c>
      <c r="P578" s="26">
        <v>2385</v>
      </c>
      <c r="Q578" s="26">
        <v>80.2</v>
      </c>
      <c r="R578" s="26">
        <v>42.55</v>
      </c>
      <c r="S578" s="26">
        <v>58.3</v>
      </c>
      <c r="T578" s="26">
        <v>816</v>
      </c>
      <c r="U578" s="26">
        <v>240</v>
      </c>
      <c r="V578" s="26">
        <v>252</v>
      </c>
      <c r="W578" s="26">
        <v>6138</v>
      </c>
      <c r="X578" s="26">
        <v>4170.5</v>
      </c>
      <c r="Y578" s="26">
        <v>271</v>
      </c>
      <c r="Z578" s="26">
        <v>775.5</v>
      </c>
      <c r="AA578" s="26">
        <v>3495</v>
      </c>
      <c r="AB578" s="26">
        <v>326</v>
      </c>
      <c r="AC578" s="26">
        <v>980</v>
      </c>
      <c r="AD578" s="26">
        <v>9936</v>
      </c>
      <c r="AE578" s="26">
        <v>1231.5</v>
      </c>
      <c r="AF578" s="26">
        <v>2064</v>
      </c>
      <c r="AG578" s="26">
        <v>16.542300000000001</v>
      </c>
    </row>
    <row r="579" spans="1:33" ht="15.75" customHeight="1">
      <c r="A579" s="101">
        <v>44662</v>
      </c>
      <c r="B579" s="102">
        <f>VLOOKUP(A579,'FTSE All-Share Historical '!A:B,2,FALSE)</f>
        <v>4264.34</v>
      </c>
      <c r="C579" s="26">
        <v>600</v>
      </c>
      <c r="D579" s="26">
        <v>172.6</v>
      </c>
      <c r="E579" s="26">
        <v>243.2</v>
      </c>
      <c r="F579" s="26">
        <v>335</v>
      </c>
      <c r="G579" s="26">
        <v>78.8</v>
      </c>
      <c r="H579" s="26">
        <v>480</v>
      </c>
      <c r="I579" s="26">
        <v>79</v>
      </c>
      <c r="J579" s="26">
        <v>275</v>
      </c>
      <c r="K579" s="26">
        <v>250</v>
      </c>
      <c r="L579" s="26">
        <v>225</v>
      </c>
      <c r="M579" s="26">
        <v>656</v>
      </c>
      <c r="N579" s="26">
        <v>243.4</v>
      </c>
      <c r="O579" s="26">
        <v>1464</v>
      </c>
      <c r="P579" s="26">
        <v>2390</v>
      </c>
      <c r="Q579" s="26">
        <v>79.5</v>
      </c>
      <c r="R579" s="26">
        <v>43.6</v>
      </c>
      <c r="S579" s="26">
        <v>57.9</v>
      </c>
      <c r="T579" s="26">
        <v>768</v>
      </c>
      <c r="U579" s="26">
        <v>245</v>
      </c>
      <c r="V579" s="26">
        <v>256</v>
      </c>
      <c r="W579" s="26">
        <v>6070</v>
      </c>
      <c r="X579" s="26">
        <v>4070.5</v>
      </c>
      <c r="Y579" s="26">
        <v>272</v>
      </c>
      <c r="Z579" s="26">
        <v>767</v>
      </c>
      <c r="AA579" s="26">
        <v>3500</v>
      </c>
      <c r="AB579" s="26">
        <v>328.8</v>
      </c>
      <c r="AC579" s="26">
        <v>1020</v>
      </c>
      <c r="AD579" s="26">
        <v>9778</v>
      </c>
      <c r="AE579" s="26">
        <v>1259.5</v>
      </c>
      <c r="AF579" s="26">
        <v>2067</v>
      </c>
      <c r="AG579" s="26">
        <v>17.3369</v>
      </c>
    </row>
    <row r="580" spans="1:33" ht="15.75" customHeight="1">
      <c r="A580" s="101">
        <v>44663</v>
      </c>
      <c r="B580" s="102">
        <f>VLOOKUP(A580,'FTSE All-Share Historical '!A:B,2,FALSE)</f>
        <v>4241.3500000000004</v>
      </c>
      <c r="C580" s="26">
        <v>610</v>
      </c>
      <c r="D580" s="26">
        <v>173</v>
      </c>
      <c r="E580" s="26">
        <v>251.2</v>
      </c>
      <c r="F580" s="26">
        <v>327</v>
      </c>
      <c r="G580" s="26">
        <v>79</v>
      </c>
      <c r="H580" s="26">
        <v>494.5</v>
      </c>
      <c r="I580" s="26">
        <v>78.05</v>
      </c>
      <c r="J580" s="26">
        <v>262</v>
      </c>
      <c r="K580" s="26">
        <v>241</v>
      </c>
      <c r="L580" s="26">
        <v>223.5</v>
      </c>
      <c r="M580" s="26">
        <v>652</v>
      </c>
      <c r="N580" s="26">
        <v>242.8</v>
      </c>
      <c r="O580" s="26">
        <v>1442</v>
      </c>
      <c r="P580" s="26">
        <v>2330</v>
      </c>
      <c r="Q580" s="26">
        <v>79</v>
      </c>
      <c r="R580" s="26">
        <v>42.924999999999997</v>
      </c>
      <c r="S580" s="26">
        <v>58.1</v>
      </c>
      <c r="T580" s="26">
        <v>764</v>
      </c>
      <c r="U580" s="26">
        <v>244</v>
      </c>
      <c r="V580" s="26">
        <v>253.5</v>
      </c>
      <c r="W580" s="26">
        <v>6154</v>
      </c>
      <c r="X580" s="26">
        <v>4100.5</v>
      </c>
      <c r="Y580" s="26">
        <v>270</v>
      </c>
      <c r="Z580" s="26">
        <v>749</v>
      </c>
      <c r="AA580" s="26">
        <v>3485</v>
      </c>
      <c r="AB580" s="26">
        <v>329.6</v>
      </c>
      <c r="AC580" s="26">
        <v>1010</v>
      </c>
      <c r="AD580" s="26">
        <v>9770</v>
      </c>
      <c r="AE580" s="26">
        <v>1269</v>
      </c>
      <c r="AF580" s="26">
        <v>2066</v>
      </c>
      <c r="AG580" s="26">
        <v>16.715599999999998</v>
      </c>
    </row>
    <row r="581" spans="1:33" ht="15.75" customHeight="1">
      <c r="A581" s="101">
        <v>44664</v>
      </c>
      <c r="B581" s="102">
        <f>VLOOKUP(A581,'FTSE All-Share Historical '!A:B,2,FALSE)</f>
        <v>4242.5</v>
      </c>
      <c r="C581" s="26">
        <v>612</v>
      </c>
      <c r="D581" s="26">
        <v>174</v>
      </c>
      <c r="E581" s="26">
        <v>253</v>
      </c>
      <c r="F581" s="26">
        <v>332</v>
      </c>
      <c r="G581" s="26">
        <v>77.400000000000006</v>
      </c>
      <c r="H581" s="26">
        <v>513</v>
      </c>
      <c r="I581" s="26">
        <v>76.900000000000006</v>
      </c>
      <c r="J581" s="26">
        <v>271</v>
      </c>
      <c r="K581" s="26">
        <v>240</v>
      </c>
      <c r="L581" s="26">
        <v>223</v>
      </c>
      <c r="M581" s="26">
        <v>652</v>
      </c>
      <c r="N581" s="26">
        <v>232.6</v>
      </c>
      <c r="O581" s="26">
        <v>1456</v>
      </c>
      <c r="P581" s="26">
        <v>2350</v>
      </c>
      <c r="Q581" s="26">
        <v>79.099999999999994</v>
      </c>
      <c r="R581" s="26">
        <v>43.9</v>
      </c>
      <c r="S581" s="26">
        <v>57.6</v>
      </c>
      <c r="T581" s="26">
        <v>734</v>
      </c>
      <c r="U581" s="26">
        <v>247</v>
      </c>
      <c r="V581" s="26">
        <v>258.5</v>
      </c>
      <c r="W581" s="26">
        <v>6181</v>
      </c>
      <c r="X581" s="26">
        <v>4148</v>
      </c>
      <c r="Y581" s="26">
        <v>273</v>
      </c>
      <c r="Z581" s="26">
        <v>728.5</v>
      </c>
      <c r="AA581" s="26">
        <v>3520</v>
      </c>
      <c r="AB581" s="26">
        <v>322.60000000000002</v>
      </c>
      <c r="AC581" s="26">
        <v>1000</v>
      </c>
      <c r="AD581" s="26">
        <v>9910</v>
      </c>
      <c r="AE581" s="26">
        <v>1270</v>
      </c>
      <c r="AF581" s="26">
        <v>2066</v>
      </c>
      <c r="AG581" s="26">
        <v>17.134599999999999</v>
      </c>
    </row>
    <row r="582" spans="1:33" ht="15.75" customHeight="1">
      <c r="A582" s="101">
        <v>44665</v>
      </c>
      <c r="B582" s="102">
        <f>VLOOKUP(A582,'FTSE All-Share Historical '!A:B,2,FALSE)</f>
        <v>4263.6400000000003</v>
      </c>
      <c r="C582" s="26">
        <v>598</v>
      </c>
      <c r="D582" s="26">
        <v>173</v>
      </c>
      <c r="E582" s="26">
        <v>251.8</v>
      </c>
      <c r="F582" s="26">
        <v>329</v>
      </c>
      <c r="G582" s="26">
        <v>81.099999999999994</v>
      </c>
      <c r="H582" s="26">
        <v>510</v>
      </c>
      <c r="I582" s="26">
        <v>78.099999999999994</v>
      </c>
      <c r="J582" s="26">
        <v>250</v>
      </c>
      <c r="K582" s="26">
        <v>260</v>
      </c>
      <c r="L582" s="26">
        <v>234.5</v>
      </c>
      <c r="M582" s="26">
        <v>650</v>
      </c>
      <c r="N582" s="26">
        <v>237.8</v>
      </c>
      <c r="O582" s="26">
        <v>1444</v>
      </c>
      <c r="P582" s="26">
        <v>2355</v>
      </c>
      <c r="Q582" s="26">
        <v>80.5</v>
      </c>
      <c r="R582" s="26">
        <v>42.4</v>
      </c>
      <c r="S582" s="26">
        <v>58</v>
      </c>
      <c r="T582" s="26">
        <v>734</v>
      </c>
      <c r="U582" s="26">
        <v>250</v>
      </c>
      <c r="V582" s="26">
        <v>257.5</v>
      </c>
      <c r="W582" s="26">
        <v>6212</v>
      </c>
      <c r="X582" s="26">
        <v>4168.5</v>
      </c>
      <c r="Y582" s="26">
        <v>277</v>
      </c>
      <c r="Z582" s="26">
        <v>737</v>
      </c>
      <c r="AA582" s="26">
        <v>3500</v>
      </c>
      <c r="AB582" s="26">
        <v>325.39999999999998</v>
      </c>
      <c r="AC582" s="26">
        <v>1005</v>
      </c>
      <c r="AD582" s="26">
        <v>10020</v>
      </c>
      <c r="AE582" s="26">
        <v>1300</v>
      </c>
      <c r="AF582" s="26">
        <v>2070</v>
      </c>
      <c r="AG582" s="26">
        <v>17.293500000000002</v>
      </c>
    </row>
    <row r="583" spans="1:33" ht="15.75" customHeight="1">
      <c r="A583" s="101">
        <v>44670</v>
      </c>
      <c r="B583" s="102">
        <f>VLOOKUP(A583,'FTSE All-Share Historical '!A:B,2,FALSE)</f>
        <v>4251.45</v>
      </c>
      <c r="C583" s="26">
        <v>616</v>
      </c>
      <c r="D583" s="26">
        <v>169.6</v>
      </c>
      <c r="E583" s="26">
        <v>249.6</v>
      </c>
      <c r="F583" s="26">
        <v>324</v>
      </c>
      <c r="G583" s="26">
        <v>81.7</v>
      </c>
      <c r="H583" s="26">
        <v>526</v>
      </c>
      <c r="I583" s="26">
        <v>74.349999999999994</v>
      </c>
      <c r="J583" s="26">
        <v>251</v>
      </c>
      <c r="K583" s="26">
        <v>261</v>
      </c>
      <c r="L583" s="26">
        <v>229.5</v>
      </c>
      <c r="M583" s="26">
        <v>639</v>
      </c>
      <c r="N583" s="26">
        <v>232</v>
      </c>
      <c r="O583" s="26">
        <v>1470</v>
      </c>
      <c r="P583" s="26">
        <v>2335</v>
      </c>
      <c r="Q583" s="26">
        <v>82.9</v>
      </c>
      <c r="R583" s="26">
        <v>42</v>
      </c>
      <c r="S583" s="26">
        <v>58.5</v>
      </c>
      <c r="T583" s="26">
        <v>726</v>
      </c>
      <c r="U583" s="26">
        <v>246</v>
      </c>
      <c r="V583" s="26">
        <v>259</v>
      </c>
      <c r="W583" s="26">
        <v>6142</v>
      </c>
      <c r="X583" s="26">
        <v>4155</v>
      </c>
      <c r="Y583" s="26">
        <v>284</v>
      </c>
      <c r="Z583" s="26">
        <v>733.5</v>
      </c>
      <c r="AA583" s="26">
        <v>3445</v>
      </c>
      <c r="AB583" s="26">
        <v>326.60000000000002</v>
      </c>
      <c r="AC583" s="26">
        <v>990</v>
      </c>
      <c r="AD583" s="26">
        <v>10250</v>
      </c>
      <c r="AE583" s="26">
        <v>1283</v>
      </c>
      <c r="AF583" s="26">
        <v>2081</v>
      </c>
      <c r="AG583" s="26">
        <v>16.9757</v>
      </c>
    </row>
    <row r="584" spans="1:33" ht="15.75" customHeight="1">
      <c r="A584" s="101">
        <v>44671</v>
      </c>
      <c r="B584" s="102">
        <f>VLOOKUP(A584,'FTSE All-Share Historical '!A:B,2,FALSE)</f>
        <v>4268.5</v>
      </c>
      <c r="C584" s="26">
        <v>584</v>
      </c>
      <c r="D584" s="26">
        <v>170.2</v>
      </c>
      <c r="E584" s="26">
        <v>246.6</v>
      </c>
      <c r="F584" s="26">
        <v>324</v>
      </c>
      <c r="G584" s="26">
        <v>84.2</v>
      </c>
      <c r="H584" s="26">
        <v>525</v>
      </c>
      <c r="I584" s="26">
        <v>75</v>
      </c>
      <c r="J584" s="26">
        <v>262.5</v>
      </c>
      <c r="K584" s="26">
        <v>260</v>
      </c>
      <c r="L584" s="26">
        <v>230.5</v>
      </c>
      <c r="M584" s="26">
        <v>545</v>
      </c>
      <c r="N584" s="26">
        <v>227.8</v>
      </c>
      <c r="O584" s="26">
        <v>1450</v>
      </c>
      <c r="P584" s="26">
        <v>2360</v>
      </c>
      <c r="Q584" s="26">
        <v>80.8</v>
      </c>
      <c r="R584" s="26">
        <v>41.45</v>
      </c>
      <c r="S584" s="26">
        <v>55.6</v>
      </c>
      <c r="T584" s="26">
        <v>706</v>
      </c>
      <c r="U584" s="26">
        <v>247</v>
      </c>
      <c r="V584" s="26">
        <v>250</v>
      </c>
      <c r="W584" s="26">
        <v>5850</v>
      </c>
      <c r="X584" s="26">
        <v>4035.5</v>
      </c>
      <c r="Y584" s="26">
        <v>273.5</v>
      </c>
      <c r="Z584" s="26">
        <v>738.5</v>
      </c>
      <c r="AA584" s="26">
        <v>3545</v>
      </c>
      <c r="AB584" s="26">
        <v>321.8</v>
      </c>
      <c r="AC584" s="26">
        <v>1010</v>
      </c>
      <c r="AD584" s="26">
        <v>10610</v>
      </c>
      <c r="AE584" s="26">
        <v>1275.5</v>
      </c>
      <c r="AF584" s="26">
        <v>2042</v>
      </c>
      <c r="AG584" s="26">
        <v>16.6145</v>
      </c>
    </row>
    <row r="585" spans="1:33" ht="15.75" customHeight="1">
      <c r="A585" s="101">
        <v>44672</v>
      </c>
      <c r="B585" s="102">
        <f>VLOOKUP(A585,'FTSE All-Share Historical '!A:B,2,FALSE)</f>
        <v>4270.3100000000004</v>
      </c>
      <c r="C585" s="26">
        <v>598</v>
      </c>
      <c r="D585" s="26">
        <v>172</v>
      </c>
      <c r="E585" s="26">
        <v>246.8</v>
      </c>
      <c r="F585" s="26">
        <v>325</v>
      </c>
      <c r="G585" s="26">
        <v>84.3</v>
      </c>
      <c r="H585" s="26">
        <v>522</v>
      </c>
      <c r="I585" s="26">
        <v>76.25</v>
      </c>
      <c r="J585" s="26">
        <v>257</v>
      </c>
      <c r="K585" s="26">
        <v>250</v>
      </c>
      <c r="L585" s="26">
        <v>236.5</v>
      </c>
      <c r="M585" s="26">
        <v>560</v>
      </c>
      <c r="N585" s="26">
        <v>229</v>
      </c>
      <c r="O585" s="26">
        <v>1430</v>
      </c>
      <c r="P585" s="26">
        <v>2400</v>
      </c>
      <c r="Q585" s="26">
        <v>80.5</v>
      </c>
      <c r="R585" s="26">
        <v>41.95</v>
      </c>
      <c r="S585" s="26">
        <v>54.7</v>
      </c>
      <c r="T585" s="26">
        <v>716</v>
      </c>
      <c r="U585" s="26">
        <v>244</v>
      </c>
      <c r="V585" s="26">
        <v>250</v>
      </c>
      <c r="W585" s="26">
        <v>5745</v>
      </c>
      <c r="X585" s="26">
        <v>3679</v>
      </c>
      <c r="Y585" s="26">
        <v>279.5</v>
      </c>
      <c r="Z585" s="26">
        <v>747</v>
      </c>
      <c r="AA585" s="26">
        <v>3570</v>
      </c>
      <c r="AB585" s="26">
        <v>321.39999999999998</v>
      </c>
      <c r="AC585" s="26">
        <v>1000</v>
      </c>
      <c r="AD585" s="26">
        <v>10790</v>
      </c>
      <c r="AE585" s="26">
        <v>1331</v>
      </c>
      <c r="AF585" s="26">
        <v>2050</v>
      </c>
      <c r="AG585" s="26">
        <v>16.715599999999998</v>
      </c>
    </row>
    <row r="586" spans="1:33" ht="15.75" customHeight="1">
      <c r="A586" s="101">
        <v>44673</v>
      </c>
      <c r="B586" s="102">
        <f>VLOOKUP(A586,'FTSE All-Share Historical '!A:B,2,FALSE)</f>
        <v>4211.3500000000004</v>
      </c>
      <c r="C586" s="26">
        <v>596</v>
      </c>
      <c r="D586" s="26">
        <v>171.6</v>
      </c>
      <c r="E586" s="26">
        <v>242.8</v>
      </c>
      <c r="F586" s="26">
        <v>324</v>
      </c>
      <c r="G586" s="26">
        <v>86.5</v>
      </c>
      <c r="H586" s="26">
        <v>515</v>
      </c>
      <c r="I586" s="26">
        <v>74.349999999999994</v>
      </c>
      <c r="J586" s="26">
        <v>260</v>
      </c>
      <c r="K586" s="26">
        <v>263</v>
      </c>
      <c r="L586" s="26">
        <v>230</v>
      </c>
      <c r="M586" s="26">
        <v>575</v>
      </c>
      <c r="N586" s="26">
        <v>228.4</v>
      </c>
      <c r="O586" s="26">
        <v>1416</v>
      </c>
      <c r="P586" s="26">
        <v>2360</v>
      </c>
      <c r="Q586" s="26">
        <v>77.599999999999994</v>
      </c>
      <c r="R586" s="26">
        <v>45.15</v>
      </c>
      <c r="S586" s="26">
        <v>53.9</v>
      </c>
      <c r="T586" s="26">
        <v>702</v>
      </c>
      <c r="U586" s="26">
        <v>242</v>
      </c>
      <c r="V586" s="26">
        <v>248.5</v>
      </c>
      <c r="W586" s="26">
        <v>5664</v>
      </c>
      <c r="X586" s="26">
        <v>3460.5</v>
      </c>
      <c r="Y586" s="26">
        <v>271.5</v>
      </c>
      <c r="Z586" s="26">
        <v>735</v>
      </c>
      <c r="AA586" s="26">
        <v>3560</v>
      </c>
      <c r="AB586" s="26">
        <v>315</v>
      </c>
      <c r="AC586" s="26">
        <v>1000</v>
      </c>
      <c r="AD586" s="26">
        <v>10540</v>
      </c>
      <c r="AE586" s="26">
        <v>1280</v>
      </c>
      <c r="AF586" s="26">
        <v>2012</v>
      </c>
      <c r="AG586" s="26">
        <v>16.831199999999999</v>
      </c>
    </row>
    <row r="587" spans="1:33" ht="15.75" customHeight="1">
      <c r="A587" s="101">
        <v>44676</v>
      </c>
      <c r="B587" s="102">
        <f>VLOOKUP(A587,'FTSE All-Share Historical '!A:B,2,FALSE)</f>
        <v>4135.79</v>
      </c>
      <c r="C587" s="26">
        <v>608</v>
      </c>
      <c r="D587" s="26">
        <v>173</v>
      </c>
      <c r="E587" s="26">
        <v>241.2</v>
      </c>
      <c r="F587" s="26">
        <v>324</v>
      </c>
      <c r="G587" s="26">
        <v>83.2</v>
      </c>
      <c r="H587" s="26">
        <v>511</v>
      </c>
      <c r="I587" s="26">
        <v>73.7</v>
      </c>
      <c r="J587" s="26">
        <v>253</v>
      </c>
      <c r="K587" s="26">
        <v>248</v>
      </c>
      <c r="L587" s="26">
        <v>226.5</v>
      </c>
      <c r="M587" s="26">
        <v>559</v>
      </c>
      <c r="N587" s="26">
        <v>227.6</v>
      </c>
      <c r="O587" s="26">
        <v>1416</v>
      </c>
      <c r="P587" s="26">
        <v>2305</v>
      </c>
      <c r="Q587" s="26">
        <v>79.3</v>
      </c>
      <c r="R587" s="26">
        <v>42</v>
      </c>
      <c r="S587" s="26">
        <v>51.6</v>
      </c>
      <c r="T587" s="26">
        <v>670</v>
      </c>
      <c r="U587" s="26">
        <v>240</v>
      </c>
      <c r="V587" s="26">
        <v>248</v>
      </c>
      <c r="W587" s="26">
        <v>5372</v>
      </c>
      <c r="X587" s="26">
        <v>3223.5</v>
      </c>
      <c r="Y587" s="26">
        <v>266</v>
      </c>
      <c r="Z587" s="26">
        <v>718.5</v>
      </c>
      <c r="AA587" s="26">
        <v>3560</v>
      </c>
      <c r="AB587" s="26">
        <v>308</v>
      </c>
      <c r="AC587" s="26">
        <v>1000</v>
      </c>
      <c r="AD587" s="26">
        <v>10205</v>
      </c>
      <c r="AE587" s="26">
        <v>1284.5</v>
      </c>
      <c r="AF587" s="26">
        <v>2039</v>
      </c>
      <c r="AG587" s="26">
        <v>17.120200000000001</v>
      </c>
    </row>
    <row r="588" spans="1:33" ht="15.75" customHeight="1">
      <c r="A588" s="101">
        <v>44677</v>
      </c>
      <c r="B588" s="102">
        <f>VLOOKUP(A588,'FTSE All-Share Historical '!A:B,2,FALSE)</f>
        <v>4135.0600000000004</v>
      </c>
      <c r="C588" s="26">
        <v>600</v>
      </c>
      <c r="D588" s="26">
        <v>175</v>
      </c>
      <c r="E588" s="26">
        <v>229.2</v>
      </c>
      <c r="F588" s="26">
        <v>325</v>
      </c>
      <c r="G588" s="26">
        <v>82.6</v>
      </c>
      <c r="H588" s="26">
        <v>502</v>
      </c>
      <c r="I588" s="26">
        <v>74.8</v>
      </c>
      <c r="J588" s="26">
        <v>249</v>
      </c>
      <c r="K588" s="26">
        <v>245</v>
      </c>
      <c r="L588" s="26">
        <v>225.5</v>
      </c>
      <c r="M588" s="26">
        <v>534</v>
      </c>
      <c r="N588" s="26">
        <v>226.6</v>
      </c>
      <c r="O588" s="26">
        <v>1428</v>
      </c>
      <c r="P588" s="26">
        <v>2290</v>
      </c>
      <c r="Q588" s="26">
        <v>79.2</v>
      </c>
      <c r="R588" s="26">
        <v>40</v>
      </c>
      <c r="S588" s="26">
        <v>51.8</v>
      </c>
      <c r="T588" s="26">
        <v>640</v>
      </c>
      <c r="U588" s="26">
        <v>239</v>
      </c>
      <c r="V588" s="26">
        <v>245.5</v>
      </c>
      <c r="W588" s="26">
        <v>5453</v>
      </c>
      <c r="X588" s="26">
        <v>3311.5</v>
      </c>
      <c r="Y588" s="26">
        <v>271.5</v>
      </c>
      <c r="Z588" s="26">
        <v>722</v>
      </c>
      <c r="AA588" s="26">
        <v>3540</v>
      </c>
      <c r="AB588" s="26">
        <v>311.2</v>
      </c>
      <c r="AC588" s="26">
        <v>980</v>
      </c>
      <c r="AD588" s="26">
        <v>10090</v>
      </c>
      <c r="AE588" s="26">
        <v>1267</v>
      </c>
      <c r="AF588" s="26">
        <v>2005</v>
      </c>
      <c r="AG588" s="26">
        <v>17.3369</v>
      </c>
    </row>
    <row r="589" spans="1:33" ht="15.75" customHeight="1">
      <c r="A589" s="101">
        <v>44678</v>
      </c>
      <c r="B589" s="102">
        <f>VLOOKUP(A589,'FTSE All-Share Historical '!A:B,2,FALSE)</f>
        <v>4151.93</v>
      </c>
      <c r="C589" s="26">
        <v>598</v>
      </c>
      <c r="D589" s="26">
        <v>174.2</v>
      </c>
      <c r="E589" s="26">
        <v>221.4</v>
      </c>
      <c r="F589" s="26">
        <v>324</v>
      </c>
      <c r="G589" s="26">
        <v>83.8</v>
      </c>
      <c r="H589" s="26">
        <v>498.5</v>
      </c>
      <c r="I589" s="26">
        <v>75.8</v>
      </c>
      <c r="J589" s="26">
        <v>250</v>
      </c>
      <c r="K589" s="26">
        <v>248</v>
      </c>
      <c r="L589" s="26">
        <v>218.5</v>
      </c>
      <c r="M589" s="26">
        <v>538</v>
      </c>
      <c r="N589" s="26">
        <v>224.6</v>
      </c>
      <c r="O589" s="26">
        <v>1418</v>
      </c>
      <c r="P589" s="26">
        <v>2265</v>
      </c>
      <c r="Q589" s="26">
        <v>78</v>
      </c>
      <c r="R589" s="26">
        <v>41.2</v>
      </c>
      <c r="S589" s="26">
        <v>51.2</v>
      </c>
      <c r="T589" s="26">
        <v>640</v>
      </c>
      <c r="U589" s="26">
        <v>243</v>
      </c>
      <c r="V589" s="26">
        <v>244</v>
      </c>
      <c r="W589" s="26">
        <v>5675</v>
      </c>
      <c r="X589" s="26">
        <v>3506.5</v>
      </c>
      <c r="Y589" s="26">
        <v>277</v>
      </c>
      <c r="Z589" s="26">
        <v>722</v>
      </c>
      <c r="AA589" s="26">
        <v>3625</v>
      </c>
      <c r="AB589" s="26">
        <v>310.39999999999998</v>
      </c>
      <c r="AC589" s="26">
        <v>980</v>
      </c>
      <c r="AD589" s="26">
        <v>10075</v>
      </c>
      <c r="AE589" s="26">
        <v>1231</v>
      </c>
      <c r="AF589" s="26">
        <v>1987</v>
      </c>
      <c r="AG589" s="26">
        <v>17.120200000000001</v>
      </c>
    </row>
    <row r="590" spans="1:33" ht="15.75" customHeight="1">
      <c r="A590" s="101">
        <v>44679</v>
      </c>
      <c r="B590" s="102">
        <f>VLOOKUP(A590,'FTSE All-Share Historical '!A:B,2,FALSE)</f>
        <v>4197.13</v>
      </c>
      <c r="C590" s="26">
        <v>596</v>
      </c>
      <c r="D590" s="26">
        <v>175</v>
      </c>
      <c r="E590" s="26">
        <v>224.8</v>
      </c>
      <c r="F590" s="26">
        <v>324</v>
      </c>
      <c r="G590" s="26">
        <v>84</v>
      </c>
      <c r="H590" s="26">
        <v>491</v>
      </c>
      <c r="I590" s="26">
        <v>76.05</v>
      </c>
      <c r="J590" s="26">
        <v>248</v>
      </c>
      <c r="K590" s="26">
        <v>243</v>
      </c>
      <c r="L590" s="26">
        <v>222</v>
      </c>
      <c r="M590" s="26">
        <v>545</v>
      </c>
      <c r="N590" s="26">
        <v>225.8</v>
      </c>
      <c r="O590" s="26">
        <v>1440</v>
      </c>
      <c r="P590" s="26">
        <v>2190</v>
      </c>
      <c r="Q590" s="26">
        <v>77.2</v>
      </c>
      <c r="R590" s="26">
        <v>40</v>
      </c>
      <c r="S590" s="26">
        <v>50.8</v>
      </c>
      <c r="T590" s="26">
        <v>610</v>
      </c>
      <c r="U590" s="26">
        <v>240</v>
      </c>
      <c r="V590" s="26">
        <v>248</v>
      </c>
      <c r="W590" s="26">
        <v>5628</v>
      </c>
      <c r="X590" s="26">
        <v>3453.5</v>
      </c>
      <c r="Y590" s="26">
        <v>270</v>
      </c>
      <c r="Z590" s="26">
        <v>730</v>
      </c>
      <c r="AA590" s="26">
        <v>3700</v>
      </c>
      <c r="AB590" s="26">
        <v>304.60000000000002</v>
      </c>
      <c r="AC590" s="26">
        <v>975</v>
      </c>
      <c r="AD590" s="26">
        <v>10080</v>
      </c>
      <c r="AE590" s="26">
        <v>1237.5</v>
      </c>
      <c r="AF590" s="26">
        <v>2029</v>
      </c>
      <c r="AG590" s="26">
        <v>17.149100000000001</v>
      </c>
    </row>
    <row r="591" spans="1:33" ht="15.75" customHeight="1">
      <c r="A591" s="101">
        <v>44680</v>
      </c>
      <c r="B591" s="102">
        <f>VLOOKUP(A591,'FTSE All-Share Historical '!A:B,2,FALSE)</f>
        <v>4216.6400000000003</v>
      </c>
      <c r="C591" s="26">
        <v>596</v>
      </c>
      <c r="D591" s="26">
        <v>175</v>
      </c>
      <c r="E591" s="26">
        <v>226.4</v>
      </c>
      <c r="F591" s="26" t="e">
        <v>#N/A</v>
      </c>
      <c r="G591" s="26">
        <v>84.6</v>
      </c>
      <c r="H591" s="26">
        <v>472.5</v>
      </c>
      <c r="I591" s="26">
        <v>75.05</v>
      </c>
      <c r="J591" s="26">
        <v>242</v>
      </c>
      <c r="K591" s="26">
        <v>240</v>
      </c>
      <c r="L591" s="26">
        <v>230</v>
      </c>
      <c r="M591" s="26">
        <v>570</v>
      </c>
      <c r="N591" s="26">
        <v>228</v>
      </c>
      <c r="O591" s="26">
        <v>1386</v>
      </c>
      <c r="P591" s="26">
        <v>2175</v>
      </c>
      <c r="Q591" s="26">
        <v>79.3</v>
      </c>
      <c r="R591" s="26">
        <v>40</v>
      </c>
      <c r="S591" s="26">
        <v>51.8</v>
      </c>
      <c r="T591" s="26">
        <v>640</v>
      </c>
      <c r="U591" s="26">
        <v>248</v>
      </c>
      <c r="V591" s="26">
        <v>247.5</v>
      </c>
      <c r="W591" s="26">
        <v>5706</v>
      </c>
      <c r="X591" s="26">
        <v>3586</v>
      </c>
      <c r="Y591" s="26">
        <v>268</v>
      </c>
      <c r="Z591" s="26">
        <v>735.5</v>
      </c>
      <c r="AA591" s="26">
        <v>3690</v>
      </c>
      <c r="AB591" s="26">
        <v>306.39999999999998</v>
      </c>
      <c r="AC591" s="26">
        <v>965</v>
      </c>
      <c r="AD591" s="26">
        <v>10140</v>
      </c>
      <c r="AE591" s="26">
        <v>1240.5</v>
      </c>
      <c r="AF591" s="26">
        <v>1883.5</v>
      </c>
      <c r="AG591" s="26">
        <v>19.229500000000002</v>
      </c>
    </row>
    <row r="592" spans="1:33" ht="15.75" customHeight="1">
      <c r="A592" s="101">
        <v>44684</v>
      </c>
      <c r="B592" s="102">
        <f>VLOOKUP(A592,'FTSE All-Share Historical '!A:B,2,FALSE)</f>
        <v>4218.6000000000004</v>
      </c>
      <c r="C592" s="26">
        <v>602</v>
      </c>
      <c r="D592" s="26">
        <v>175.6</v>
      </c>
      <c r="E592" s="26">
        <v>226</v>
      </c>
      <c r="F592" s="26">
        <v>323</v>
      </c>
      <c r="G592" s="26">
        <v>84.4</v>
      </c>
      <c r="H592" s="26">
        <v>487</v>
      </c>
      <c r="I592" s="26">
        <v>73.099999999999994</v>
      </c>
      <c r="J592" s="26">
        <v>244</v>
      </c>
      <c r="K592" s="26">
        <v>232</v>
      </c>
      <c r="L592" s="26">
        <v>218</v>
      </c>
      <c r="M592" s="26">
        <v>525</v>
      </c>
      <c r="N592" s="26">
        <v>227.8</v>
      </c>
      <c r="O592" s="26">
        <v>1416</v>
      </c>
      <c r="P592" s="26">
        <v>2125</v>
      </c>
      <c r="Q592" s="26">
        <v>78.5</v>
      </c>
      <c r="R592" s="26">
        <v>42.35</v>
      </c>
      <c r="S592" s="26">
        <v>52.7</v>
      </c>
      <c r="T592" s="26">
        <v>660</v>
      </c>
      <c r="U592" s="26">
        <v>240</v>
      </c>
      <c r="V592" s="26">
        <v>245.5</v>
      </c>
      <c r="W592" s="26">
        <v>5645</v>
      </c>
      <c r="X592" s="26">
        <v>3580</v>
      </c>
      <c r="Y592" s="26">
        <v>278</v>
      </c>
      <c r="Z592" s="26">
        <v>741</v>
      </c>
      <c r="AA592" s="26">
        <v>3660</v>
      </c>
      <c r="AB592" s="26">
        <v>313.2</v>
      </c>
      <c r="AC592" s="26">
        <v>995</v>
      </c>
      <c r="AD592" s="26">
        <v>9938</v>
      </c>
      <c r="AE592" s="26">
        <v>1236</v>
      </c>
      <c r="AF592" s="26">
        <v>1890</v>
      </c>
      <c r="AG592" s="26">
        <v>17.625800000000002</v>
      </c>
    </row>
    <row r="593" spans="1:33" ht="15.75" customHeight="1">
      <c r="A593" s="101">
        <v>44685</v>
      </c>
      <c r="B593" s="102">
        <f>VLOOKUP(A593,'FTSE All-Share Historical '!A:B,2,FALSE)</f>
        <v>4177.0200000000004</v>
      </c>
      <c r="C593" s="26">
        <v>608</v>
      </c>
      <c r="D593" s="26">
        <v>171</v>
      </c>
      <c r="E593" s="26">
        <v>222.8</v>
      </c>
      <c r="F593" s="26">
        <v>321</v>
      </c>
      <c r="G593" s="26">
        <v>83.6</v>
      </c>
      <c r="H593" s="26">
        <v>493</v>
      </c>
      <c r="I593" s="26">
        <v>71.45</v>
      </c>
      <c r="J593" s="26">
        <v>254</v>
      </c>
      <c r="K593" s="26">
        <v>226</v>
      </c>
      <c r="L593" s="26">
        <v>221</v>
      </c>
      <c r="M593" s="26">
        <v>521</v>
      </c>
      <c r="N593" s="26">
        <v>228.2</v>
      </c>
      <c r="O593" s="26">
        <v>1394</v>
      </c>
      <c r="P593" s="26">
        <v>2080</v>
      </c>
      <c r="Q593" s="26">
        <v>77.599999999999994</v>
      </c>
      <c r="R593" s="26">
        <v>42</v>
      </c>
      <c r="S593" s="26">
        <v>51</v>
      </c>
      <c r="T593" s="26">
        <v>690</v>
      </c>
      <c r="U593" s="26">
        <v>240</v>
      </c>
      <c r="V593" s="26">
        <v>242</v>
      </c>
      <c r="W593" s="26">
        <v>5492</v>
      </c>
      <c r="X593" s="26">
        <v>3507.5</v>
      </c>
      <c r="Y593" s="26">
        <v>269</v>
      </c>
      <c r="Z593" s="26">
        <v>730</v>
      </c>
      <c r="AA593" s="26">
        <v>3650</v>
      </c>
      <c r="AB593" s="26">
        <v>312.39999999999998</v>
      </c>
      <c r="AC593" s="26">
        <v>990</v>
      </c>
      <c r="AD593" s="26">
        <v>9758</v>
      </c>
      <c r="AE593" s="26">
        <v>1183</v>
      </c>
      <c r="AF593" s="26">
        <v>1852.5</v>
      </c>
      <c r="AG593" s="26">
        <v>17.885899999999999</v>
      </c>
    </row>
    <row r="594" spans="1:33" ht="15.75" customHeight="1">
      <c r="A594" s="101">
        <v>44686</v>
      </c>
      <c r="B594" s="102">
        <f>VLOOKUP(A594,'FTSE All-Share Historical '!A:B,2,FALSE)</f>
        <v>4177.55</v>
      </c>
      <c r="C594" s="26">
        <v>608</v>
      </c>
      <c r="D594" s="26">
        <v>170</v>
      </c>
      <c r="E594" s="26">
        <v>221.2</v>
      </c>
      <c r="F594" s="26">
        <v>316</v>
      </c>
      <c r="G594" s="26">
        <v>84.7</v>
      </c>
      <c r="H594" s="26">
        <v>479.5</v>
      </c>
      <c r="I594" s="26">
        <v>69.099999999999994</v>
      </c>
      <c r="J594" s="26">
        <v>244</v>
      </c>
      <c r="K594" s="26">
        <v>228</v>
      </c>
      <c r="L594" s="26">
        <v>224.5</v>
      </c>
      <c r="M594" s="26">
        <v>515</v>
      </c>
      <c r="N594" s="26">
        <v>214.2</v>
      </c>
      <c r="O594" s="26">
        <v>1394</v>
      </c>
      <c r="P594" s="26">
        <v>2030</v>
      </c>
      <c r="Q594" s="26">
        <v>78</v>
      </c>
      <c r="R594" s="26">
        <v>42</v>
      </c>
      <c r="S594" s="26">
        <v>50.1</v>
      </c>
      <c r="T594" s="26">
        <v>600</v>
      </c>
      <c r="U594" s="26">
        <v>236</v>
      </c>
      <c r="V594" s="26">
        <v>242.5</v>
      </c>
      <c r="W594" s="26">
        <v>5481</v>
      </c>
      <c r="X594" s="26">
        <v>3521</v>
      </c>
      <c r="Y594" s="26">
        <v>255</v>
      </c>
      <c r="Z594" s="26">
        <v>718</v>
      </c>
      <c r="AA594" s="26">
        <v>3555</v>
      </c>
      <c r="AB594" s="26">
        <v>304.8</v>
      </c>
      <c r="AC594" s="26">
        <v>1000</v>
      </c>
      <c r="AD594" s="26">
        <v>9764</v>
      </c>
      <c r="AE594" s="26">
        <v>1169.5</v>
      </c>
      <c r="AF594" s="26">
        <v>1685.5</v>
      </c>
      <c r="AG594" s="26">
        <v>18.463799999999999</v>
      </c>
    </row>
    <row r="595" spans="1:33" ht="15.75" customHeight="1">
      <c r="A595" s="101">
        <v>44687</v>
      </c>
      <c r="B595" s="102">
        <f>VLOOKUP(A595,'FTSE All-Share Historical '!A:B,2,FALSE)</f>
        <v>4114.5600000000004</v>
      </c>
      <c r="C595" s="26">
        <v>584</v>
      </c>
      <c r="D595" s="26">
        <v>169</v>
      </c>
      <c r="E595" s="26">
        <v>221.4</v>
      </c>
      <c r="F595" s="26">
        <v>315</v>
      </c>
      <c r="G595" s="26">
        <v>82.7</v>
      </c>
      <c r="H595" s="26">
        <v>476</v>
      </c>
      <c r="I595" s="26">
        <v>67.650000000000006</v>
      </c>
      <c r="J595" s="26">
        <v>245</v>
      </c>
      <c r="K595" s="26">
        <v>226</v>
      </c>
      <c r="L595" s="26">
        <v>219</v>
      </c>
      <c r="M595" s="26">
        <v>497.5</v>
      </c>
      <c r="N595" s="26">
        <v>210</v>
      </c>
      <c r="O595" s="26">
        <v>1400</v>
      </c>
      <c r="P595" s="26">
        <v>2030</v>
      </c>
      <c r="Q595" s="26">
        <v>76.5</v>
      </c>
      <c r="R595" s="26">
        <v>42.4</v>
      </c>
      <c r="S595" s="26">
        <v>49</v>
      </c>
      <c r="T595" s="26">
        <v>552</v>
      </c>
      <c r="U595" s="26">
        <v>222</v>
      </c>
      <c r="V595" s="26">
        <v>234.5</v>
      </c>
      <c r="W595" s="26">
        <v>5440</v>
      </c>
      <c r="X595" s="26">
        <v>3488.5</v>
      </c>
      <c r="Y595" s="26">
        <v>255</v>
      </c>
      <c r="Z595" s="26">
        <v>718.5</v>
      </c>
      <c r="AA595" s="26">
        <v>3545</v>
      </c>
      <c r="AB595" s="26">
        <v>306</v>
      </c>
      <c r="AC595" s="26">
        <v>990</v>
      </c>
      <c r="AD595" s="26">
        <v>9332</v>
      </c>
      <c r="AE595" s="26">
        <v>1123</v>
      </c>
      <c r="AF595" s="26">
        <v>1735</v>
      </c>
      <c r="AG595" s="26">
        <v>19.142800000000001</v>
      </c>
    </row>
    <row r="596" spans="1:33" ht="15.75" customHeight="1">
      <c r="A596" s="101">
        <v>44690</v>
      </c>
      <c r="B596" s="102">
        <f>VLOOKUP(A596,'FTSE All-Share Historical '!A:B,2,FALSE)</f>
        <v>4017.43</v>
      </c>
      <c r="C596" s="26">
        <v>601</v>
      </c>
      <c r="D596" s="26">
        <v>167</v>
      </c>
      <c r="E596" s="26">
        <v>223.8</v>
      </c>
      <c r="F596" s="26">
        <v>315</v>
      </c>
      <c r="G596" s="26">
        <v>82.8</v>
      </c>
      <c r="H596" s="26">
        <v>463.5</v>
      </c>
      <c r="I596" s="26">
        <v>64.650000000000006</v>
      </c>
      <c r="J596" s="26">
        <v>238</v>
      </c>
      <c r="K596" s="26">
        <v>218</v>
      </c>
      <c r="L596" s="26">
        <v>208</v>
      </c>
      <c r="M596" s="26">
        <v>485</v>
      </c>
      <c r="N596" s="26">
        <v>209.4</v>
      </c>
      <c r="O596" s="26">
        <v>1352</v>
      </c>
      <c r="P596" s="26">
        <v>1960</v>
      </c>
      <c r="Q596" s="26">
        <v>74.5</v>
      </c>
      <c r="R596" s="26">
        <v>40</v>
      </c>
      <c r="S596" s="26">
        <v>47</v>
      </c>
      <c r="T596" s="26">
        <v>588</v>
      </c>
      <c r="U596" s="26">
        <v>216</v>
      </c>
      <c r="V596" s="26">
        <v>232.5</v>
      </c>
      <c r="W596" s="26">
        <v>5188</v>
      </c>
      <c r="X596" s="26">
        <v>3300</v>
      </c>
      <c r="Y596" s="26">
        <v>233</v>
      </c>
      <c r="Z596" s="26">
        <v>705</v>
      </c>
      <c r="AA596" s="26">
        <v>3400</v>
      </c>
      <c r="AB596" s="26">
        <v>304.8</v>
      </c>
      <c r="AC596" s="26">
        <v>985</v>
      </c>
      <c r="AD596" s="26">
        <v>9110</v>
      </c>
      <c r="AE596" s="26">
        <v>1071.5</v>
      </c>
      <c r="AF596" s="26">
        <v>1697</v>
      </c>
      <c r="AG596" s="26">
        <v>17.727</v>
      </c>
    </row>
    <row r="597" spans="1:33" ht="15.75" customHeight="1">
      <c r="A597" s="101">
        <v>44691</v>
      </c>
      <c r="B597" s="102">
        <f>VLOOKUP(A597,'FTSE All-Share Historical '!A:B,2,FALSE)</f>
        <v>4032.49</v>
      </c>
      <c r="C597" s="26">
        <v>584</v>
      </c>
      <c r="D597" s="26">
        <v>167</v>
      </c>
      <c r="E597" s="26">
        <v>223.8</v>
      </c>
      <c r="F597" s="26">
        <v>332</v>
      </c>
      <c r="G597" s="26">
        <v>81</v>
      </c>
      <c r="H597" s="26">
        <v>457</v>
      </c>
      <c r="I597" s="26">
        <v>63.45</v>
      </c>
      <c r="J597" s="26">
        <v>240</v>
      </c>
      <c r="K597" s="26">
        <v>222</v>
      </c>
      <c r="L597" s="26">
        <v>210.5</v>
      </c>
      <c r="M597" s="26">
        <v>485</v>
      </c>
      <c r="N597" s="26">
        <v>208</v>
      </c>
      <c r="O597" s="26">
        <v>1360</v>
      </c>
      <c r="P597" s="26">
        <v>1958</v>
      </c>
      <c r="Q597" s="26">
        <v>74.5</v>
      </c>
      <c r="R597" s="26">
        <v>39.549999999999997</v>
      </c>
      <c r="S597" s="26">
        <v>48</v>
      </c>
      <c r="T597" s="26">
        <v>600</v>
      </c>
      <c r="U597" s="26">
        <v>222</v>
      </c>
      <c r="V597" s="26">
        <v>225</v>
      </c>
      <c r="W597" s="26">
        <v>5163</v>
      </c>
      <c r="X597" s="26">
        <v>3286</v>
      </c>
      <c r="Y597" s="26">
        <v>228</v>
      </c>
      <c r="Z597" s="26">
        <v>700</v>
      </c>
      <c r="AA597" s="26">
        <v>3385</v>
      </c>
      <c r="AB597" s="26">
        <v>301.39999999999998</v>
      </c>
      <c r="AC597" s="26">
        <v>1020</v>
      </c>
      <c r="AD597" s="26">
        <v>9174</v>
      </c>
      <c r="AE597" s="26">
        <v>1074</v>
      </c>
      <c r="AF597" s="26">
        <v>1741</v>
      </c>
      <c r="AG597" s="26">
        <v>17.6981</v>
      </c>
    </row>
    <row r="598" spans="1:33" ht="15.75" customHeight="1">
      <c r="A598" s="101">
        <v>44692</v>
      </c>
      <c r="B598" s="102">
        <f>VLOOKUP(A598,'FTSE All-Share Historical '!A:B,2,FALSE)</f>
        <v>4090.08</v>
      </c>
      <c r="C598" s="26">
        <v>590</v>
      </c>
      <c r="D598" s="26">
        <v>170</v>
      </c>
      <c r="E598" s="26">
        <v>226</v>
      </c>
      <c r="F598" s="26">
        <v>320</v>
      </c>
      <c r="G598" s="26">
        <v>84.9</v>
      </c>
      <c r="H598" s="26">
        <v>457</v>
      </c>
      <c r="I598" s="26">
        <v>61.85</v>
      </c>
      <c r="J598" s="26">
        <v>241</v>
      </c>
      <c r="K598" s="26">
        <v>230</v>
      </c>
      <c r="L598" s="26">
        <v>218.5</v>
      </c>
      <c r="M598" s="26">
        <v>486</v>
      </c>
      <c r="N598" s="26">
        <v>205.8</v>
      </c>
      <c r="O598" s="26">
        <v>1350</v>
      </c>
      <c r="P598" s="26">
        <v>1974</v>
      </c>
      <c r="Q598" s="26">
        <v>76.099999999999994</v>
      </c>
      <c r="R598" s="26">
        <v>39.5</v>
      </c>
      <c r="S598" s="26">
        <v>52.2</v>
      </c>
      <c r="T598" s="26">
        <v>552</v>
      </c>
      <c r="U598" s="26">
        <v>222</v>
      </c>
      <c r="V598" s="26">
        <v>225.5</v>
      </c>
      <c r="W598" s="26">
        <v>5357</v>
      </c>
      <c r="X598" s="26">
        <v>3397.5</v>
      </c>
      <c r="Y598" s="26">
        <v>235.5</v>
      </c>
      <c r="Z598" s="26">
        <v>721</v>
      </c>
      <c r="AA598" s="26">
        <v>3370</v>
      </c>
      <c r="AB598" s="26">
        <v>307.60000000000002</v>
      </c>
      <c r="AC598" s="26">
        <v>1020</v>
      </c>
      <c r="AD598" s="26">
        <v>9402</v>
      </c>
      <c r="AE598" s="26">
        <v>1112.5</v>
      </c>
      <c r="AF598" s="26">
        <v>1729.5</v>
      </c>
      <c r="AG598" s="26">
        <v>17.871400000000001</v>
      </c>
    </row>
    <row r="599" spans="1:33" ht="15.75" customHeight="1">
      <c r="A599" s="101">
        <v>44693</v>
      </c>
      <c r="B599" s="102">
        <f>VLOOKUP(A599,'FTSE All-Share Historical '!A:B,2,FALSE)</f>
        <v>4030.88</v>
      </c>
      <c r="C599" s="26">
        <v>582</v>
      </c>
      <c r="D599" s="26">
        <v>170.8</v>
      </c>
      <c r="E599" s="26">
        <v>227.8</v>
      </c>
      <c r="F599" s="26">
        <v>325</v>
      </c>
      <c r="G599" s="26">
        <v>83.8</v>
      </c>
      <c r="H599" s="26">
        <v>445</v>
      </c>
      <c r="I599" s="26">
        <v>60.35</v>
      </c>
      <c r="J599" s="26">
        <v>237</v>
      </c>
      <c r="K599" s="26">
        <v>220</v>
      </c>
      <c r="L599" s="26">
        <v>214.5</v>
      </c>
      <c r="M599" s="26">
        <v>473.5</v>
      </c>
      <c r="N599" s="26">
        <v>204.6</v>
      </c>
      <c r="O599" s="26">
        <v>1330</v>
      </c>
      <c r="P599" s="26">
        <v>1936</v>
      </c>
      <c r="Q599" s="26">
        <v>75.3</v>
      </c>
      <c r="R599" s="26">
        <v>39.5</v>
      </c>
      <c r="S599" s="26">
        <v>48.6</v>
      </c>
      <c r="T599" s="26">
        <v>554</v>
      </c>
      <c r="U599" s="26">
        <v>220</v>
      </c>
      <c r="V599" s="26">
        <v>224</v>
      </c>
      <c r="W599" s="26">
        <v>5203</v>
      </c>
      <c r="X599" s="26">
        <v>3242.5</v>
      </c>
      <c r="Y599" s="26">
        <v>228.5</v>
      </c>
      <c r="Z599" s="26">
        <v>705</v>
      </c>
      <c r="AA599" s="26">
        <v>3225</v>
      </c>
      <c r="AB599" s="26">
        <v>304.8</v>
      </c>
      <c r="AC599" s="26">
        <v>975</v>
      </c>
      <c r="AD599" s="26">
        <v>9634</v>
      </c>
      <c r="AE599" s="26">
        <v>1112.5</v>
      </c>
      <c r="AF599" s="26">
        <v>1697</v>
      </c>
      <c r="AG599" s="26">
        <v>16.860099999999999</v>
      </c>
    </row>
    <row r="600" spans="1:33" ht="15.75" customHeight="1">
      <c r="A600" s="101">
        <v>44694</v>
      </c>
      <c r="B600" s="102">
        <f>VLOOKUP(A600,'FTSE All-Share Historical '!A:B,2,FALSE)</f>
        <v>4132.07</v>
      </c>
      <c r="C600" s="26">
        <v>588</v>
      </c>
      <c r="D600" s="26">
        <v>172.4</v>
      </c>
      <c r="E600" s="26">
        <v>227.8</v>
      </c>
      <c r="F600" s="26">
        <v>325</v>
      </c>
      <c r="G600" s="26">
        <v>87.9</v>
      </c>
      <c r="H600" s="26">
        <v>441</v>
      </c>
      <c r="I600" s="26">
        <v>63</v>
      </c>
      <c r="J600" s="26">
        <v>238.5</v>
      </c>
      <c r="K600" s="26">
        <v>240</v>
      </c>
      <c r="L600" s="26">
        <v>217.5</v>
      </c>
      <c r="M600" s="26">
        <v>500</v>
      </c>
      <c r="N600" s="26">
        <v>215.8</v>
      </c>
      <c r="O600" s="26">
        <v>1340</v>
      </c>
      <c r="P600" s="26">
        <v>2005</v>
      </c>
      <c r="Q600" s="26">
        <v>76.7</v>
      </c>
      <c r="R600" s="26">
        <v>39</v>
      </c>
      <c r="S600" s="26">
        <v>51.8</v>
      </c>
      <c r="T600" s="26">
        <v>570</v>
      </c>
      <c r="U600" s="26">
        <v>226</v>
      </c>
      <c r="V600" s="26">
        <v>230.5</v>
      </c>
      <c r="W600" s="26">
        <v>5320</v>
      </c>
      <c r="X600" s="26">
        <v>3304.5</v>
      </c>
      <c r="Y600" s="26">
        <v>234.5</v>
      </c>
      <c r="Z600" s="26">
        <v>730.5</v>
      </c>
      <c r="AA600" s="26">
        <v>3300</v>
      </c>
      <c r="AB600" s="26">
        <v>310.39999999999998</v>
      </c>
      <c r="AC600" s="26">
        <v>1010</v>
      </c>
      <c r="AD600" s="26">
        <v>9874</v>
      </c>
      <c r="AE600" s="26">
        <v>1138</v>
      </c>
      <c r="AF600" s="26">
        <v>1724</v>
      </c>
      <c r="AG600" s="26">
        <v>19.287299999999998</v>
      </c>
    </row>
    <row r="601" spans="1:33" ht="15.75" customHeight="1">
      <c r="A601" s="101">
        <v>44697</v>
      </c>
      <c r="B601" s="102">
        <f>VLOOKUP(A601,'FTSE All-Share Historical '!A:B,2,FALSE)</f>
        <v>4154.12</v>
      </c>
      <c r="C601" s="26">
        <v>574</v>
      </c>
      <c r="D601" s="26">
        <v>175.2</v>
      </c>
      <c r="E601" s="26">
        <v>223</v>
      </c>
      <c r="F601" s="26">
        <v>316</v>
      </c>
      <c r="G601" s="26">
        <v>86.6</v>
      </c>
      <c r="H601" s="26">
        <v>447.5</v>
      </c>
      <c r="I601" s="26">
        <v>62.5</v>
      </c>
      <c r="J601" s="26">
        <v>239</v>
      </c>
      <c r="K601" s="26">
        <v>244</v>
      </c>
      <c r="L601" s="26">
        <v>219</v>
      </c>
      <c r="M601" s="26">
        <v>503</v>
      </c>
      <c r="N601" s="26">
        <v>212</v>
      </c>
      <c r="O601" s="26">
        <v>1338</v>
      </c>
      <c r="P601" s="26">
        <v>1956</v>
      </c>
      <c r="Q601" s="26">
        <v>75.599999999999994</v>
      </c>
      <c r="R601" s="26">
        <v>39</v>
      </c>
      <c r="S601" s="26">
        <v>54.3</v>
      </c>
      <c r="T601" s="26">
        <v>596</v>
      </c>
      <c r="U601" s="26">
        <v>226</v>
      </c>
      <c r="V601" s="26">
        <v>231</v>
      </c>
      <c r="W601" s="26">
        <v>5339</v>
      </c>
      <c r="X601" s="26">
        <v>3348.5</v>
      </c>
      <c r="Y601" s="26">
        <v>236</v>
      </c>
      <c r="Z601" s="26">
        <v>730</v>
      </c>
      <c r="AA601" s="26">
        <v>3250</v>
      </c>
      <c r="AB601" s="26">
        <v>311</v>
      </c>
      <c r="AC601" s="26">
        <v>1010</v>
      </c>
      <c r="AD601" s="26">
        <v>9696</v>
      </c>
      <c r="AE601" s="26">
        <v>1131.5</v>
      </c>
      <c r="AF601" s="26">
        <v>1711</v>
      </c>
      <c r="AG601" s="26">
        <v>25.283000000000001</v>
      </c>
    </row>
    <row r="602" spans="1:33" ht="15.75" customHeight="1">
      <c r="A602" s="101">
        <v>44698</v>
      </c>
      <c r="B602" s="102">
        <f>VLOOKUP(A602,'FTSE All-Share Historical '!A:B,2,FALSE)</f>
        <v>4183.88</v>
      </c>
      <c r="C602" s="26">
        <v>574</v>
      </c>
      <c r="D602" s="26">
        <v>175</v>
      </c>
      <c r="E602" s="26">
        <v>220.4</v>
      </c>
      <c r="F602" s="26">
        <v>326</v>
      </c>
      <c r="G602" s="26">
        <v>87.1</v>
      </c>
      <c r="H602" s="26">
        <v>460</v>
      </c>
      <c r="I602" s="26">
        <v>62.5</v>
      </c>
      <c r="J602" s="26">
        <v>238</v>
      </c>
      <c r="K602" s="26">
        <v>242</v>
      </c>
      <c r="L602" s="26">
        <v>220</v>
      </c>
      <c r="M602" s="26">
        <v>507</v>
      </c>
      <c r="N602" s="26">
        <v>214</v>
      </c>
      <c r="O602" s="26">
        <v>1338</v>
      </c>
      <c r="P602" s="26">
        <v>1968</v>
      </c>
      <c r="Q602" s="26">
        <v>75.400000000000006</v>
      </c>
      <c r="R602" s="26">
        <v>39.65</v>
      </c>
      <c r="S602" s="26">
        <v>54.6</v>
      </c>
      <c r="T602" s="26">
        <v>600</v>
      </c>
      <c r="U602" s="26">
        <v>230</v>
      </c>
      <c r="V602" s="26">
        <v>237</v>
      </c>
      <c r="W602" s="26">
        <v>5470</v>
      </c>
      <c r="X602" s="26">
        <v>3498.5</v>
      </c>
      <c r="Y602" s="26">
        <v>233</v>
      </c>
      <c r="Z602" s="26">
        <v>736.5</v>
      </c>
      <c r="AA602" s="26">
        <v>3280</v>
      </c>
      <c r="AB602" s="26">
        <v>311</v>
      </c>
      <c r="AC602" s="26">
        <v>995</v>
      </c>
      <c r="AD602" s="26">
        <v>9936</v>
      </c>
      <c r="AE602" s="26">
        <v>1139</v>
      </c>
      <c r="AF602" s="26">
        <v>1726.5</v>
      </c>
      <c r="AG602" s="26">
        <v>22.407900000000001</v>
      </c>
    </row>
    <row r="603" spans="1:33" ht="15.75" customHeight="1">
      <c r="A603" s="101">
        <v>44699</v>
      </c>
      <c r="B603" s="102">
        <f>VLOOKUP(A603,'FTSE All-Share Historical '!A:B,2,FALSE)</f>
        <v>4142.34</v>
      </c>
      <c r="C603" s="26">
        <v>586</v>
      </c>
      <c r="D603" s="26">
        <v>175</v>
      </c>
      <c r="E603" s="26">
        <v>217.6</v>
      </c>
      <c r="F603" s="26">
        <v>324</v>
      </c>
      <c r="G603" s="26">
        <v>89</v>
      </c>
      <c r="H603" s="26">
        <v>459</v>
      </c>
      <c r="I603" s="26">
        <v>58</v>
      </c>
      <c r="J603" s="26">
        <v>238</v>
      </c>
      <c r="K603" s="26">
        <v>250</v>
      </c>
      <c r="L603" s="26">
        <v>228.5</v>
      </c>
      <c r="M603" s="26">
        <v>487.5</v>
      </c>
      <c r="N603" s="26">
        <v>211</v>
      </c>
      <c r="O603" s="26">
        <v>1332</v>
      </c>
      <c r="P603" s="26">
        <v>1940</v>
      </c>
      <c r="Q603" s="26">
        <v>76</v>
      </c>
      <c r="R603" s="26">
        <v>40.85</v>
      </c>
      <c r="S603" s="26">
        <v>54.8</v>
      </c>
      <c r="T603" s="26">
        <v>660</v>
      </c>
      <c r="U603" s="26">
        <v>223</v>
      </c>
      <c r="V603" s="26">
        <v>228</v>
      </c>
      <c r="W603" s="26">
        <v>5372</v>
      </c>
      <c r="X603" s="26">
        <v>3413</v>
      </c>
      <c r="Y603" s="26">
        <v>232.5</v>
      </c>
      <c r="Z603" s="26">
        <v>706.5</v>
      </c>
      <c r="AA603" s="26">
        <v>3200</v>
      </c>
      <c r="AB603" s="26">
        <v>316.8</v>
      </c>
      <c r="AC603" s="26">
        <v>985</v>
      </c>
      <c r="AD603" s="26">
        <v>9604</v>
      </c>
      <c r="AE603" s="26">
        <v>1141</v>
      </c>
      <c r="AF603" s="26">
        <v>1678.5</v>
      </c>
      <c r="AG603" s="26">
        <v>22.104500000000002</v>
      </c>
    </row>
    <row r="604" spans="1:33" ht="15.75" customHeight="1">
      <c r="A604" s="101">
        <v>44700</v>
      </c>
      <c r="B604" s="102">
        <f>VLOOKUP(A604,'FTSE All-Share Historical '!A:B,2,FALSE)</f>
        <v>4070.24</v>
      </c>
      <c r="C604" s="26">
        <v>560</v>
      </c>
      <c r="D604" s="26">
        <v>172.4</v>
      </c>
      <c r="E604" s="26">
        <v>212</v>
      </c>
      <c r="F604" s="26">
        <v>312</v>
      </c>
      <c r="G604" s="26">
        <v>87</v>
      </c>
      <c r="H604" s="26">
        <v>455</v>
      </c>
      <c r="I604" s="26">
        <v>57.6</v>
      </c>
      <c r="J604" s="26">
        <v>230</v>
      </c>
      <c r="K604" s="26">
        <v>255</v>
      </c>
      <c r="L604" s="26">
        <v>225</v>
      </c>
      <c r="M604" s="26">
        <v>503</v>
      </c>
      <c r="N604" s="26">
        <v>203.2</v>
      </c>
      <c r="O604" s="26">
        <v>1326</v>
      </c>
      <c r="P604" s="26">
        <v>1888</v>
      </c>
      <c r="Q604" s="26">
        <v>75.8</v>
      </c>
      <c r="R604" s="26">
        <v>39</v>
      </c>
      <c r="S604" s="26">
        <v>54</v>
      </c>
      <c r="T604" s="26">
        <v>632</v>
      </c>
      <c r="U604" s="26">
        <v>223</v>
      </c>
      <c r="V604" s="26">
        <v>222.5</v>
      </c>
      <c r="W604" s="26">
        <v>5347</v>
      </c>
      <c r="X604" s="26">
        <v>3467</v>
      </c>
      <c r="Y604" s="26">
        <v>234.5</v>
      </c>
      <c r="Z604" s="26">
        <v>694</v>
      </c>
      <c r="AA604" s="26">
        <v>3150</v>
      </c>
      <c r="AB604" s="26">
        <v>311.60000000000002</v>
      </c>
      <c r="AC604" s="26">
        <v>960</v>
      </c>
      <c r="AD604" s="26">
        <v>9488</v>
      </c>
      <c r="AE604" s="26">
        <v>1116</v>
      </c>
      <c r="AF604" s="26">
        <v>1703.5</v>
      </c>
      <c r="AG604" s="26">
        <v>20.659800000000001</v>
      </c>
    </row>
    <row r="605" spans="1:33" ht="15.75" customHeight="1">
      <c r="A605" s="101">
        <v>44701</v>
      </c>
      <c r="B605" s="102">
        <f>VLOOKUP(A605,'FTSE All-Share Historical '!A:B,2,FALSE)</f>
        <v>4116.05</v>
      </c>
      <c r="C605" s="26">
        <v>568</v>
      </c>
      <c r="D605" s="26">
        <v>175</v>
      </c>
      <c r="E605" s="26">
        <v>215</v>
      </c>
      <c r="F605" s="26">
        <v>330</v>
      </c>
      <c r="G605" s="26">
        <v>89</v>
      </c>
      <c r="H605" s="26">
        <v>452</v>
      </c>
      <c r="I605" s="26">
        <v>58.55</v>
      </c>
      <c r="J605" s="26">
        <v>227</v>
      </c>
      <c r="K605" s="26">
        <v>240</v>
      </c>
      <c r="L605" s="26">
        <v>233.5</v>
      </c>
      <c r="M605" s="26">
        <v>492.5</v>
      </c>
      <c r="N605" s="26">
        <v>200</v>
      </c>
      <c r="O605" s="26">
        <v>1328</v>
      </c>
      <c r="P605" s="26">
        <v>1892</v>
      </c>
      <c r="Q605" s="26">
        <v>76</v>
      </c>
      <c r="R605" s="26">
        <v>39.299999999999997</v>
      </c>
      <c r="S605" s="26">
        <v>54.3</v>
      </c>
      <c r="T605" s="26">
        <v>630</v>
      </c>
      <c r="U605" s="26">
        <v>228</v>
      </c>
      <c r="V605" s="26">
        <v>227</v>
      </c>
      <c r="W605" s="26">
        <v>5449</v>
      </c>
      <c r="X605" s="26">
        <v>3523.5</v>
      </c>
      <c r="Y605" s="26">
        <v>238.5</v>
      </c>
      <c r="Z605" s="26">
        <v>708.5</v>
      </c>
      <c r="AA605" s="26">
        <v>3130</v>
      </c>
      <c r="AB605" s="26">
        <v>312.39999999999998</v>
      </c>
      <c r="AC605" s="26">
        <v>950</v>
      </c>
      <c r="AD605" s="26">
        <v>9332</v>
      </c>
      <c r="AE605" s="26">
        <v>1128</v>
      </c>
      <c r="AF605" s="26">
        <v>1738</v>
      </c>
      <c r="AG605" s="26">
        <v>20.2986</v>
      </c>
    </row>
    <row r="606" spans="1:33" ht="15.75" customHeight="1">
      <c r="A606" s="101">
        <v>44704</v>
      </c>
      <c r="B606" s="102">
        <f>VLOOKUP(A606,'FTSE All-Share Historical '!A:B,2,FALSE)</f>
        <v>4184.1400000000003</v>
      </c>
      <c r="C606" s="26">
        <v>562</v>
      </c>
      <c r="D606" s="26">
        <v>175</v>
      </c>
      <c r="E606" s="26">
        <v>213.8</v>
      </c>
      <c r="F606" s="26">
        <v>323</v>
      </c>
      <c r="G606" s="26">
        <v>94.5</v>
      </c>
      <c r="H606" s="26">
        <v>455.5</v>
      </c>
      <c r="I606" s="26">
        <v>59.9</v>
      </c>
      <c r="J606" s="26">
        <v>232</v>
      </c>
      <c r="K606" s="26">
        <v>240</v>
      </c>
      <c r="L606" s="26">
        <v>240.5</v>
      </c>
      <c r="M606" s="26">
        <v>495</v>
      </c>
      <c r="N606" s="26">
        <v>200.8</v>
      </c>
      <c r="O606" s="26">
        <v>1338</v>
      </c>
      <c r="P606" s="26">
        <v>1914</v>
      </c>
      <c r="Q606" s="26">
        <v>76.400000000000006</v>
      </c>
      <c r="R606" s="26">
        <v>39.85</v>
      </c>
      <c r="S606" s="26">
        <v>55.6</v>
      </c>
      <c r="T606" s="26">
        <v>594</v>
      </c>
      <c r="U606" s="26">
        <v>228</v>
      </c>
      <c r="V606" s="26">
        <v>226.5</v>
      </c>
      <c r="W606" s="26">
        <v>5562</v>
      </c>
      <c r="X606" s="26">
        <v>3654</v>
      </c>
      <c r="Y606" s="26">
        <v>239</v>
      </c>
      <c r="Z606" s="26">
        <v>713.5</v>
      </c>
      <c r="AA606" s="26">
        <v>3200</v>
      </c>
      <c r="AB606" s="26">
        <v>320.8</v>
      </c>
      <c r="AC606" s="26">
        <v>930</v>
      </c>
      <c r="AD606" s="26">
        <v>9484</v>
      </c>
      <c r="AE606" s="26">
        <v>1150</v>
      </c>
      <c r="AF606" s="26">
        <v>1758.5</v>
      </c>
      <c r="AG606" s="26">
        <v>21.988900000000001</v>
      </c>
    </row>
    <row r="607" spans="1:33" ht="15.75" customHeight="1">
      <c r="A607" s="101">
        <v>44705</v>
      </c>
      <c r="B607" s="102">
        <f>VLOOKUP(A607,'FTSE All-Share Historical '!A:B,2,FALSE)</f>
        <v>4160.97</v>
      </c>
      <c r="C607" s="26">
        <v>564</v>
      </c>
      <c r="D607" s="26">
        <v>175</v>
      </c>
      <c r="E607" s="26">
        <v>213</v>
      </c>
      <c r="F607" s="26">
        <v>327</v>
      </c>
      <c r="G607" s="26">
        <v>92</v>
      </c>
      <c r="H607" s="26">
        <v>457</v>
      </c>
      <c r="I607" s="26">
        <v>58</v>
      </c>
      <c r="J607" s="26">
        <v>223</v>
      </c>
      <c r="K607" s="26">
        <v>234</v>
      </c>
      <c r="L607" s="26">
        <v>208.5</v>
      </c>
      <c r="M607" s="26">
        <v>482</v>
      </c>
      <c r="N607" s="26">
        <v>197.2</v>
      </c>
      <c r="O607" s="26">
        <v>1282</v>
      </c>
      <c r="P607" s="26">
        <v>1930</v>
      </c>
      <c r="Q607" s="26">
        <v>75.900000000000006</v>
      </c>
      <c r="R607" s="26">
        <v>38</v>
      </c>
      <c r="S607" s="26">
        <v>54.9</v>
      </c>
      <c r="T607" s="26">
        <v>566</v>
      </c>
      <c r="U607" s="26">
        <v>226</v>
      </c>
      <c r="V607" s="26">
        <v>224.5</v>
      </c>
      <c r="W607" s="26">
        <v>5541</v>
      </c>
      <c r="X607" s="26">
        <v>3624.5</v>
      </c>
      <c r="Y607" s="26">
        <v>242.5</v>
      </c>
      <c r="Z607" s="26">
        <v>707.5</v>
      </c>
      <c r="AA607" s="26">
        <v>3100</v>
      </c>
      <c r="AB607" s="26">
        <v>316.60000000000002</v>
      </c>
      <c r="AC607" s="26">
        <v>940</v>
      </c>
      <c r="AD607" s="26">
        <v>9260</v>
      </c>
      <c r="AE607" s="26">
        <v>1094</v>
      </c>
      <c r="AF607" s="26">
        <v>1690</v>
      </c>
      <c r="AG607" s="26">
        <v>25.152899999999999</v>
      </c>
    </row>
    <row r="608" spans="1:33" ht="15.75" customHeight="1">
      <c r="A608" s="101">
        <v>44706</v>
      </c>
      <c r="B608" s="102">
        <f>VLOOKUP(A608,'FTSE All-Share Historical '!A:B,2,FALSE)</f>
        <v>4181.75</v>
      </c>
      <c r="C608" s="26">
        <v>540</v>
      </c>
      <c r="D608" s="26">
        <v>175</v>
      </c>
      <c r="E608" s="26">
        <v>216.8</v>
      </c>
      <c r="F608" s="26">
        <v>331</v>
      </c>
      <c r="G608" s="26">
        <v>94.3</v>
      </c>
      <c r="H608" s="26">
        <v>466.5</v>
      </c>
      <c r="I608" s="26">
        <v>57.55</v>
      </c>
      <c r="J608" s="26">
        <v>229</v>
      </c>
      <c r="K608" s="26">
        <v>235</v>
      </c>
      <c r="L608" s="26">
        <v>205</v>
      </c>
      <c r="M608" s="26">
        <v>488.5</v>
      </c>
      <c r="N608" s="26">
        <v>197.7</v>
      </c>
      <c r="O608" s="26">
        <v>1320</v>
      </c>
      <c r="P608" s="26">
        <v>2000</v>
      </c>
      <c r="Q608" s="26">
        <v>75</v>
      </c>
      <c r="R608" s="26">
        <v>39.6</v>
      </c>
      <c r="S608" s="26">
        <v>56.2</v>
      </c>
      <c r="T608" s="26">
        <v>499</v>
      </c>
      <c r="U608" s="26">
        <v>222</v>
      </c>
      <c r="V608" s="26">
        <v>223.5</v>
      </c>
      <c r="W608" s="26">
        <v>5646</v>
      </c>
      <c r="X608" s="26">
        <v>3704.5</v>
      </c>
      <c r="Y608" s="26">
        <v>240</v>
      </c>
      <c r="Z608" s="26">
        <v>706</v>
      </c>
      <c r="AA608" s="26">
        <v>3110</v>
      </c>
      <c r="AB608" s="26">
        <v>322.2</v>
      </c>
      <c r="AC608" s="26">
        <v>935</v>
      </c>
      <c r="AD608" s="26">
        <v>9408</v>
      </c>
      <c r="AE608" s="26">
        <v>1120</v>
      </c>
      <c r="AF608" s="26">
        <v>1676.5</v>
      </c>
      <c r="AG608" s="26">
        <v>18.9983</v>
      </c>
    </row>
    <row r="609" spans="1:33" ht="15.75" customHeight="1">
      <c r="A609" s="101">
        <v>44707</v>
      </c>
      <c r="B609" s="102">
        <f>VLOOKUP(A609,'FTSE All-Share Historical '!A:B,2,FALSE)</f>
        <v>4211.67</v>
      </c>
      <c r="C609" s="26">
        <v>560</v>
      </c>
      <c r="D609" s="26">
        <v>176</v>
      </c>
      <c r="E609" s="26">
        <v>217.8</v>
      </c>
      <c r="F609" s="26">
        <v>330</v>
      </c>
      <c r="G609" s="26">
        <v>93.5</v>
      </c>
      <c r="H609" s="26">
        <v>465.5</v>
      </c>
      <c r="I609" s="26">
        <v>61.15</v>
      </c>
      <c r="J609" s="26">
        <v>235</v>
      </c>
      <c r="K609" s="26">
        <v>237</v>
      </c>
      <c r="L609" s="26">
        <v>215.5</v>
      </c>
      <c r="M609" s="26">
        <v>505</v>
      </c>
      <c r="N609" s="26">
        <v>207.6</v>
      </c>
      <c r="O609" s="26">
        <v>1304</v>
      </c>
      <c r="P609" s="26">
        <v>2065</v>
      </c>
      <c r="Q609" s="26">
        <v>79</v>
      </c>
      <c r="R609" s="26">
        <v>40</v>
      </c>
      <c r="S609" s="26">
        <v>57.6</v>
      </c>
      <c r="T609" s="26">
        <v>502</v>
      </c>
      <c r="U609" s="26">
        <v>222</v>
      </c>
      <c r="V609" s="26">
        <v>224.5</v>
      </c>
      <c r="W609" s="26">
        <v>5631</v>
      </c>
      <c r="X609" s="26">
        <v>3757</v>
      </c>
      <c r="Y609" s="26">
        <v>247</v>
      </c>
      <c r="Z609" s="26">
        <v>740.5</v>
      </c>
      <c r="AA609" s="26">
        <v>3115</v>
      </c>
      <c r="AB609" s="26">
        <v>330</v>
      </c>
      <c r="AC609" s="26">
        <v>920</v>
      </c>
      <c r="AD609" s="26">
        <v>9490</v>
      </c>
      <c r="AE609" s="26">
        <v>1169.5</v>
      </c>
      <c r="AF609" s="26">
        <v>1704</v>
      </c>
      <c r="AG609" s="26">
        <v>18.853899999999999</v>
      </c>
    </row>
    <row r="610" spans="1:33" ht="15.75" customHeight="1">
      <c r="A610" s="101">
        <v>44708</v>
      </c>
      <c r="B610" s="102">
        <f>VLOOKUP(A610,'FTSE All-Share Historical '!A:B,2,FALSE)</f>
        <v>4225.3</v>
      </c>
      <c r="C610" s="26">
        <v>559</v>
      </c>
      <c r="D610" s="26">
        <v>175</v>
      </c>
      <c r="E610" s="26">
        <v>223.4</v>
      </c>
      <c r="F610" s="26">
        <v>330</v>
      </c>
      <c r="G610" s="26">
        <v>100</v>
      </c>
      <c r="H610" s="26">
        <v>473</v>
      </c>
      <c r="I610" s="26">
        <v>61.3</v>
      </c>
      <c r="J610" s="26">
        <v>231</v>
      </c>
      <c r="K610" s="26">
        <v>239</v>
      </c>
      <c r="L610" s="26">
        <v>218</v>
      </c>
      <c r="M610" s="26">
        <v>514</v>
      </c>
      <c r="N610" s="26">
        <v>211.8</v>
      </c>
      <c r="O610" s="26">
        <v>1308</v>
      </c>
      <c r="P610" s="26">
        <v>2080</v>
      </c>
      <c r="Q610" s="26">
        <v>79.3</v>
      </c>
      <c r="R610" s="26">
        <v>39</v>
      </c>
      <c r="S610" s="26">
        <v>58.4</v>
      </c>
      <c r="T610" s="26">
        <v>530</v>
      </c>
      <c r="U610" s="26">
        <v>228</v>
      </c>
      <c r="V610" s="26">
        <v>231</v>
      </c>
      <c r="W610" s="26">
        <v>5702</v>
      </c>
      <c r="X610" s="26">
        <v>3803</v>
      </c>
      <c r="Y610" s="26">
        <v>245.5</v>
      </c>
      <c r="Z610" s="26">
        <v>746.5</v>
      </c>
      <c r="AA610" s="26">
        <v>3140</v>
      </c>
      <c r="AB610" s="26">
        <v>332.2</v>
      </c>
      <c r="AC610" s="26">
        <v>935</v>
      </c>
      <c r="AD610" s="26">
        <v>9544</v>
      </c>
      <c r="AE610" s="26">
        <v>1197</v>
      </c>
      <c r="AF610" s="26">
        <v>1688.5</v>
      </c>
      <c r="AG610" s="26">
        <v>18.723800000000001</v>
      </c>
    </row>
    <row r="611" spans="1:33" ht="15.75" customHeight="1">
      <c r="A611" s="101">
        <v>44711</v>
      </c>
      <c r="B611" s="102">
        <f>VLOOKUP(A611,'FTSE All-Share Historical '!A:B,2,FALSE)</f>
        <v>4237.75</v>
      </c>
      <c r="C611" s="26">
        <v>560</v>
      </c>
      <c r="D611" s="26">
        <v>175</v>
      </c>
      <c r="E611" s="26">
        <v>229.4</v>
      </c>
      <c r="F611" s="26">
        <v>324</v>
      </c>
      <c r="G611" s="26">
        <v>101.8</v>
      </c>
      <c r="H611" s="26">
        <v>479</v>
      </c>
      <c r="I611" s="26">
        <v>58.65</v>
      </c>
      <c r="J611" s="26">
        <v>230</v>
      </c>
      <c r="K611" s="26">
        <v>237</v>
      </c>
      <c r="L611" s="26">
        <v>208</v>
      </c>
      <c r="M611" s="26">
        <v>514</v>
      </c>
      <c r="N611" s="26">
        <v>214</v>
      </c>
      <c r="O611" s="26">
        <v>1254</v>
      </c>
      <c r="P611" s="26">
        <v>2120</v>
      </c>
      <c r="Q611" s="26">
        <v>78.7</v>
      </c>
      <c r="R611" s="26">
        <v>39.4</v>
      </c>
      <c r="S611" s="26">
        <v>58.8</v>
      </c>
      <c r="T611" s="26">
        <v>526</v>
      </c>
      <c r="U611" s="26">
        <v>222</v>
      </c>
      <c r="V611" s="26">
        <v>232</v>
      </c>
      <c r="W611" s="26">
        <v>5735</v>
      </c>
      <c r="X611" s="26">
        <v>3850</v>
      </c>
      <c r="Y611" s="26">
        <v>254</v>
      </c>
      <c r="Z611" s="26">
        <v>756</v>
      </c>
      <c r="AA611" s="26">
        <v>3125</v>
      </c>
      <c r="AB611" s="26">
        <v>337</v>
      </c>
      <c r="AC611" s="26">
        <v>970</v>
      </c>
      <c r="AD611" s="26">
        <v>9666</v>
      </c>
      <c r="AE611" s="26">
        <v>1201.5</v>
      </c>
      <c r="AF611" s="26">
        <v>1707</v>
      </c>
      <c r="AG611" s="26">
        <v>19.142800000000001</v>
      </c>
    </row>
    <row r="612" spans="1:33" ht="15.75" customHeight="1">
      <c r="A612" s="101">
        <v>44712</v>
      </c>
      <c r="B612" s="102">
        <f>VLOOKUP(A612,'FTSE All-Share Historical '!A:B,2,FALSE)</f>
        <v>4237.22</v>
      </c>
      <c r="C612" s="26">
        <v>552</v>
      </c>
      <c r="D612" s="26">
        <v>175</v>
      </c>
      <c r="E612" s="26">
        <v>224.2</v>
      </c>
      <c r="F612" s="26">
        <v>345</v>
      </c>
      <c r="G612" s="26">
        <v>100</v>
      </c>
      <c r="H612" s="26">
        <v>495</v>
      </c>
      <c r="I612" s="26">
        <v>54.55</v>
      </c>
      <c r="J612" s="26">
        <v>230</v>
      </c>
      <c r="K612" s="26">
        <v>237</v>
      </c>
      <c r="L612" s="26">
        <v>202.5</v>
      </c>
      <c r="M612" s="26">
        <v>511</v>
      </c>
      <c r="N612" s="26">
        <v>207.6</v>
      </c>
      <c r="O612" s="26">
        <v>1300</v>
      </c>
      <c r="P612" s="26">
        <v>2080</v>
      </c>
      <c r="Q612" s="26">
        <v>78.5</v>
      </c>
      <c r="R612" s="26">
        <v>39</v>
      </c>
      <c r="S612" s="26">
        <v>58.6</v>
      </c>
      <c r="T612" s="26">
        <v>514</v>
      </c>
      <c r="U612" s="26">
        <v>229</v>
      </c>
      <c r="V612" s="26">
        <v>232</v>
      </c>
      <c r="W612" s="26">
        <v>5750</v>
      </c>
      <c r="X612" s="26">
        <v>3887</v>
      </c>
      <c r="Y612" s="26">
        <v>258</v>
      </c>
      <c r="Z612" s="26">
        <v>746.5</v>
      </c>
      <c r="AA612" s="26">
        <v>3100</v>
      </c>
      <c r="AB612" s="26">
        <v>337.6</v>
      </c>
      <c r="AC612" s="26">
        <v>965</v>
      </c>
      <c r="AD612" s="26">
        <v>9532</v>
      </c>
      <c r="AE612" s="26">
        <v>1168</v>
      </c>
      <c r="AF612" s="26">
        <v>1698.5</v>
      </c>
      <c r="AG612" s="26">
        <v>18.781600000000001</v>
      </c>
    </row>
    <row r="613" spans="1:33" ht="15.75" customHeight="1">
      <c r="A613" s="101">
        <v>44713</v>
      </c>
      <c r="B613" s="102">
        <f>VLOOKUP(A613,'FTSE All-Share Historical '!A:B,2,FALSE)</f>
        <v>4197.38</v>
      </c>
      <c r="C613" s="26">
        <v>564</v>
      </c>
      <c r="D613" s="26">
        <v>175</v>
      </c>
      <c r="E613" s="26">
        <v>223.6</v>
      </c>
      <c r="F613" s="26" t="e">
        <v>#N/A</v>
      </c>
      <c r="G613" s="26">
        <v>104.4</v>
      </c>
      <c r="H613" s="26">
        <v>484.5</v>
      </c>
      <c r="I613" s="26">
        <v>54.95</v>
      </c>
      <c r="J613" s="26">
        <v>232</v>
      </c>
      <c r="K613" s="26">
        <v>238</v>
      </c>
      <c r="L613" s="26">
        <v>196.8</v>
      </c>
      <c r="M613" s="26">
        <v>490.5</v>
      </c>
      <c r="N613" s="26">
        <v>208</v>
      </c>
      <c r="O613" s="26">
        <v>1290</v>
      </c>
      <c r="P613" s="26">
        <v>2080</v>
      </c>
      <c r="Q613" s="26">
        <v>76.8</v>
      </c>
      <c r="R613" s="26">
        <v>39.4</v>
      </c>
      <c r="S613" s="26">
        <v>59.1</v>
      </c>
      <c r="T613" s="26">
        <v>556</v>
      </c>
      <c r="U613" s="26">
        <v>232</v>
      </c>
      <c r="V613" s="26">
        <v>232</v>
      </c>
      <c r="W613" s="26">
        <v>5758</v>
      </c>
      <c r="X613" s="26">
        <v>3850</v>
      </c>
      <c r="Y613" s="26">
        <v>257.5</v>
      </c>
      <c r="Z613" s="26">
        <v>739</v>
      </c>
      <c r="AA613" s="26">
        <v>3140</v>
      </c>
      <c r="AB613" s="26">
        <v>350</v>
      </c>
      <c r="AC613" s="26">
        <v>967.5</v>
      </c>
      <c r="AD613" s="26">
        <v>9312</v>
      </c>
      <c r="AE613" s="26">
        <v>1130</v>
      </c>
      <c r="AF613" s="26">
        <v>1673</v>
      </c>
      <c r="AG613" s="26">
        <v>19.056100000000001</v>
      </c>
    </row>
    <row r="614" spans="1:33" ht="15.75" customHeight="1">
      <c r="A614" s="101">
        <v>44718</v>
      </c>
      <c r="B614" s="102">
        <f>VLOOKUP(A614,'FTSE All-Share Historical '!A:B,2,FALSE)</f>
        <v>4240.32</v>
      </c>
      <c r="C614" s="26">
        <v>568</v>
      </c>
      <c r="D614" s="26">
        <v>175</v>
      </c>
      <c r="E614" s="26">
        <v>224.6</v>
      </c>
      <c r="F614" s="26">
        <v>336</v>
      </c>
      <c r="G614" s="26">
        <v>103</v>
      </c>
      <c r="H614" s="26">
        <v>486</v>
      </c>
      <c r="I614" s="26">
        <v>55.2</v>
      </c>
      <c r="J614" s="26">
        <v>234</v>
      </c>
      <c r="K614" s="26">
        <v>245</v>
      </c>
      <c r="L614" s="26">
        <v>200.5</v>
      </c>
      <c r="M614" s="26">
        <v>499</v>
      </c>
      <c r="N614" s="26">
        <v>206</v>
      </c>
      <c r="O614" s="26">
        <v>1300</v>
      </c>
      <c r="P614" s="26">
        <v>2100</v>
      </c>
      <c r="Q614" s="26">
        <v>78.5</v>
      </c>
      <c r="R614" s="26">
        <v>39.975000000000001</v>
      </c>
      <c r="S614" s="26">
        <v>56.4</v>
      </c>
      <c r="T614" s="26">
        <v>548</v>
      </c>
      <c r="U614" s="26">
        <v>231</v>
      </c>
      <c r="V614" s="26">
        <v>228.5</v>
      </c>
      <c r="W614" s="26">
        <v>5956</v>
      </c>
      <c r="X614" s="26">
        <v>3966.5</v>
      </c>
      <c r="Y614" s="26">
        <v>264</v>
      </c>
      <c r="Z614" s="26">
        <v>743</v>
      </c>
      <c r="AA614" s="26">
        <v>3205</v>
      </c>
      <c r="AB614" s="26">
        <v>358.8</v>
      </c>
      <c r="AC614" s="26">
        <v>980</v>
      </c>
      <c r="AD614" s="26">
        <v>9580</v>
      </c>
      <c r="AE614" s="26">
        <v>1130.5</v>
      </c>
      <c r="AF614" s="26">
        <v>1675</v>
      </c>
      <c r="AG614" s="26">
        <v>18.810500000000001</v>
      </c>
    </row>
    <row r="615" spans="1:33" ht="15.75" customHeight="1">
      <c r="A615" s="101">
        <v>44719</v>
      </c>
      <c r="B615" s="102">
        <f>VLOOKUP(A615,'FTSE All-Share Historical '!A:B,2,FALSE)</f>
        <v>4232.51</v>
      </c>
      <c r="C615" s="26">
        <v>564</v>
      </c>
      <c r="D615" s="26">
        <v>176</v>
      </c>
      <c r="E615" s="26">
        <v>219</v>
      </c>
      <c r="F615" s="26">
        <v>329</v>
      </c>
      <c r="G615" s="26">
        <v>104</v>
      </c>
      <c r="H615" s="26">
        <v>486</v>
      </c>
      <c r="I615" s="26">
        <v>56.2</v>
      </c>
      <c r="J615" s="26">
        <v>232</v>
      </c>
      <c r="K615" s="26">
        <v>245</v>
      </c>
      <c r="L615" s="26">
        <v>198.2</v>
      </c>
      <c r="M615" s="26">
        <v>502</v>
      </c>
      <c r="N615" s="26">
        <v>203.8</v>
      </c>
      <c r="O615" s="26">
        <v>1284</v>
      </c>
      <c r="P615" s="26">
        <v>2100</v>
      </c>
      <c r="Q615" s="26">
        <v>78.099999999999994</v>
      </c>
      <c r="R615" s="26">
        <v>39.25</v>
      </c>
      <c r="S615" s="26">
        <v>57.6</v>
      </c>
      <c r="T615" s="26">
        <v>550</v>
      </c>
      <c r="U615" s="26">
        <v>230</v>
      </c>
      <c r="V615" s="26">
        <v>231.5</v>
      </c>
      <c r="W615" s="26">
        <v>6091</v>
      </c>
      <c r="X615" s="26">
        <v>4017.5</v>
      </c>
      <c r="Y615" s="26">
        <v>263</v>
      </c>
      <c r="Z615" s="26">
        <v>750</v>
      </c>
      <c r="AA615" s="26">
        <v>3145</v>
      </c>
      <c r="AB615" s="26">
        <v>362.4</v>
      </c>
      <c r="AC615" s="26">
        <v>962.5</v>
      </c>
      <c r="AD615" s="26">
        <v>9494</v>
      </c>
      <c r="AE615" s="26">
        <v>1102.5</v>
      </c>
      <c r="AF615" s="26">
        <v>1661.5</v>
      </c>
      <c r="AG615" s="26">
        <v>19.388400000000001</v>
      </c>
    </row>
    <row r="616" spans="1:33" ht="15.75" customHeight="1">
      <c r="A616" s="101">
        <v>44720</v>
      </c>
      <c r="B616" s="102">
        <f>VLOOKUP(A616,'FTSE All-Share Historical '!A:B,2,FALSE)</f>
        <v>4226.8900000000003</v>
      </c>
      <c r="C616" s="26">
        <v>570</v>
      </c>
      <c r="D616" s="26">
        <v>180.4</v>
      </c>
      <c r="E616" s="26">
        <v>220</v>
      </c>
      <c r="F616" s="26">
        <v>330</v>
      </c>
      <c r="G616" s="26">
        <v>106.4</v>
      </c>
      <c r="H616" s="26">
        <v>487.5</v>
      </c>
      <c r="I616" s="26">
        <v>58</v>
      </c>
      <c r="J616" s="26">
        <v>219</v>
      </c>
      <c r="K616" s="26">
        <v>240</v>
      </c>
      <c r="L616" s="26">
        <v>197.6</v>
      </c>
      <c r="M616" s="26">
        <v>514</v>
      </c>
      <c r="N616" s="26">
        <v>208.4</v>
      </c>
      <c r="O616" s="26">
        <v>1270</v>
      </c>
      <c r="P616" s="26">
        <v>2095</v>
      </c>
      <c r="Q616" s="26">
        <v>77.400000000000006</v>
      </c>
      <c r="R616" s="26">
        <v>39.200000000000003</v>
      </c>
      <c r="S616" s="26">
        <v>58.2</v>
      </c>
      <c r="T616" s="26">
        <v>530</v>
      </c>
      <c r="U616" s="26">
        <v>225</v>
      </c>
      <c r="V616" s="26">
        <v>230</v>
      </c>
      <c r="W616" s="26">
        <v>6065</v>
      </c>
      <c r="X616" s="26">
        <v>4007</v>
      </c>
      <c r="Y616" s="26">
        <v>263</v>
      </c>
      <c r="Z616" s="26">
        <v>759</v>
      </c>
      <c r="AA616" s="26">
        <v>3200</v>
      </c>
      <c r="AB616" s="26">
        <v>363</v>
      </c>
      <c r="AC616" s="26">
        <v>960</v>
      </c>
      <c r="AD616" s="26">
        <v>9500</v>
      </c>
      <c r="AE616" s="26">
        <v>1078.5</v>
      </c>
      <c r="AF616" s="26">
        <v>1646.5</v>
      </c>
      <c r="AG616" s="26">
        <v>19.504000000000001</v>
      </c>
    </row>
    <row r="617" spans="1:33" ht="15.75" customHeight="1">
      <c r="A617" s="101">
        <v>44721</v>
      </c>
      <c r="B617" s="102">
        <f>VLOOKUP(A617,'FTSE All-Share Historical '!A:B,2,FALSE)</f>
        <v>4164.2700000000004</v>
      </c>
      <c r="C617" s="26">
        <v>570</v>
      </c>
      <c r="D617" s="26">
        <v>185.2</v>
      </c>
      <c r="E617" s="26">
        <v>214</v>
      </c>
      <c r="F617" s="26">
        <v>324</v>
      </c>
      <c r="G617" s="26">
        <v>103</v>
      </c>
      <c r="H617" s="26">
        <v>488</v>
      </c>
      <c r="I617" s="26">
        <v>58.8</v>
      </c>
      <c r="J617" s="26">
        <v>226.5</v>
      </c>
      <c r="K617" s="26">
        <v>249</v>
      </c>
      <c r="L617" s="26">
        <v>199</v>
      </c>
      <c r="M617" s="26">
        <v>509</v>
      </c>
      <c r="N617" s="26">
        <v>207.6</v>
      </c>
      <c r="O617" s="26">
        <v>1264</v>
      </c>
      <c r="P617" s="26">
        <v>2065</v>
      </c>
      <c r="Q617" s="26">
        <v>75.900000000000006</v>
      </c>
      <c r="R617" s="26">
        <v>41</v>
      </c>
      <c r="S617" s="26">
        <v>58</v>
      </c>
      <c r="T617" s="26">
        <v>489</v>
      </c>
      <c r="U617" s="26">
        <v>234</v>
      </c>
      <c r="V617" s="26">
        <v>228</v>
      </c>
      <c r="W617" s="26">
        <v>5900</v>
      </c>
      <c r="X617" s="26">
        <v>3904.5</v>
      </c>
      <c r="Y617" s="26">
        <v>263</v>
      </c>
      <c r="Z617" s="26">
        <v>763.5</v>
      </c>
      <c r="AA617" s="26">
        <v>3200</v>
      </c>
      <c r="AB617" s="26">
        <v>367.6</v>
      </c>
      <c r="AC617" s="26">
        <v>970</v>
      </c>
      <c r="AD617" s="26">
        <v>9310</v>
      </c>
      <c r="AE617" s="26">
        <v>1047.5</v>
      </c>
      <c r="AF617" s="26">
        <v>1611</v>
      </c>
      <c r="AG617" s="26">
        <v>19.388400000000001</v>
      </c>
    </row>
    <row r="618" spans="1:33" ht="15.75" customHeight="1">
      <c r="A618" s="101">
        <v>44722</v>
      </c>
      <c r="B618" s="102">
        <f>VLOOKUP(A618,'FTSE All-Share Historical '!A:B,2,FALSE)</f>
        <v>4076.7</v>
      </c>
      <c r="C618" s="26">
        <v>576</v>
      </c>
      <c r="D618" s="26">
        <v>183</v>
      </c>
      <c r="E618" s="26">
        <v>208.6</v>
      </c>
      <c r="F618" s="26">
        <v>323</v>
      </c>
      <c r="G618" s="26">
        <v>101</v>
      </c>
      <c r="H618" s="26">
        <v>485</v>
      </c>
      <c r="I618" s="26">
        <v>58</v>
      </c>
      <c r="J618" s="26">
        <v>226.5</v>
      </c>
      <c r="K618" s="26">
        <v>240</v>
      </c>
      <c r="L618" s="26">
        <v>187.8</v>
      </c>
      <c r="M618" s="26">
        <v>486</v>
      </c>
      <c r="N618" s="26">
        <v>203.4</v>
      </c>
      <c r="O618" s="26">
        <v>1230</v>
      </c>
      <c r="P618" s="26">
        <v>2040</v>
      </c>
      <c r="Q618" s="26">
        <v>72.8</v>
      </c>
      <c r="R618" s="26">
        <v>39.6</v>
      </c>
      <c r="S618" s="26">
        <v>56.5</v>
      </c>
      <c r="T618" s="26">
        <v>466</v>
      </c>
      <c r="U618" s="26">
        <v>230</v>
      </c>
      <c r="V618" s="26">
        <v>224</v>
      </c>
      <c r="W618" s="26">
        <v>5690</v>
      </c>
      <c r="X618" s="26">
        <v>3613</v>
      </c>
      <c r="Y618" s="26">
        <v>257</v>
      </c>
      <c r="Z618" s="26">
        <v>741</v>
      </c>
      <c r="AA618" s="26">
        <v>3200</v>
      </c>
      <c r="AB618" s="26">
        <v>366.2</v>
      </c>
      <c r="AC618" s="26">
        <v>962.5</v>
      </c>
      <c r="AD618" s="26">
        <v>9146</v>
      </c>
      <c r="AE618" s="26">
        <v>1003</v>
      </c>
      <c r="AF618" s="26">
        <v>1583.5</v>
      </c>
      <c r="AG618" s="26">
        <v>18.781600000000001</v>
      </c>
    </row>
    <row r="619" spans="1:33" ht="15.75" customHeight="1">
      <c r="A619" s="101">
        <v>44725</v>
      </c>
      <c r="B619" s="102">
        <f>VLOOKUP(A619,'FTSE All-Share Historical '!A:B,2,FALSE)</f>
        <v>4007.68</v>
      </c>
      <c r="C619" s="26">
        <v>576</v>
      </c>
      <c r="D619" s="26">
        <v>182.6</v>
      </c>
      <c r="E619" s="26">
        <v>204.4</v>
      </c>
      <c r="F619" s="26">
        <v>319</v>
      </c>
      <c r="G619" s="26">
        <v>99.5</v>
      </c>
      <c r="H619" s="26">
        <v>465</v>
      </c>
      <c r="I619" s="26">
        <v>56.15</v>
      </c>
      <c r="J619" s="26">
        <v>228</v>
      </c>
      <c r="K619" s="26">
        <v>240</v>
      </c>
      <c r="L619" s="26">
        <v>173.2</v>
      </c>
      <c r="M619" s="26">
        <v>451</v>
      </c>
      <c r="N619" s="26">
        <v>201</v>
      </c>
      <c r="O619" s="26">
        <v>1224</v>
      </c>
      <c r="P619" s="26">
        <v>1976</v>
      </c>
      <c r="Q619" s="26">
        <v>70.2</v>
      </c>
      <c r="R619" s="26">
        <v>39</v>
      </c>
      <c r="S619" s="26">
        <v>54.8</v>
      </c>
      <c r="T619" s="26">
        <v>426</v>
      </c>
      <c r="U619" s="26">
        <v>229</v>
      </c>
      <c r="V619" s="26">
        <v>214.5</v>
      </c>
      <c r="W619" s="26">
        <v>5580</v>
      </c>
      <c r="X619" s="26">
        <v>3518.5</v>
      </c>
      <c r="Y619" s="26">
        <v>250</v>
      </c>
      <c r="Z619" s="26">
        <v>730</v>
      </c>
      <c r="AA619" s="26">
        <v>3175</v>
      </c>
      <c r="AB619" s="26">
        <v>359.8</v>
      </c>
      <c r="AC619" s="26">
        <v>962.5</v>
      </c>
      <c r="AD619" s="26">
        <v>8952</v>
      </c>
      <c r="AE619" s="26">
        <v>960.2</v>
      </c>
      <c r="AF619" s="26">
        <v>1537.5</v>
      </c>
      <c r="AG619" s="26">
        <v>19.504000000000001</v>
      </c>
    </row>
    <row r="620" spans="1:33" ht="15.75" customHeight="1">
      <c r="A620" s="101">
        <v>44726</v>
      </c>
      <c r="B620" s="102">
        <f>VLOOKUP(A620,'FTSE All-Share Historical '!A:B,2,FALSE)</f>
        <v>3995.35</v>
      </c>
      <c r="C620" s="26">
        <v>580</v>
      </c>
      <c r="D620" s="26">
        <v>181.8</v>
      </c>
      <c r="E620" s="26">
        <v>201.2</v>
      </c>
      <c r="F620" s="26">
        <v>320</v>
      </c>
      <c r="G620" s="26">
        <v>102.6</v>
      </c>
      <c r="H620" s="26">
        <v>466</v>
      </c>
      <c r="I620" s="26">
        <v>56.15</v>
      </c>
      <c r="J620" s="26">
        <v>225.5</v>
      </c>
      <c r="K620" s="26">
        <v>235</v>
      </c>
      <c r="L620" s="26">
        <v>170.4</v>
      </c>
      <c r="M620" s="26">
        <v>429.5</v>
      </c>
      <c r="N620" s="26">
        <v>200.2</v>
      </c>
      <c r="O620" s="26">
        <v>1226</v>
      </c>
      <c r="P620" s="26">
        <v>1912</v>
      </c>
      <c r="Q620" s="26">
        <v>70.5</v>
      </c>
      <c r="R620" s="26">
        <v>39.475000000000001</v>
      </c>
      <c r="S620" s="26">
        <v>55.3</v>
      </c>
      <c r="T620" s="26">
        <v>455</v>
      </c>
      <c r="U620" s="26">
        <v>220</v>
      </c>
      <c r="V620" s="26">
        <v>217</v>
      </c>
      <c r="W620" s="26">
        <v>5555</v>
      </c>
      <c r="X620" s="26">
        <v>3455</v>
      </c>
      <c r="Y620" s="26">
        <v>248</v>
      </c>
      <c r="Z620" s="26">
        <v>719.5</v>
      </c>
      <c r="AA620" s="26">
        <v>3160</v>
      </c>
      <c r="AB620" s="26">
        <v>360</v>
      </c>
      <c r="AC620" s="26">
        <v>947.5</v>
      </c>
      <c r="AD620" s="26">
        <v>9186</v>
      </c>
      <c r="AE620" s="26">
        <v>950.8</v>
      </c>
      <c r="AF620" s="26">
        <v>1509.5</v>
      </c>
      <c r="AG620" s="26">
        <v>19.504000000000001</v>
      </c>
    </row>
    <row r="621" spans="1:33" ht="15.75" customHeight="1">
      <c r="A621" s="101">
        <v>44727</v>
      </c>
      <c r="B621" s="102">
        <f>VLOOKUP(A621,'FTSE All-Share Historical '!A:B,2,FALSE)</f>
        <v>4044.51</v>
      </c>
      <c r="C621" s="26">
        <v>606</v>
      </c>
      <c r="D621" s="26">
        <v>176</v>
      </c>
      <c r="E621" s="26">
        <v>197.5</v>
      </c>
      <c r="F621" s="26">
        <v>320</v>
      </c>
      <c r="G621" s="26">
        <v>102.4</v>
      </c>
      <c r="H621" s="26">
        <v>470</v>
      </c>
      <c r="I621" s="26">
        <v>57.1</v>
      </c>
      <c r="J621" s="26">
        <v>213</v>
      </c>
      <c r="K621" s="26">
        <v>233</v>
      </c>
      <c r="L621" s="26">
        <v>170</v>
      </c>
      <c r="M621" s="26">
        <v>439.5</v>
      </c>
      <c r="N621" s="26">
        <v>207.2</v>
      </c>
      <c r="O621" s="26">
        <v>1200</v>
      </c>
      <c r="P621" s="26">
        <v>1918</v>
      </c>
      <c r="Q621" s="26">
        <v>69.900000000000006</v>
      </c>
      <c r="R621" s="26">
        <v>39</v>
      </c>
      <c r="S621" s="26">
        <v>53.5</v>
      </c>
      <c r="T621" s="26">
        <v>476</v>
      </c>
      <c r="U621" s="26">
        <v>224</v>
      </c>
      <c r="V621" s="26">
        <v>210.5</v>
      </c>
      <c r="W621" s="26">
        <v>5635</v>
      </c>
      <c r="X621" s="26">
        <v>3551</v>
      </c>
      <c r="Y621" s="26">
        <v>251.5</v>
      </c>
      <c r="Z621" s="26">
        <v>723</v>
      </c>
      <c r="AA621" s="26">
        <v>3110</v>
      </c>
      <c r="AB621" s="26">
        <v>349.8</v>
      </c>
      <c r="AC621" s="26">
        <v>960</v>
      </c>
      <c r="AD621" s="26">
        <v>9130</v>
      </c>
      <c r="AE621" s="26">
        <v>993</v>
      </c>
      <c r="AF621" s="26">
        <v>1518</v>
      </c>
      <c r="AG621" s="26">
        <v>19.504000000000001</v>
      </c>
    </row>
    <row r="622" spans="1:33" ht="15.75" customHeight="1">
      <c r="A622" s="101">
        <v>44728</v>
      </c>
      <c r="B622" s="102">
        <f>VLOOKUP(A622,'FTSE All-Share Historical '!A:B,2,FALSE)</f>
        <v>3918.07</v>
      </c>
      <c r="C622" s="26">
        <v>630</v>
      </c>
      <c r="D622" s="26">
        <v>175</v>
      </c>
      <c r="E622" s="26">
        <v>142.80000000000001</v>
      </c>
      <c r="F622" s="26">
        <v>320</v>
      </c>
      <c r="G622" s="26">
        <v>106.8</v>
      </c>
      <c r="H622" s="26">
        <v>435.5</v>
      </c>
      <c r="I622" s="26">
        <v>54.9</v>
      </c>
      <c r="J622" s="26">
        <v>203</v>
      </c>
      <c r="K622" s="26">
        <v>235</v>
      </c>
      <c r="L622" s="26">
        <v>162.80000000000001</v>
      </c>
      <c r="M622" s="26">
        <v>419.5</v>
      </c>
      <c r="N622" s="26">
        <v>196.9</v>
      </c>
      <c r="O622" s="26">
        <v>1212</v>
      </c>
      <c r="P622" s="26">
        <v>1822</v>
      </c>
      <c r="Q622" s="26">
        <v>68</v>
      </c>
      <c r="R622" s="26">
        <v>38</v>
      </c>
      <c r="S622" s="26">
        <v>53</v>
      </c>
      <c r="T622" s="26">
        <v>438</v>
      </c>
      <c r="U622" s="26">
        <v>215</v>
      </c>
      <c r="V622" s="26">
        <v>206</v>
      </c>
      <c r="W622" s="26">
        <v>5444</v>
      </c>
      <c r="X622" s="26">
        <v>3447</v>
      </c>
      <c r="Y622" s="26">
        <v>241</v>
      </c>
      <c r="Z622" s="26">
        <v>690.5</v>
      </c>
      <c r="AA622" s="26">
        <v>2975</v>
      </c>
      <c r="AB622" s="26">
        <v>328</v>
      </c>
      <c r="AC622" s="26">
        <v>975</v>
      </c>
      <c r="AD622" s="26">
        <v>8680</v>
      </c>
      <c r="AE622" s="26">
        <v>939.8</v>
      </c>
      <c r="AF622" s="26">
        <v>1485</v>
      </c>
      <c r="AG622" s="26">
        <v>19.5762</v>
      </c>
    </row>
    <row r="623" spans="1:33" ht="15.75" customHeight="1">
      <c r="A623" s="101">
        <v>44729</v>
      </c>
      <c r="B623" s="102">
        <f>VLOOKUP(A623,'FTSE All-Share Historical '!A:B,2,FALSE)</f>
        <v>3910.86</v>
      </c>
      <c r="C623" s="26">
        <v>624</v>
      </c>
      <c r="D623" s="26">
        <v>174</v>
      </c>
      <c r="E623" s="26">
        <v>156.80000000000001</v>
      </c>
      <c r="F623" s="26">
        <v>312</v>
      </c>
      <c r="G623" s="26">
        <v>106.4</v>
      </c>
      <c r="H623" s="26">
        <v>439.5</v>
      </c>
      <c r="I623" s="26">
        <v>54.2</v>
      </c>
      <c r="J623" s="26">
        <v>210</v>
      </c>
      <c r="K623" s="26">
        <v>240</v>
      </c>
      <c r="L623" s="26">
        <v>163</v>
      </c>
      <c r="M623" s="26">
        <v>415</v>
      </c>
      <c r="N623" s="26">
        <v>199.8</v>
      </c>
      <c r="O623" s="26">
        <v>1206</v>
      </c>
      <c r="P623" s="26">
        <v>1858</v>
      </c>
      <c r="Q623" s="26">
        <v>67.900000000000006</v>
      </c>
      <c r="R623" s="26">
        <v>36</v>
      </c>
      <c r="S623" s="26">
        <v>52</v>
      </c>
      <c r="T623" s="26">
        <v>440</v>
      </c>
      <c r="U623" s="26">
        <v>216</v>
      </c>
      <c r="V623" s="26">
        <v>206</v>
      </c>
      <c r="W623" s="26">
        <v>5177</v>
      </c>
      <c r="X623" s="26">
        <v>3344.5</v>
      </c>
      <c r="Y623" s="26">
        <v>234</v>
      </c>
      <c r="Z623" s="26">
        <v>700.5</v>
      </c>
      <c r="AA623" s="26">
        <v>2915</v>
      </c>
      <c r="AB623" s="26">
        <v>329.6</v>
      </c>
      <c r="AC623" s="26">
        <v>1050</v>
      </c>
      <c r="AD623" s="26">
        <v>8950</v>
      </c>
      <c r="AE623" s="26">
        <v>985.6</v>
      </c>
      <c r="AF623" s="26">
        <v>1496.5</v>
      </c>
      <c r="AG623" s="26">
        <v>21.5411</v>
      </c>
    </row>
    <row r="624" spans="1:33" ht="15.75" customHeight="1">
      <c r="A624" s="101">
        <v>44732</v>
      </c>
      <c r="B624" s="102">
        <f>VLOOKUP(A624,'FTSE All-Share Historical '!A:B,2,FALSE)</f>
        <v>3963.31</v>
      </c>
      <c r="C624" s="26">
        <v>618</v>
      </c>
      <c r="D624" s="26">
        <v>173.6</v>
      </c>
      <c r="E624" s="26">
        <v>153.4</v>
      </c>
      <c r="F624" s="26">
        <v>312</v>
      </c>
      <c r="G624" s="26">
        <v>101.6</v>
      </c>
      <c r="H624" s="26">
        <v>439</v>
      </c>
      <c r="I624" s="26">
        <v>55.15</v>
      </c>
      <c r="J624" s="26">
        <v>215</v>
      </c>
      <c r="K624" s="26">
        <v>235</v>
      </c>
      <c r="L624" s="26">
        <v>169.2</v>
      </c>
      <c r="M624" s="26">
        <v>454</v>
      </c>
      <c r="N624" s="26">
        <v>206.4</v>
      </c>
      <c r="O624" s="26">
        <v>1218</v>
      </c>
      <c r="P624" s="26">
        <v>1798</v>
      </c>
      <c r="Q624" s="26">
        <v>69.8</v>
      </c>
      <c r="R624" s="26">
        <v>35.5</v>
      </c>
      <c r="S624" s="26">
        <v>52.4</v>
      </c>
      <c r="T624" s="26">
        <v>462</v>
      </c>
      <c r="U624" s="26">
        <v>211</v>
      </c>
      <c r="V624" s="26">
        <v>205.5</v>
      </c>
      <c r="W624" s="26">
        <v>5125</v>
      </c>
      <c r="X624" s="26">
        <v>3353.5</v>
      </c>
      <c r="Y624" s="26">
        <v>233.5</v>
      </c>
      <c r="Z624" s="26">
        <v>700</v>
      </c>
      <c r="AA624" s="26">
        <v>2945</v>
      </c>
      <c r="AB624" s="26">
        <v>331</v>
      </c>
      <c r="AC624" s="26">
        <v>990</v>
      </c>
      <c r="AD624" s="26">
        <v>8962</v>
      </c>
      <c r="AE624" s="26">
        <v>1029.5</v>
      </c>
      <c r="AF624" s="26">
        <v>1500</v>
      </c>
      <c r="AG624" s="26">
        <v>25.283000000000001</v>
      </c>
    </row>
    <row r="625" spans="1:33" ht="15.75" customHeight="1">
      <c r="A625" s="101">
        <v>44733</v>
      </c>
      <c r="B625" s="102">
        <f>VLOOKUP(A625,'FTSE All-Share Historical '!A:B,2,FALSE)</f>
        <v>3975.58</v>
      </c>
      <c r="C625" s="26">
        <v>610</v>
      </c>
      <c r="D625" s="26">
        <v>176</v>
      </c>
      <c r="E625" s="26">
        <v>148.80000000000001</v>
      </c>
      <c r="F625" s="26">
        <v>314</v>
      </c>
      <c r="G625" s="26">
        <v>100</v>
      </c>
      <c r="H625" s="26">
        <v>436</v>
      </c>
      <c r="I625" s="26">
        <v>54.25</v>
      </c>
      <c r="J625" s="26">
        <v>210</v>
      </c>
      <c r="K625" s="26">
        <v>237</v>
      </c>
      <c r="L625" s="26">
        <v>161</v>
      </c>
      <c r="M625" s="26">
        <v>459</v>
      </c>
      <c r="N625" s="26">
        <v>201.8</v>
      </c>
      <c r="O625" s="26">
        <v>1190</v>
      </c>
      <c r="P625" s="26">
        <v>1776</v>
      </c>
      <c r="Q625" s="26">
        <v>70.599999999999994</v>
      </c>
      <c r="R625" s="26">
        <v>35</v>
      </c>
      <c r="S625" s="26">
        <v>53.1</v>
      </c>
      <c r="T625" s="26">
        <v>475</v>
      </c>
      <c r="U625" s="26">
        <v>210</v>
      </c>
      <c r="V625" s="26">
        <v>208</v>
      </c>
      <c r="W625" s="26">
        <v>5250</v>
      </c>
      <c r="X625" s="26">
        <v>3374</v>
      </c>
      <c r="Y625" s="26">
        <v>237.5</v>
      </c>
      <c r="Z625" s="26">
        <v>688</v>
      </c>
      <c r="AA625" s="26">
        <v>2950</v>
      </c>
      <c r="AB625" s="26">
        <v>329.6</v>
      </c>
      <c r="AC625" s="26">
        <v>970</v>
      </c>
      <c r="AD625" s="26">
        <v>9018</v>
      </c>
      <c r="AE625" s="26">
        <v>987.6</v>
      </c>
      <c r="AF625" s="26">
        <v>1482</v>
      </c>
      <c r="AG625" s="26">
        <v>23.563700000000001</v>
      </c>
    </row>
    <row r="626" spans="1:33" ht="15.75" customHeight="1">
      <c r="A626" s="101">
        <v>44734</v>
      </c>
      <c r="B626" s="102">
        <f>VLOOKUP(A626,'FTSE All-Share Historical '!A:B,2,FALSE)</f>
        <v>3944.13</v>
      </c>
      <c r="C626" s="26">
        <v>610</v>
      </c>
      <c r="D626" s="26">
        <v>175.2</v>
      </c>
      <c r="E626" s="26">
        <v>145.19999999999999</v>
      </c>
      <c r="F626" s="26">
        <v>309</v>
      </c>
      <c r="G626" s="26">
        <v>99.9</v>
      </c>
      <c r="H626" s="26">
        <v>424</v>
      </c>
      <c r="I626" s="26">
        <v>52.9</v>
      </c>
      <c r="J626" s="26">
        <v>198</v>
      </c>
      <c r="K626" s="26">
        <v>243</v>
      </c>
      <c r="L626" s="26">
        <v>159.6</v>
      </c>
      <c r="M626" s="26">
        <v>470.5</v>
      </c>
      <c r="N626" s="26">
        <v>199.5</v>
      </c>
      <c r="O626" s="26">
        <v>1168</v>
      </c>
      <c r="P626" s="26">
        <v>1808</v>
      </c>
      <c r="Q626" s="26">
        <v>72.400000000000006</v>
      </c>
      <c r="R626" s="26">
        <v>36</v>
      </c>
      <c r="S626" s="26">
        <v>55.3</v>
      </c>
      <c r="T626" s="26">
        <v>448</v>
      </c>
      <c r="U626" s="26">
        <v>211</v>
      </c>
      <c r="V626" s="26">
        <v>210.5</v>
      </c>
      <c r="W626" s="26">
        <v>5019</v>
      </c>
      <c r="X626" s="26">
        <v>3207</v>
      </c>
      <c r="Y626" s="26">
        <v>229.5</v>
      </c>
      <c r="Z626" s="26">
        <v>681.5</v>
      </c>
      <c r="AA626" s="26">
        <v>2940</v>
      </c>
      <c r="AB626" s="26">
        <v>318.39999999999998</v>
      </c>
      <c r="AC626" s="26">
        <v>970</v>
      </c>
      <c r="AD626" s="26">
        <v>8792</v>
      </c>
      <c r="AE626" s="26">
        <v>970.4</v>
      </c>
      <c r="AF626" s="26">
        <v>1502.5</v>
      </c>
      <c r="AG626" s="26">
        <v>21.671099999999999</v>
      </c>
    </row>
    <row r="627" spans="1:33" ht="15.75" customHeight="1">
      <c r="A627" s="101">
        <v>44735</v>
      </c>
      <c r="B627" s="102">
        <f>VLOOKUP(A627,'FTSE All-Share Historical '!A:B,2,FALSE)</f>
        <v>3905.39</v>
      </c>
      <c r="C627" s="26">
        <v>626</v>
      </c>
      <c r="D627" s="26">
        <v>174</v>
      </c>
      <c r="E627" s="26">
        <v>144.1</v>
      </c>
      <c r="F627" s="26">
        <v>298</v>
      </c>
      <c r="G627" s="26">
        <v>93.5</v>
      </c>
      <c r="H627" s="26">
        <v>422</v>
      </c>
      <c r="I627" s="26">
        <v>51.4</v>
      </c>
      <c r="J627" s="26">
        <v>191.5</v>
      </c>
      <c r="K627" s="26">
        <v>233</v>
      </c>
      <c r="L627" s="26">
        <v>161</v>
      </c>
      <c r="M627" s="26">
        <v>483</v>
      </c>
      <c r="N627" s="26">
        <v>195.1</v>
      </c>
      <c r="O627" s="26">
        <v>1160</v>
      </c>
      <c r="P627" s="26">
        <v>1800</v>
      </c>
      <c r="Q627" s="26">
        <v>70.599999999999994</v>
      </c>
      <c r="R627" s="26">
        <v>38</v>
      </c>
      <c r="S627" s="26">
        <v>55.8</v>
      </c>
      <c r="T627" s="26">
        <v>455</v>
      </c>
      <c r="U627" s="26">
        <v>200</v>
      </c>
      <c r="V627" s="26">
        <v>209</v>
      </c>
      <c r="W627" s="26">
        <v>4910</v>
      </c>
      <c r="X627" s="26">
        <v>3061</v>
      </c>
      <c r="Y627" s="26">
        <v>221.5</v>
      </c>
      <c r="Z627" s="26">
        <v>662</v>
      </c>
      <c r="AA627" s="26">
        <v>2930</v>
      </c>
      <c r="AB627" s="26">
        <v>310</v>
      </c>
      <c r="AC627" s="26">
        <v>975</v>
      </c>
      <c r="AD627" s="26">
        <v>8726</v>
      </c>
      <c r="AE627" s="26">
        <v>955.4</v>
      </c>
      <c r="AF627" s="26">
        <v>1546.5</v>
      </c>
      <c r="AG627" s="26">
        <v>23.838200000000001</v>
      </c>
    </row>
    <row r="628" spans="1:33" ht="15.75" customHeight="1">
      <c r="A628" s="101">
        <v>44736</v>
      </c>
      <c r="B628" s="102">
        <f>VLOOKUP(A628,'FTSE All-Share Historical '!A:B,2,FALSE)</f>
        <v>4007.91</v>
      </c>
      <c r="C628" s="26">
        <v>600</v>
      </c>
      <c r="D628" s="26">
        <v>173</v>
      </c>
      <c r="E628" s="26">
        <v>144.19999999999999</v>
      </c>
      <c r="F628" s="26">
        <v>296</v>
      </c>
      <c r="G628" s="26">
        <v>93.9</v>
      </c>
      <c r="H628" s="26">
        <v>420</v>
      </c>
      <c r="I628" s="26">
        <v>52.2</v>
      </c>
      <c r="J628" s="26">
        <v>195</v>
      </c>
      <c r="K628" s="26">
        <v>233</v>
      </c>
      <c r="L628" s="26">
        <v>168.2</v>
      </c>
      <c r="M628" s="26">
        <v>481</v>
      </c>
      <c r="N628" s="26">
        <v>198</v>
      </c>
      <c r="O628" s="26">
        <v>1166</v>
      </c>
      <c r="P628" s="26">
        <v>1860</v>
      </c>
      <c r="Q628" s="26">
        <v>70.8</v>
      </c>
      <c r="R628" s="26">
        <v>35</v>
      </c>
      <c r="S628" s="26">
        <v>55.8</v>
      </c>
      <c r="T628" s="26">
        <v>460</v>
      </c>
      <c r="U628" s="26">
        <v>205</v>
      </c>
      <c r="V628" s="26">
        <v>214</v>
      </c>
      <c r="W628" s="26">
        <v>4979</v>
      </c>
      <c r="X628" s="26">
        <v>3066</v>
      </c>
      <c r="Y628" s="26">
        <v>222</v>
      </c>
      <c r="Z628" s="26">
        <v>682</v>
      </c>
      <c r="AA628" s="26">
        <v>2930</v>
      </c>
      <c r="AB628" s="26">
        <v>310</v>
      </c>
      <c r="AC628" s="26">
        <v>990</v>
      </c>
      <c r="AD628" s="26">
        <v>9200</v>
      </c>
      <c r="AE628" s="26">
        <v>954.6</v>
      </c>
      <c r="AF628" s="26">
        <v>1637</v>
      </c>
      <c r="AG628" s="26">
        <v>25.283000000000001</v>
      </c>
    </row>
    <row r="629" spans="1:33" ht="15.75" customHeight="1">
      <c r="A629" s="101">
        <v>44739</v>
      </c>
      <c r="B629" s="102">
        <f>VLOOKUP(A629,'FTSE All-Share Historical '!A:B,2,FALSE)</f>
        <v>4037.48</v>
      </c>
      <c r="C629" s="26">
        <v>606</v>
      </c>
      <c r="D629" s="26">
        <v>171</v>
      </c>
      <c r="E629" s="26">
        <v>152</v>
      </c>
      <c r="F629" s="26">
        <v>300</v>
      </c>
      <c r="G629" s="26">
        <v>93</v>
      </c>
      <c r="H629" s="26">
        <v>448.5</v>
      </c>
      <c r="I629" s="26">
        <v>52.95</v>
      </c>
      <c r="J629" s="26">
        <v>195</v>
      </c>
      <c r="K629" s="26">
        <v>236</v>
      </c>
      <c r="L629" s="26">
        <v>162.6</v>
      </c>
      <c r="M629" s="26">
        <v>476</v>
      </c>
      <c r="N629" s="26">
        <v>202</v>
      </c>
      <c r="O629" s="26">
        <v>1178</v>
      </c>
      <c r="P629" s="26">
        <v>1888</v>
      </c>
      <c r="Q629" s="26">
        <v>69.3</v>
      </c>
      <c r="R629" s="26">
        <v>35</v>
      </c>
      <c r="S629" s="26">
        <v>56.7</v>
      </c>
      <c r="T629" s="26">
        <v>462</v>
      </c>
      <c r="U629" s="26">
        <v>202</v>
      </c>
      <c r="V629" s="26">
        <v>217</v>
      </c>
      <c r="W629" s="26">
        <v>5051</v>
      </c>
      <c r="X629" s="26">
        <v>3133.5</v>
      </c>
      <c r="Y629" s="26">
        <v>229</v>
      </c>
      <c r="Z629" s="26">
        <v>686</v>
      </c>
      <c r="AA629" s="26">
        <v>3005</v>
      </c>
      <c r="AB629" s="26">
        <v>301.2</v>
      </c>
      <c r="AC629" s="26">
        <v>967.5</v>
      </c>
      <c r="AD629" s="26">
        <v>9322</v>
      </c>
      <c r="AE629" s="26">
        <v>974</v>
      </c>
      <c r="AF629" s="26">
        <v>1666</v>
      </c>
      <c r="AG629" s="26">
        <v>23.1158</v>
      </c>
    </row>
    <row r="630" spans="1:33" ht="15.75" customHeight="1">
      <c r="A630" s="101">
        <v>44740</v>
      </c>
      <c r="B630" s="102">
        <f>VLOOKUP(A630,'FTSE All-Share Historical '!A:B,2,FALSE)</f>
        <v>4069.18</v>
      </c>
      <c r="C630" s="26">
        <v>610</v>
      </c>
      <c r="D630" s="26">
        <v>172</v>
      </c>
      <c r="E630" s="26">
        <v>154.69999999999999</v>
      </c>
      <c r="F630" s="26">
        <v>296</v>
      </c>
      <c r="G630" s="26">
        <v>93</v>
      </c>
      <c r="H630" s="26">
        <v>443</v>
      </c>
      <c r="I630" s="26">
        <v>54.25</v>
      </c>
      <c r="J630" s="26">
        <v>194</v>
      </c>
      <c r="K630" s="26">
        <v>233</v>
      </c>
      <c r="L630" s="26">
        <v>157.80000000000001</v>
      </c>
      <c r="M630" s="26">
        <v>481.5</v>
      </c>
      <c r="N630" s="26">
        <v>203.8</v>
      </c>
      <c r="O630" s="26">
        <v>1172</v>
      </c>
      <c r="P630" s="26">
        <v>1876</v>
      </c>
      <c r="Q630" s="26">
        <v>69.7</v>
      </c>
      <c r="R630" s="26">
        <v>34.549999999999997</v>
      </c>
      <c r="S630" s="26">
        <v>56.5</v>
      </c>
      <c r="T630" s="26">
        <v>462</v>
      </c>
      <c r="U630" s="26">
        <v>204</v>
      </c>
      <c r="V630" s="26">
        <v>225</v>
      </c>
      <c r="W630" s="26">
        <v>5150</v>
      </c>
      <c r="X630" s="26">
        <v>3156.5</v>
      </c>
      <c r="Y630" s="26">
        <v>233.5</v>
      </c>
      <c r="Z630" s="26">
        <v>683.5</v>
      </c>
      <c r="AA630" s="26">
        <v>3005</v>
      </c>
      <c r="AB630" s="26">
        <v>320</v>
      </c>
      <c r="AC630" s="26">
        <v>970</v>
      </c>
      <c r="AD630" s="26">
        <v>9376</v>
      </c>
      <c r="AE630" s="26">
        <v>994.2</v>
      </c>
      <c r="AF630" s="26">
        <v>1677.5</v>
      </c>
      <c r="AG630" s="26">
        <v>23.332599999999999</v>
      </c>
    </row>
    <row r="631" spans="1:33" ht="15.75" customHeight="1">
      <c r="A631" s="101">
        <v>44741</v>
      </c>
      <c r="B631" s="102">
        <f>VLOOKUP(A631,'FTSE All-Share Historical '!A:B,2,FALSE)</f>
        <v>4053.98</v>
      </c>
      <c r="C631" s="26">
        <v>615</v>
      </c>
      <c r="D631" s="26">
        <v>172.8</v>
      </c>
      <c r="E631" s="26">
        <v>147.19999999999999</v>
      </c>
      <c r="F631" s="26">
        <v>290</v>
      </c>
      <c r="G631" s="26">
        <v>92.6</v>
      </c>
      <c r="H631" s="26">
        <v>439.5</v>
      </c>
      <c r="I631" s="26">
        <v>53.1</v>
      </c>
      <c r="J631" s="26">
        <v>195</v>
      </c>
      <c r="K631" s="26">
        <v>245</v>
      </c>
      <c r="L631" s="26">
        <v>149.80000000000001</v>
      </c>
      <c r="M631" s="26">
        <v>460</v>
      </c>
      <c r="N631" s="26">
        <v>191.4</v>
      </c>
      <c r="O631" s="26">
        <v>1140</v>
      </c>
      <c r="P631" s="26">
        <v>1858</v>
      </c>
      <c r="Q631" s="26">
        <v>69.599999999999994</v>
      </c>
      <c r="R631" s="26">
        <v>35.274999999999999</v>
      </c>
      <c r="S631" s="26">
        <v>56.5</v>
      </c>
      <c r="T631" s="26">
        <v>460</v>
      </c>
      <c r="U631" s="26">
        <v>202</v>
      </c>
      <c r="V631" s="26">
        <v>224.5</v>
      </c>
      <c r="W631" s="26">
        <v>5098</v>
      </c>
      <c r="X631" s="26">
        <v>3102</v>
      </c>
      <c r="Y631" s="26">
        <v>228.5</v>
      </c>
      <c r="Z631" s="26">
        <v>637</v>
      </c>
      <c r="AA631" s="26">
        <v>3055</v>
      </c>
      <c r="AB631" s="26">
        <v>318</v>
      </c>
      <c r="AC631" s="26">
        <v>950</v>
      </c>
      <c r="AD631" s="26">
        <v>9358</v>
      </c>
      <c r="AE631" s="26">
        <v>938.4</v>
      </c>
      <c r="AF631" s="26">
        <v>1645.5</v>
      </c>
      <c r="AG631" s="26">
        <v>21.526599999999998</v>
      </c>
    </row>
    <row r="632" spans="1:33" ht="15.75" customHeight="1">
      <c r="A632" s="101">
        <v>44742</v>
      </c>
      <c r="B632" s="102">
        <f>VLOOKUP(A632,'FTSE All-Share Historical '!A:B,2,FALSE)</f>
        <v>3974.68</v>
      </c>
      <c r="C632" s="26">
        <v>602</v>
      </c>
      <c r="D632" s="26">
        <v>170</v>
      </c>
      <c r="E632" s="26">
        <v>142.9</v>
      </c>
      <c r="F632" s="26">
        <v>288</v>
      </c>
      <c r="G632" s="26">
        <v>93</v>
      </c>
      <c r="H632" s="26">
        <v>432</v>
      </c>
      <c r="I632" s="26">
        <v>51.5</v>
      </c>
      <c r="J632" s="26">
        <v>194.5</v>
      </c>
      <c r="K632" s="26">
        <v>232</v>
      </c>
      <c r="L632" s="26">
        <v>142.4</v>
      </c>
      <c r="M632" s="26">
        <v>454</v>
      </c>
      <c r="N632" s="26">
        <v>184.2</v>
      </c>
      <c r="O632" s="26">
        <v>1136</v>
      </c>
      <c r="P632" s="26">
        <v>1822</v>
      </c>
      <c r="Q632" s="26">
        <v>67.900000000000006</v>
      </c>
      <c r="R632" s="26">
        <v>34.200000000000003</v>
      </c>
      <c r="S632" s="26">
        <v>54</v>
      </c>
      <c r="T632" s="26">
        <v>453</v>
      </c>
      <c r="U632" s="26">
        <v>203</v>
      </c>
      <c r="V632" s="26">
        <v>220</v>
      </c>
      <c r="W632" s="26">
        <v>4916.5</v>
      </c>
      <c r="X632" s="26">
        <v>2937</v>
      </c>
      <c r="Y632" s="26">
        <v>221.5</v>
      </c>
      <c r="Z632" s="26">
        <v>624</v>
      </c>
      <c r="AA632" s="26">
        <v>3010</v>
      </c>
      <c r="AB632" s="26">
        <v>308.8</v>
      </c>
      <c r="AC632" s="26">
        <v>940</v>
      </c>
      <c r="AD632" s="26">
        <v>9188</v>
      </c>
      <c r="AE632" s="26">
        <v>905.8</v>
      </c>
      <c r="AF632" s="26">
        <v>1617.5</v>
      </c>
      <c r="AG632" s="26">
        <v>21.671099999999999</v>
      </c>
    </row>
    <row r="633" spans="1:33" ht="15.75" customHeight="1">
      <c r="A633" s="101">
        <v>44743</v>
      </c>
      <c r="B633" s="102">
        <f>VLOOKUP(A633,'FTSE All-Share Historical '!A:B,2,FALSE)</f>
        <v>3973.44</v>
      </c>
      <c r="C633" s="26">
        <v>566</v>
      </c>
      <c r="D633" s="26">
        <v>168.2</v>
      </c>
      <c r="E633" s="26">
        <v>146</v>
      </c>
      <c r="F633" s="26">
        <v>295</v>
      </c>
      <c r="G633" s="26">
        <v>93</v>
      </c>
      <c r="H633" s="26">
        <v>420.5</v>
      </c>
      <c r="I633" s="26">
        <v>50.45</v>
      </c>
      <c r="J633" s="26">
        <v>194.5</v>
      </c>
      <c r="K633" s="26">
        <v>230</v>
      </c>
      <c r="L633" s="26">
        <v>140</v>
      </c>
      <c r="M633" s="26">
        <v>466</v>
      </c>
      <c r="N633" s="26">
        <v>187.5</v>
      </c>
      <c r="O633" s="26">
        <v>1128</v>
      </c>
      <c r="P633" s="26">
        <v>1830</v>
      </c>
      <c r="Q633" s="26">
        <v>68.900000000000006</v>
      </c>
      <c r="R633" s="26">
        <v>36</v>
      </c>
      <c r="S633" s="26">
        <v>54.6</v>
      </c>
      <c r="T633" s="26">
        <v>448</v>
      </c>
      <c r="U633" s="26">
        <v>200.75</v>
      </c>
      <c r="V633" s="26">
        <v>214.5</v>
      </c>
      <c r="W633" s="26">
        <v>4834.5</v>
      </c>
      <c r="X633" s="26">
        <v>2821.5</v>
      </c>
      <c r="Y633" s="26">
        <v>216</v>
      </c>
      <c r="Z633" s="26">
        <v>635</v>
      </c>
      <c r="AA633" s="26">
        <v>2995</v>
      </c>
      <c r="AB633" s="26">
        <v>318</v>
      </c>
      <c r="AC633" s="26">
        <v>945</v>
      </c>
      <c r="AD633" s="26">
        <v>9030</v>
      </c>
      <c r="AE633" s="26">
        <v>918</v>
      </c>
      <c r="AF633" s="26">
        <v>1621.5</v>
      </c>
      <c r="AG633" s="26">
        <v>21.5989</v>
      </c>
    </row>
    <row r="634" spans="1:33" ht="15.75" customHeight="1">
      <c r="A634" s="101">
        <v>44746</v>
      </c>
      <c r="B634" s="102">
        <f>VLOOKUP(A634,'FTSE All-Share Historical '!A:B,2,FALSE)</f>
        <v>4002.19</v>
      </c>
      <c r="C634" s="26">
        <v>600</v>
      </c>
      <c r="D634" s="26">
        <v>167</v>
      </c>
      <c r="E634" s="26">
        <v>151.1</v>
      </c>
      <c r="F634" s="26">
        <v>288</v>
      </c>
      <c r="G634" s="26">
        <v>93.9</v>
      </c>
      <c r="H634" s="26">
        <v>432</v>
      </c>
      <c r="I634" s="26">
        <v>48.94</v>
      </c>
      <c r="J634" s="26">
        <v>197</v>
      </c>
      <c r="K634" s="26">
        <v>240</v>
      </c>
      <c r="L634" s="26">
        <v>135.6</v>
      </c>
      <c r="M634" s="26">
        <v>450</v>
      </c>
      <c r="N634" s="26">
        <v>186.6</v>
      </c>
      <c r="O634" s="26">
        <v>1120</v>
      </c>
      <c r="P634" s="26">
        <v>1838</v>
      </c>
      <c r="Q634" s="26">
        <v>70</v>
      </c>
      <c r="R634" s="26">
        <v>34.299999999999997</v>
      </c>
      <c r="S634" s="26">
        <v>54</v>
      </c>
      <c r="T634" s="26">
        <v>455</v>
      </c>
      <c r="U634" s="26">
        <v>198.5</v>
      </c>
      <c r="V634" s="26">
        <v>214.5</v>
      </c>
      <c r="W634" s="26">
        <v>4835</v>
      </c>
      <c r="X634" s="26">
        <v>2840</v>
      </c>
      <c r="Y634" s="26">
        <v>218.5</v>
      </c>
      <c r="Z634" s="26">
        <v>620</v>
      </c>
      <c r="AA634" s="26">
        <v>2905</v>
      </c>
      <c r="AB634" s="26">
        <v>317.8</v>
      </c>
      <c r="AC634" s="26">
        <v>965</v>
      </c>
      <c r="AD634" s="26">
        <v>9012</v>
      </c>
      <c r="AE634" s="26">
        <v>902.2</v>
      </c>
      <c r="AF634" s="26">
        <v>1654</v>
      </c>
      <c r="AG634" s="26">
        <v>21.396599999999999</v>
      </c>
    </row>
    <row r="635" spans="1:33" ht="15.75" customHeight="1">
      <c r="A635" s="101">
        <v>44747</v>
      </c>
      <c r="B635" s="102">
        <f>VLOOKUP(A635,'FTSE All-Share Historical '!A:B,2,FALSE)</f>
        <v>3895.69</v>
      </c>
      <c r="C635" s="26">
        <v>630</v>
      </c>
      <c r="D635" s="26">
        <v>167</v>
      </c>
      <c r="E635" s="26">
        <v>147</v>
      </c>
      <c r="F635" s="26">
        <v>285</v>
      </c>
      <c r="G635" s="26">
        <v>93</v>
      </c>
      <c r="H635" s="26">
        <v>418.5</v>
      </c>
      <c r="I635" s="26">
        <v>47</v>
      </c>
      <c r="J635" s="26">
        <v>190</v>
      </c>
      <c r="K635" s="26">
        <v>229</v>
      </c>
      <c r="L635" s="26">
        <v>128.80000000000001</v>
      </c>
      <c r="M635" s="26">
        <v>454</v>
      </c>
      <c r="N635" s="26">
        <v>183.9</v>
      </c>
      <c r="O635" s="26">
        <v>1130</v>
      </c>
      <c r="P635" s="26">
        <v>1794</v>
      </c>
      <c r="Q635" s="26">
        <v>69.2</v>
      </c>
      <c r="R635" s="26">
        <v>34.299999999999997</v>
      </c>
      <c r="S635" s="26">
        <v>51.7</v>
      </c>
      <c r="T635" s="26">
        <v>461</v>
      </c>
      <c r="U635" s="26">
        <v>196</v>
      </c>
      <c r="V635" s="26">
        <v>213.5</v>
      </c>
      <c r="W635" s="26">
        <v>4641</v>
      </c>
      <c r="X635" s="26">
        <v>2605</v>
      </c>
      <c r="Y635" s="26">
        <v>207</v>
      </c>
      <c r="Z635" s="26">
        <v>605.5</v>
      </c>
      <c r="AA635" s="26">
        <v>2835</v>
      </c>
      <c r="AB635" s="26">
        <v>305.2</v>
      </c>
      <c r="AC635" s="26">
        <v>942.5</v>
      </c>
      <c r="AD635" s="26">
        <v>8986</v>
      </c>
      <c r="AE635" s="26">
        <v>857.4</v>
      </c>
      <c r="AF635" s="26">
        <v>1638</v>
      </c>
      <c r="AG635" s="26">
        <v>20.948699999999999</v>
      </c>
    </row>
    <row r="636" spans="1:33" ht="15.75" customHeight="1">
      <c r="A636" s="101">
        <v>44748</v>
      </c>
      <c r="B636" s="102">
        <f>VLOOKUP(A636,'FTSE All-Share Historical '!A:B,2,FALSE)</f>
        <v>3943.39</v>
      </c>
      <c r="C636" s="26">
        <v>636</v>
      </c>
      <c r="D636" s="26">
        <v>165.8</v>
      </c>
      <c r="E636" s="26">
        <v>149.1</v>
      </c>
      <c r="F636" s="26">
        <v>286</v>
      </c>
      <c r="G636" s="26">
        <v>92.8</v>
      </c>
      <c r="H636" s="26">
        <v>412</v>
      </c>
      <c r="I636" s="26">
        <v>46.14</v>
      </c>
      <c r="J636" s="26">
        <v>193.5</v>
      </c>
      <c r="K636" s="26">
        <v>230</v>
      </c>
      <c r="L636" s="26">
        <v>128</v>
      </c>
      <c r="M636" s="26">
        <v>481</v>
      </c>
      <c r="N636" s="26">
        <v>184</v>
      </c>
      <c r="O636" s="26">
        <v>1154</v>
      </c>
      <c r="P636" s="26">
        <v>1806</v>
      </c>
      <c r="Q636" s="26">
        <v>70</v>
      </c>
      <c r="R636" s="26">
        <v>34.299999999999997</v>
      </c>
      <c r="S636" s="26">
        <v>54</v>
      </c>
      <c r="T636" s="26">
        <v>453</v>
      </c>
      <c r="U636" s="26">
        <v>196</v>
      </c>
      <c r="V636" s="26">
        <v>215.5</v>
      </c>
      <c r="W636" s="26">
        <v>4687.5</v>
      </c>
      <c r="X636" s="26">
        <v>2629</v>
      </c>
      <c r="Y636" s="26">
        <v>208</v>
      </c>
      <c r="Z636" s="26">
        <v>616</v>
      </c>
      <c r="AA636" s="26">
        <v>2890</v>
      </c>
      <c r="AB636" s="26">
        <v>308.60000000000002</v>
      </c>
      <c r="AC636" s="26">
        <v>920</v>
      </c>
      <c r="AD636" s="26">
        <v>9080</v>
      </c>
      <c r="AE636" s="26">
        <v>889.8</v>
      </c>
      <c r="AF636" s="26">
        <v>1682.5</v>
      </c>
      <c r="AG636" s="26">
        <v>19.778500000000001</v>
      </c>
    </row>
    <row r="637" spans="1:33" ht="15.75" customHeight="1">
      <c r="A637" s="101">
        <v>44749</v>
      </c>
      <c r="B637" s="102">
        <f>VLOOKUP(A637,'FTSE All-Share Historical '!A:B,2,FALSE)</f>
        <v>3990.68</v>
      </c>
      <c r="C637" s="26">
        <v>620</v>
      </c>
      <c r="D637" s="26">
        <v>162.80000000000001</v>
      </c>
      <c r="E637" s="26">
        <v>154.5</v>
      </c>
      <c r="F637" s="26">
        <v>287</v>
      </c>
      <c r="G637" s="26">
        <v>89.5</v>
      </c>
      <c r="H637" s="26">
        <v>428.5</v>
      </c>
      <c r="I637" s="26">
        <v>46.66</v>
      </c>
      <c r="J637" s="26">
        <v>195</v>
      </c>
      <c r="K637" s="26">
        <v>225</v>
      </c>
      <c r="L637" s="26">
        <v>124.8</v>
      </c>
      <c r="M637" s="26">
        <v>486.5</v>
      </c>
      <c r="N637" s="26">
        <v>182.7</v>
      </c>
      <c r="O637" s="26">
        <v>1158</v>
      </c>
      <c r="P637" s="26">
        <v>1844</v>
      </c>
      <c r="Q637" s="26">
        <v>71.400000000000006</v>
      </c>
      <c r="R637" s="26">
        <v>32.700000000000003</v>
      </c>
      <c r="S637" s="26">
        <v>57.1</v>
      </c>
      <c r="T637" s="26">
        <v>466</v>
      </c>
      <c r="U637" s="26">
        <v>201</v>
      </c>
      <c r="V637" s="26">
        <v>215</v>
      </c>
      <c r="W637" s="26">
        <v>4860</v>
      </c>
      <c r="X637" s="26">
        <v>2816</v>
      </c>
      <c r="Y637" s="26">
        <v>214</v>
      </c>
      <c r="Z637" s="26">
        <v>611.5</v>
      </c>
      <c r="AA637" s="26">
        <v>2940</v>
      </c>
      <c r="AB637" s="26">
        <v>312.8</v>
      </c>
      <c r="AC637" s="26">
        <v>890</v>
      </c>
      <c r="AD637" s="26">
        <v>9240</v>
      </c>
      <c r="AE637" s="26">
        <v>783.8</v>
      </c>
      <c r="AF637" s="26">
        <v>1717</v>
      </c>
      <c r="AG637" s="26">
        <v>19.431799999999999</v>
      </c>
    </row>
    <row r="638" spans="1:33" ht="15.75" customHeight="1">
      <c r="A638" s="101">
        <v>44750</v>
      </c>
      <c r="B638" s="102">
        <f>VLOOKUP(A638,'FTSE All-Share Historical '!A:B,2,FALSE)</f>
        <v>3995.26</v>
      </c>
      <c r="C638" s="26">
        <v>602</v>
      </c>
      <c r="D638" s="26">
        <v>161.6</v>
      </c>
      <c r="E638" s="26">
        <v>156.30000000000001</v>
      </c>
      <c r="F638" s="26">
        <v>286</v>
      </c>
      <c r="G638" s="26">
        <v>92</v>
      </c>
      <c r="H638" s="26">
        <v>438.5</v>
      </c>
      <c r="I638" s="26">
        <v>45.5</v>
      </c>
      <c r="J638" s="26">
        <v>188.5</v>
      </c>
      <c r="K638" s="26">
        <v>230</v>
      </c>
      <c r="L638" s="26">
        <v>126</v>
      </c>
      <c r="M638" s="26">
        <v>493</v>
      </c>
      <c r="N638" s="26">
        <v>177.9</v>
      </c>
      <c r="O638" s="26">
        <v>1144</v>
      </c>
      <c r="P638" s="26">
        <v>1866</v>
      </c>
      <c r="Q638" s="26">
        <v>72</v>
      </c>
      <c r="R638" s="26">
        <v>34.15</v>
      </c>
      <c r="S638" s="26">
        <v>56.3</v>
      </c>
      <c r="T638" s="26">
        <v>462</v>
      </c>
      <c r="U638" s="26">
        <v>200</v>
      </c>
      <c r="V638" s="26">
        <v>215.5</v>
      </c>
      <c r="W638" s="26">
        <v>4835</v>
      </c>
      <c r="X638" s="26">
        <v>2824.5</v>
      </c>
      <c r="Y638" s="26">
        <v>221.5</v>
      </c>
      <c r="Z638" s="26">
        <v>616.5</v>
      </c>
      <c r="AA638" s="26">
        <v>2885</v>
      </c>
      <c r="AB638" s="26">
        <v>313</v>
      </c>
      <c r="AC638" s="26">
        <v>905</v>
      </c>
      <c r="AD638" s="26">
        <v>9280</v>
      </c>
      <c r="AE638" s="26">
        <v>806.6</v>
      </c>
      <c r="AF638" s="26">
        <v>1697</v>
      </c>
      <c r="AG638" s="26">
        <v>19.865200000000002</v>
      </c>
    </row>
    <row r="639" spans="1:33" ht="15.75" customHeight="1">
      <c r="A639" s="101">
        <v>44753</v>
      </c>
      <c r="B639" s="102">
        <f>VLOOKUP(A639,'FTSE All-Share Historical '!A:B,2,FALSE)</f>
        <v>3992.99</v>
      </c>
      <c r="C639" s="26">
        <v>620</v>
      </c>
      <c r="D639" s="26">
        <v>160</v>
      </c>
      <c r="E639" s="26">
        <v>152</v>
      </c>
      <c r="F639" s="26">
        <v>284</v>
      </c>
      <c r="G639" s="26">
        <v>92</v>
      </c>
      <c r="H639" s="26">
        <v>445</v>
      </c>
      <c r="I639" s="26">
        <v>45.64</v>
      </c>
      <c r="J639" s="26">
        <v>194.25</v>
      </c>
      <c r="K639" s="26">
        <v>227.5</v>
      </c>
      <c r="L639" s="26">
        <v>125</v>
      </c>
      <c r="M639" s="26">
        <v>506</v>
      </c>
      <c r="N639" s="26">
        <v>180</v>
      </c>
      <c r="O639" s="26">
        <v>1132</v>
      </c>
      <c r="P639" s="26">
        <v>1866</v>
      </c>
      <c r="Q639" s="26">
        <v>71.2</v>
      </c>
      <c r="R639" s="26">
        <v>34.5</v>
      </c>
      <c r="S639" s="26">
        <v>56</v>
      </c>
      <c r="T639" s="26">
        <v>471</v>
      </c>
      <c r="U639" s="26">
        <v>202</v>
      </c>
      <c r="V639" s="26">
        <v>217</v>
      </c>
      <c r="W639" s="26">
        <v>4811.5</v>
      </c>
      <c r="X639" s="26">
        <v>2724.5</v>
      </c>
      <c r="Y639" s="26">
        <v>216</v>
      </c>
      <c r="Z639" s="26">
        <v>623.5</v>
      </c>
      <c r="AA639" s="26">
        <v>2935</v>
      </c>
      <c r="AB639" s="26">
        <v>313.2</v>
      </c>
      <c r="AC639" s="26">
        <v>900</v>
      </c>
      <c r="AD639" s="26">
        <v>9314</v>
      </c>
      <c r="AE639" s="26">
        <v>786.6</v>
      </c>
      <c r="AF639" s="26">
        <v>1711.5</v>
      </c>
      <c r="AG639" s="26">
        <v>22.032299999999999</v>
      </c>
    </row>
    <row r="640" spans="1:33" ht="15.75" customHeight="1">
      <c r="A640" s="101">
        <v>44754</v>
      </c>
      <c r="B640" s="102">
        <f>VLOOKUP(A640,'FTSE All-Share Historical '!A:B,2,FALSE)</f>
        <v>3999.81</v>
      </c>
      <c r="C640" s="26">
        <v>600</v>
      </c>
      <c r="D640" s="26">
        <v>163.6</v>
      </c>
      <c r="E640" s="26">
        <v>152.4</v>
      </c>
      <c r="F640" s="26">
        <v>282</v>
      </c>
      <c r="G640" s="26">
        <v>92</v>
      </c>
      <c r="H640" s="26">
        <v>449</v>
      </c>
      <c r="I640" s="26">
        <v>47</v>
      </c>
      <c r="J640" s="26">
        <v>190</v>
      </c>
      <c r="K640" s="26">
        <v>225</v>
      </c>
      <c r="L640" s="26">
        <v>123.6</v>
      </c>
      <c r="M640" s="26">
        <v>493</v>
      </c>
      <c r="N640" s="26">
        <v>181</v>
      </c>
      <c r="O640" s="26">
        <v>1134</v>
      </c>
      <c r="P640" s="26">
        <v>1846</v>
      </c>
      <c r="Q640" s="26">
        <v>72.400000000000006</v>
      </c>
      <c r="R640" s="26">
        <v>34.4</v>
      </c>
      <c r="S640" s="26">
        <v>57</v>
      </c>
      <c r="T640" s="26">
        <v>477</v>
      </c>
      <c r="U640" s="26">
        <v>202</v>
      </c>
      <c r="V640" s="26">
        <v>222.5</v>
      </c>
      <c r="W640" s="26">
        <v>4780</v>
      </c>
      <c r="X640" s="26">
        <v>2730.5</v>
      </c>
      <c r="Y640" s="26">
        <v>219</v>
      </c>
      <c r="Z640" s="26">
        <v>630</v>
      </c>
      <c r="AA640" s="26">
        <v>2955</v>
      </c>
      <c r="AB640" s="26">
        <v>317.60000000000002</v>
      </c>
      <c r="AC640" s="26">
        <v>900</v>
      </c>
      <c r="AD640" s="26">
        <v>9256</v>
      </c>
      <c r="AE640" s="26">
        <v>803</v>
      </c>
      <c r="AF640" s="26">
        <v>1707</v>
      </c>
      <c r="AG640" s="26">
        <v>20.399699999999999</v>
      </c>
    </row>
    <row r="641" spans="1:33" ht="15.75" customHeight="1">
      <c r="A641" s="101">
        <v>44755</v>
      </c>
      <c r="B641" s="102">
        <f>VLOOKUP(A641,'FTSE All-Share Historical '!A:B,2,FALSE)</f>
        <v>3970.02</v>
      </c>
      <c r="C641" s="26">
        <v>592</v>
      </c>
      <c r="D641" s="26">
        <v>162.19999999999999</v>
      </c>
      <c r="E641" s="26">
        <v>154.6</v>
      </c>
      <c r="F641" s="26">
        <v>270</v>
      </c>
      <c r="G641" s="26">
        <v>91</v>
      </c>
      <c r="H641" s="26">
        <v>449</v>
      </c>
      <c r="I641" s="26">
        <v>45.48</v>
      </c>
      <c r="J641" s="26">
        <v>192.25</v>
      </c>
      <c r="K641" s="26">
        <v>220</v>
      </c>
      <c r="L641" s="26">
        <v>121.6</v>
      </c>
      <c r="M641" s="26">
        <v>494.5</v>
      </c>
      <c r="N641" s="26">
        <v>170.9</v>
      </c>
      <c r="O641" s="26">
        <v>1134</v>
      </c>
      <c r="P641" s="26">
        <v>1834</v>
      </c>
      <c r="Q641" s="26">
        <v>72.099999999999994</v>
      </c>
      <c r="R641" s="26">
        <v>34.475000000000001</v>
      </c>
      <c r="S641" s="26">
        <v>55.2</v>
      </c>
      <c r="T641" s="26">
        <v>445</v>
      </c>
      <c r="U641" s="26">
        <v>214</v>
      </c>
      <c r="V641" s="26">
        <v>223.5</v>
      </c>
      <c r="W641" s="26">
        <v>4792</v>
      </c>
      <c r="X641" s="26">
        <v>2685</v>
      </c>
      <c r="Y641" s="26">
        <v>219.5</v>
      </c>
      <c r="Z641" s="26">
        <v>577.5</v>
      </c>
      <c r="AA641" s="26">
        <v>3225</v>
      </c>
      <c r="AB641" s="26">
        <v>312.8</v>
      </c>
      <c r="AC641" s="26">
        <v>897.5</v>
      </c>
      <c r="AD641" s="26">
        <v>9118</v>
      </c>
      <c r="AE641" s="26">
        <v>800.4</v>
      </c>
      <c r="AF641" s="26">
        <v>1670.5</v>
      </c>
      <c r="AG641" s="26">
        <v>20.948699999999999</v>
      </c>
    </row>
    <row r="642" spans="1:33" ht="15.75" customHeight="1">
      <c r="A642" s="101">
        <v>44756</v>
      </c>
      <c r="B642" s="102">
        <f>VLOOKUP(A642,'FTSE All-Share Historical '!A:B,2,FALSE)</f>
        <v>3907.73</v>
      </c>
      <c r="C642" s="26">
        <v>610</v>
      </c>
      <c r="D642" s="26">
        <v>162.4</v>
      </c>
      <c r="E642" s="26">
        <v>152.5</v>
      </c>
      <c r="F642" s="26">
        <v>265</v>
      </c>
      <c r="G642" s="26">
        <v>92.5</v>
      </c>
      <c r="H642" s="26">
        <v>424</v>
      </c>
      <c r="I642" s="26">
        <v>45</v>
      </c>
      <c r="J642" s="26">
        <v>192.75</v>
      </c>
      <c r="K642" s="26">
        <v>217</v>
      </c>
      <c r="L642" s="26">
        <v>119.8</v>
      </c>
      <c r="M642" s="26">
        <v>444</v>
      </c>
      <c r="N642" s="26">
        <v>160.69999999999999</v>
      </c>
      <c r="O642" s="26">
        <v>1120</v>
      </c>
      <c r="P642" s="26">
        <v>1820</v>
      </c>
      <c r="Q642" s="26">
        <v>71.8</v>
      </c>
      <c r="R642" s="26">
        <v>34</v>
      </c>
      <c r="S642" s="26">
        <v>54.7</v>
      </c>
      <c r="T642" s="26">
        <v>453</v>
      </c>
      <c r="U642" s="26">
        <v>211</v>
      </c>
      <c r="V642" s="26">
        <v>218</v>
      </c>
      <c r="W642" s="26">
        <v>4567</v>
      </c>
      <c r="X642" s="26">
        <v>2547.5</v>
      </c>
      <c r="Y642" s="26">
        <v>214.5</v>
      </c>
      <c r="Z642" s="26">
        <v>540</v>
      </c>
      <c r="AA642" s="26">
        <v>3165</v>
      </c>
      <c r="AB642" s="26">
        <v>307.2</v>
      </c>
      <c r="AC642" s="26">
        <v>862.5</v>
      </c>
      <c r="AD642" s="26">
        <v>9176</v>
      </c>
      <c r="AE642" s="26">
        <v>823.2</v>
      </c>
      <c r="AF642" s="26">
        <v>1663.5</v>
      </c>
      <c r="AG642" s="26">
        <v>20.226400000000002</v>
      </c>
    </row>
    <row r="643" spans="1:33" ht="15.75" customHeight="1">
      <c r="A643" s="101">
        <v>44757</v>
      </c>
      <c r="B643" s="102">
        <f>VLOOKUP(A643,'FTSE All-Share Historical '!A:B,2,FALSE)</f>
        <v>3975.18</v>
      </c>
      <c r="C643" s="26">
        <v>600</v>
      </c>
      <c r="D643" s="26">
        <v>163.19999999999999</v>
      </c>
      <c r="E643" s="26">
        <v>157.5</v>
      </c>
      <c r="F643" s="26">
        <v>266</v>
      </c>
      <c r="G643" s="26">
        <v>91.95</v>
      </c>
      <c r="H643" s="26">
        <v>422.5</v>
      </c>
      <c r="I643" s="26">
        <v>45.52</v>
      </c>
      <c r="J643" s="26">
        <v>193.25</v>
      </c>
      <c r="K643" s="26">
        <v>218</v>
      </c>
      <c r="L643" s="26">
        <v>121</v>
      </c>
      <c r="M643" s="26">
        <v>444.5</v>
      </c>
      <c r="N643" s="26">
        <v>164.2</v>
      </c>
      <c r="O643" s="26">
        <v>1126</v>
      </c>
      <c r="P643" s="26">
        <v>1872</v>
      </c>
      <c r="Q643" s="26">
        <v>73.7</v>
      </c>
      <c r="R643" s="26">
        <v>33.35</v>
      </c>
      <c r="S643" s="26">
        <v>56.2</v>
      </c>
      <c r="T643" s="26">
        <v>446</v>
      </c>
      <c r="U643" s="26">
        <v>213</v>
      </c>
      <c r="V643" s="26">
        <v>221</v>
      </c>
      <c r="W643" s="26">
        <v>4579</v>
      </c>
      <c r="X643" s="26">
        <v>2550</v>
      </c>
      <c r="Y643" s="26">
        <v>217.5</v>
      </c>
      <c r="Z643" s="26">
        <v>543.5</v>
      </c>
      <c r="AA643" s="26">
        <v>3260</v>
      </c>
      <c r="AB643" s="26">
        <v>314.8</v>
      </c>
      <c r="AC643" s="26">
        <v>835</v>
      </c>
      <c r="AD643" s="26">
        <v>9482</v>
      </c>
      <c r="AE643" s="26">
        <v>899.8</v>
      </c>
      <c r="AF643" s="26">
        <v>1699</v>
      </c>
      <c r="AG643" s="26">
        <v>21.107700000000001</v>
      </c>
    </row>
    <row r="644" spans="1:33" ht="15.75" customHeight="1">
      <c r="A644" s="101">
        <v>44760</v>
      </c>
      <c r="B644" s="102">
        <f>VLOOKUP(A644,'FTSE All-Share Historical '!A:B,2,FALSE)</f>
        <v>4011.24</v>
      </c>
      <c r="C644" s="26">
        <v>600</v>
      </c>
      <c r="D644" s="26">
        <v>166</v>
      </c>
      <c r="E644" s="26">
        <v>163</v>
      </c>
      <c r="F644" s="26">
        <v>273</v>
      </c>
      <c r="G644" s="26">
        <v>96</v>
      </c>
      <c r="H644" s="26">
        <v>425</v>
      </c>
      <c r="I644" s="26">
        <v>46.78</v>
      </c>
      <c r="J644" s="26">
        <v>193</v>
      </c>
      <c r="K644" s="26">
        <v>218</v>
      </c>
      <c r="L644" s="26">
        <v>124</v>
      </c>
      <c r="M644" s="26">
        <v>450</v>
      </c>
      <c r="N644" s="26">
        <v>166.1</v>
      </c>
      <c r="O644" s="26">
        <v>1140</v>
      </c>
      <c r="P644" s="26">
        <v>1882</v>
      </c>
      <c r="Q644" s="26">
        <v>75.3</v>
      </c>
      <c r="R644" s="26">
        <v>33.5</v>
      </c>
      <c r="S644" s="26">
        <v>58</v>
      </c>
      <c r="T644" s="26">
        <v>432</v>
      </c>
      <c r="U644" s="26">
        <v>216</v>
      </c>
      <c r="V644" s="26">
        <v>221</v>
      </c>
      <c r="W644" s="26">
        <v>4711</v>
      </c>
      <c r="X644" s="26">
        <v>2637.5</v>
      </c>
      <c r="Y644" s="26">
        <v>222.5</v>
      </c>
      <c r="Z644" s="26">
        <v>560.5</v>
      </c>
      <c r="AA644" s="26">
        <v>3350</v>
      </c>
      <c r="AB644" s="26">
        <v>319.2</v>
      </c>
      <c r="AC644" s="26">
        <v>877.5</v>
      </c>
      <c r="AD644" s="26">
        <v>9526</v>
      </c>
      <c r="AE644" s="26">
        <v>910.6</v>
      </c>
      <c r="AF644" s="26">
        <v>1678</v>
      </c>
      <c r="AG644" s="26">
        <v>21.526599999999998</v>
      </c>
    </row>
    <row r="645" spans="1:33" ht="15.75" customHeight="1">
      <c r="A645" s="101">
        <v>44761</v>
      </c>
      <c r="B645" s="102">
        <f>VLOOKUP(A645,'FTSE All-Share Historical '!A:B,2,FALSE)</f>
        <v>4054.21</v>
      </c>
      <c r="C645" s="26">
        <v>600</v>
      </c>
      <c r="D645" s="26">
        <v>171</v>
      </c>
      <c r="E645" s="26">
        <v>167.4</v>
      </c>
      <c r="F645" s="26">
        <v>285</v>
      </c>
      <c r="G645" s="26">
        <v>96.05</v>
      </c>
      <c r="H645" s="26">
        <v>428.5</v>
      </c>
      <c r="I645" s="26">
        <v>47.18</v>
      </c>
      <c r="J645" s="26">
        <v>194</v>
      </c>
      <c r="K645" s="26">
        <v>222</v>
      </c>
      <c r="L645" s="26">
        <v>123.6</v>
      </c>
      <c r="M645" s="26">
        <v>458</v>
      </c>
      <c r="N645" s="26">
        <v>170.5</v>
      </c>
      <c r="O645" s="26">
        <v>1144</v>
      </c>
      <c r="P645" s="26">
        <v>1900</v>
      </c>
      <c r="Q645" s="26">
        <v>77.2</v>
      </c>
      <c r="R645" s="26">
        <v>34.700000000000003</v>
      </c>
      <c r="S645" s="26">
        <v>58.2</v>
      </c>
      <c r="T645" s="26">
        <v>404</v>
      </c>
      <c r="U645" s="26">
        <v>211</v>
      </c>
      <c r="V645" s="26">
        <v>221</v>
      </c>
      <c r="W645" s="26">
        <v>4707.5</v>
      </c>
      <c r="X645" s="26">
        <v>2637</v>
      </c>
      <c r="Y645" s="26">
        <v>226</v>
      </c>
      <c r="Z645" s="26">
        <v>556</v>
      </c>
      <c r="AA645" s="26">
        <v>3410</v>
      </c>
      <c r="AB645" s="26">
        <v>331</v>
      </c>
      <c r="AC645" s="26">
        <v>920</v>
      </c>
      <c r="AD645" s="26">
        <v>9540</v>
      </c>
      <c r="AE645" s="26">
        <v>915.4</v>
      </c>
      <c r="AF645" s="26">
        <v>1679.5</v>
      </c>
      <c r="AG645" s="26">
        <v>21.5989</v>
      </c>
    </row>
    <row r="646" spans="1:33" ht="15.75" customHeight="1">
      <c r="A646" s="101">
        <v>44762</v>
      </c>
      <c r="B646" s="102">
        <f>VLOOKUP(A646,'FTSE All-Share Historical '!A:B,2,FALSE)</f>
        <v>4042.91</v>
      </c>
      <c r="C646" s="26">
        <v>610</v>
      </c>
      <c r="D646" s="26">
        <v>175.8</v>
      </c>
      <c r="E646" s="26">
        <v>170.1</v>
      </c>
      <c r="F646" s="26">
        <v>285</v>
      </c>
      <c r="G646" s="26">
        <v>95.8</v>
      </c>
      <c r="H646" s="26">
        <v>437.5</v>
      </c>
      <c r="I646" s="26">
        <v>47.32</v>
      </c>
      <c r="J646" s="26">
        <v>195</v>
      </c>
      <c r="K646" s="26">
        <v>225</v>
      </c>
      <c r="L646" s="26">
        <v>123.4</v>
      </c>
      <c r="M646" s="26">
        <v>472.5</v>
      </c>
      <c r="N646" s="26">
        <v>172.6</v>
      </c>
      <c r="O646" s="26">
        <v>1150</v>
      </c>
      <c r="P646" s="26">
        <v>1930</v>
      </c>
      <c r="Q646" s="26">
        <v>77</v>
      </c>
      <c r="R646" s="26">
        <v>39.5</v>
      </c>
      <c r="S646" s="26">
        <v>58.5</v>
      </c>
      <c r="T646" s="26">
        <v>425</v>
      </c>
      <c r="U646" s="26">
        <v>211</v>
      </c>
      <c r="V646" s="26">
        <v>222</v>
      </c>
      <c r="W646" s="26">
        <v>4691</v>
      </c>
      <c r="X646" s="26">
        <v>2604</v>
      </c>
      <c r="Y646" s="26">
        <v>230</v>
      </c>
      <c r="Z646" s="26">
        <v>568.5</v>
      </c>
      <c r="AA646" s="26">
        <v>3445</v>
      </c>
      <c r="AB646" s="26">
        <v>329.2</v>
      </c>
      <c r="AC646" s="26">
        <v>920</v>
      </c>
      <c r="AD646" s="26">
        <v>9694</v>
      </c>
      <c r="AE646" s="26">
        <v>915</v>
      </c>
      <c r="AF646" s="26">
        <v>1690.5</v>
      </c>
      <c r="AG646" s="26">
        <v>21.107700000000001</v>
      </c>
    </row>
    <row r="647" spans="1:33" ht="15.75" customHeight="1">
      <c r="A647" s="101">
        <v>44763</v>
      </c>
      <c r="B647" s="102">
        <f>VLOOKUP(A647,'FTSE All-Share Historical '!A:B,2,FALSE)</f>
        <v>4055.79</v>
      </c>
      <c r="C647" s="26">
        <v>630</v>
      </c>
      <c r="D647" s="26">
        <v>173.4</v>
      </c>
      <c r="E647" s="26">
        <v>172</v>
      </c>
      <c r="F647" s="26">
        <v>284</v>
      </c>
      <c r="G647" s="26">
        <v>93.6</v>
      </c>
      <c r="H647" s="26">
        <v>435</v>
      </c>
      <c r="I647" s="26">
        <v>46.98</v>
      </c>
      <c r="J647" s="26">
        <v>193</v>
      </c>
      <c r="K647" s="26">
        <v>220</v>
      </c>
      <c r="L647" s="26">
        <v>122</v>
      </c>
      <c r="M647" s="26">
        <v>470.5</v>
      </c>
      <c r="N647" s="26">
        <v>172</v>
      </c>
      <c r="O647" s="26">
        <v>1148</v>
      </c>
      <c r="P647" s="26">
        <v>1982</v>
      </c>
      <c r="Q647" s="26">
        <v>77</v>
      </c>
      <c r="R647" s="26">
        <v>44.2</v>
      </c>
      <c r="S647" s="26">
        <v>57.9</v>
      </c>
      <c r="T647" s="26">
        <v>481</v>
      </c>
      <c r="U647" s="26">
        <v>211</v>
      </c>
      <c r="V647" s="26">
        <v>219.5</v>
      </c>
      <c r="W647" s="26">
        <v>4692.5</v>
      </c>
      <c r="X647" s="26">
        <v>2627.5</v>
      </c>
      <c r="Y647" s="26">
        <v>231.5</v>
      </c>
      <c r="Z647" s="26">
        <v>565</v>
      </c>
      <c r="AA647" s="26">
        <v>3520</v>
      </c>
      <c r="AB647" s="26">
        <v>330.2</v>
      </c>
      <c r="AC647" s="26">
        <v>900</v>
      </c>
      <c r="AD647" s="26">
        <v>9834</v>
      </c>
      <c r="AE647" s="26">
        <v>892.6</v>
      </c>
      <c r="AF647" s="26">
        <v>1725</v>
      </c>
      <c r="AG647" s="26">
        <v>20.688700000000001</v>
      </c>
    </row>
    <row r="648" spans="1:33" ht="15.75" customHeight="1">
      <c r="A648" s="101">
        <v>44764</v>
      </c>
      <c r="B648" s="102">
        <f>VLOOKUP(A648,'FTSE All-Share Historical '!A:B,2,FALSE)</f>
        <v>4062.26</v>
      </c>
      <c r="C648" s="26">
        <v>614</v>
      </c>
      <c r="D648" s="26">
        <v>174.6</v>
      </c>
      <c r="E648" s="26">
        <v>170.9</v>
      </c>
      <c r="F648" s="26">
        <v>290</v>
      </c>
      <c r="G648" s="26">
        <v>93.4</v>
      </c>
      <c r="H648" s="26">
        <v>428</v>
      </c>
      <c r="I648" s="26">
        <v>46.8</v>
      </c>
      <c r="J648" s="26">
        <v>193</v>
      </c>
      <c r="K648" s="26">
        <v>225</v>
      </c>
      <c r="L648" s="26">
        <v>123.2</v>
      </c>
      <c r="M648" s="26">
        <v>465</v>
      </c>
      <c r="N648" s="26">
        <v>174.3</v>
      </c>
      <c r="O648" s="26">
        <v>1168</v>
      </c>
      <c r="P648" s="26">
        <v>1980</v>
      </c>
      <c r="Q648" s="26">
        <v>76.7</v>
      </c>
      <c r="R648" s="26">
        <v>43.6</v>
      </c>
      <c r="S648" s="26">
        <v>58</v>
      </c>
      <c r="T648" s="26">
        <v>435</v>
      </c>
      <c r="U648" s="26">
        <v>212</v>
      </c>
      <c r="V648" s="26">
        <v>222</v>
      </c>
      <c r="W648" s="26">
        <v>4772</v>
      </c>
      <c r="X648" s="26">
        <v>2665.5</v>
      </c>
      <c r="Y648" s="26">
        <v>234</v>
      </c>
      <c r="Z648" s="26">
        <v>566</v>
      </c>
      <c r="AA648" s="26">
        <v>3435</v>
      </c>
      <c r="AB648" s="26">
        <v>332</v>
      </c>
      <c r="AC648" s="26">
        <v>900</v>
      </c>
      <c r="AD648" s="26">
        <v>9976</v>
      </c>
      <c r="AE648" s="26">
        <v>890</v>
      </c>
      <c r="AF648" s="26">
        <v>1711</v>
      </c>
      <c r="AG648" s="26">
        <v>19.792899999999999</v>
      </c>
    </row>
    <row r="649" spans="1:33" ht="15.75" customHeight="1">
      <c r="A649" s="101">
        <v>44767</v>
      </c>
      <c r="B649" s="102">
        <f>VLOOKUP(A649,'FTSE All-Share Historical '!A:B,2,FALSE)</f>
        <v>4075.64</v>
      </c>
      <c r="C649" s="26">
        <v>626</v>
      </c>
      <c r="D649" s="26">
        <v>173.4</v>
      </c>
      <c r="E649" s="26">
        <v>170.4</v>
      </c>
      <c r="F649" s="26">
        <v>284</v>
      </c>
      <c r="G649" s="26">
        <v>91.1</v>
      </c>
      <c r="H649" s="26">
        <v>429</v>
      </c>
      <c r="I649" s="26">
        <v>47.7</v>
      </c>
      <c r="J649" s="26">
        <v>192</v>
      </c>
      <c r="K649" s="26">
        <v>221.5</v>
      </c>
      <c r="L649" s="26">
        <v>115.4</v>
      </c>
      <c r="M649" s="26">
        <v>457</v>
      </c>
      <c r="N649" s="26">
        <v>176.6</v>
      </c>
      <c r="O649" s="26">
        <v>1184</v>
      </c>
      <c r="P649" s="26">
        <v>2000</v>
      </c>
      <c r="Q649" s="26">
        <v>76.5</v>
      </c>
      <c r="R649" s="26">
        <v>42</v>
      </c>
      <c r="S649" s="26">
        <v>58</v>
      </c>
      <c r="T649" s="26">
        <v>414</v>
      </c>
      <c r="U649" s="26">
        <v>213</v>
      </c>
      <c r="V649" s="26">
        <v>221.5</v>
      </c>
      <c r="W649" s="26">
        <v>4850</v>
      </c>
      <c r="X649" s="26">
        <v>2729</v>
      </c>
      <c r="Y649" s="26">
        <v>241</v>
      </c>
      <c r="Z649" s="26">
        <v>560</v>
      </c>
      <c r="AA649" s="26">
        <v>3415</v>
      </c>
      <c r="AB649" s="26">
        <v>332.8</v>
      </c>
      <c r="AC649" s="26">
        <v>895</v>
      </c>
      <c r="AD649" s="26">
        <v>9940</v>
      </c>
      <c r="AE649" s="26">
        <v>878.2</v>
      </c>
      <c r="AF649" s="26">
        <v>1724</v>
      </c>
      <c r="AG649" s="26">
        <v>19.8507</v>
      </c>
    </row>
    <row r="650" spans="1:33" ht="15.75" customHeight="1">
      <c r="A650" s="101">
        <v>44768</v>
      </c>
      <c r="B650" s="102">
        <f>VLOOKUP(A650,'FTSE All-Share Historical '!A:B,2,FALSE)</f>
        <v>4068.09</v>
      </c>
      <c r="C650" s="26">
        <v>630</v>
      </c>
      <c r="D650" s="26">
        <v>169.6</v>
      </c>
      <c r="E650" s="26">
        <v>164.4</v>
      </c>
      <c r="F650" s="26">
        <v>290</v>
      </c>
      <c r="G650" s="26">
        <v>92.6</v>
      </c>
      <c r="H650" s="26">
        <v>434.5</v>
      </c>
      <c r="I650" s="26">
        <v>47</v>
      </c>
      <c r="J650" s="26">
        <v>192</v>
      </c>
      <c r="K650" s="26">
        <v>218</v>
      </c>
      <c r="L650" s="26">
        <v>110.6</v>
      </c>
      <c r="M650" s="26">
        <v>459.5</v>
      </c>
      <c r="N650" s="26">
        <v>170.4</v>
      </c>
      <c r="O650" s="26">
        <v>1190</v>
      </c>
      <c r="P650" s="26">
        <v>1952</v>
      </c>
      <c r="Q650" s="26">
        <v>76</v>
      </c>
      <c r="R650" s="26">
        <v>42.15</v>
      </c>
      <c r="S650" s="26">
        <v>57.7</v>
      </c>
      <c r="T650" s="26">
        <v>395</v>
      </c>
      <c r="U650" s="26">
        <v>210</v>
      </c>
      <c r="V650" s="26">
        <v>220</v>
      </c>
      <c r="W650" s="26">
        <v>4823.5</v>
      </c>
      <c r="X650" s="26">
        <v>2751</v>
      </c>
      <c r="Y650" s="26">
        <v>241.5</v>
      </c>
      <c r="Z650" s="26">
        <v>541.5</v>
      </c>
      <c r="AA650" s="26">
        <v>3450</v>
      </c>
      <c r="AB650" s="26">
        <v>339.6</v>
      </c>
      <c r="AC650" s="26">
        <v>895</v>
      </c>
      <c r="AD650" s="26">
        <v>9640</v>
      </c>
      <c r="AE650" s="26">
        <v>881.2</v>
      </c>
      <c r="AF650" s="26">
        <v>1721.5</v>
      </c>
      <c r="AG650" s="26">
        <v>19.504000000000001</v>
      </c>
    </row>
    <row r="651" spans="1:33" ht="15.75" customHeight="1">
      <c r="A651" s="101">
        <v>44769</v>
      </c>
      <c r="B651" s="102">
        <f>VLOOKUP(A651,'FTSE All-Share Historical '!A:B,2,FALSE)</f>
        <v>4090.09</v>
      </c>
      <c r="C651" s="26">
        <v>614</v>
      </c>
      <c r="D651" s="26">
        <v>169</v>
      </c>
      <c r="E651" s="26">
        <v>166.8</v>
      </c>
      <c r="F651" s="26">
        <v>285</v>
      </c>
      <c r="G651" s="26">
        <v>94.6</v>
      </c>
      <c r="H651" s="26">
        <v>441.5</v>
      </c>
      <c r="I651" s="26">
        <v>48.68</v>
      </c>
      <c r="J651" s="26">
        <v>193.5</v>
      </c>
      <c r="K651" s="26">
        <v>227</v>
      </c>
      <c r="L651" s="26">
        <v>115.6</v>
      </c>
      <c r="M651" s="26">
        <v>467</v>
      </c>
      <c r="N651" s="26">
        <v>175.8</v>
      </c>
      <c r="O651" s="26">
        <v>1216</v>
      </c>
      <c r="P651" s="26">
        <v>1940</v>
      </c>
      <c r="Q651" s="26">
        <v>76</v>
      </c>
      <c r="R651" s="26">
        <v>41.8</v>
      </c>
      <c r="S651" s="26">
        <v>57.5</v>
      </c>
      <c r="T651" s="26">
        <v>389</v>
      </c>
      <c r="U651" s="26">
        <v>211</v>
      </c>
      <c r="V651" s="26">
        <v>220</v>
      </c>
      <c r="W651" s="26">
        <v>4788</v>
      </c>
      <c r="X651" s="26">
        <v>2775</v>
      </c>
      <c r="Y651" s="26">
        <v>236.5</v>
      </c>
      <c r="Z651" s="26">
        <v>550</v>
      </c>
      <c r="AA651" s="26">
        <v>3385</v>
      </c>
      <c r="AB651" s="26">
        <v>343.6</v>
      </c>
      <c r="AC651" s="26">
        <v>897.5</v>
      </c>
      <c r="AD651" s="26">
        <v>9586</v>
      </c>
      <c r="AE651" s="26">
        <v>901.2</v>
      </c>
      <c r="AF651" s="26">
        <v>1721.5</v>
      </c>
      <c r="AG651" s="26">
        <v>20.081900000000001</v>
      </c>
    </row>
    <row r="652" spans="1:33" ht="15.75" customHeight="1">
      <c r="A652" s="101">
        <v>44770</v>
      </c>
      <c r="B652" s="102">
        <f>VLOOKUP(A652,'FTSE All-Share Historical '!A:B,2,FALSE)</f>
        <v>4095.65</v>
      </c>
      <c r="C652" s="26">
        <v>620</v>
      </c>
      <c r="D652" s="26">
        <v>169</v>
      </c>
      <c r="E652" s="26">
        <v>167.5</v>
      </c>
      <c r="F652" s="26">
        <v>286</v>
      </c>
      <c r="G652" s="26">
        <v>94</v>
      </c>
      <c r="H652" s="26">
        <v>437</v>
      </c>
      <c r="I652" s="26">
        <v>47.78</v>
      </c>
      <c r="J652" s="26">
        <v>195</v>
      </c>
      <c r="K652" s="26">
        <v>227</v>
      </c>
      <c r="L652" s="26">
        <v>111.2</v>
      </c>
      <c r="M652" s="26">
        <v>471.5</v>
      </c>
      <c r="N652" s="26">
        <v>170.4</v>
      </c>
      <c r="O652" s="26">
        <v>1236</v>
      </c>
      <c r="P652" s="26">
        <v>1946</v>
      </c>
      <c r="Q652" s="26">
        <v>76.7</v>
      </c>
      <c r="R652" s="26">
        <v>42</v>
      </c>
      <c r="S652" s="26">
        <v>58</v>
      </c>
      <c r="T652" s="26">
        <v>385</v>
      </c>
      <c r="U652" s="26">
        <v>214</v>
      </c>
      <c r="V652" s="26">
        <v>220</v>
      </c>
      <c r="W652" s="26">
        <v>4838.5</v>
      </c>
      <c r="X652" s="26">
        <v>2844.5</v>
      </c>
      <c r="Y652" s="26">
        <v>245.5</v>
      </c>
      <c r="Z652" s="26">
        <v>551.5</v>
      </c>
      <c r="AA652" s="26">
        <v>3345</v>
      </c>
      <c r="AB652" s="26">
        <v>346</v>
      </c>
      <c r="AC652" s="26">
        <v>895</v>
      </c>
      <c r="AD652" s="26">
        <v>9866</v>
      </c>
      <c r="AE652" s="26">
        <v>899.8</v>
      </c>
      <c r="AF652" s="26">
        <v>1700.5</v>
      </c>
      <c r="AG652" s="26">
        <v>20.6309</v>
      </c>
    </row>
    <row r="653" spans="1:33" ht="15.75" customHeight="1">
      <c r="A653" s="101">
        <v>44771</v>
      </c>
      <c r="B653" s="102">
        <f>VLOOKUP(A653,'FTSE All-Share Historical '!A:B,2,FALSE)</f>
        <v>4142.41</v>
      </c>
      <c r="C653" s="26">
        <v>638</v>
      </c>
      <c r="D653" s="26">
        <v>170.2</v>
      </c>
      <c r="E653" s="26">
        <v>172.1</v>
      </c>
      <c r="F653" s="26">
        <v>293</v>
      </c>
      <c r="G653" s="26">
        <v>97.3</v>
      </c>
      <c r="H653" s="26">
        <v>441</v>
      </c>
      <c r="I653" s="26">
        <v>47.74</v>
      </c>
      <c r="J653" s="26">
        <v>195</v>
      </c>
      <c r="K653" s="26">
        <v>223</v>
      </c>
      <c r="L653" s="26">
        <v>111</v>
      </c>
      <c r="M653" s="26">
        <v>483</v>
      </c>
      <c r="N653" s="26">
        <v>173.3</v>
      </c>
      <c r="O653" s="26">
        <v>1240</v>
      </c>
      <c r="P653" s="26">
        <v>2025</v>
      </c>
      <c r="Q653" s="26">
        <v>76.400000000000006</v>
      </c>
      <c r="R653" s="26">
        <v>43.9</v>
      </c>
      <c r="S653" s="26">
        <v>58.5</v>
      </c>
      <c r="T653" s="26">
        <v>372</v>
      </c>
      <c r="U653" s="26">
        <v>213</v>
      </c>
      <c r="V653" s="26">
        <v>220</v>
      </c>
      <c r="W653" s="26">
        <v>4924.5</v>
      </c>
      <c r="X653" s="26">
        <v>2950</v>
      </c>
      <c r="Y653" s="26">
        <v>249.5</v>
      </c>
      <c r="Z653" s="26">
        <v>556.5</v>
      </c>
      <c r="AA653" s="26">
        <v>3435</v>
      </c>
      <c r="AB653" s="26">
        <v>342.4</v>
      </c>
      <c r="AC653" s="26">
        <v>890</v>
      </c>
      <c r="AD653" s="26">
        <v>10290</v>
      </c>
      <c r="AE653" s="26">
        <v>916.6</v>
      </c>
      <c r="AF653" s="26">
        <v>1730</v>
      </c>
      <c r="AG653" s="26">
        <v>20.081900000000001</v>
      </c>
    </row>
    <row r="654" spans="1:33" ht="15.75" customHeight="1">
      <c r="A654" s="101">
        <v>44774</v>
      </c>
      <c r="B654" s="102">
        <f>VLOOKUP(A654,'FTSE All-Share Historical '!A:B,2,FALSE)</f>
        <v>4134.95</v>
      </c>
      <c r="C654" s="26">
        <v>634</v>
      </c>
      <c r="D654" s="26">
        <v>176</v>
      </c>
      <c r="E654" s="26">
        <v>172.3</v>
      </c>
      <c r="F654" s="26">
        <v>295</v>
      </c>
      <c r="G654" s="26">
        <v>98.9</v>
      </c>
      <c r="H654" s="26">
        <v>445.5</v>
      </c>
      <c r="I654" s="26">
        <v>49.08</v>
      </c>
      <c r="J654" s="26">
        <v>195</v>
      </c>
      <c r="K654" s="26">
        <v>221</v>
      </c>
      <c r="L654" s="26">
        <v>107.8</v>
      </c>
      <c r="M654" s="26">
        <v>489</v>
      </c>
      <c r="N654" s="26">
        <v>177.5</v>
      </c>
      <c r="O654" s="26">
        <v>1250</v>
      </c>
      <c r="P654" s="26">
        <v>1996</v>
      </c>
      <c r="Q654" s="26">
        <v>75.3</v>
      </c>
      <c r="R654" s="26">
        <v>44</v>
      </c>
      <c r="S654" s="26">
        <v>59.6</v>
      </c>
      <c r="T654" s="26">
        <v>356</v>
      </c>
      <c r="U654" s="26">
        <v>208</v>
      </c>
      <c r="V654" s="26">
        <v>219</v>
      </c>
      <c r="W654" s="26">
        <v>4864.5</v>
      </c>
      <c r="X654" s="26">
        <v>2832.5</v>
      </c>
      <c r="Y654" s="26">
        <v>246</v>
      </c>
      <c r="Z654" s="26">
        <v>560</v>
      </c>
      <c r="AA654" s="26">
        <v>3370</v>
      </c>
      <c r="AB654" s="26">
        <v>351.4</v>
      </c>
      <c r="AC654" s="26">
        <v>885</v>
      </c>
      <c r="AD654" s="26">
        <v>10175</v>
      </c>
      <c r="AE654" s="26">
        <v>913.4</v>
      </c>
      <c r="AF654" s="26">
        <v>1752</v>
      </c>
      <c r="AG654" s="26">
        <v>20.183</v>
      </c>
    </row>
    <row r="655" spans="1:33" ht="15.75" customHeight="1">
      <c r="A655" s="101">
        <v>44775</v>
      </c>
      <c r="B655" s="102">
        <f>VLOOKUP(A655,'FTSE All-Share Historical '!A:B,2,FALSE)</f>
        <v>4126.34</v>
      </c>
      <c r="C655" s="26">
        <v>638</v>
      </c>
      <c r="D655" s="26">
        <v>174</v>
      </c>
      <c r="E655" s="26">
        <v>170.8</v>
      </c>
      <c r="F655" s="26">
        <v>284</v>
      </c>
      <c r="G655" s="26">
        <v>98.9</v>
      </c>
      <c r="H655" s="26">
        <v>441</v>
      </c>
      <c r="I655" s="26">
        <v>47.7</v>
      </c>
      <c r="J655" s="26">
        <v>195</v>
      </c>
      <c r="K655" s="26">
        <v>222</v>
      </c>
      <c r="L655" s="26">
        <v>101.6</v>
      </c>
      <c r="M655" s="26">
        <v>480</v>
      </c>
      <c r="N655" s="26">
        <v>177.4</v>
      </c>
      <c r="O655" s="26">
        <v>1220</v>
      </c>
      <c r="P655" s="26">
        <v>1978</v>
      </c>
      <c r="Q655" s="26">
        <v>74.099999999999994</v>
      </c>
      <c r="R655" s="26">
        <v>41.05</v>
      </c>
      <c r="S655" s="26">
        <v>58.3</v>
      </c>
      <c r="T655" s="26">
        <v>317</v>
      </c>
      <c r="U655" s="26">
        <v>205</v>
      </c>
      <c r="V655" s="26">
        <v>217</v>
      </c>
      <c r="W655" s="26">
        <v>4800.5</v>
      </c>
      <c r="X655" s="26">
        <v>2790</v>
      </c>
      <c r="Y655" s="26">
        <v>248</v>
      </c>
      <c r="Z655" s="26">
        <v>558</v>
      </c>
      <c r="AA655" s="26">
        <v>3370</v>
      </c>
      <c r="AB655" s="26">
        <v>360.6</v>
      </c>
      <c r="AC655" s="26">
        <v>855</v>
      </c>
      <c r="AD655" s="26">
        <v>10150</v>
      </c>
      <c r="AE655" s="26">
        <v>917.4</v>
      </c>
      <c r="AF655" s="26">
        <v>1731.5</v>
      </c>
      <c r="AG655" s="26">
        <v>19.5184</v>
      </c>
    </row>
    <row r="656" spans="1:33" ht="15.75" customHeight="1">
      <c r="A656" s="101">
        <v>44776</v>
      </c>
      <c r="B656" s="102">
        <f>VLOOKUP(A656,'FTSE All-Share Historical '!A:B,2,FALSE)</f>
        <v>4148.2</v>
      </c>
      <c r="C656" s="26">
        <v>650</v>
      </c>
      <c r="D656" s="26">
        <v>169.4</v>
      </c>
      <c r="E656" s="26">
        <v>176.8</v>
      </c>
      <c r="F656" s="26">
        <v>283</v>
      </c>
      <c r="G656" s="26">
        <v>100</v>
      </c>
      <c r="H656" s="26">
        <v>448</v>
      </c>
      <c r="I656" s="26">
        <v>47.4</v>
      </c>
      <c r="J656" s="26">
        <v>195</v>
      </c>
      <c r="K656" s="26">
        <v>220</v>
      </c>
      <c r="L656" s="26">
        <v>107</v>
      </c>
      <c r="M656" s="26">
        <v>508</v>
      </c>
      <c r="N656" s="26">
        <v>181.8</v>
      </c>
      <c r="O656" s="26">
        <v>1240</v>
      </c>
      <c r="P656" s="26">
        <v>1982</v>
      </c>
      <c r="Q656" s="26">
        <v>73.599999999999994</v>
      </c>
      <c r="R656" s="26">
        <v>39.25</v>
      </c>
      <c r="S656" s="26">
        <v>58.3</v>
      </c>
      <c r="T656" s="26">
        <v>345</v>
      </c>
      <c r="U656" s="26">
        <v>206</v>
      </c>
      <c r="V656" s="26">
        <v>216</v>
      </c>
      <c r="W656" s="26">
        <v>4798.5</v>
      </c>
      <c r="X656" s="26">
        <v>2778</v>
      </c>
      <c r="Y656" s="26">
        <v>247</v>
      </c>
      <c r="Z656" s="26">
        <v>570</v>
      </c>
      <c r="AA656" s="26">
        <v>3380</v>
      </c>
      <c r="AB656" s="26">
        <v>353.6</v>
      </c>
      <c r="AC656" s="26">
        <v>870</v>
      </c>
      <c r="AD656" s="26">
        <v>10135</v>
      </c>
      <c r="AE656" s="26">
        <v>950.6</v>
      </c>
      <c r="AF656" s="26">
        <v>1762</v>
      </c>
      <c r="AG656" s="26">
        <v>20.2986</v>
      </c>
    </row>
    <row r="657" spans="1:33" ht="15.75" customHeight="1">
      <c r="A657" s="101">
        <v>44777</v>
      </c>
      <c r="B657" s="102">
        <f>VLOOKUP(A657,'FTSE All-Share Historical '!A:B,2,FALSE)</f>
        <v>4153.71</v>
      </c>
      <c r="C657" s="26">
        <v>626</v>
      </c>
      <c r="D657" s="26">
        <v>171.6</v>
      </c>
      <c r="E657" s="26">
        <v>175.6</v>
      </c>
      <c r="F657" s="26">
        <v>286</v>
      </c>
      <c r="G657" s="26">
        <v>97.45</v>
      </c>
      <c r="H657" s="26">
        <v>466.5</v>
      </c>
      <c r="I657" s="26">
        <v>46.8</v>
      </c>
      <c r="J657" s="26">
        <v>194.25</v>
      </c>
      <c r="K657" s="26">
        <v>216</v>
      </c>
      <c r="L657" s="26">
        <v>112</v>
      </c>
      <c r="M657" s="26">
        <v>506</v>
      </c>
      <c r="N657" s="26">
        <v>184.1</v>
      </c>
      <c r="O657" s="26">
        <v>1220</v>
      </c>
      <c r="P657" s="26">
        <v>1948</v>
      </c>
      <c r="Q657" s="26">
        <v>75</v>
      </c>
      <c r="R657" s="26">
        <v>39.5</v>
      </c>
      <c r="S657" s="26">
        <v>57</v>
      </c>
      <c r="T657" s="26">
        <v>384</v>
      </c>
      <c r="U657" s="26">
        <v>204</v>
      </c>
      <c r="V657" s="26">
        <v>216</v>
      </c>
      <c r="W657" s="26">
        <v>4830</v>
      </c>
      <c r="X657" s="26">
        <v>2866</v>
      </c>
      <c r="Y657" s="26">
        <v>250</v>
      </c>
      <c r="Z657" s="26">
        <v>576.5</v>
      </c>
      <c r="AA657" s="26">
        <v>3425</v>
      </c>
      <c r="AB657" s="26">
        <v>338.8</v>
      </c>
      <c r="AC657" s="26">
        <v>870</v>
      </c>
      <c r="AD657" s="26">
        <v>10345</v>
      </c>
      <c r="AE657" s="26">
        <v>959.4</v>
      </c>
      <c r="AF657" s="26">
        <v>1650.5</v>
      </c>
      <c r="AG657" s="26">
        <v>19.720700000000001</v>
      </c>
    </row>
    <row r="658" spans="1:33" ht="15.75" customHeight="1">
      <c r="A658" s="101">
        <v>44778</v>
      </c>
      <c r="B658" s="102">
        <f>VLOOKUP(A658,'FTSE All-Share Historical '!A:B,2,FALSE)</f>
        <v>4146.45</v>
      </c>
      <c r="C658" s="26">
        <v>650</v>
      </c>
      <c r="D658" s="26">
        <v>166</v>
      </c>
      <c r="E658" s="26">
        <v>173.6</v>
      </c>
      <c r="F658" s="26">
        <v>280</v>
      </c>
      <c r="G658" s="26">
        <v>97.9</v>
      </c>
      <c r="H658" s="26">
        <v>473</v>
      </c>
      <c r="I658" s="26">
        <v>47</v>
      </c>
      <c r="J658" s="26">
        <v>193.5</v>
      </c>
      <c r="K658" s="26">
        <v>221</v>
      </c>
      <c r="L658" s="26">
        <v>113.2</v>
      </c>
      <c r="M658" s="26">
        <v>502</v>
      </c>
      <c r="N658" s="26">
        <v>187.3</v>
      </c>
      <c r="O658" s="26">
        <v>1226</v>
      </c>
      <c r="P658" s="26">
        <v>1840</v>
      </c>
      <c r="Q658" s="26">
        <v>75.900000000000006</v>
      </c>
      <c r="R658" s="26">
        <v>39.5</v>
      </c>
      <c r="S658" s="26">
        <v>56.9</v>
      </c>
      <c r="T658" s="26">
        <v>396</v>
      </c>
      <c r="U658" s="26">
        <v>207</v>
      </c>
      <c r="V658" s="26">
        <v>216</v>
      </c>
      <c r="W658" s="26">
        <v>4927.5</v>
      </c>
      <c r="X658" s="26">
        <v>2897</v>
      </c>
      <c r="Y658" s="26">
        <v>253</v>
      </c>
      <c r="Z658" s="26">
        <v>573</v>
      </c>
      <c r="AA658" s="26">
        <v>3555</v>
      </c>
      <c r="AB658" s="26">
        <v>334.6</v>
      </c>
      <c r="AC658" s="26">
        <v>872.5</v>
      </c>
      <c r="AD658" s="26">
        <v>10245</v>
      </c>
      <c r="AE658" s="26">
        <v>959.4</v>
      </c>
      <c r="AF658" s="26">
        <v>1604.5</v>
      </c>
      <c r="AG658" s="26">
        <v>19.215</v>
      </c>
    </row>
    <row r="659" spans="1:33" ht="15.75" customHeight="1">
      <c r="A659" s="101">
        <v>44781</v>
      </c>
      <c r="B659" s="102">
        <f>VLOOKUP(A659,'FTSE All-Share Historical '!A:B,2,FALSE)</f>
        <v>4168.67</v>
      </c>
      <c r="C659" s="26">
        <v>630</v>
      </c>
      <c r="D659" s="26">
        <v>163.4</v>
      </c>
      <c r="E659" s="26">
        <v>173.2</v>
      </c>
      <c r="F659" s="26">
        <v>280</v>
      </c>
      <c r="G659" s="26">
        <v>96.9</v>
      </c>
      <c r="H659" s="26">
        <v>465</v>
      </c>
      <c r="I659" s="26">
        <v>46.9</v>
      </c>
      <c r="J659" s="26">
        <v>192</v>
      </c>
      <c r="K659" s="26">
        <v>215</v>
      </c>
      <c r="L659" s="26">
        <v>113</v>
      </c>
      <c r="M659" s="26">
        <v>498.5</v>
      </c>
      <c r="N659" s="26">
        <v>188.3</v>
      </c>
      <c r="O659" s="26">
        <v>1210</v>
      </c>
      <c r="P659" s="26">
        <v>1800</v>
      </c>
      <c r="Q659" s="26">
        <v>75.3</v>
      </c>
      <c r="R659" s="26">
        <v>40.65</v>
      </c>
      <c r="S659" s="26">
        <v>56.5</v>
      </c>
      <c r="T659" s="26">
        <v>380</v>
      </c>
      <c r="U659" s="26">
        <v>206</v>
      </c>
      <c r="V659" s="26">
        <v>215.5</v>
      </c>
      <c r="W659" s="26">
        <v>4957.5</v>
      </c>
      <c r="X659" s="26">
        <v>2949</v>
      </c>
      <c r="Y659" s="26">
        <v>247</v>
      </c>
      <c r="Z659" s="26">
        <v>581</v>
      </c>
      <c r="AA659" s="26">
        <v>3440</v>
      </c>
      <c r="AB659" s="26">
        <v>340.2</v>
      </c>
      <c r="AC659" s="26">
        <v>892.5</v>
      </c>
      <c r="AD659" s="26">
        <v>10245</v>
      </c>
      <c r="AE659" s="26">
        <v>969.4</v>
      </c>
      <c r="AF659" s="26">
        <v>1604.5</v>
      </c>
      <c r="AG659" s="26">
        <v>19.865200000000002</v>
      </c>
    </row>
    <row r="660" spans="1:33" ht="15.75" customHeight="1">
      <c r="A660" s="101">
        <v>44782</v>
      </c>
      <c r="B660" s="102">
        <f>VLOOKUP(A660,'FTSE All-Share Historical '!A:B,2,FALSE)</f>
        <v>4164.79</v>
      </c>
      <c r="C660" s="26">
        <v>620</v>
      </c>
      <c r="D660" s="26">
        <v>164</v>
      </c>
      <c r="E660" s="26">
        <v>170</v>
      </c>
      <c r="F660" s="26">
        <v>281</v>
      </c>
      <c r="G660" s="26">
        <v>94.6</v>
      </c>
      <c r="H660" s="26">
        <v>466</v>
      </c>
      <c r="I660" s="26">
        <v>45.76</v>
      </c>
      <c r="J660" s="26">
        <v>192</v>
      </c>
      <c r="K660" s="26">
        <v>215</v>
      </c>
      <c r="L660" s="26">
        <v>107.8</v>
      </c>
      <c r="M660" s="26">
        <v>489</v>
      </c>
      <c r="N660" s="26">
        <v>188.9</v>
      </c>
      <c r="O660" s="26">
        <v>1240</v>
      </c>
      <c r="P660" s="26">
        <v>1812</v>
      </c>
      <c r="Q660" s="26">
        <v>75</v>
      </c>
      <c r="R660" s="26">
        <v>39</v>
      </c>
      <c r="S660" s="26">
        <v>55.2</v>
      </c>
      <c r="T660" s="26">
        <v>375</v>
      </c>
      <c r="U660" s="26">
        <v>205</v>
      </c>
      <c r="V660" s="26">
        <v>217</v>
      </c>
      <c r="W660" s="26">
        <v>4985</v>
      </c>
      <c r="X660" s="26">
        <v>2928.5</v>
      </c>
      <c r="Y660" s="26">
        <v>251.5</v>
      </c>
      <c r="Z660" s="26">
        <v>560</v>
      </c>
      <c r="AA660" s="26">
        <v>3480</v>
      </c>
      <c r="AB660" s="26">
        <v>344.4</v>
      </c>
      <c r="AC660" s="26">
        <v>900</v>
      </c>
      <c r="AD660" s="26">
        <v>10085</v>
      </c>
      <c r="AE660" s="26">
        <v>948.2</v>
      </c>
      <c r="AF660" s="26">
        <v>1594</v>
      </c>
      <c r="AG660" s="26">
        <v>19.142800000000001</v>
      </c>
    </row>
    <row r="661" spans="1:33" ht="15.75" customHeight="1">
      <c r="A661" s="101">
        <v>44783</v>
      </c>
      <c r="B661" s="102">
        <f>VLOOKUP(A661,'FTSE All-Share Historical '!A:B,2,FALSE)</f>
        <v>4186.07</v>
      </c>
      <c r="C661" s="26">
        <v>622</v>
      </c>
      <c r="D661" s="26">
        <v>161.80000000000001</v>
      </c>
      <c r="E661" s="26">
        <v>172</v>
      </c>
      <c r="F661" s="26">
        <v>289</v>
      </c>
      <c r="G661" s="26">
        <v>89</v>
      </c>
      <c r="H661" s="26">
        <v>465</v>
      </c>
      <c r="I661" s="26">
        <v>47.56</v>
      </c>
      <c r="J661" s="26">
        <v>195</v>
      </c>
      <c r="K661" s="26">
        <v>209</v>
      </c>
      <c r="L661" s="26">
        <v>113.6</v>
      </c>
      <c r="M661" s="26">
        <v>489</v>
      </c>
      <c r="N661" s="26">
        <v>195.3</v>
      </c>
      <c r="O661" s="26">
        <v>1230</v>
      </c>
      <c r="P661" s="26">
        <v>1858</v>
      </c>
      <c r="Q661" s="26">
        <v>76.5</v>
      </c>
      <c r="R661" s="26">
        <v>41</v>
      </c>
      <c r="S661" s="26">
        <v>56.2</v>
      </c>
      <c r="T661" s="26">
        <v>380</v>
      </c>
      <c r="U661" s="26">
        <v>206</v>
      </c>
      <c r="V661" s="26">
        <v>219</v>
      </c>
      <c r="W661" s="26">
        <v>5003</v>
      </c>
      <c r="X661" s="26">
        <v>2957</v>
      </c>
      <c r="Y661" s="26">
        <v>248</v>
      </c>
      <c r="Z661" s="26">
        <v>583.5</v>
      </c>
      <c r="AA661" s="26">
        <v>3555</v>
      </c>
      <c r="AB661" s="26">
        <v>346.2</v>
      </c>
      <c r="AC661" s="26">
        <v>895</v>
      </c>
      <c r="AD661" s="26">
        <v>10355</v>
      </c>
      <c r="AE661" s="26">
        <v>947.8</v>
      </c>
      <c r="AF661" s="26">
        <v>1611</v>
      </c>
      <c r="AG661" s="26">
        <v>19.359500000000001</v>
      </c>
    </row>
    <row r="662" spans="1:33" ht="15.75" customHeight="1">
      <c r="A662" s="101">
        <v>44784</v>
      </c>
      <c r="B662" s="102">
        <f>VLOOKUP(A662,'FTSE All-Share Historical '!A:B,2,FALSE)</f>
        <v>4164.99</v>
      </c>
      <c r="C662" s="26">
        <v>634</v>
      </c>
      <c r="D662" s="26">
        <v>160</v>
      </c>
      <c r="E662" s="26">
        <v>164.9</v>
      </c>
      <c r="F662" s="26">
        <v>285</v>
      </c>
      <c r="G662" s="26">
        <v>84.7</v>
      </c>
      <c r="H662" s="26">
        <v>449</v>
      </c>
      <c r="I662" s="26">
        <v>47.1</v>
      </c>
      <c r="J662" s="26">
        <v>196.5</v>
      </c>
      <c r="K662" s="26">
        <v>215</v>
      </c>
      <c r="L662" s="26">
        <v>113.4</v>
      </c>
      <c r="M662" s="26">
        <v>492</v>
      </c>
      <c r="N662" s="26">
        <v>190.7</v>
      </c>
      <c r="O662" s="26">
        <v>1232</v>
      </c>
      <c r="P662" s="26">
        <v>1854</v>
      </c>
      <c r="Q662" s="26">
        <v>76.3</v>
      </c>
      <c r="R662" s="26">
        <v>40.4</v>
      </c>
      <c r="S662" s="26">
        <v>56.3</v>
      </c>
      <c r="T662" s="26">
        <v>389</v>
      </c>
      <c r="U662" s="26">
        <v>207</v>
      </c>
      <c r="V662" s="26">
        <v>219</v>
      </c>
      <c r="W662" s="26">
        <v>4816</v>
      </c>
      <c r="X662" s="26">
        <v>3007</v>
      </c>
      <c r="Y662" s="26">
        <v>248.5</v>
      </c>
      <c r="Z662" s="26">
        <v>580.5</v>
      </c>
      <c r="AA662" s="26">
        <v>3585</v>
      </c>
      <c r="AB662" s="26">
        <v>340.2</v>
      </c>
      <c r="AC662" s="26">
        <v>910</v>
      </c>
      <c r="AD662" s="26">
        <v>10340</v>
      </c>
      <c r="AE662" s="26">
        <v>941.8</v>
      </c>
      <c r="AF662" s="26">
        <v>1565</v>
      </c>
      <c r="AG662" s="26">
        <v>18.0593</v>
      </c>
    </row>
    <row r="663" spans="1:33" ht="15.75" customHeight="1">
      <c r="A663" s="101">
        <v>44785</v>
      </c>
      <c r="B663" s="102">
        <f>VLOOKUP(A663,'FTSE All-Share Historical '!A:B,2,FALSE)</f>
        <v>4184.46</v>
      </c>
      <c r="C663" s="26">
        <v>620</v>
      </c>
      <c r="D663" s="26">
        <v>160.80000000000001</v>
      </c>
      <c r="E663" s="26">
        <v>166.9</v>
      </c>
      <c r="F663" s="26">
        <v>286</v>
      </c>
      <c r="G663" s="26">
        <v>87.6</v>
      </c>
      <c r="H663" s="26">
        <v>456</v>
      </c>
      <c r="I663" s="26">
        <v>48.22</v>
      </c>
      <c r="J663" s="26">
        <v>197</v>
      </c>
      <c r="K663" s="26">
        <v>217</v>
      </c>
      <c r="L663" s="26">
        <v>120</v>
      </c>
      <c r="M663" s="26">
        <v>503</v>
      </c>
      <c r="N663" s="26">
        <v>190.7</v>
      </c>
      <c r="O663" s="26">
        <v>1260</v>
      </c>
      <c r="P663" s="26">
        <v>1842</v>
      </c>
      <c r="Q663" s="26">
        <v>76</v>
      </c>
      <c r="R663" s="26">
        <v>40</v>
      </c>
      <c r="S663" s="26">
        <v>55.1</v>
      </c>
      <c r="T663" s="26">
        <v>409</v>
      </c>
      <c r="U663" s="26">
        <v>206</v>
      </c>
      <c r="V663" s="26">
        <v>224</v>
      </c>
      <c r="W663" s="26">
        <v>4844</v>
      </c>
      <c r="X663" s="26">
        <v>2963</v>
      </c>
      <c r="Y663" s="26">
        <v>246</v>
      </c>
      <c r="Z663" s="26">
        <v>593</v>
      </c>
      <c r="AA663" s="26">
        <v>3635</v>
      </c>
      <c r="AB663" s="26">
        <v>329.6</v>
      </c>
      <c r="AC663" s="26">
        <v>895</v>
      </c>
      <c r="AD663" s="26">
        <v>10280</v>
      </c>
      <c r="AE663" s="26">
        <v>950</v>
      </c>
      <c r="AF663" s="26">
        <v>1532.5</v>
      </c>
      <c r="AG663" s="26">
        <v>18.3338</v>
      </c>
    </row>
    <row r="664" spans="1:33" ht="15.75" customHeight="1">
      <c r="A664" s="101">
        <v>44788</v>
      </c>
      <c r="B664" s="102">
        <f>VLOOKUP(A664,'FTSE All-Share Historical '!A:B,2,FALSE)</f>
        <v>4189.75</v>
      </c>
      <c r="C664" s="26">
        <v>629</v>
      </c>
      <c r="D664" s="26">
        <v>167</v>
      </c>
      <c r="E664" s="26">
        <v>165.5</v>
      </c>
      <c r="F664" s="26">
        <v>292</v>
      </c>
      <c r="G664" s="26">
        <v>83.7</v>
      </c>
      <c r="H664" s="26">
        <v>458</v>
      </c>
      <c r="I664" s="26">
        <v>47</v>
      </c>
      <c r="J664" s="26">
        <v>197.25</v>
      </c>
      <c r="K664" s="26">
        <v>222</v>
      </c>
      <c r="L664" s="26">
        <v>122.4</v>
      </c>
      <c r="M664" s="26">
        <v>500</v>
      </c>
      <c r="N664" s="26">
        <v>189</v>
      </c>
      <c r="O664" s="26">
        <v>1240</v>
      </c>
      <c r="P664" s="26">
        <v>1856</v>
      </c>
      <c r="Q664" s="26">
        <v>76</v>
      </c>
      <c r="R664" s="26">
        <v>41</v>
      </c>
      <c r="S664" s="26">
        <v>52.5</v>
      </c>
      <c r="T664" s="26">
        <v>391</v>
      </c>
      <c r="U664" s="26">
        <v>207</v>
      </c>
      <c r="V664" s="26">
        <v>223.5</v>
      </c>
      <c r="W664" s="26">
        <v>4735.5</v>
      </c>
      <c r="X664" s="26">
        <v>2901</v>
      </c>
      <c r="Y664" s="26">
        <v>242</v>
      </c>
      <c r="Z664" s="26">
        <v>584.5</v>
      </c>
      <c r="AA664" s="26">
        <v>3655</v>
      </c>
      <c r="AB664" s="26">
        <v>331</v>
      </c>
      <c r="AC664" s="26">
        <v>870</v>
      </c>
      <c r="AD664" s="26">
        <v>10350</v>
      </c>
      <c r="AE664" s="26">
        <v>978.2</v>
      </c>
      <c r="AF664" s="26">
        <v>1554.5</v>
      </c>
      <c r="AG664" s="26">
        <v>18.781600000000001</v>
      </c>
    </row>
    <row r="665" spans="1:33" ht="15.75" customHeight="1">
      <c r="A665" s="101">
        <v>44789</v>
      </c>
      <c r="B665" s="102">
        <f>VLOOKUP(A665,'FTSE All-Share Historical '!A:B,2,FALSE)</f>
        <v>4200.9399999999996</v>
      </c>
      <c r="C665" s="26">
        <v>640</v>
      </c>
      <c r="D665" s="26">
        <v>169</v>
      </c>
      <c r="E665" s="26">
        <v>170.8</v>
      </c>
      <c r="F665" s="26">
        <v>290</v>
      </c>
      <c r="G665" s="26">
        <v>85</v>
      </c>
      <c r="H665" s="26">
        <v>475</v>
      </c>
      <c r="I665" s="26">
        <v>46.56</v>
      </c>
      <c r="J665" s="26">
        <v>195.5</v>
      </c>
      <c r="K665" s="26">
        <v>225</v>
      </c>
      <c r="L665" s="26">
        <v>134</v>
      </c>
      <c r="M665" s="26">
        <v>501</v>
      </c>
      <c r="N665" s="26">
        <v>188.9</v>
      </c>
      <c r="O665" s="26">
        <v>1230</v>
      </c>
      <c r="P665" s="26">
        <v>1848</v>
      </c>
      <c r="Q665" s="26">
        <v>76.2</v>
      </c>
      <c r="R665" s="26">
        <v>40.5</v>
      </c>
      <c r="S665" s="26">
        <v>53.3</v>
      </c>
      <c r="T665" s="26">
        <v>387</v>
      </c>
      <c r="U665" s="26">
        <v>206</v>
      </c>
      <c r="V665" s="26">
        <v>225.5</v>
      </c>
      <c r="W665" s="26">
        <v>4918</v>
      </c>
      <c r="X665" s="26">
        <v>3002.5</v>
      </c>
      <c r="Y665" s="26">
        <v>244</v>
      </c>
      <c r="Z665" s="26">
        <v>581</v>
      </c>
      <c r="AA665" s="26">
        <v>3510</v>
      </c>
      <c r="AB665" s="26">
        <v>335.8</v>
      </c>
      <c r="AC665" s="26">
        <v>882.5</v>
      </c>
      <c r="AD665" s="26">
        <v>10380</v>
      </c>
      <c r="AE665" s="26">
        <v>982.8</v>
      </c>
      <c r="AF665" s="26">
        <v>1550</v>
      </c>
      <c r="AG665" s="26">
        <v>17.6981</v>
      </c>
    </row>
    <row r="666" spans="1:33" ht="15.75" customHeight="1">
      <c r="A666" s="101">
        <v>44790</v>
      </c>
      <c r="B666" s="102">
        <f>VLOOKUP(A666,'FTSE All-Share Historical '!A:B,2,FALSE)</f>
        <v>4181.47</v>
      </c>
      <c r="C666" s="26">
        <v>634</v>
      </c>
      <c r="D666" s="26">
        <v>169.2</v>
      </c>
      <c r="E666" s="26">
        <v>162.6</v>
      </c>
      <c r="F666" s="26">
        <v>295</v>
      </c>
      <c r="G666" s="26">
        <v>84</v>
      </c>
      <c r="H666" s="26">
        <v>462.5</v>
      </c>
      <c r="I666" s="26">
        <v>44.06</v>
      </c>
      <c r="J666" s="26">
        <v>197</v>
      </c>
      <c r="K666" s="26">
        <v>217.5</v>
      </c>
      <c r="L666" s="26">
        <v>128.6</v>
      </c>
      <c r="M666" s="26">
        <v>485</v>
      </c>
      <c r="N666" s="26">
        <v>175.7</v>
      </c>
      <c r="O666" s="26">
        <v>1270</v>
      </c>
      <c r="P666" s="26">
        <v>1828</v>
      </c>
      <c r="Q666" s="26">
        <v>76.099999999999994</v>
      </c>
      <c r="R666" s="26">
        <v>41</v>
      </c>
      <c r="S666" s="26">
        <v>53.8</v>
      </c>
      <c r="T666" s="26">
        <v>374</v>
      </c>
      <c r="U666" s="26">
        <v>206</v>
      </c>
      <c r="V666" s="26">
        <v>224</v>
      </c>
      <c r="W666" s="26">
        <v>4888.5</v>
      </c>
      <c r="X666" s="26">
        <v>2966.5</v>
      </c>
      <c r="Y666" s="26">
        <v>243</v>
      </c>
      <c r="Z666" s="26">
        <v>548.5</v>
      </c>
      <c r="AA666" s="26">
        <v>3375</v>
      </c>
      <c r="AB666" s="26">
        <v>335.4</v>
      </c>
      <c r="AC666" s="26">
        <v>890</v>
      </c>
      <c r="AD666" s="26">
        <v>10490</v>
      </c>
      <c r="AE666" s="26">
        <v>943.6</v>
      </c>
      <c r="AF666" s="26">
        <v>1490.5</v>
      </c>
      <c r="AG666" s="26">
        <v>15.603199999999999</v>
      </c>
    </row>
    <row r="667" spans="1:33" ht="15.75" customHeight="1">
      <c r="A667" s="101">
        <v>44791</v>
      </c>
      <c r="B667" s="102">
        <f>VLOOKUP(A667,'FTSE All-Share Historical '!A:B,2,FALSE)</f>
        <v>4197.2700000000004</v>
      </c>
      <c r="C667" s="26">
        <v>644</v>
      </c>
      <c r="D667" s="26">
        <v>166.2</v>
      </c>
      <c r="E667" s="26">
        <v>161.30000000000001</v>
      </c>
      <c r="F667" s="26">
        <v>287</v>
      </c>
      <c r="G667" s="26">
        <v>84</v>
      </c>
      <c r="H667" s="26">
        <v>457.5</v>
      </c>
      <c r="I667" s="26">
        <v>43.9</v>
      </c>
      <c r="J667" s="26">
        <v>199.5</v>
      </c>
      <c r="K667" s="26">
        <v>220</v>
      </c>
      <c r="L667" s="26">
        <v>130</v>
      </c>
      <c r="M667" s="26">
        <v>478.5</v>
      </c>
      <c r="N667" s="26">
        <v>172.3</v>
      </c>
      <c r="O667" s="26">
        <v>1218</v>
      </c>
      <c r="P667" s="26">
        <v>1844</v>
      </c>
      <c r="Q667" s="26">
        <v>75.900000000000006</v>
      </c>
      <c r="R667" s="26">
        <v>42</v>
      </c>
      <c r="S667" s="26">
        <v>52.4</v>
      </c>
      <c r="T667" s="26">
        <v>390</v>
      </c>
      <c r="U667" s="26">
        <v>203</v>
      </c>
      <c r="V667" s="26">
        <v>224.5</v>
      </c>
      <c r="W667" s="26">
        <v>4946.5</v>
      </c>
      <c r="X667" s="26">
        <v>2907</v>
      </c>
      <c r="Y667" s="26">
        <v>243</v>
      </c>
      <c r="Z667" s="26">
        <v>551</v>
      </c>
      <c r="AA667" s="26">
        <v>3370</v>
      </c>
      <c r="AB667" s="26">
        <v>340.8</v>
      </c>
      <c r="AC667" s="26">
        <v>885</v>
      </c>
      <c r="AD667" s="26">
        <v>10640</v>
      </c>
      <c r="AE667" s="26">
        <v>947.6</v>
      </c>
      <c r="AF667" s="26">
        <v>1441</v>
      </c>
      <c r="AG667" s="26">
        <v>15.892099999999999</v>
      </c>
    </row>
    <row r="668" spans="1:33" ht="15.75" customHeight="1">
      <c r="A668" s="101">
        <v>44792</v>
      </c>
      <c r="B668" s="102">
        <f>VLOOKUP(A668,'FTSE All-Share Historical '!A:B,2,FALSE)</f>
        <v>4193.3100000000004</v>
      </c>
      <c r="C668" s="26">
        <v>620</v>
      </c>
      <c r="D668" s="26">
        <v>164.4</v>
      </c>
      <c r="E668" s="26">
        <v>156.69999999999999</v>
      </c>
      <c r="F668" s="26">
        <v>285</v>
      </c>
      <c r="G668" s="26">
        <v>82.2</v>
      </c>
      <c r="H668" s="26">
        <v>458</v>
      </c>
      <c r="I668" s="26">
        <v>41.3</v>
      </c>
      <c r="J668" s="26">
        <v>196.25</v>
      </c>
      <c r="K668" s="26">
        <v>215.5</v>
      </c>
      <c r="L668" s="26">
        <v>122.2</v>
      </c>
      <c r="M668" s="26">
        <v>476.5</v>
      </c>
      <c r="N668" s="26">
        <v>168.6</v>
      </c>
      <c r="O668" s="26">
        <v>1220</v>
      </c>
      <c r="P668" s="26">
        <v>1850</v>
      </c>
      <c r="Q668" s="26">
        <v>74</v>
      </c>
      <c r="R668" s="26">
        <v>40.75</v>
      </c>
      <c r="S668" s="26">
        <v>51.2</v>
      </c>
      <c r="T668" s="26">
        <v>361</v>
      </c>
      <c r="U668" s="26">
        <v>207</v>
      </c>
      <c r="V668" s="26">
        <v>219.5</v>
      </c>
      <c r="W668" s="26">
        <v>4911.5</v>
      </c>
      <c r="X668" s="26">
        <v>2842.5</v>
      </c>
      <c r="Y668" s="26">
        <v>237.5</v>
      </c>
      <c r="Z668" s="26">
        <v>534</v>
      </c>
      <c r="AA668" s="26">
        <v>3290</v>
      </c>
      <c r="AB668" s="26">
        <v>343.6</v>
      </c>
      <c r="AC668" s="26">
        <v>875</v>
      </c>
      <c r="AD668" s="26">
        <v>10445</v>
      </c>
      <c r="AE668" s="26">
        <v>909.6</v>
      </c>
      <c r="AF668" s="26">
        <v>1438.5</v>
      </c>
      <c r="AG668" s="26">
        <v>16.108899999999998</v>
      </c>
    </row>
    <row r="669" spans="1:33" ht="15.75" customHeight="1">
      <c r="A669" s="101">
        <v>44795</v>
      </c>
      <c r="B669" s="102">
        <f>VLOOKUP(A669,'FTSE All-Share Historical '!A:B,2,FALSE)</f>
        <v>4173.0600000000004</v>
      </c>
      <c r="C669" s="26">
        <v>620</v>
      </c>
      <c r="D669" s="26">
        <v>162</v>
      </c>
      <c r="E669" s="26">
        <v>153.4</v>
      </c>
      <c r="F669" s="26">
        <v>280</v>
      </c>
      <c r="G669" s="26">
        <v>82.8</v>
      </c>
      <c r="H669" s="26">
        <v>448</v>
      </c>
      <c r="I669" s="26">
        <v>40.6</v>
      </c>
      <c r="J669" s="26">
        <v>199</v>
      </c>
      <c r="K669" s="26">
        <v>209</v>
      </c>
      <c r="L669" s="26">
        <v>114.8</v>
      </c>
      <c r="M669" s="26">
        <v>460</v>
      </c>
      <c r="N669" s="26">
        <v>164.1</v>
      </c>
      <c r="O669" s="26">
        <v>1223</v>
      </c>
      <c r="P669" s="26">
        <v>1808</v>
      </c>
      <c r="Q669" s="26">
        <v>70.7</v>
      </c>
      <c r="R669" s="26">
        <v>40</v>
      </c>
      <c r="S669" s="26">
        <v>50.3</v>
      </c>
      <c r="T669" s="26">
        <v>364</v>
      </c>
      <c r="U669" s="26">
        <v>208</v>
      </c>
      <c r="V669" s="26">
        <v>211</v>
      </c>
      <c r="W669" s="26">
        <v>4940</v>
      </c>
      <c r="X669" s="26">
        <v>2854</v>
      </c>
      <c r="Y669" s="26">
        <v>230</v>
      </c>
      <c r="Z669" s="26">
        <v>522.5</v>
      </c>
      <c r="AA669" s="26">
        <v>3210</v>
      </c>
      <c r="AB669" s="26">
        <v>334.8</v>
      </c>
      <c r="AC669" s="26">
        <v>880</v>
      </c>
      <c r="AD669" s="26">
        <v>10435</v>
      </c>
      <c r="AE669" s="26">
        <v>875.4</v>
      </c>
      <c r="AF669" s="26">
        <v>1394.5</v>
      </c>
      <c r="AG669" s="26">
        <v>16.3978</v>
      </c>
    </row>
    <row r="670" spans="1:33" ht="15.75" customHeight="1">
      <c r="A670" s="101">
        <v>44796</v>
      </c>
      <c r="B670" s="102">
        <f>VLOOKUP(A670,'FTSE All-Share Historical '!A:B,2,FALSE)</f>
        <v>4145.38</v>
      </c>
      <c r="C670" s="26">
        <v>622</v>
      </c>
      <c r="D670" s="26">
        <v>164.2</v>
      </c>
      <c r="E670" s="26">
        <v>128.30000000000001</v>
      </c>
      <c r="F670" s="26">
        <v>275</v>
      </c>
      <c r="G670" s="26">
        <v>82</v>
      </c>
      <c r="H670" s="26">
        <v>445</v>
      </c>
      <c r="I670" s="26">
        <v>39.119999999999997</v>
      </c>
      <c r="J670" s="26">
        <v>195</v>
      </c>
      <c r="K670" s="26">
        <v>207</v>
      </c>
      <c r="L670" s="26">
        <v>126.4</v>
      </c>
      <c r="M670" s="26">
        <v>445.5</v>
      </c>
      <c r="N670" s="26">
        <v>165.4</v>
      </c>
      <c r="O670" s="26">
        <v>1220</v>
      </c>
      <c r="P670" s="26">
        <v>1790</v>
      </c>
      <c r="Q670" s="26">
        <v>69.5</v>
      </c>
      <c r="R670" s="26">
        <v>39.5</v>
      </c>
      <c r="S670" s="26">
        <v>50.2</v>
      </c>
      <c r="T670" s="26">
        <v>359</v>
      </c>
      <c r="U670" s="26">
        <v>205</v>
      </c>
      <c r="V670" s="26">
        <v>207</v>
      </c>
      <c r="W670" s="26">
        <v>5045</v>
      </c>
      <c r="X670" s="26">
        <v>2943.5</v>
      </c>
      <c r="Y670" s="26">
        <v>233</v>
      </c>
      <c r="Z670" s="26">
        <v>512</v>
      </c>
      <c r="AA670" s="26">
        <v>3045</v>
      </c>
      <c r="AB670" s="26">
        <v>333.2</v>
      </c>
      <c r="AC670" s="26">
        <v>890</v>
      </c>
      <c r="AD670" s="26">
        <v>10205</v>
      </c>
      <c r="AE670" s="26">
        <v>885</v>
      </c>
      <c r="AF670" s="26">
        <v>1365</v>
      </c>
      <c r="AG670" s="26">
        <v>15.603199999999999</v>
      </c>
    </row>
    <row r="671" spans="1:33" ht="15.75" customHeight="1">
      <c r="A671" s="101">
        <v>44797</v>
      </c>
      <c r="B671" s="102">
        <f>VLOOKUP(A671,'FTSE All-Share Historical '!A:B,2,FALSE)</f>
        <v>4137.5</v>
      </c>
      <c r="C671" s="26">
        <v>620</v>
      </c>
      <c r="D671" s="26">
        <v>162.19999999999999</v>
      </c>
      <c r="E671" s="26">
        <v>130.5</v>
      </c>
      <c r="F671" s="26">
        <v>283</v>
      </c>
      <c r="G671" s="26">
        <v>82.4</v>
      </c>
      <c r="H671" s="26">
        <v>446</v>
      </c>
      <c r="I671" s="26">
        <v>38.58</v>
      </c>
      <c r="J671" s="26">
        <v>196.75</v>
      </c>
      <c r="K671" s="26">
        <v>208</v>
      </c>
      <c r="L671" s="26">
        <v>125</v>
      </c>
      <c r="M671" s="26">
        <v>457</v>
      </c>
      <c r="N671" s="26">
        <v>165.7</v>
      </c>
      <c r="O671" s="26">
        <v>1230</v>
      </c>
      <c r="P671" s="26">
        <v>1786</v>
      </c>
      <c r="Q671" s="26">
        <v>69.900000000000006</v>
      </c>
      <c r="R671" s="26">
        <v>39.950000000000003</v>
      </c>
      <c r="S671" s="26">
        <v>50.6</v>
      </c>
      <c r="T671" s="26">
        <v>354</v>
      </c>
      <c r="U671" s="26">
        <v>200</v>
      </c>
      <c r="V671" s="26">
        <v>204.5</v>
      </c>
      <c r="W671" s="26">
        <v>4931.5</v>
      </c>
      <c r="X671" s="26">
        <v>2879</v>
      </c>
      <c r="Y671" s="26">
        <v>226</v>
      </c>
      <c r="Z671" s="26">
        <v>505.5</v>
      </c>
      <c r="AA671" s="26">
        <v>3040</v>
      </c>
      <c r="AB671" s="26">
        <v>328.2</v>
      </c>
      <c r="AC671" s="26">
        <v>895</v>
      </c>
      <c r="AD671" s="26">
        <v>10230</v>
      </c>
      <c r="AE671" s="26">
        <v>891.8</v>
      </c>
      <c r="AF671" s="26">
        <v>1370.5</v>
      </c>
      <c r="AG671" s="26">
        <v>15.892099999999999</v>
      </c>
    </row>
    <row r="672" spans="1:33" ht="15.75" customHeight="1">
      <c r="A672" s="101">
        <v>44798</v>
      </c>
      <c r="B672" s="102">
        <f>VLOOKUP(A672,'FTSE All-Share Historical '!A:B,2,FALSE)</f>
        <v>4139.8599999999997</v>
      </c>
      <c r="C672" s="26">
        <v>614</v>
      </c>
      <c r="D672" s="26">
        <v>161</v>
      </c>
      <c r="E672" s="26">
        <v>127.8</v>
      </c>
      <c r="F672" s="26">
        <v>283</v>
      </c>
      <c r="G672" s="26">
        <v>83</v>
      </c>
      <c r="H672" s="26">
        <v>447</v>
      </c>
      <c r="I672" s="26">
        <v>37.5</v>
      </c>
      <c r="J672" s="26">
        <v>199</v>
      </c>
      <c r="K672" s="26">
        <v>210</v>
      </c>
      <c r="L672" s="26">
        <v>127</v>
      </c>
      <c r="M672" s="26">
        <v>447</v>
      </c>
      <c r="N672" s="26">
        <v>160.4</v>
      </c>
      <c r="O672" s="26">
        <v>1218</v>
      </c>
      <c r="P672" s="26">
        <v>1774</v>
      </c>
      <c r="Q672" s="26">
        <v>70</v>
      </c>
      <c r="R672" s="26">
        <v>40.5</v>
      </c>
      <c r="S672" s="26">
        <v>51</v>
      </c>
      <c r="T672" s="26">
        <v>361</v>
      </c>
      <c r="U672" s="26">
        <v>200.5</v>
      </c>
      <c r="V672" s="26">
        <v>205</v>
      </c>
      <c r="W672" s="26">
        <v>4951</v>
      </c>
      <c r="X672" s="26">
        <v>2919.5</v>
      </c>
      <c r="Y672" s="26">
        <v>231.5</v>
      </c>
      <c r="Z672" s="26">
        <v>499.6</v>
      </c>
      <c r="AA672" s="26">
        <v>3050</v>
      </c>
      <c r="AB672" s="26">
        <v>322.60000000000002</v>
      </c>
      <c r="AC672" s="26">
        <v>890</v>
      </c>
      <c r="AD672" s="26">
        <v>10235</v>
      </c>
      <c r="AE672" s="26">
        <v>873.6</v>
      </c>
      <c r="AF672" s="26">
        <v>1354</v>
      </c>
      <c r="AG672" s="26">
        <v>15.7477</v>
      </c>
    </row>
    <row r="673" spans="1:33" ht="15.75" customHeight="1">
      <c r="A673" s="101">
        <v>44799</v>
      </c>
      <c r="B673" s="102">
        <f>VLOOKUP(A673,'FTSE All-Share Historical '!A:B,2,FALSE)</f>
        <v>4112.34</v>
      </c>
      <c r="C673" s="26">
        <v>620</v>
      </c>
      <c r="D673" s="26">
        <v>160.4</v>
      </c>
      <c r="E673" s="26">
        <v>124.7</v>
      </c>
      <c r="F673" s="26" t="e">
        <v>#N/A</v>
      </c>
      <c r="G673" s="26">
        <v>85.15</v>
      </c>
      <c r="H673" s="26">
        <v>443</v>
      </c>
      <c r="I673" s="26">
        <v>36.659999999999997</v>
      </c>
      <c r="J673" s="26">
        <v>195.75</v>
      </c>
      <c r="K673" s="26">
        <v>204</v>
      </c>
      <c r="L673" s="26">
        <v>120.4</v>
      </c>
      <c r="M673" s="26">
        <v>435.5</v>
      </c>
      <c r="N673" s="26">
        <v>157.5</v>
      </c>
      <c r="O673" s="26">
        <v>1218</v>
      </c>
      <c r="P673" s="26">
        <v>1730</v>
      </c>
      <c r="Q673" s="26">
        <v>70.400000000000006</v>
      </c>
      <c r="R673" s="26">
        <v>41</v>
      </c>
      <c r="S673" s="26">
        <v>50.3</v>
      </c>
      <c r="T673" s="26">
        <v>364</v>
      </c>
      <c r="U673" s="26">
        <v>198</v>
      </c>
      <c r="V673" s="26">
        <v>198</v>
      </c>
      <c r="W673" s="26">
        <v>4980</v>
      </c>
      <c r="X673" s="26">
        <v>2922.5</v>
      </c>
      <c r="Y673" s="26">
        <v>232</v>
      </c>
      <c r="Z673" s="26">
        <v>492</v>
      </c>
      <c r="AA673" s="26">
        <v>3060</v>
      </c>
      <c r="AB673" s="26">
        <v>321.2</v>
      </c>
      <c r="AC673" s="26">
        <v>875</v>
      </c>
      <c r="AD673" s="26">
        <v>10085</v>
      </c>
      <c r="AE673" s="26">
        <v>854.2</v>
      </c>
      <c r="AF673" s="26">
        <v>1336</v>
      </c>
      <c r="AG673" s="26">
        <v>15.892099999999999</v>
      </c>
    </row>
    <row r="674" spans="1:33" ht="15.75" customHeight="1">
      <c r="A674" s="101">
        <v>44803</v>
      </c>
      <c r="B674" s="102">
        <f>VLOOKUP(A674,'FTSE All-Share Historical '!A:B,2,FALSE)</f>
        <v>4080.77</v>
      </c>
      <c r="C674" s="26">
        <v>590</v>
      </c>
      <c r="D674" s="26">
        <v>158.4</v>
      </c>
      <c r="E674" s="26">
        <v>127.4</v>
      </c>
      <c r="F674" s="26">
        <v>280</v>
      </c>
      <c r="G674" s="26">
        <v>83</v>
      </c>
      <c r="H674" s="26">
        <v>443.5</v>
      </c>
      <c r="I674" s="26">
        <v>36.04</v>
      </c>
      <c r="J674" s="26">
        <v>195.75</v>
      </c>
      <c r="K674" s="26">
        <v>205</v>
      </c>
      <c r="L674" s="26">
        <v>123.4</v>
      </c>
      <c r="M674" s="26">
        <v>438</v>
      </c>
      <c r="N674" s="26">
        <v>155.6</v>
      </c>
      <c r="O674" s="26">
        <v>1198</v>
      </c>
      <c r="P674" s="26">
        <v>1744</v>
      </c>
      <c r="Q674" s="26">
        <v>72.099999999999994</v>
      </c>
      <c r="R674" s="26">
        <v>40</v>
      </c>
      <c r="S674" s="26">
        <v>49.7</v>
      </c>
      <c r="T674" s="26">
        <v>350</v>
      </c>
      <c r="U674" s="26">
        <v>201</v>
      </c>
      <c r="V674" s="26">
        <v>192.4</v>
      </c>
      <c r="W674" s="26">
        <v>4815</v>
      </c>
      <c r="X674" s="26">
        <v>2786.5</v>
      </c>
      <c r="Y674" s="26">
        <v>225.5</v>
      </c>
      <c r="Z674" s="26">
        <v>490.8</v>
      </c>
      <c r="AA674" s="26">
        <v>3025</v>
      </c>
      <c r="AB674" s="26">
        <v>326.8</v>
      </c>
      <c r="AC674" s="26">
        <v>870</v>
      </c>
      <c r="AD674" s="26">
        <v>10025</v>
      </c>
      <c r="AE674" s="26">
        <v>848.6</v>
      </c>
      <c r="AF674" s="26">
        <v>1319.5</v>
      </c>
      <c r="AG674" s="26">
        <v>15.1698</v>
      </c>
    </row>
    <row r="675" spans="1:33" ht="15.75" customHeight="1">
      <c r="A675" s="101">
        <v>44804</v>
      </c>
      <c r="B675" s="102">
        <f>VLOOKUP(A675,'FTSE All-Share Historical '!A:B,2,FALSE)</f>
        <v>4041.53</v>
      </c>
      <c r="C675" s="26">
        <v>572</v>
      </c>
      <c r="D675" s="26">
        <v>157.6</v>
      </c>
      <c r="E675" s="26">
        <v>130.6</v>
      </c>
      <c r="F675" s="26">
        <v>281</v>
      </c>
      <c r="G675" s="26">
        <v>83</v>
      </c>
      <c r="H675" s="26">
        <v>444.5</v>
      </c>
      <c r="I675" s="26">
        <v>36.36</v>
      </c>
      <c r="J675" s="26">
        <v>197.5</v>
      </c>
      <c r="K675" s="26">
        <v>212</v>
      </c>
      <c r="L675" s="26">
        <v>128</v>
      </c>
      <c r="M675" s="26">
        <v>457</v>
      </c>
      <c r="N675" s="26">
        <v>154.5</v>
      </c>
      <c r="O675" s="26">
        <v>1176</v>
      </c>
      <c r="P675" s="26">
        <v>1726</v>
      </c>
      <c r="Q675" s="26">
        <v>71.599999999999994</v>
      </c>
      <c r="R675" s="26">
        <v>40</v>
      </c>
      <c r="S675" s="26">
        <v>48.65</v>
      </c>
      <c r="T675" s="26">
        <v>344</v>
      </c>
      <c r="U675" s="26">
        <v>205</v>
      </c>
      <c r="V675" s="26">
        <v>189.4</v>
      </c>
      <c r="W675" s="26">
        <v>4771</v>
      </c>
      <c r="X675" s="26">
        <v>2783</v>
      </c>
      <c r="Y675" s="26">
        <v>230</v>
      </c>
      <c r="Z675" s="26">
        <v>482</v>
      </c>
      <c r="AA675" s="26">
        <v>3015</v>
      </c>
      <c r="AB675" s="26">
        <v>329</v>
      </c>
      <c r="AC675" s="26">
        <v>850</v>
      </c>
      <c r="AD675" s="26">
        <v>9986</v>
      </c>
      <c r="AE675" s="26">
        <v>854.4</v>
      </c>
      <c r="AF675" s="26">
        <v>1313</v>
      </c>
      <c r="AG675" s="26">
        <v>15.892099999999999</v>
      </c>
    </row>
    <row r="676" spans="1:33" ht="15.75" customHeight="1">
      <c r="A676" s="101">
        <v>44805</v>
      </c>
      <c r="B676" s="102">
        <f>VLOOKUP(A676,'FTSE All-Share Historical '!A:B,2,FALSE)</f>
        <v>3959.37</v>
      </c>
      <c r="C676" s="26">
        <v>566</v>
      </c>
      <c r="D676" s="26">
        <v>159</v>
      </c>
      <c r="E676" s="26">
        <v>130.19999999999999</v>
      </c>
      <c r="F676" s="26">
        <v>279</v>
      </c>
      <c r="G676" s="26">
        <v>83</v>
      </c>
      <c r="H676" s="26">
        <v>438.5</v>
      </c>
      <c r="I676" s="26">
        <v>36.32</v>
      </c>
      <c r="J676" s="26">
        <v>195</v>
      </c>
      <c r="K676" s="26">
        <v>210</v>
      </c>
      <c r="L676" s="26">
        <v>127.8</v>
      </c>
      <c r="M676" s="26">
        <v>420.5</v>
      </c>
      <c r="N676" s="26">
        <v>149.1</v>
      </c>
      <c r="O676" s="26">
        <v>1160</v>
      </c>
      <c r="P676" s="26">
        <v>1646</v>
      </c>
      <c r="Q676" s="26">
        <v>70.400000000000006</v>
      </c>
      <c r="R676" s="26">
        <v>38.450000000000003</v>
      </c>
      <c r="S676" s="26">
        <v>48</v>
      </c>
      <c r="T676" s="26">
        <v>362</v>
      </c>
      <c r="U676" s="26">
        <v>200</v>
      </c>
      <c r="V676" s="26">
        <v>185.2</v>
      </c>
      <c r="W676" s="26">
        <v>4607.5</v>
      </c>
      <c r="X676" s="26">
        <v>2678</v>
      </c>
      <c r="Y676" s="26">
        <v>216</v>
      </c>
      <c r="Z676" s="26">
        <v>471.8</v>
      </c>
      <c r="AA676" s="26">
        <v>2770</v>
      </c>
      <c r="AB676" s="26">
        <v>316.39999999999998</v>
      </c>
      <c r="AC676" s="26">
        <v>857.5</v>
      </c>
      <c r="AD676" s="26">
        <v>9788</v>
      </c>
      <c r="AE676" s="26">
        <v>866</v>
      </c>
      <c r="AF676" s="26">
        <v>1289.5</v>
      </c>
      <c r="AG676" s="26">
        <v>15.270899999999999</v>
      </c>
    </row>
    <row r="677" spans="1:33" ht="15.75" customHeight="1">
      <c r="A677" s="101">
        <v>44806</v>
      </c>
      <c r="B677" s="102">
        <f>VLOOKUP(A677,'FTSE All-Share Historical '!A:B,2,FALSE)</f>
        <v>4033.38</v>
      </c>
      <c r="C677" s="26">
        <v>569</v>
      </c>
      <c r="D677" s="26">
        <v>155.80000000000001</v>
      </c>
      <c r="E677" s="26">
        <v>132.69999999999999</v>
      </c>
      <c r="F677" s="26">
        <v>279</v>
      </c>
      <c r="G677" s="26">
        <v>82</v>
      </c>
      <c r="H677" s="26">
        <v>441</v>
      </c>
      <c r="I677" s="26">
        <v>38.799999999999997</v>
      </c>
      <c r="J677" s="26">
        <v>195.25</v>
      </c>
      <c r="K677" s="26">
        <v>212</v>
      </c>
      <c r="L677" s="26">
        <v>121.2</v>
      </c>
      <c r="M677" s="26">
        <v>432.5</v>
      </c>
      <c r="N677" s="26">
        <v>153.6</v>
      </c>
      <c r="O677" s="26">
        <v>1130</v>
      </c>
      <c r="P677" s="26">
        <v>1688</v>
      </c>
      <c r="Q677" s="26">
        <v>70.7</v>
      </c>
      <c r="R677" s="26">
        <v>39.25</v>
      </c>
      <c r="S677" s="26">
        <v>47.8</v>
      </c>
      <c r="T677" s="26">
        <v>369</v>
      </c>
      <c r="U677" s="26">
        <v>200</v>
      </c>
      <c r="V677" s="26">
        <v>189</v>
      </c>
      <c r="W677" s="26">
        <v>4700.5</v>
      </c>
      <c r="X677" s="26">
        <v>2751.5</v>
      </c>
      <c r="Y677" s="26">
        <v>218.5</v>
      </c>
      <c r="Z677" s="26">
        <v>484</v>
      </c>
      <c r="AA677" s="26">
        <v>2860</v>
      </c>
      <c r="AB677" s="26">
        <v>320.60000000000002</v>
      </c>
      <c r="AC677" s="26">
        <v>845</v>
      </c>
      <c r="AD677" s="26">
        <v>9946</v>
      </c>
      <c r="AE677" s="26">
        <v>900</v>
      </c>
      <c r="AF677" s="26">
        <v>1308</v>
      </c>
      <c r="AG677" s="26">
        <v>16.181100000000001</v>
      </c>
    </row>
    <row r="678" spans="1:33" ht="15.75" customHeight="1">
      <c r="A678" s="101">
        <v>44809</v>
      </c>
      <c r="B678" s="102">
        <f>VLOOKUP(A678,'FTSE All-Share Historical '!A:B,2,FALSE)</f>
        <v>4029.14</v>
      </c>
      <c r="C678" s="26">
        <v>546</v>
      </c>
      <c r="D678" s="26">
        <v>153.19999999999999</v>
      </c>
      <c r="E678" s="26">
        <v>134</v>
      </c>
      <c r="F678" s="26">
        <v>279</v>
      </c>
      <c r="G678" s="26">
        <v>77</v>
      </c>
      <c r="H678" s="26">
        <v>440</v>
      </c>
      <c r="I678" s="26">
        <v>39.5</v>
      </c>
      <c r="J678" s="26">
        <v>195.75</v>
      </c>
      <c r="K678" s="26">
        <v>206</v>
      </c>
      <c r="L678" s="26">
        <v>118.4</v>
      </c>
      <c r="M678" s="26">
        <v>423.5</v>
      </c>
      <c r="N678" s="26">
        <v>153.6</v>
      </c>
      <c r="O678" s="26">
        <v>1126</v>
      </c>
      <c r="P678" s="26">
        <v>1666</v>
      </c>
      <c r="Q678" s="26">
        <v>70.3</v>
      </c>
      <c r="R678" s="26">
        <v>40</v>
      </c>
      <c r="S678" s="26">
        <v>46.75</v>
      </c>
      <c r="T678" s="26">
        <v>391</v>
      </c>
      <c r="U678" s="26">
        <v>196</v>
      </c>
      <c r="V678" s="26">
        <v>184.4</v>
      </c>
      <c r="W678" s="26">
        <v>4732.5</v>
      </c>
      <c r="X678" s="26">
        <v>2769</v>
      </c>
      <c r="Y678" s="26">
        <v>218</v>
      </c>
      <c r="Z678" s="26">
        <v>488.6</v>
      </c>
      <c r="AA678" s="26">
        <v>2810</v>
      </c>
      <c r="AB678" s="26">
        <v>320.2</v>
      </c>
      <c r="AC678" s="26">
        <v>860</v>
      </c>
      <c r="AD678" s="26">
        <v>9872</v>
      </c>
      <c r="AE678" s="26">
        <v>859.8</v>
      </c>
      <c r="AF678" s="26">
        <v>1279</v>
      </c>
      <c r="AG678" s="26">
        <v>16.621700000000001</v>
      </c>
    </row>
    <row r="679" spans="1:33" ht="15.75" customHeight="1">
      <c r="A679" s="101">
        <v>44810</v>
      </c>
      <c r="B679" s="102">
        <f>VLOOKUP(A679,'FTSE All-Share Historical '!A:B,2,FALSE)</f>
        <v>4041.41</v>
      </c>
      <c r="C679" s="26">
        <v>550</v>
      </c>
      <c r="D679" s="26">
        <v>162.19999999999999</v>
      </c>
      <c r="E679" s="26">
        <v>133.5</v>
      </c>
      <c r="F679" s="26">
        <v>279</v>
      </c>
      <c r="G679" s="26">
        <v>80</v>
      </c>
      <c r="H679" s="26">
        <v>437.5</v>
      </c>
      <c r="I679" s="26">
        <v>41.46</v>
      </c>
      <c r="J679" s="26">
        <v>198</v>
      </c>
      <c r="K679" s="26">
        <v>216</v>
      </c>
      <c r="L679" s="26">
        <v>114.8</v>
      </c>
      <c r="M679" s="26">
        <v>421.5</v>
      </c>
      <c r="N679" s="26">
        <v>164.9</v>
      </c>
      <c r="O679" s="26">
        <v>1126</v>
      </c>
      <c r="P679" s="26">
        <v>1686</v>
      </c>
      <c r="Q679" s="26">
        <v>70.900000000000006</v>
      </c>
      <c r="R679" s="26">
        <v>39.1</v>
      </c>
      <c r="S679" s="26">
        <v>46.5</v>
      </c>
      <c r="T679" s="26">
        <v>401</v>
      </c>
      <c r="U679" s="26">
        <v>202</v>
      </c>
      <c r="V679" s="26">
        <v>186</v>
      </c>
      <c r="W679" s="26">
        <v>4733.5</v>
      </c>
      <c r="X679" s="26">
        <v>2806.5</v>
      </c>
      <c r="Y679" s="26">
        <v>219.5</v>
      </c>
      <c r="Z679" s="26">
        <v>511</v>
      </c>
      <c r="AA679" s="26">
        <v>2700</v>
      </c>
      <c r="AB679" s="26">
        <v>325</v>
      </c>
      <c r="AC679" s="26">
        <v>862.5</v>
      </c>
      <c r="AD679" s="26">
        <v>9894</v>
      </c>
      <c r="AE679" s="26">
        <v>882.4</v>
      </c>
      <c r="AF679" s="26">
        <v>1292</v>
      </c>
      <c r="AG679" s="26">
        <v>15.892099999999999</v>
      </c>
    </row>
    <row r="680" spans="1:33" ht="15.75" customHeight="1">
      <c r="A680" s="101">
        <v>44811</v>
      </c>
      <c r="B680" s="102">
        <f>VLOOKUP(A680,'FTSE All-Share Historical '!A:B,2,FALSE)</f>
        <v>4011.63</v>
      </c>
      <c r="C680" s="26">
        <v>540</v>
      </c>
      <c r="D680" s="26">
        <v>160</v>
      </c>
      <c r="E680" s="26">
        <v>154.30000000000001</v>
      </c>
      <c r="F680" s="26">
        <v>276</v>
      </c>
      <c r="G680" s="26">
        <v>81.2</v>
      </c>
      <c r="H680" s="26">
        <v>426.5</v>
      </c>
      <c r="I680" s="26">
        <v>41.56</v>
      </c>
      <c r="J680" s="26">
        <v>195</v>
      </c>
      <c r="K680" s="26">
        <v>212</v>
      </c>
      <c r="L680" s="26">
        <v>115</v>
      </c>
      <c r="M680" s="26">
        <v>426.5</v>
      </c>
      <c r="N680" s="26">
        <v>156.6</v>
      </c>
      <c r="O680" s="26">
        <v>1130</v>
      </c>
      <c r="P680" s="26">
        <v>1672</v>
      </c>
      <c r="Q680" s="26">
        <v>70.8</v>
      </c>
      <c r="R680" s="26">
        <v>40</v>
      </c>
      <c r="S680" s="26">
        <v>46.25</v>
      </c>
      <c r="T680" s="26">
        <v>454</v>
      </c>
      <c r="U680" s="26">
        <v>203</v>
      </c>
      <c r="V680" s="26">
        <v>183.8</v>
      </c>
      <c r="W680" s="26">
        <v>4632</v>
      </c>
      <c r="X680" s="26">
        <v>2744</v>
      </c>
      <c r="Y680" s="26">
        <v>219</v>
      </c>
      <c r="Z680" s="26">
        <v>505</v>
      </c>
      <c r="AA680" s="26">
        <v>2690</v>
      </c>
      <c r="AB680" s="26">
        <v>320.2</v>
      </c>
      <c r="AC680" s="26">
        <v>845</v>
      </c>
      <c r="AD680" s="26">
        <v>9882</v>
      </c>
      <c r="AE680" s="26">
        <v>894.2</v>
      </c>
      <c r="AF680" s="26">
        <v>1282</v>
      </c>
      <c r="AG680" s="26">
        <v>17.3369</v>
      </c>
    </row>
    <row r="681" spans="1:33" ht="15.75" customHeight="1">
      <c r="A681" s="101">
        <v>44812</v>
      </c>
      <c r="B681" s="102">
        <f>VLOOKUP(A681,'FTSE All-Share Historical '!A:B,2,FALSE)</f>
        <v>4025.18</v>
      </c>
      <c r="C681" s="26">
        <v>538</v>
      </c>
      <c r="D681" s="26">
        <v>158.6</v>
      </c>
      <c r="E681" s="26">
        <v>150</v>
      </c>
      <c r="F681" s="26">
        <v>275</v>
      </c>
      <c r="G681" s="26">
        <v>85.3</v>
      </c>
      <c r="H681" s="26">
        <v>429</v>
      </c>
      <c r="I681" s="26">
        <v>45.24</v>
      </c>
      <c r="J681" s="26">
        <v>195</v>
      </c>
      <c r="K681" s="26">
        <v>209</v>
      </c>
      <c r="L681" s="26">
        <v>116.2</v>
      </c>
      <c r="M681" s="26">
        <v>437.5</v>
      </c>
      <c r="N681" s="26">
        <v>162.30000000000001</v>
      </c>
      <c r="O681" s="26">
        <v>1132</v>
      </c>
      <c r="P681" s="26">
        <v>1630</v>
      </c>
      <c r="Q681" s="26">
        <v>71.7</v>
      </c>
      <c r="R681" s="26">
        <v>42</v>
      </c>
      <c r="S681" s="26">
        <v>46</v>
      </c>
      <c r="T681" s="26">
        <v>449</v>
      </c>
      <c r="U681" s="26">
        <v>203</v>
      </c>
      <c r="V681" s="26">
        <v>177.4</v>
      </c>
      <c r="W681" s="26">
        <v>4725.5</v>
      </c>
      <c r="X681" s="26">
        <v>2794.5</v>
      </c>
      <c r="Y681" s="26">
        <v>222</v>
      </c>
      <c r="Z681" s="26">
        <v>513.5</v>
      </c>
      <c r="AA681" s="26">
        <v>2665</v>
      </c>
      <c r="AB681" s="26">
        <v>323</v>
      </c>
      <c r="AC681" s="26">
        <v>890</v>
      </c>
      <c r="AD681" s="26">
        <v>10030</v>
      </c>
      <c r="AE681" s="26">
        <v>873.4</v>
      </c>
      <c r="AF681" s="26">
        <v>1266.5</v>
      </c>
      <c r="AG681" s="26">
        <v>15.892099999999999</v>
      </c>
    </row>
    <row r="682" spans="1:33" ht="15.75" customHeight="1">
      <c r="A682" s="101">
        <v>44813</v>
      </c>
      <c r="B682" s="102">
        <f>VLOOKUP(A682,'FTSE All-Share Historical '!A:B,2,FALSE)</f>
        <v>4077.03</v>
      </c>
      <c r="C682" s="26">
        <v>510</v>
      </c>
      <c r="D682" s="26">
        <v>155</v>
      </c>
      <c r="E682" s="26">
        <v>154.69999999999999</v>
      </c>
      <c r="F682" s="26">
        <v>276</v>
      </c>
      <c r="G682" s="26">
        <v>81.8</v>
      </c>
      <c r="H682" s="26">
        <v>432.5</v>
      </c>
      <c r="I682" s="26">
        <v>46.14</v>
      </c>
      <c r="J682" s="26">
        <v>192.5</v>
      </c>
      <c r="K682" s="26">
        <v>215</v>
      </c>
      <c r="L682" s="26">
        <v>124.2</v>
      </c>
      <c r="M682" s="26">
        <v>451</v>
      </c>
      <c r="N682" s="26">
        <v>165.4</v>
      </c>
      <c r="O682" s="26">
        <v>1090</v>
      </c>
      <c r="P682" s="26">
        <v>1670</v>
      </c>
      <c r="Q682" s="26">
        <v>73</v>
      </c>
      <c r="R682" s="26">
        <v>41.3</v>
      </c>
      <c r="S682" s="26">
        <v>45.5</v>
      </c>
      <c r="T682" s="26">
        <v>480</v>
      </c>
      <c r="U682" s="26">
        <v>209</v>
      </c>
      <c r="V682" s="26">
        <v>184</v>
      </c>
      <c r="W682" s="26">
        <v>4860</v>
      </c>
      <c r="X682" s="26">
        <v>2926.5</v>
      </c>
      <c r="Y682" s="26">
        <v>232</v>
      </c>
      <c r="Z682" s="26">
        <v>521</v>
      </c>
      <c r="AA682" s="26">
        <v>2725</v>
      </c>
      <c r="AB682" s="26">
        <v>320.39999999999998</v>
      </c>
      <c r="AC682" s="26">
        <v>845</v>
      </c>
      <c r="AD682" s="26">
        <v>10135</v>
      </c>
      <c r="AE682" s="26">
        <v>875.6</v>
      </c>
      <c r="AF682" s="26">
        <v>1285.5</v>
      </c>
      <c r="AG682" s="26">
        <v>15.617599999999999</v>
      </c>
    </row>
    <row r="683" spans="1:33" ht="15.75" customHeight="1">
      <c r="A683" s="101">
        <v>44816</v>
      </c>
      <c r="B683" s="102">
        <f>VLOOKUP(A683,'FTSE All-Share Historical '!A:B,2,FALSE)</f>
        <v>4144.91</v>
      </c>
      <c r="C683" s="26">
        <v>510</v>
      </c>
      <c r="D683" s="26">
        <v>157</v>
      </c>
      <c r="E683" s="26">
        <v>160.30000000000001</v>
      </c>
      <c r="F683" s="26">
        <v>274</v>
      </c>
      <c r="G683" s="26">
        <v>82.2</v>
      </c>
      <c r="H683" s="26">
        <v>440</v>
      </c>
      <c r="I683" s="26">
        <v>45.4</v>
      </c>
      <c r="J683" s="26">
        <v>194</v>
      </c>
      <c r="K683" s="26">
        <v>216</v>
      </c>
      <c r="L683" s="26">
        <v>135</v>
      </c>
      <c r="M683" s="26">
        <v>455</v>
      </c>
      <c r="N683" s="26">
        <v>172.2</v>
      </c>
      <c r="O683" s="26">
        <v>1138</v>
      </c>
      <c r="P683" s="26">
        <v>1730</v>
      </c>
      <c r="Q683" s="26">
        <v>75.5</v>
      </c>
      <c r="R683" s="26">
        <v>42.25</v>
      </c>
      <c r="S683" s="26">
        <v>44.6</v>
      </c>
      <c r="T683" s="26">
        <v>578</v>
      </c>
      <c r="U683" s="26">
        <v>203</v>
      </c>
      <c r="V683" s="26">
        <v>181.8</v>
      </c>
      <c r="W683" s="26">
        <v>4944.5</v>
      </c>
      <c r="X683" s="26">
        <v>2990.5</v>
      </c>
      <c r="Y683" s="26">
        <v>240.5</v>
      </c>
      <c r="Z683" s="26">
        <v>538.5</v>
      </c>
      <c r="AA683" s="26">
        <v>2770</v>
      </c>
      <c r="AB683" s="26">
        <v>324.60000000000002</v>
      </c>
      <c r="AC683" s="26">
        <v>850</v>
      </c>
      <c r="AD683" s="26">
        <v>10260</v>
      </c>
      <c r="AE683" s="26">
        <v>879.8</v>
      </c>
      <c r="AF683" s="26">
        <v>1316</v>
      </c>
      <c r="AG683" s="26">
        <v>14.8086</v>
      </c>
    </row>
    <row r="684" spans="1:33" ht="15.75" customHeight="1">
      <c r="A684" s="101">
        <v>44817</v>
      </c>
      <c r="B684" s="102">
        <f>VLOOKUP(A684,'FTSE All-Share Historical '!A:B,2,FALSE)</f>
        <v>4092.77</v>
      </c>
      <c r="C684" s="26">
        <v>500</v>
      </c>
      <c r="D684" s="26">
        <v>159.4</v>
      </c>
      <c r="E684" s="26">
        <v>154.1</v>
      </c>
      <c r="F684" s="26">
        <v>274</v>
      </c>
      <c r="G684" s="26">
        <v>79</v>
      </c>
      <c r="H684" s="26">
        <v>445</v>
      </c>
      <c r="I684" s="26">
        <v>43.46</v>
      </c>
      <c r="J684" s="26">
        <v>192.5</v>
      </c>
      <c r="K684" s="26">
        <v>217</v>
      </c>
      <c r="L684" s="26">
        <v>128.19999999999999</v>
      </c>
      <c r="M684" s="26">
        <v>453</v>
      </c>
      <c r="N684" s="26">
        <v>169</v>
      </c>
      <c r="O684" s="26">
        <v>1140</v>
      </c>
      <c r="P684" s="26">
        <v>1660</v>
      </c>
      <c r="Q684" s="26">
        <v>75.099999999999994</v>
      </c>
      <c r="R684" s="26">
        <v>42.8</v>
      </c>
      <c r="S684" s="26">
        <v>46</v>
      </c>
      <c r="T684" s="26">
        <v>578</v>
      </c>
      <c r="U684" s="26">
        <v>205</v>
      </c>
      <c r="V684" s="26">
        <v>176</v>
      </c>
      <c r="W684" s="26">
        <v>4909</v>
      </c>
      <c r="X684" s="26">
        <v>2920.5</v>
      </c>
      <c r="Y684" s="26">
        <v>240</v>
      </c>
      <c r="Z684" s="26">
        <v>523</v>
      </c>
      <c r="AA684" s="26">
        <v>2720</v>
      </c>
      <c r="AB684" s="26">
        <v>324</v>
      </c>
      <c r="AC684" s="26">
        <v>850</v>
      </c>
      <c r="AD684" s="26">
        <v>10150</v>
      </c>
      <c r="AE684" s="26">
        <v>862.2</v>
      </c>
      <c r="AF684" s="26">
        <v>1266.5</v>
      </c>
      <c r="AG684" s="26">
        <v>14.628</v>
      </c>
    </row>
    <row r="685" spans="1:33" ht="15.75" customHeight="1">
      <c r="A685" s="101">
        <v>44818</v>
      </c>
      <c r="B685" s="102">
        <f>VLOOKUP(A685,'FTSE All-Share Historical '!A:B,2,FALSE)</f>
        <v>4031.45</v>
      </c>
      <c r="C685" s="26">
        <v>506</v>
      </c>
      <c r="D685" s="26">
        <v>160</v>
      </c>
      <c r="E685" s="26">
        <v>150.6</v>
      </c>
      <c r="F685" s="26">
        <v>274</v>
      </c>
      <c r="G685" s="26">
        <v>78</v>
      </c>
      <c r="H685" s="26">
        <v>438</v>
      </c>
      <c r="I685" s="26">
        <v>42.58</v>
      </c>
      <c r="J685" s="26">
        <v>195</v>
      </c>
      <c r="K685" s="26">
        <v>215</v>
      </c>
      <c r="L685" s="26">
        <v>136</v>
      </c>
      <c r="M685" s="26">
        <v>457.5</v>
      </c>
      <c r="N685" s="26">
        <v>165.4</v>
      </c>
      <c r="O685" s="26">
        <v>1080</v>
      </c>
      <c r="P685" s="26">
        <v>1626</v>
      </c>
      <c r="Q685" s="26">
        <v>75.3</v>
      </c>
      <c r="R685" s="26">
        <v>43</v>
      </c>
      <c r="S685" s="26">
        <v>43.15</v>
      </c>
      <c r="T685" s="26">
        <v>504</v>
      </c>
      <c r="U685" s="26">
        <v>206</v>
      </c>
      <c r="V685" s="26">
        <v>176.8</v>
      </c>
      <c r="W685" s="26">
        <v>4798</v>
      </c>
      <c r="X685" s="26">
        <v>2851.5</v>
      </c>
      <c r="Y685" s="26">
        <v>236.5</v>
      </c>
      <c r="Z685" s="26">
        <v>509.5</v>
      </c>
      <c r="AA685" s="26">
        <v>2720</v>
      </c>
      <c r="AB685" s="26">
        <v>318.60000000000002</v>
      </c>
      <c r="AC685" s="26">
        <v>820</v>
      </c>
      <c r="AD685" s="26">
        <v>9934</v>
      </c>
      <c r="AE685" s="26">
        <v>839.6</v>
      </c>
      <c r="AF685" s="26">
        <v>1242</v>
      </c>
      <c r="AG685" s="26">
        <v>15.1698</v>
      </c>
    </row>
    <row r="686" spans="1:33" ht="15.75" customHeight="1">
      <c r="A686" s="101">
        <v>44819</v>
      </c>
      <c r="B686" s="102">
        <f>VLOOKUP(A686,'FTSE All-Share Historical '!A:B,2,FALSE)</f>
        <v>4034.88</v>
      </c>
      <c r="C686" s="26">
        <v>518</v>
      </c>
      <c r="D686" s="26">
        <v>160</v>
      </c>
      <c r="E686" s="26">
        <v>154.4</v>
      </c>
      <c r="F686" s="26">
        <v>270</v>
      </c>
      <c r="G686" s="26">
        <v>75</v>
      </c>
      <c r="H686" s="26">
        <v>434</v>
      </c>
      <c r="I686" s="26">
        <v>42.08</v>
      </c>
      <c r="J686" s="26">
        <v>197</v>
      </c>
      <c r="K686" s="26">
        <v>232</v>
      </c>
      <c r="L686" s="26">
        <v>139.19999999999999</v>
      </c>
      <c r="M686" s="26">
        <v>439.5</v>
      </c>
      <c r="N686" s="26">
        <v>167.7</v>
      </c>
      <c r="O686" s="26">
        <v>1088</v>
      </c>
      <c r="P686" s="26">
        <v>1634</v>
      </c>
      <c r="Q686" s="26">
        <v>72.400000000000006</v>
      </c>
      <c r="R686" s="26">
        <v>42.2</v>
      </c>
      <c r="S686" s="26">
        <v>44.4</v>
      </c>
      <c r="T686" s="26">
        <v>474</v>
      </c>
      <c r="U686" s="26">
        <v>221</v>
      </c>
      <c r="V686" s="26">
        <v>177.2</v>
      </c>
      <c r="W686" s="26">
        <v>4770</v>
      </c>
      <c r="X686" s="26">
        <v>2815.5</v>
      </c>
      <c r="Y686" s="26">
        <v>230.5</v>
      </c>
      <c r="Z686" s="26">
        <v>509</v>
      </c>
      <c r="AA686" s="26">
        <v>2710</v>
      </c>
      <c r="AB686" s="26">
        <v>321.8</v>
      </c>
      <c r="AC686" s="26">
        <v>835</v>
      </c>
      <c r="AD686" s="26">
        <v>9914</v>
      </c>
      <c r="AE686" s="26">
        <v>855.8</v>
      </c>
      <c r="AF686" s="26">
        <v>1231.5</v>
      </c>
      <c r="AG686" s="26">
        <v>15.1698</v>
      </c>
    </row>
    <row r="687" spans="1:33" ht="15.75" customHeight="1">
      <c r="A687" s="101">
        <v>44820</v>
      </c>
      <c r="B687" s="102">
        <f>VLOOKUP(A687,'FTSE All-Share Historical '!A:B,2,FALSE)</f>
        <v>4010.65</v>
      </c>
      <c r="C687" s="26">
        <v>508</v>
      </c>
      <c r="D687" s="26">
        <v>158.4</v>
      </c>
      <c r="E687" s="26">
        <v>156.9</v>
      </c>
      <c r="F687" s="26" t="e">
        <v>#N/A</v>
      </c>
      <c r="G687" s="26">
        <v>70.900000000000006</v>
      </c>
      <c r="H687" s="26">
        <v>430</v>
      </c>
      <c r="I687" s="26">
        <v>42.3</v>
      </c>
      <c r="J687" s="26">
        <v>186.5</v>
      </c>
      <c r="K687" s="26">
        <v>215</v>
      </c>
      <c r="L687" s="26">
        <v>140.4</v>
      </c>
      <c r="M687" s="26">
        <v>418.5</v>
      </c>
      <c r="N687" s="26">
        <v>169.2</v>
      </c>
      <c r="O687" s="26">
        <v>1070</v>
      </c>
      <c r="P687" s="26">
        <v>1626</v>
      </c>
      <c r="Q687" s="26">
        <v>70.8</v>
      </c>
      <c r="R687" s="26">
        <v>42</v>
      </c>
      <c r="S687" s="26">
        <v>43.75</v>
      </c>
      <c r="T687" s="26">
        <v>477</v>
      </c>
      <c r="U687" s="26">
        <v>217</v>
      </c>
      <c r="V687" s="26">
        <v>178.6</v>
      </c>
      <c r="W687" s="26">
        <v>4785.5</v>
      </c>
      <c r="X687" s="26">
        <v>2818.5</v>
      </c>
      <c r="Y687" s="26">
        <v>227.5</v>
      </c>
      <c r="Z687" s="26">
        <v>515</v>
      </c>
      <c r="AA687" s="26">
        <v>2655</v>
      </c>
      <c r="AB687" s="26">
        <v>320.60000000000002</v>
      </c>
      <c r="AC687" s="26">
        <v>845</v>
      </c>
      <c r="AD687" s="26">
        <v>9790</v>
      </c>
      <c r="AE687" s="26">
        <v>846.4</v>
      </c>
      <c r="AF687" s="26">
        <v>1253.5</v>
      </c>
      <c r="AG687" s="26">
        <v>14.714700000000001</v>
      </c>
    </row>
    <row r="688" spans="1:33" ht="15.75" customHeight="1">
      <c r="A688" s="101">
        <v>44824</v>
      </c>
      <c r="B688" s="102">
        <f>VLOOKUP(A688,'FTSE All-Share Historical '!A:B,2,FALSE)</f>
        <v>3981.32</v>
      </c>
      <c r="C688" s="26">
        <v>480</v>
      </c>
      <c r="D688" s="26">
        <v>157</v>
      </c>
      <c r="E688" s="26">
        <v>150.19999999999999</v>
      </c>
      <c r="F688" s="26">
        <v>277</v>
      </c>
      <c r="G688" s="26">
        <v>70.7</v>
      </c>
      <c r="H688" s="26">
        <v>425</v>
      </c>
      <c r="I688" s="26">
        <v>41.14</v>
      </c>
      <c r="J688" s="26">
        <v>187</v>
      </c>
      <c r="K688" s="26">
        <v>214</v>
      </c>
      <c r="L688" s="26">
        <v>136</v>
      </c>
      <c r="M688" s="26">
        <v>399.5</v>
      </c>
      <c r="N688" s="26">
        <v>160.19999999999999</v>
      </c>
      <c r="O688" s="26">
        <v>1090</v>
      </c>
      <c r="P688" s="26">
        <v>1584</v>
      </c>
      <c r="Q688" s="26">
        <v>70.099999999999994</v>
      </c>
      <c r="R688" s="26">
        <v>42.45</v>
      </c>
      <c r="S688" s="26">
        <v>44.3</v>
      </c>
      <c r="T688" s="26">
        <v>452</v>
      </c>
      <c r="U688" s="26">
        <v>221</v>
      </c>
      <c r="V688" s="26">
        <v>171.8</v>
      </c>
      <c r="W688" s="26">
        <v>4744</v>
      </c>
      <c r="X688" s="26">
        <v>2778</v>
      </c>
      <c r="Y688" s="26">
        <v>224</v>
      </c>
      <c r="Z688" s="26">
        <v>497</v>
      </c>
      <c r="AA688" s="26">
        <v>2680</v>
      </c>
      <c r="AB688" s="26">
        <v>314.8</v>
      </c>
      <c r="AC688" s="26">
        <v>880</v>
      </c>
      <c r="AD688" s="26">
        <v>9698</v>
      </c>
      <c r="AE688" s="26">
        <v>871</v>
      </c>
      <c r="AF688" s="26">
        <v>1231</v>
      </c>
      <c r="AG688" s="26">
        <v>15.892099999999999</v>
      </c>
    </row>
    <row r="689" spans="1:33" ht="15.75" customHeight="1">
      <c r="A689" s="101">
        <v>44825</v>
      </c>
      <c r="B689" s="102">
        <f>VLOOKUP(A689,'FTSE All-Share Historical '!A:B,2,FALSE)</f>
        <v>4008.47</v>
      </c>
      <c r="C689" s="26">
        <v>500</v>
      </c>
      <c r="D689" s="26">
        <v>159.6</v>
      </c>
      <c r="E689" s="26">
        <v>154.30000000000001</v>
      </c>
      <c r="F689" s="26">
        <v>274</v>
      </c>
      <c r="G689" s="26">
        <v>68.2</v>
      </c>
      <c r="H689" s="26">
        <v>422.5</v>
      </c>
      <c r="I689" s="26">
        <v>41.82</v>
      </c>
      <c r="J689" s="26">
        <v>190</v>
      </c>
      <c r="K689" s="26">
        <v>212</v>
      </c>
      <c r="L689" s="26">
        <v>131.6</v>
      </c>
      <c r="M689" s="26">
        <v>392.5</v>
      </c>
      <c r="N689" s="26">
        <v>162.5</v>
      </c>
      <c r="O689" s="26">
        <v>1098</v>
      </c>
      <c r="P689" s="26">
        <v>1590</v>
      </c>
      <c r="Q689" s="26">
        <v>70.400000000000006</v>
      </c>
      <c r="R689" s="26">
        <v>41.6</v>
      </c>
      <c r="S689" s="26">
        <v>45</v>
      </c>
      <c r="T689" s="26">
        <v>449</v>
      </c>
      <c r="U689" s="26">
        <v>219</v>
      </c>
      <c r="V689" s="26">
        <v>176.4</v>
      </c>
      <c r="W689" s="26">
        <v>4720</v>
      </c>
      <c r="X689" s="26">
        <v>2814.5</v>
      </c>
      <c r="Y689" s="26">
        <v>222.5</v>
      </c>
      <c r="Z689" s="26">
        <v>497.6</v>
      </c>
      <c r="AA689" s="26">
        <v>2725</v>
      </c>
      <c r="AB689" s="26">
        <v>321.8</v>
      </c>
      <c r="AC689" s="26">
        <v>845</v>
      </c>
      <c r="AD689" s="26">
        <v>9812</v>
      </c>
      <c r="AE689" s="26">
        <v>843.4</v>
      </c>
      <c r="AF689" s="26">
        <v>1210</v>
      </c>
      <c r="AG689" s="26">
        <v>15.270899999999999</v>
      </c>
    </row>
    <row r="690" spans="1:33" ht="15.75" customHeight="1">
      <c r="A690" s="101">
        <v>44826</v>
      </c>
      <c r="B690" s="102">
        <f>VLOOKUP(A690,'FTSE All-Share Historical '!A:B,2,FALSE)</f>
        <v>3959.43</v>
      </c>
      <c r="C690" s="26">
        <v>491</v>
      </c>
      <c r="D690" s="26">
        <v>161</v>
      </c>
      <c r="E690" s="26">
        <v>154</v>
      </c>
      <c r="F690" s="26">
        <v>275</v>
      </c>
      <c r="G690" s="26">
        <v>72</v>
      </c>
      <c r="H690" s="26">
        <v>416</v>
      </c>
      <c r="I690" s="26">
        <v>42.04</v>
      </c>
      <c r="J690" s="26">
        <v>185</v>
      </c>
      <c r="K690" s="26">
        <v>205</v>
      </c>
      <c r="L690" s="26">
        <v>130</v>
      </c>
      <c r="M690" s="26">
        <v>359.5</v>
      </c>
      <c r="N690" s="26">
        <v>158.6</v>
      </c>
      <c r="O690" s="26">
        <v>1072</v>
      </c>
      <c r="P690" s="26">
        <v>1590</v>
      </c>
      <c r="Q690" s="26">
        <v>70</v>
      </c>
      <c r="R690" s="26">
        <v>42.2</v>
      </c>
      <c r="S690" s="26">
        <v>45.4</v>
      </c>
      <c r="T690" s="26">
        <v>434</v>
      </c>
      <c r="U690" s="26">
        <v>215</v>
      </c>
      <c r="V690" s="26">
        <v>170</v>
      </c>
      <c r="W690" s="26">
        <v>4828</v>
      </c>
      <c r="X690" s="26">
        <v>2838.5</v>
      </c>
      <c r="Y690" s="26">
        <v>224</v>
      </c>
      <c r="Z690" s="26">
        <v>487.4</v>
      </c>
      <c r="AA690" s="26">
        <v>2635</v>
      </c>
      <c r="AB690" s="26">
        <v>322.8</v>
      </c>
      <c r="AC690" s="26">
        <v>840</v>
      </c>
      <c r="AD690" s="26">
        <v>9642</v>
      </c>
      <c r="AE690" s="26">
        <v>841.8</v>
      </c>
      <c r="AF690" s="26">
        <v>1199.5</v>
      </c>
      <c r="AG690" s="26">
        <v>15.0397</v>
      </c>
    </row>
    <row r="691" spans="1:33" ht="15.75" customHeight="1">
      <c r="A691" s="101">
        <v>44827</v>
      </c>
      <c r="B691" s="102">
        <f>VLOOKUP(A691,'FTSE All-Share Historical '!A:B,2,FALSE)</f>
        <v>3881.56</v>
      </c>
      <c r="C691" s="26">
        <v>483</v>
      </c>
      <c r="D691" s="26">
        <v>161</v>
      </c>
      <c r="E691" s="26">
        <v>147.9</v>
      </c>
      <c r="F691" s="26">
        <v>267</v>
      </c>
      <c r="G691" s="26">
        <v>72.8</v>
      </c>
      <c r="H691" s="26">
        <v>412.5</v>
      </c>
      <c r="I691" s="26">
        <v>39.58</v>
      </c>
      <c r="J691" s="26">
        <v>183.25</v>
      </c>
      <c r="K691" s="26">
        <v>209</v>
      </c>
      <c r="L691" s="26">
        <v>126.6</v>
      </c>
      <c r="M691" s="26">
        <v>361.5</v>
      </c>
      <c r="N691" s="26">
        <v>151.6</v>
      </c>
      <c r="O691" s="26">
        <v>1050</v>
      </c>
      <c r="P691" s="26">
        <v>1562</v>
      </c>
      <c r="Q691" s="26">
        <v>68.7</v>
      </c>
      <c r="R691" s="26">
        <v>42.3</v>
      </c>
      <c r="S691" s="26">
        <v>43.1</v>
      </c>
      <c r="T691" s="26">
        <v>431</v>
      </c>
      <c r="U691" s="26">
        <v>207</v>
      </c>
      <c r="V691" s="26">
        <v>163.6</v>
      </c>
      <c r="W691" s="26">
        <v>4677.5</v>
      </c>
      <c r="X691" s="26">
        <v>2670</v>
      </c>
      <c r="Y691" s="26">
        <v>223</v>
      </c>
      <c r="Z691" s="26">
        <v>466.8</v>
      </c>
      <c r="AA691" s="26">
        <v>2500</v>
      </c>
      <c r="AB691" s="26">
        <v>306</v>
      </c>
      <c r="AC691" s="26">
        <v>840</v>
      </c>
      <c r="AD691" s="26">
        <v>9756</v>
      </c>
      <c r="AE691" s="26">
        <v>802</v>
      </c>
      <c r="AF691" s="26">
        <v>1209</v>
      </c>
      <c r="AG691" s="26">
        <v>14.313800000000001</v>
      </c>
    </row>
    <row r="692" spans="1:33" ht="15.75" customHeight="1">
      <c r="A692" s="101">
        <v>44830</v>
      </c>
      <c r="B692" s="102">
        <f>VLOOKUP(A692,'FTSE All-Share Historical '!A:B,2,FALSE)</f>
        <v>3874.7</v>
      </c>
      <c r="C692" s="26">
        <v>470</v>
      </c>
      <c r="D692" s="26">
        <v>159.4</v>
      </c>
      <c r="E692" s="26">
        <v>141.19999999999999</v>
      </c>
      <c r="F692" s="26">
        <v>264</v>
      </c>
      <c r="G692" s="26">
        <v>75</v>
      </c>
      <c r="H692" s="26">
        <v>395</v>
      </c>
      <c r="I692" s="26">
        <v>39.619999999999997</v>
      </c>
      <c r="J692" s="26">
        <v>185</v>
      </c>
      <c r="K692" s="26">
        <v>199.5</v>
      </c>
      <c r="L692" s="26">
        <v>112.8</v>
      </c>
      <c r="M692" s="26">
        <v>371</v>
      </c>
      <c r="N692" s="26">
        <v>145.19999999999999</v>
      </c>
      <c r="O692" s="26">
        <v>1050</v>
      </c>
      <c r="P692" s="26">
        <v>1532</v>
      </c>
      <c r="Q692" s="26">
        <v>68.599999999999994</v>
      </c>
      <c r="R692" s="26">
        <v>42.4</v>
      </c>
      <c r="S692" s="26">
        <v>42.55</v>
      </c>
      <c r="T692" s="26">
        <v>442</v>
      </c>
      <c r="U692" s="26">
        <v>207</v>
      </c>
      <c r="V692" s="26">
        <v>160</v>
      </c>
      <c r="W692" s="26">
        <v>4698</v>
      </c>
      <c r="X692" s="26">
        <v>2601</v>
      </c>
      <c r="Y692" s="26">
        <v>224.5</v>
      </c>
      <c r="Z692" s="26">
        <v>464.4</v>
      </c>
      <c r="AA692" s="26">
        <v>2540</v>
      </c>
      <c r="AB692" s="26">
        <v>304.2</v>
      </c>
      <c r="AC692" s="26">
        <v>830</v>
      </c>
      <c r="AD692" s="26">
        <v>10010</v>
      </c>
      <c r="AE692" s="26">
        <v>794.6</v>
      </c>
      <c r="AF692" s="26">
        <v>1209.5</v>
      </c>
      <c r="AG692" s="26">
        <v>14.3932</v>
      </c>
    </row>
    <row r="693" spans="1:33" ht="15.75" customHeight="1">
      <c r="A693" s="101">
        <v>44831</v>
      </c>
      <c r="B693" s="102">
        <f>VLOOKUP(A693,'FTSE All-Share Historical '!A:B,2,FALSE)</f>
        <v>3844.23</v>
      </c>
      <c r="C693" s="26">
        <v>452</v>
      </c>
      <c r="D693" s="26">
        <v>159</v>
      </c>
      <c r="E693" s="26">
        <v>137</v>
      </c>
      <c r="F693" s="26">
        <v>255</v>
      </c>
      <c r="G693" s="26">
        <v>75.599999999999994</v>
      </c>
      <c r="H693" s="26">
        <v>395</v>
      </c>
      <c r="I693" s="26">
        <v>37.28</v>
      </c>
      <c r="J693" s="26">
        <v>181.5</v>
      </c>
      <c r="K693" s="26">
        <v>193</v>
      </c>
      <c r="L693" s="26">
        <v>107.2</v>
      </c>
      <c r="M693" s="26">
        <v>376</v>
      </c>
      <c r="N693" s="26">
        <v>139.80000000000001</v>
      </c>
      <c r="O693" s="26">
        <v>1028</v>
      </c>
      <c r="P693" s="26">
        <v>1480</v>
      </c>
      <c r="Q693" s="26">
        <v>66.599999999999994</v>
      </c>
      <c r="R693" s="26">
        <v>42.5</v>
      </c>
      <c r="S693" s="26">
        <v>41.9</v>
      </c>
      <c r="T693" s="26">
        <v>451</v>
      </c>
      <c r="U693" s="26">
        <v>212</v>
      </c>
      <c r="V693" s="26">
        <v>151.19999999999999</v>
      </c>
      <c r="W693" s="26">
        <v>4781.5</v>
      </c>
      <c r="X693" s="26">
        <v>2642.5</v>
      </c>
      <c r="Y693" s="26">
        <v>224</v>
      </c>
      <c r="Z693" s="26">
        <v>448.6</v>
      </c>
      <c r="AA693" s="26">
        <v>2630</v>
      </c>
      <c r="AB693" s="26">
        <v>295.60000000000002</v>
      </c>
      <c r="AC693" s="26">
        <v>830</v>
      </c>
      <c r="AD693" s="26">
        <v>9776</v>
      </c>
      <c r="AE693" s="26">
        <v>755</v>
      </c>
      <c r="AF693" s="26">
        <v>1241</v>
      </c>
      <c r="AG693" s="26">
        <v>13.9815</v>
      </c>
    </row>
    <row r="694" spans="1:33" ht="15.75" customHeight="1">
      <c r="A694" s="101">
        <v>44832</v>
      </c>
      <c r="B694" s="102">
        <f>VLOOKUP(A694,'FTSE All-Share Historical '!A:B,2,FALSE)</f>
        <v>3854.58</v>
      </c>
      <c r="C694" s="26">
        <v>460</v>
      </c>
      <c r="D694" s="26">
        <v>152</v>
      </c>
      <c r="E694" s="26">
        <v>137.30000000000001</v>
      </c>
      <c r="F694" s="26">
        <v>246</v>
      </c>
      <c r="G694" s="26">
        <v>73.45</v>
      </c>
      <c r="H694" s="26">
        <v>386</v>
      </c>
      <c r="I694" s="26">
        <v>37.020000000000003</v>
      </c>
      <c r="J694" s="26">
        <v>180</v>
      </c>
      <c r="K694" s="26">
        <v>180</v>
      </c>
      <c r="L694" s="26">
        <v>106</v>
      </c>
      <c r="M694" s="26">
        <v>376.5</v>
      </c>
      <c r="N694" s="26">
        <v>135</v>
      </c>
      <c r="O694" s="26">
        <v>1000</v>
      </c>
      <c r="P694" s="26">
        <v>1496</v>
      </c>
      <c r="Q694" s="26">
        <v>67.099999999999994</v>
      </c>
      <c r="R694" s="26">
        <v>41.45</v>
      </c>
      <c r="S694" s="26">
        <v>42.75</v>
      </c>
      <c r="T694" s="26">
        <v>456</v>
      </c>
      <c r="U694" s="26">
        <v>198</v>
      </c>
      <c r="V694" s="26">
        <v>153.80000000000001</v>
      </c>
      <c r="W694" s="26">
        <v>4854</v>
      </c>
      <c r="X694" s="26">
        <v>2728.5</v>
      </c>
      <c r="Y694" s="26">
        <v>223</v>
      </c>
      <c r="Z694" s="26">
        <v>429.2</v>
      </c>
      <c r="AA694" s="26">
        <v>2615</v>
      </c>
      <c r="AB694" s="26">
        <v>290.8</v>
      </c>
      <c r="AC694" s="26">
        <v>820</v>
      </c>
      <c r="AD694" s="26">
        <v>9788</v>
      </c>
      <c r="AE694" s="26">
        <v>723.2</v>
      </c>
      <c r="AF694" s="26">
        <v>1390.5</v>
      </c>
      <c r="AG694" s="26">
        <v>13.916499999999999</v>
      </c>
    </row>
    <row r="695" spans="1:33" ht="15.75" customHeight="1">
      <c r="A695" s="101">
        <v>44833</v>
      </c>
      <c r="B695" s="102">
        <f>VLOOKUP(A695,'FTSE All-Share Historical '!A:B,2,FALSE)</f>
        <v>3779.32</v>
      </c>
      <c r="C695" s="26">
        <v>451</v>
      </c>
      <c r="D695" s="26">
        <v>145</v>
      </c>
      <c r="E695" s="26">
        <v>126.5</v>
      </c>
      <c r="F695" s="26">
        <v>247</v>
      </c>
      <c r="G695" s="26">
        <v>72</v>
      </c>
      <c r="H695" s="26">
        <v>383</v>
      </c>
      <c r="I695" s="26">
        <v>34.42</v>
      </c>
      <c r="J695" s="26">
        <v>180</v>
      </c>
      <c r="K695" s="26">
        <v>165</v>
      </c>
      <c r="L695" s="26">
        <v>98.8</v>
      </c>
      <c r="M695" s="26">
        <v>357</v>
      </c>
      <c r="N695" s="26">
        <v>115.1</v>
      </c>
      <c r="O695" s="26">
        <v>998</v>
      </c>
      <c r="P695" s="26">
        <v>1440</v>
      </c>
      <c r="Q695" s="26">
        <v>65.599999999999994</v>
      </c>
      <c r="R695" s="26">
        <v>40.549999999999997</v>
      </c>
      <c r="S695" s="26">
        <v>41.2</v>
      </c>
      <c r="T695" s="26">
        <v>458</v>
      </c>
      <c r="U695" s="26">
        <v>202</v>
      </c>
      <c r="V695" s="26">
        <v>149.4</v>
      </c>
      <c r="W695" s="26">
        <v>4894</v>
      </c>
      <c r="X695" s="26">
        <v>2760</v>
      </c>
      <c r="Y695" s="26">
        <v>214.5</v>
      </c>
      <c r="Z695" s="26">
        <v>405.6</v>
      </c>
      <c r="AA695" s="26">
        <v>2535</v>
      </c>
      <c r="AB695" s="26">
        <v>277.8</v>
      </c>
      <c r="AC695" s="26">
        <v>825</v>
      </c>
      <c r="AD695" s="26">
        <v>9544</v>
      </c>
      <c r="AE695" s="26">
        <v>708.6</v>
      </c>
      <c r="AF695" s="26">
        <v>1349.5</v>
      </c>
      <c r="AG695" s="26">
        <v>12.2803</v>
      </c>
    </row>
    <row r="696" spans="1:33" ht="15.75" customHeight="1">
      <c r="A696" s="101">
        <v>44834</v>
      </c>
      <c r="B696" s="102">
        <f>VLOOKUP(A696,'FTSE All-Share Historical '!A:B,2,FALSE)</f>
        <v>3797.1</v>
      </c>
      <c r="C696" s="26">
        <v>460</v>
      </c>
      <c r="D696" s="26">
        <v>147</v>
      </c>
      <c r="E696" s="26">
        <v>131.80000000000001</v>
      </c>
      <c r="F696" s="26">
        <v>244</v>
      </c>
      <c r="G696" s="26">
        <v>73.599999999999994</v>
      </c>
      <c r="H696" s="26">
        <v>391</v>
      </c>
      <c r="I696" s="26">
        <v>35.64</v>
      </c>
      <c r="J696" s="26">
        <v>179</v>
      </c>
      <c r="K696" s="26">
        <v>165</v>
      </c>
      <c r="L696" s="26">
        <v>100.8</v>
      </c>
      <c r="M696" s="26">
        <v>346.5</v>
      </c>
      <c r="N696" s="26">
        <v>115.1</v>
      </c>
      <c r="O696" s="26">
        <v>935</v>
      </c>
      <c r="P696" s="26">
        <v>1478</v>
      </c>
      <c r="Q696" s="26">
        <v>67.900000000000006</v>
      </c>
      <c r="R696" s="26">
        <v>40</v>
      </c>
      <c r="S696" s="26">
        <v>42.25</v>
      </c>
      <c r="T696" s="26">
        <v>443</v>
      </c>
      <c r="U696" s="26">
        <v>206.5</v>
      </c>
      <c r="V696" s="26">
        <v>151.19999999999999</v>
      </c>
      <c r="W696" s="26">
        <v>4896</v>
      </c>
      <c r="X696" s="26">
        <v>2735.5</v>
      </c>
      <c r="Y696" s="26">
        <v>217</v>
      </c>
      <c r="Z696" s="26">
        <v>404.6</v>
      </c>
      <c r="AA696" s="26">
        <v>2630</v>
      </c>
      <c r="AB696" s="26">
        <v>278.60000000000002</v>
      </c>
      <c r="AC696" s="26">
        <v>830</v>
      </c>
      <c r="AD696" s="26">
        <v>9404</v>
      </c>
      <c r="AE696" s="26">
        <v>693</v>
      </c>
      <c r="AF696" s="26">
        <v>1363.5</v>
      </c>
      <c r="AG696" s="26">
        <v>11.9299</v>
      </c>
    </row>
    <row r="697" spans="1:33" ht="15.75" customHeight="1">
      <c r="A697" s="101">
        <v>44837</v>
      </c>
      <c r="B697" s="102">
        <f>VLOOKUP(A697,'FTSE All-Share Historical '!A:B,2,FALSE)</f>
        <v>3807.86</v>
      </c>
      <c r="C697" s="26">
        <v>450</v>
      </c>
      <c r="D697" s="26">
        <v>148</v>
      </c>
      <c r="E697" s="26">
        <v>136.6</v>
      </c>
      <c r="F697" s="26">
        <v>256</v>
      </c>
      <c r="G697" s="26">
        <v>73</v>
      </c>
      <c r="H697" s="26">
        <v>380.5</v>
      </c>
      <c r="I697" s="26">
        <v>35.4</v>
      </c>
      <c r="J697" s="26">
        <v>177</v>
      </c>
      <c r="K697" s="26">
        <v>185</v>
      </c>
      <c r="L697" s="26">
        <v>103.6</v>
      </c>
      <c r="M697" s="26">
        <v>351</v>
      </c>
      <c r="N697" s="26">
        <v>112.1</v>
      </c>
      <c r="O697" s="26">
        <v>942</v>
      </c>
      <c r="P697" s="26">
        <v>1528</v>
      </c>
      <c r="Q697" s="26">
        <v>67.3</v>
      </c>
      <c r="R697" s="26">
        <v>39.200000000000003</v>
      </c>
      <c r="S697" s="26">
        <v>43</v>
      </c>
      <c r="T697" s="26">
        <v>425</v>
      </c>
      <c r="U697" s="26">
        <v>204</v>
      </c>
      <c r="V697" s="26">
        <v>152.19999999999999</v>
      </c>
      <c r="W697" s="26">
        <v>4940</v>
      </c>
      <c r="X697" s="26">
        <v>2795</v>
      </c>
      <c r="Y697" s="26">
        <v>218</v>
      </c>
      <c r="Z697" s="26">
        <v>389.8</v>
      </c>
      <c r="AA697" s="26">
        <v>2725</v>
      </c>
      <c r="AB697" s="26">
        <v>285.60000000000002</v>
      </c>
      <c r="AC697" s="26">
        <v>840</v>
      </c>
      <c r="AD697" s="26">
        <v>9534</v>
      </c>
      <c r="AE697" s="26">
        <v>686.4</v>
      </c>
      <c r="AF697" s="26">
        <v>1357.5</v>
      </c>
      <c r="AG697" s="26">
        <v>11.6663</v>
      </c>
    </row>
    <row r="698" spans="1:33" ht="15.75" customHeight="1">
      <c r="A698" s="101">
        <v>44838</v>
      </c>
      <c r="B698" s="102">
        <f>VLOOKUP(A698,'FTSE All-Share Historical '!A:B,2,FALSE)</f>
        <v>3908.75</v>
      </c>
      <c r="C698" s="26">
        <v>461</v>
      </c>
      <c r="D698" s="26">
        <v>152</v>
      </c>
      <c r="E698" s="26">
        <v>143.4</v>
      </c>
      <c r="F698" s="26">
        <v>250</v>
      </c>
      <c r="G698" s="26">
        <v>74</v>
      </c>
      <c r="H698" s="26">
        <v>390</v>
      </c>
      <c r="I698" s="26">
        <v>35.619999999999997</v>
      </c>
      <c r="J698" s="26">
        <v>180</v>
      </c>
      <c r="K698" s="26">
        <v>189</v>
      </c>
      <c r="L698" s="26">
        <v>114</v>
      </c>
      <c r="M698" s="26">
        <v>341.5</v>
      </c>
      <c r="N698" s="26">
        <v>117.9</v>
      </c>
      <c r="O698" s="26">
        <v>930</v>
      </c>
      <c r="P698" s="26">
        <v>1570</v>
      </c>
      <c r="Q698" s="26">
        <v>68.5</v>
      </c>
      <c r="R698" s="26">
        <v>40</v>
      </c>
      <c r="S698" s="26">
        <v>43.25</v>
      </c>
      <c r="T698" s="26">
        <v>435</v>
      </c>
      <c r="U698" s="26">
        <v>203</v>
      </c>
      <c r="V698" s="26">
        <v>101</v>
      </c>
      <c r="W698" s="26">
        <v>5089</v>
      </c>
      <c r="X698" s="26">
        <v>2917</v>
      </c>
      <c r="Y698" s="26">
        <v>228.5</v>
      </c>
      <c r="Z698" s="26">
        <v>419.6</v>
      </c>
      <c r="AA698" s="26">
        <v>2775</v>
      </c>
      <c r="AB698" s="26">
        <v>292</v>
      </c>
      <c r="AC698" s="26">
        <v>850</v>
      </c>
      <c r="AD698" s="26">
        <v>9900</v>
      </c>
      <c r="AE698" s="26">
        <v>732</v>
      </c>
      <c r="AF698" s="26">
        <v>1338</v>
      </c>
      <c r="AG698" s="26">
        <v>12.063599999999999</v>
      </c>
    </row>
    <row r="699" spans="1:33" ht="15.75" customHeight="1">
      <c r="A699" s="101">
        <v>44839</v>
      </c>
      <c r="B699" s="102">
        <f>VLOOKUP(A699,'FTSE All-Share Historical '!A:B,2,FALSE)</f>
        <v>3884.53</v>
      </c>
      <c r="C699" s="26">
        <v>458</v>
      </c>
      <c r="D699" s="26">
        <v>149.80000000000001</v>
      </c>
      <c r="E699" s="26">
        <v>160.69999999999999</v>
      </c>
      <c r="F699" s="26">
        <v>244</v>
      </c>
      <c r="G699" s="26">
        <v>73.2</v>
      </c>
      <c r="H699" s="26">
        <v>393.5</v>
      </c>
      <c r="I699" s="26">
        <v>35.68</v>
      </c>
      <c r="J699" s="26">
        <v>178.5</v>
      </c>
      <c r="K699" s="26">
        <v>180</v>
      </c>
      <c r="L699" s="26">
        <v>106.6</v>
      </c>
      <c r="M699" s="26">
        <v>330.5</v>
      </c>
      <c r="N699" s="26">
        <v>112.5</v>
      </c>
      <c r="O699" s="26">
        <v>928</v>
      </c>
      <c r="P699" s="26">
        <v>1548</v>
      </c>
      <c r="Q699" s="26">
        <v>67.2</v>
      </c>
      <c r="R699" s="26">
        <v>38.950000000000003</v>
      </c>
      <c r="S699" s="26">
        <v>46</v>
      </c>
      <c r="T699" s="26">
        <v>421</v>
      </c>
      <c r="U699" s="26">
        <v>201</v>
      </c>
      <c r="V699" s="26">
        <v>98</v>
      </c>
      <c r="W699" s="26">
        <v>5084</v>
      </c>
      <c r="X699" s="26">
        <v>2870</v>
      </c>
      <c r="Y699" s="26">
        <v>223.5</v>
      </c>
      <c r="Z699" s="26">
        <v>427</v>
      </c>
      <c r="AA699" s="26">
        <v>2695</v>
      </c>
      <c r="AB699" s="26">
        <v>286.60000000000002</v>
      </c>
      <c r="AC699" s="26">
        <v>855</v>
      </c>
      <c r="AD699" s="26">
        <v>9934</v>
      </c>
      <c r="AE699" s="26">
        <v>712</v>
      </c>
      <c r="AF699" s="26">
        <v>1301.5</v>
      </c>
      <c r="AG699" s="26">
        <v>11.9191</v>
      </c>
    </row>
    <row r="700" spans="1:33" ht="15.75" customHeight="1">
      <c r="A700" s="101">
        <v>44840</v>
      </c>
      <c r="B700" s="102">
        <f>VLOOKUP(A700,'FTSE All-Share Historical '!A:B,2,FALSE)</f>
        <v>3860.66</v>
      </c>
      <c r="C700" s="26">
        <v>455</v>
      </c>
      <c r="D700" s="26">
        <v>151</v>
      </c>
      <c r="E700" s="26">
        <v>168.8</v>
      </c>
      <c r="F700" s="26">
        <v>251</v>
      </c>
      <c r="G700" s="26">
        <v>74</v>
      </c>
      <c r="H700" s="26">
        <v>393</v>
      </c>
      <c r="I700" s="26">
        <v>34.380000000000003</v>
      </c>
      <c r="J700" s="26">
        <v>148</v>
      </c>
      <c r="K700" s="26">
        <v>184</v>
      </c>
      <c r="L700" s="26">
        <v>110.6</v>
      </c>
      <c r="M700" s="26">
        <v>342.5</v>
      </c>
      <c r="N700" s="26">
        <v>109.4</v>
      </c>
      <c r="O700" s="26">
        <v>929</v>
      </c>
      <c r="P700" s="26">
        <v>1530</v>
      </c>
      <c r="Q700" s="26">
        <v>66.900000000000006</v>
      </c>
      <c r="R700" s="26">
        <v>39.700000000000003</v>
      </c>
      <c r="S700" s="26">
        <v>45.15</v>
      </c>
      <c r="T700" s="26">
        <v>448</v>
      </c>
      <c r="U700" s="26">
        <v>201</v>
      </c>
      <c r="V700" s="26">
        <v>93</v>
      </c>
      <c r="W700" s="26">
        <v>5060</v>
      </c>
      <c r="X700" s="26">
        <v>2780.5</v>
      </c>
      <c r="Y700" s="26">
        <v>220.5</v>
      </c>
      <c r="Z700" s="26">
        <v>437.6</v>
      </c>
      <c r="AA700" s="26">
        <v>2765</v>
      </c>
      <c r="AB700" s="26">
        <v>284.2</v>
      </c>
      <c r="AC700" s="26">
        <v>860</v>
      </c>
      <c r="AD700" s="26">
        <v>10070</v>
      </c>
      <c r="AE700" s="26">
        <v>712.8</v>
      </c>
      <c r="AF700" s="26">
        <v>1293</v>
      </c>
      <c r="AG700" s="26">
        <v>13.3386</v>
      </c>
    </row>
    <row r="701" spans="1:33" ht="15.75" customHeight="1">
      <c r="A701" s="101">
        <v>44841</v>
      </c>
      <c r="B701" s="102">
        <f>VLOOKUP(A701,'FTSE All-Share Historical '!A:B,2,FALSE)</f>
        <v>3848.86</v>
      </c>
      <c r="C701" s="26">
        <v>463</v>
      </c>
      <c r="D701" s="26">
        <v>151</v>
      </c>
      <c r="E701" s="26">
        <v>167.4</v>
      </c>
      <c r="F701" s="26">
        <v>245</v>
      </c>
      <c r="G701" s="26">
        <v>75.400000000000006</v>
      </c>
      <c r="H701" s="26">
        <v>398.5</v>
      </c>
      <c r="I701" s="26">
        <v>36.14</v>
      </c>
      <c r="J701" s="26">
        <v>148</v>
      </c>
      <c r="K701" s="26">
        <v>190</v>
      </c>
      <c r="L701" s="26">
        <v>110</v>
      </c>
      <c r="M701" s="26">
        <v>340.5</v>
      </c>
      <c r="N701" s="26">
        <v>111.5</v>
      </c>
      <c r="O701" s="26">
        <v>900</v>
      </c>
      <c r="P701" s="26">
        <v>1494</v>
      </c>
      <c r="Q701" s="26">
        <v>66.7</v>
      </c>
      <c r="R701" s="26">
        <v>39.35</v>
      </c>
      <c r="S701" s="26">
        <v>44.6</v>
      </c>
      <c r="T701" s="26">
        <v>441</v>
      </c>
      <c r="U701" s="26">
        <v>205</v>
      </c>
      <c r="V701" s="26">
        <v>90</v>
      </c>
      <c r="W701" s="26">
        <v>5066</v>
      </c>
      <c r="X701" s="26">
        <v>2774</v>
      </c>
      <c r="Y701" s="26">
        <v>219.5</v>
      </c>
      <c r="Z701" s="26">
        <v>505</v>
      </c>
      <c r="AA701" s="26">
        <v>2655</v>
      </c>
      <c r="AB701" s="26">
        <v>286.60000000000002</v>
      </c>
      <c r="AC701" s="26">
        <v>860</v>
      </c>
      <c r="AD701" s="26">
        <v>9818</v>
      </c>
      <c r="AE701" s="26">
        <v>702.8</v>
      </c>
      <c r="AF701" s="26">
        <v>1301</v>
      </c>
      <c r="AG701" s="26">
        <v>13.725</v>
      </c>
    </row>
    <row r="702" spans="1:33" ht="15.75" customHeight="1">
      <c r="A702" s="101">
        <v>44844</v>
      </c>
      <c r="B702" s="102">
        <f>VLOOKUP(A702,'FTSE All-Share Historical '!A:B,2,FALSE)</f>
        <v>3826.63</v>
      </c>
      <c r="C702" s="26">
        <v>462</v>
      </c>
      <c r="D702" s="26">
        <v>158</v>
      </c>
      <c r="E702" s="26">
        <v>166.5</v>
      </c>
      <c r="F702" s="26">
        <v>245</v>
      </c>
      <c r="G702" s="26">
        <v>76.5</v>
      </c>
      <c r="H702" s="26">
        <v>395</v>
      </c>
      <c r="I702" s="26">
        <v>35.9</v>
      </c>
      <c r="J702" s="26">
        <v>151</v>
      </c>
      <c r="K702" s="26">
        <v>190</v>
      </c>
      <c r="L702" s="26">
        <v>106</v>
      </c>
      <c r="M702" s="26">
        <v>317</v>
      </c>
      <c r="N702" s="26">
        <v>108</v>
      </c>
      <c r="O702" s="26">
        <v>882</v>
      </c>
      <c r="P702" s="26">
        <v>1476</v>
      </c>
      <c r="Q702" s="26">
        <v>66.099999999999994</v>
      </c>
      <c r="R702" s="26">
        <v>41</v>
      </c>
      <c r="S702" s="26">
        <v>43.7</v>
      </c>
      <c r="T702" s="26">
        <v>440</v>
      </c>
      <c r="U702" s="26">
        <v>208</v>
      </c>
      <c r="V702" s="26">
        <v>82.6</v>
      </c>
      <c r="W702" s="26">
        <v>5120</v>
      </c>
      <c r="X702" s="26">
        <v>2752.5</v>
      </c>
      <c r="Y702" s="26">
        <v>217</v>
      </c>
      <c r="Z702" s="26">
        <v>484</v>
      </c>
      <c r="AA702" s="26">
        <v>2695</v>
      </c>
      <c r="AB702" s="26">
        <v>288.2</v>
      </c>
      <c r="AC702" s="26">
        <v>865</v>
      </c>
      <c r="AD702" s="26">
        <v>9984</v>
      </c>
      <c r="AE702" s="26">
        <v>693.8</v>
      </c>
      <c r="AF702" s="26">
        <v>1298.5</v>
      </c>
      <c r="AG702" s="26">
        <v>13.3566</v>
      </c>
    </row>
    <row r="703" spans="1:33" ht="15.75" customHeight="1">
      <c r="A703" s="101">
        <v>44845</v>
      </c>
      <c r="B703" s="102">
        <f>VLOOKUP(A703,'FTSE All-Share Historical '!A:B,2,FALSE)</f>
        <v>3784.65</v>
      </c>
      <c r="C703" s="26">
        <v>459</v>
      </c>
      <c r="D703" s="26">
        <v>150.19999999999999</v>
      </c>
      <c r="E703" s="26">
        <v>164.3</v>
      </c>
      <c r="F703" s="26">
        <v>245</v>
      </c>
      <c r="G703" s="26">
        <v>75.900000000000006</v>
      </c>
      <c r="H703" s="26">
        <v>388.5</v>
      </c>
      <c r="I703" s="26">
        <v>37.979999999999997</v>
      </c>
      <c r="J703" s="26">
        <v>149</v>
      </c>
      <c r="K703" s="26">
        <v>178</v>
      </c>
      <c r="L703" s="26">
        <v>106</v>
      </c>
      <c r="M703" s="26">
        <v>323.5</v>
      </c>
      <c r="N703" s="26">
        <v>109.4</v>
      </c>
      <c r="O703" s="26">
        <v>880</v>
      </c>
      <c r="P703" s="26">
        <v>1468</v>
      </c>
      <c r="Q703" s="26">
        <v>65.599999999999994</v>
      </c>
      <c r="R703" s="26">
        <v>41.2</v>
      </c>
      <c r="S703" s="26">
        <v>42.75</v>
      </c>
      <c r="T703" s="26">
        <v>412</v>
      </c>
      <c r="U703" s="26">
        <v>195.5</v>
      </c>
      <c r="V703" s="26">
        <v>82.5</v>
      </c>
      <c r="W703" s="26">
        <v>4998.5</v>
      </c>
      <c r="X703" s="26">
        <v>2708</v>
      </c>
      <c r="Y703" s="26">
        <v>219</v>
      </c>
      <c r="Z703" s="26">
        <v>471.2</v>
      </c>
      <c r="AA703" s="26">
        <v>2685</v>
      </c>
      <c r="AB703" s="26">
        <v>285.60000000000002</v>
      </c>
      <c r="AC703" s="26">
        <v>870</v>
      </c>
      <c r="AD703" s="26">
        <v>9824</v>
      </c>
      <c r="AE703" s="26">
        <v>685.8</v>
      </c>
      <c r="AF703" s="26">
        <v>1307.5</v>
      </c>
      <c r="AG703" s="26">
        <v>13.652799999999999</v>
      </c>
    </row>
    <row r="704" spans="1:33" ht="15.75" customHeight="1">
      <c r="A704" s="101">
        <v>44846</v>
      </c>
      <c r="B704" s="102">
        <f>VLOOKUP(A704,'FTSE All-Share Historical '!A:B,2,FALSE)</f>
        <v>3747.48</v>
      </c>
      <c r="C704" s="26">
        <v>472</v>
      </c>
      <c r="D704" s="26">
        <v>153.19999999999999</v>
      </c>
      <c r="E704" s="26">
        <v>161.30000000000001</v>
      </c>
      <c r="F704" s="26">
        <v>243</v>
      </c>
      <c r="G704" s="26">
        <v>76</v>
      </c>
      <c r="H704" s="26">
        <v>390</v>
      </c>
      <c r="I704" s="26">
        <v>36.5</v>
      </c>
      <c r="J704" s="26">
        <v>149.5</v>
      </c>
      <c r="K704" s="26">
        <v>178</v>
      </c>
      <c r="L704" s="26">
        <v>105.6</v>
      </c>
      <c r="M704" s="26">
        <v>316</v>
      </c>
      <c r="N704" s="26">
        <v>102</v>
      </c>
      <c r="O704" s="26">
        <v>908</v>
      </c>
      <c r="P704" s="26">
        <v>1436</v>
      </c>
      <c r="Q704" s="26">
        <v>63.4</v>
      </c>
      <c r="R704" s="26">
        <v>41.8</v>
      </c>
      <c r="S704" s="26">
        <v>40.700000000000003</v>
      </c>
      <c r="T704" s="26">
        <v>401</v>
      </c>
      <c r="U704" s="26">
        <v>193.5</v>
      </c>
      <c r="V704" s="26">
        <v>80.099999999999994</v>
      </c>
      <c r="W704" s="26">
        <v>4951</v>
      </c>
      <c r="X704" s="26">
        <v>2651.5</v>
      </c>
      <c r="Y704" s="26">
        <v>214.5</v>
      </c>
      <c r="Z704" s="26">
        <v>449</v>
      </c>
      <c r="AA704" s="26">
        <v>2680</v>
      </c>
      <c r="AB704" s="26">
        <v>272.39999999999998</v>
      </c>
      <c r="AC704" s="26">
        <v>880</v>
      </c>
      <c r="AD704" s="26">
        <v>9662</v>
      </c>
      <c r="AE704" s="26">
        <v>667.8</v>
      </c>
      <c r="AF704" s="26">
        <v>1285.5</v>
      </c>
      <c r="AG704" s="26">
        <v>13.002700000000001</v>
      </c>
    </row>
    <row r="705" spans="1:33" ht="15.75" customHeight="1">
      <c r="A705" s="101">
        <v>44847</v>
      </c>
      <c r="B705" s="102">
        <f>VLOOKUP(A705,'FTSE All-Share Historical '!A:B,2,FALSE)</f>
        <v>3768.96</v>
      </c>
      <c r="C705" s="26">
        <v>444</v>
      </c>
      <c r="D705" s="26">
        <v>155</v>
      </c>
      <c r="E705" s="26">
        <v>167.5</v>
      </c>
      <c r="F705" s="26">
        <v>238</v>
      </c>
      <c r="G705" s="26">
        <v>78</v>
      </c>
      <c r="H705" s="26">
        <v>403</v>
      </c>
      <c r="I705" s="26">
        <v>35.659999999999997</v>
      </c>
      <c r="J705" s="26">
        <v>150</v>
      </c>
      <c r="K705" s="26">
        <v>178.5</v>
      </c>
      <c r="L705" s="26">
        <v>105.8</v>
      </c>
      <c r="M705" s="26">
        <v>330</v>
      </c>
      <c r="N705" s="26">
        <v>108.2</v>
      </c>
      <c r="O705" s="26">
        <v>870</v>
      </c>
      <c r="P705" s="26">
        <v>1434</v>
      </c>
      <c r="Q705" s="26">
        <v>65</v>
      </c>
      <c r="R705" s="26">
        <v>40.700000000000003</v>
      </c>
      <c r="S705" s="26">
        <v>41</v>
      </c>
      <c r="T705" s="26">
        <v>405</v>
      </c>
      <c r="U705" s="26">
        <v>190</v>
      </c>
      <c r="V705" s="26">
        <v>81</v>
      </c>
      <c r="W705" s="26">
        <v>4878</v>
      </c>
      <c r="X705" s="26">
        <v>2649</v>
      </c>
      <c r="Y705" s="26">
        <v>218.5</v>
      </c>
      <c r="Z705" s="26">
        <v>462</v>
      </c>
      <c r="AA705" s="26">
        <v>2750</v>
      </c>
      <c r="AB705" s="26">
        <v>281</v>
      </c>
      <c r="AC705" s="26">
        <v>890</v>
      </c>
      <c r="AD705" s="26">
        <v>9500</v>
      </c>
      <c r="AE705" s="26">
        <v>686.4</v>
      </c>
      <c r="AF705" s="26">
        <v>1287</v>
      </c>
      <c r="AG705" s="26">
        <v>13.291600000000001</v>
      </c>
    </row>
    <row r="706" spans="1:33" ht="15.75" customHeight="1">
      <c r="A706" s="101">
        <v>44848</v>
      </c>
      <c r="B706" s="102">
        <f>VLOOKUP(A706,'FTSE All-Share Historical '!A:B,2,FALSE)</f>
        <v>3776.27</v>
      </c>
      <c r="C706" s="26">
        <v>451</v>
      </c>
      <c r="D706" s="26">
        <v>158.6</v>
      </c>
      <c r="E706" s="26">
        <v>172.8</v>
      </c>
      <c r="F706" s="26">
        <v>242</v>
      </c>
      <c r="G706" s="26">
        <v>80.099999999999994</v>
      </c>
      <c r="H706" s="26">
        <v>408</v>
      </c>
      <c r="I706" s="26">
        <v>35.36</v>
      </c>
      <c r="J706" s="26">
        <v>150</v>
      </c>
      <c r="K706" s="26">
        <v>176</v>
      </c>
      <c r="L706" s="26">
        <v>107</v>
      </c>
      <c r="M706" s="26">
        <v>327</v>
      </c>
      <c r="N706" s="26">
        <v>109.7</v>
      </c>
      <c r="O706" s="26">
        <v>880</v>
      </c>
      <c r="P706" s="26">
        <v>1430</v>
      </c>
      <c r="Q706" s="26">
        <v>64.5</v>
      </c>
      <c r="R706" s="26">
        <v>41.5</v>
      </c>
      <c r="S706" s="26">
        <v>40.9</v>
      </c>
      <c r="T706" s="26">
        <v>402</v>
      </c>
      <c r="U706" s="26">
        <v>192</v>
      </c>
      <c r="V706" s="26">
        <v>80.5</v>
      </c>
      <c r="W706" s="26">
        <v>4751.5</v>
      </c>
      <c r="X706" s="26">
        <v>2593</v>
      </c>
      <c r="Y706" s="26">
        <v>218</v>
      </c>
      <c r="Z706" s="26">
        <v>458.4</v>
      </c>
      <c r="AA706" s="26">
        <v>2720</v>
      </c>
      <c r="AB706" s="26">
        <v>278.2</v>
      </c>
      <c r="AC706" s="26">
        <v>895</v>
      </c>
      <c r="AD706" s="26">
        <v>9426</v>
      </c>
      <c r="AE706" s="26">
        <v>701.8</v>
      </c>
      <c r="AF706" s="26">
        <v>1262.5</v>
      </c>
      <c r="AG706" s="26">
        <v>13.1435</v>
      </c>
    </row>
    <row r="707" spans="1:33" ht="15.75" customHeight="1">
      <c r="A707" s="101">
        <v>44851</v>
      </c>
      <c r="B707" s="102">
        <f>VLOOKUP(A707,'FTSE All-Share Historical '!A:B,2,FALSE)</f>
        <v>3820.18</v>
      </c>
      <c r="C707" s="26">
        <v>448</v>
      </c>
      <c r="D707" s="26">
        <v>168</v>
      </c>
      <c r="E707" s="26">
        <v>169.5</v>
      </c>
      <c r="F707" s="26">
        <v>240</v>
      </c>
      <c r="G707" s="26">
        <v>83.5</v>
      </c>
      <c r="H707" s="26">
        <v>411</v>
      </c>
      <c r="I707" s="26">
        <v>35.42</v>
      </c>
      <c r="J707" s="26">
        <v>148.5</v>
      </c>
      <c r="K707" s="26">
        <v>184</v>
      </c>
      <c r="L707" s="26">
        <v>112.6</v>
      </c>
      <c r="M707" s="26">
        <v>325.5</v>
      </c>
      <c r="N707" s="26">
        <v>115.5</v>
      </c>
      <c r="O707" s="26">
        <v>880</v>
      </c>
      <c r="P707" s="26">
        <v>1496</v>
      </c>
      <c r="Q707" s="26">
        <v>64.2</v>
      </c>
      <c r="R707" s="26">
        <v>43</v>
      </c>
      <c r="S707" s="26">
        <v>40.950000000000003</v>
      </c>
      <c r="T707" s="26">
        <v>410</v>
      </c>
      <c r="U707" s="26">
        <v>197</v>
      </c>
      <c r="V707" s="26">
        <v>83.5</v>
      </c>
      <c r="W707" s="26">
        <v>4820</v>
      </c>
      <c r="X707" s="26">
        <v>2673.5</v>
      </c>
      <c r="Y707" s="26">
        <v>223.5</v>
      </c>
      <c r="Z707" s="26">
        <v>464.8</v>
      </c>
      <c r="AA707" s="26">
        <v>2770</v>
      </c>
      <c r="AB707" s="26">
        <v>285.8</v>
      </c>
      <c r="AC707" s="26">
        <v>880</v>
      </c>
      <c r="AD707" s="26">
        <v>9336</v>
      </c>
      <c r="AE707" s="26">
        <v>733.4</v>
      </c>
      <c r="AF707" s="26">
        <v>1242</v>
      </c>
      <c r="AG707" s="26">
        <v>13.9092</v>
      </c>
    </row>
    <row r="708" spans="1:33" ht="15.75" customHeight="1">
      <c r="A708" s="101">
        <v>44852</v>
      </c>
      <c r="B708" s="102">
        <f>VLOOKUP(A708,'FTSE All-Share Historical '!A:B,2,FALSE)</f>
        <v>3828.81</v>
      </c>
      <c r="C708" s="26">
        <v>450</v>
      </c>
      <c r="D708" s="26">
        <v>168</v>
      </c>
      <c r="E708" s="26">
        <v>170.8</v>
      </c>
      <c r="F708" s="26">
        <v>237</v>
      </c>
      <c r="G708" s="26">
        <v>85.6</v>
      </c>
      <c r="H708" s="26">
        <v>418</v>
      </c>
      <c r="I708" s="26">
        <v>35.799999999999997</v>
      </c>
      <c r="J708" s="26">
        <v>146.5</v>
      </c>
      <c r="K708" s="26">
        <v>178</v>
      </c>
      <c r="L708" s="26">
        <v>113</v>
      </c>
      <c r="M708" s="26">
        <v>326.5</v>
      </c>
      <c r="N708" s="26">
        <v>113.5</v>
      </c>
      <c r="O708" s="26">
        <v>896</v>
      </c>
      <c r="P708" s="26">
        <v>1502</v>
      </c>
      <c r="Q708" s="26">
        <v>63.9</v>
      </c>
      <c r="R708" s="26">
        <v>41.25</v>
      </c>
      <c r="S708" s="26">
        <v>41.8</v>
      </c>
      <c r="T708" s="26">
        <v>413</v>
      </c>
      <c r="U708" s="26">
        <v>199</v>
      </c>
      <c r="V708" s="26">
        <v>82.1</v>
      </c>
      <c r="W708" s="26">
        <v>4748</v>
      </c>
      <c r="X708" s="26">
        <v>2656.5</v>
      </c>
      <c r="Y708" s="26">
        <v>223.5</v>
      </c>
      <c r="Z708" s="26">
        <v>452.4</v>
      </c>
      <c r="AA708" s="26">
        <v>2750</v>
      </c>
      <c r="AB708" s="26">
        <v>284</v>
      </c>
      <c r="AC708" s="26">
        <v>885</v>
      </c>
      <c r="AD708" s="26">
        <v>9472</v>
      </c>
      <c r="AE708" s="26">
        <v>735.4</v>
      </c>
      <c r="AF708" s="26">
        <v>1241.5</v>
      </c>
      <c r="AG708" s="26">
        <v>14.880800000000001</v>
      </c>
    </row>
    <row r="709" spans="1:33" ht="15.75" customHeight="1">
      <c r="A709" s="101">
        <v>44853</v>
      </c>
      <c r="B709" s="102">
        <f>VLOOKUP(A709,'FTSE All-Share Historical '!A:B,2,FALSE)</f>
        <v>3814.32</v>
      </c>
      <c r="C709" s="26">
        <v>445</v>
      </c>
      <c r="D709" s="26">
        <v>165</v>
      </c>
      <c r="E709" s="26">
        <v>165.6</v>
      </c>
      <c r="F709" s="26">
        <v>235</v>
      </c>
      <c r="G709" s="26">
        <v>87</v>
      </c>
      <c r="H709" s="26">
        <v>410</v>
      </c>
      <c r="I709" s="26">
        <v>34.5</v>
      </c>
      <c r="J709" s="26">
        <v>148.5</v>
      </c>
      <c r="K709" s="26">
        <v>178</v>
      </c>
      <c r="L709" s="26">
        <v>108.6</v>
      </c>
      <c r="M709" s="26">
        <v>300</v>
      </c>
      <c r="N709" s="26">
        <v>107.5</v>
      </c>
      <c r="O709" s="26">
        <v>898</v>
      </c>
      <c r="P709" s="26">
        <v>1458</v>
      </c>
      <c r="Q709" s="26">
        <v>62.2</v>
      </c>
      <c r="R709" s="26">
        <v>41</v>
      </c>
      <c r="S709" s="26">
        <v>41.1</v>
      </c>
      <c r="T709" s="26">
        <v>414</v>
      </c>
      <c r="U709" s="26">
        <v>195.5</v>
      </c>
      <c r="V709" s="26">
        <v>79.900000000000006</v>
      </c>
      <c r="W709" s="26">
        <v>4733</v>
      </c>
      <c r="X709" s="26">
        <v>2630</v>
      </c>
      <c r="Y709" s="26">
        <v>220</v>
      </c>
      <c r="Z709" s="26">
        <v>431.8</v>
      </c>
      <c r="AA709" s="26">
        <v>2755</v>
      </c>
      <c r="AB709" s="26">
        <v>280.2</v>
      </c>
      <c r="AC709" s="26">
        <v>905</v>
      </c>
      <c r="AD709" s="26">
        <v>9288</v>
      </c>
      <c r="AE709" s="26">
        <v>761.8</v>
      </c>
      <c r="AF709" s="26">
        <v>1233</v>
      </c>
      <c r="AG709" s="26">
        <v>14.9711</v>
      </c>
    </row>
    <row r="710" spans="1:33" ht="15.75" customHeight="1">
      <c r="A710" s="101">
        <v>44854</v>
      </c>
      <c r="B710" s="102">
        <f>VLOOKUP(A710,'FTSE All-Share Historical '!A:B,2,FALSE)</f>
        <v>3827.73</v>
      </c>
      <c r="C710" s="26">
        <v>460</v>
      </c>
      <c r="D710" s="26">
        <v>166.2</v>
      </c>
      <c r="E710" s="26">
        <v>165.3</v>
      </c>
      <c r="F710" s="26">
        <v>235</v>
      </c>
      <c r="G710" s="26">
        <v>87.5</v>
      </c>
      <c r="H710" s="26">
        <v>420.5</v>
      </c>
      <c r="I710" s="26">
        <v>34.479999999999997</v>
      </c>
      <c r="J710" s="26">
        <v>146</v>
      </c>
      <c r="K710" s="26">
        <v>170</v>
      </c>
      <c r="L710" s="26">
        <v>103</v>
      </c>
      <c r="M710" s="26">
        <v>297</v>
      </c>
      <c r="N710" s="26">
        <v>110.4</v>
      </c>
      <c r="O710" s="26">
        <v>872</v>
      </c>
      <c r="P710" s="26">
        <v>1448</v>
      </c>
      <c r="Q710" s="26">
        <v>61.9</v>
      </c>
      <c r="R710" s="26">
        <v>40.799999999999997</v>
      </c>
      <c r="S710" s="26">
        <v>41</v>
      </c>
      <c r="T710" s="26">
        <v>458</v>
      </c>
      <c r="U710" s="26">
        <v>198</v>
      </c>
      <c r="V710" s="26">
        <v>83</v>
      </c>
      <c r="W710" s="26">
        <v>4729</v>
      </c>
      <c r="X710" s="26">
        <v>2653</v>
      </c>
      <c r="Y710" s="26">
        <v>214.5</v>
      </c>
      <c r="Z710" s="26">
        <v>446.2</v>
      </c>
      <c r="AA710" s="26">
        <v>2795</v>
      </c>
      <c r="AB710" s="26">
        <v>278</v>
      </c>
      <c r="AC710" s="26">
        <v>910</v>
      </c>
      <c r="AD710" s="26">
        <v>9128</v>
      </c>
      <c r="AE710" s="26">
        <v>764.6</v>
      </c>
      <c r="AF710" s="26">
        <v>1210.5</v>
      </c>
      <c r="AG710" s="26">
        <v>16.9757</v>
      </c>
    </row>
    <row r="711" spans="1:33" ht="15.75" customHeight="1">
      <c r="A711" s="101">
        <v>44855</v>
      </c>
      <c r="B711" s="102">
        <f>VLOOKUP(A711,'FTSE All-Share Historical '!A:B,2,FALSE)</f>
        <v>3834.12</v>
      </c>
      <c r="C711" s="26">
        <v>450</v>
      </c>
      <c r="D711" s="26">
        <v>165</v>
      </c>
      <c r="E711" s="26">
        <v>159.4</v>
      </c>
      <c r="F711" s="26">
        <v>237</v>
      </c>
      <c r="G711" s="26">
        <v>87.75</v>
      </c>
      <c r="H711" s="26">
        <v>424</v>
      </c>
      <c r="I711" s="26">
        <v>33.700000000000003</v>
      </c>
      <c r="J711" s="26">
        <v>142</v>
      </c>
      <c r="K711" s="26">
        <v>176.5</v>
      </c>
      <c r="L711" s="26">
        <v>98.1</v>
      </c>
      <c r="M711" s="26">
        <v>303</v>
      </c>
      <c r="N711" s="26">
        <v>106.1</v>
      </c>
      <c r="O711" s="26">
        <v>885</v>
      </c>
      <c r="P711" s="26">
        <v>1392</v>
      </c>
      <c r="Q711" s="26">
        <v>60</v>
      </c>
      <c r="R711" s="26">
        <v>39.75</v>
      </c>
      <c r="S711" s="26">
        <v>42.1</v>
      </c>
      <c r="T711" s="26">
        <v>534</v>
      </c>
      <c r="U711" s="26">
        <v>193</v>
      </c>
      <c r="V711" s="26">
        <v>86.3</v>
      </c>
      <c r="W711" s="26">
        <v>4805</v>
      </c>
      <c r="X711" s="26">
        <v>2734</v>
      </c>
      <c r="Y711" s="26">
        <v>216.5</v>
      </c>
      <c r="Z711" s="26">
        <v>424.4</v>
      </c>
      <c r="AA711" s="26">
        <v>2715</v>
      </c>
      <c r="AB711" s="26">
        <v>273.2</v>
      </c>
      <c r="AC711" s="26">
        <v>890</v>
      </c>
      <c r="AD711" s="26">
        <v>9094</v>
      </c>
      <c r="AE711" s="26">
        <v>753.8</v>
      </c>
      <c r="AF711" s="26">
        <v>1197</v>
      </c>
      <c r="AG711" s="26">
        <v>16.6145</v>
      </c>
    </row>
    <row r="712" spans="1:33" ht="15.75" customHeight="1">
      <c r="A712" s="101">
        <v>44858</v>
      </c>
      <c r="B712" s="102">
        <f>VLOOKUP(A712,'FTSE All-Share Historical '!A:B,2,FALSE)</f>
        <v>3859.16</v>
      </c>
      <c r="C712" s="26">
        <v>455.5</v>
      </c>
      <c r="D712" s="26">
        <v>167.2</v>
      </c>
      <c r="E712" s="26">
        <v>160</v>
      </c>
      <c r="F712" s="26">
        <v>242</v>
      </c>
      <c r="G712" s="26">
        <v>86.1</v>
      </c>
      <c r="H712" s="26">
        <v>423.5</v>
      </c>
      <c r="I712" s="26">
        <v>34.200000000000003</v>
      </c>
      <c r="J712" s="26">
        <v>140</v>
      </c>
      <c r="K712" s="26">
        <v>180</v>
      </c>
      <c r="L712" s="26">
        <v>92.5</v>
      </c>
      <c r="M712" s="26">
        <v>298.5</v>
      </c>
      <c r="N712" s="26">
        <v>104.9</v>
      </c>
      <c r="O712" s="26">
        <v>916</v>
      </c>
      <c r="P712" s="26">
        <v>1452</v>
      </c>
      <c r="Q712" s="26">
        <v>61</v>
      </c>
      <c r="R712" s="26">
        <v>40</v>
      </c>
      <c r="S712" s="26">
        <v>42.3</v>
      </c>
      <c r="T712" s="26">
        <v>556</v>
      </c>
      <c r="U712" s="26">
        <v>187</v>
      </c>
      <c r="V712" s="26">
        <v>88</v>
      </c>
      <c r="W712" s="26">
        <v>4750</v>
      </c>
      <c r="X712" s="26">
        <v>2686.5</v>
      </c>
      <c r="Y712" s="26">
        <v>217.5</v>
      </c>
      <c r="Z712" s="26">
        <v>426.6</v>
      </c>
      <c r="AA712" s="26">
        <v>2755</v>
      </c>
      <c r="AB712" s="26">
        <v>270.39999999999998</v>
      </c>
      <c r="AC712" s="26">
        <v>865</v>
      </c>
      <c r="AD712" s="26">
        <v>9310</v>
      </c>
      <c r="AE712" s="26">
        <v>764</v>
      </c>
      <c r="AF712" s="26">
        <v>1191</v>
      </c>
      <c r="AG712" s="26">
        <v>14.851900000000001</v>
      </c>
    </row>
    <row r="713" spans="1:33" ht="15.75" customHeight="1">
      <c r="A713" s="101">
        <v>44859</v>
      </c>
      <c r="B713" s="102">
        <f>VLOOKUP(A713,'FTSE All-Share Historical '!A:B,2,FALSE)</f>
        <v>3874.61</v>
      </c>
      <c r="C713" s="26">
        <v>457</v>
      </c>
      <c r="D713" s="26">
        <v>166.6</v>
      </c>
      <c r="E713" s="26">
        <v>176.8</v>
      </c>
      <c r="F713" s="26">
        <v>235</v>
      </c>
      <c r="G713" s="26">
        <v>88.5</v>
      </c>
      <c r="H713" s="26">
        <v>422.5</v>
      </c>
      <c r="I713" s="26">
        <v>34.520000000000003</v>
      </c>
      <c r="J713" s="26">
        <v>140.5</v>
      </c>
      <c r="K713" s="26">
        <v>176.5</v>
      </c>
      <c r="L713" s="26">
        <v>95.3</v>
      </c>
      <c r="M713" s="26">
        <v>300</v>
      </c>
      <c r="N713" s="26">
        <v>104.2</v>
      </c>
      <c r="O713" s="26">
        <v>930</v>
      </c>
      <c r="P713" s="26">
        <v>1504</v>
      </c>
      <c r="Q713" s="26">
        <v>60.8</v>
      </c>
      <c r="R713" s="26">
        <v>40</v>
      </c>
      <c r="S713" s="26">
        <v>43</v>
      </c>
      <c r="T713" s="26">
        <v>528</v>
      </c>
      <c r="U713" s="26">
        <v>187.5</v>
      </c>
      <c r="V713" s="26">
        <v>92.2</v>
      </c>
      <c r="W713" s="26">
        <v>4714</v>
      </c>
      <c r="X713" s="26">
        <v>2658.5</v>
      </c>
      <c r="Y713" s="26">
        <v>220</v>
      </c>
      <c r="Z713" s="26">
        <v>437</v>
      </c>
      <c r="AA713" s="26">
        <v>2830</v>
      </c>
      <c r="AB713" s="26">
        <v>268.60000000000002</v>
      </c>
      <c r="AC713" s="26">
        <v>872.5</v>
      </c>
      <c r="AD713" s="26">
        <v>9500</v>
      </c>
      <c r="AE713" s="26">
        <v>794.2</v>
      </c>
      <c r="AF713" s="26">
        <v>1190.5</v>
      </c>
      <c r="AG713" s="26">
        <v>13.9092</v>
      </c>
    </row>
    <row r="714" spans="1:33" ht="15.75" customHeight="1">
      <c r="A714" s="101">
        <v>44860</v>
      </c>
      <c r="B714" s="102">
        <f>VLOOKUP(A714,'FTSE All-Share Historical '!A:B,2,FALSE)</f>
        <v>3903.4</v>
      </c>
      <c r="C714" s="26">
        <v>460</v>
      </c>
      <c r="D714" s="26">
        <v>165</v>
      </c>
      <c r="E714" s="26">
        <v>180</v>
      </c>
      <c r="F714" s="26">
        <v>242</v>
      </c>
      <c r="G714" s="26">
        <v>89.8</v>
      </c>
      <c r="H714" s="26">
        <v>428.5</v>
      </c>
      <c r="I714" s="26">
        <v>36</v>
      </c>
      <c r="J714" s="26">
        <v>143</v>
      </c>
      <c r="K714" s="26">
        <v>182</v>
      </c>
      <c r="L714" s="26">
        <v>103.8</v>
      </c>
      <c r="M714" s="26">
        <v>318.5</v>
      </c>
      <c r="N714" s="26">
        <v>110.4</v>
      </c>
      <c r="O714" s="26">
        <v>942</v>
      </c>
      <c r="P714" s="26">
        <v>1560</v>
      </c>
      <c r="Q714" s="26">
        <v>61.4</v>
      </c>
      <c r="R714" s="26">
        <v>40.1</v>
      </c>
      <c r="S714" s="26">
        <v>45.5</v>
      </c>
      <c r="T714" s="26">
        <v>480</v>
      </c>
      <c r="U714" s="26">
        <v>190</v>
      </c>
      <c r="V714" s="26">
        <v>93.6</v>
      </c>
      <c r="W714" s="26">
        <v>4843</v>
      </c>
      <c r="X714" s="26">
        <v>2772.5</v>
      </c>
      <c r="Y714" s="26">
        <v>224</v>
      </c>
      <c r="Z714" s="26">
        <v>453.6</v>
      </c>
      <c r="AA714" s="26">
        <v>2900</v>
      </c>
      <c r="AB714" s="26">
        <v>278.8</v>
      </c>
      <c r="AC714" s="26">
        <v>875</v>
      </c>
      <c r="AD714" s="26">
        <v>9668</v>
      </c>
      <c r="AE714" s="26">
        <v>828.4</v>
      </c>
      <c r="AF714" s="26">
        <v>1249.5</v>
      </c>
      <c r="AG714" s="26">
        <v>13.8117</v>
      </c>
    </row>
    <row r="715" spans="1:33" ht="15.75" customHeight="1">
      <c r="A715" s="101">
        <v>44861</v>
      </c>
      <c r="B715" s="102">
        <f>VLOOKUP(A715,'FTSE All-Share Historical '!A:B,2,FALSE)</f>
        <v>3910.95</v>
      </c>
      <c r="C715" s="26">
        <v>449</v>
      </c>
      <c r="D715" s="26">
        <v>164.4</v>
      </c>
      <c r="E715" s="26">
        <v>174.7</v>
      </c>
      <c r="F715" s="26">
        <v>242</v>
      </c>
      <c r="G715" s="26">
        <v>90.5</v>
      </c>
      <c r="H715" s="26">
        <v>424.5</v>
      </c>
      <c r="I715" s="26">
        <v>36</v>
      </c>
      <c r="J715" s="26">
        <v>147</v>
      </c>
      <c r="K715" s="26">
        <v>181.5</v>
      </c>
      <c r="L715" s="26">
        <v>103</v>
      </c>
      <c r="M715" s="26">
        <v>323.5</v>
      </c>
      <c r="N715" s="26">
        <v>115.3</v>
      </c>
      <c r="O715" s="26">
        <v>920</v>
      </c>
      <c r="P715" s="26">
        <v>1562</v>
      </c>
      <c r="Q715" s="26">
        <v>62.2</v>
      </c>
      <c r="R715" s="26">
        <v>39.1</v>
      </c>
      <c r="S715" s="26">
        <v>45</v>
      </c>
      <c r="T715" s="26">
        <v>554</v>
      </c>
      <c r="U715" s="26">
        <v>187.5</v>
      </c>
      <c r="V715" s="26">
        <v>94.7</v>
      </c>
      <c r="W715" s="26">
        <v>4664</v>
      </c>
      <c r="X715" s="26">
        <v>2716</v>
      </c>
      <c r="Y715" s="26">
        <v>220</v>
      </c>
      <c r="Z715" s="26">
        <v>452.2</v>
      </c>
      <c r="AA715" s="26">
        <v>2880</v>
      </c>
      <c r="AB715" s="26">
        <v>277.60000000000002</v>
      </c>
      <c r="AC715" s="26">
        <v>872.5</v>
      </c>
      <c r="AD715" s="26">
        <v>9428</v>
      </c>
      <c r="AE715" s="26">
        <v>858.2</v>
      </c>
      <c r="AF715" s="26">
        <v>1235</v>
      </c>
      <c r="AG715" s="26">
        <v>13.725</v>
      </c>
    </row>
    <row r="716" spans="1:33" ht="15.75" customHeight="1">
      <c r="A716" s="101">
        <v>44862</v>
      </c>
      <c r="B716" s="102">
        <f>VLOOKUP(A716,'FTSE All-Share Historical '!A:B,2,FALSE)</f>
        <v>3893.43</v>
      </c>
      <c r="C716" s="26">
        <v>445</v>
      </c>
      <c r="D716" s="26">
        <v>168</v>
      </c>
      <c r="E716" s="26">
        <v>171.3</v>
      </c>
      <c r="F716" s="26">
        <v>239</v>
      </c>
      <c r="G716" s="26">
        <v>90.6</v>
      </c>
      <c r="H716" s="26">
        <v>417.5</v>
      </c>
      <c r="I716" s="26">
        <v>35.06</v>
      </c>
      <c r="J716" s="26">
        <v>146.5</v>
      </c>
      <c r="K716" s="26">
        <v>182</v>
      </c>
      <c r="L716" s="26">
        <v>102.2</v>
      </c>
      <c r="M716" s="26">
        <v>317</v>
      </c>
      <c r="N716" s="26">
        <v>112.4</v>
      </c>
      <c r="O716" s="26">
        <v>914</v>
      </c>
      <c r="P716" s="26">
        <v>1546</v>
      </c>
      <c r="Q716" s="26">
        <v>61.7</v>
      </c>
      <c r="R716" s="26">
        <v>38.25</v>
      </c>
      <c r="S716" s="26">
        <v>45.05</v>
      </c>
      <c r="T716" s="26">
        <v>536</v>
      </c>
      <c r="U716" s="26">
        <v>190</v>
      </c>
      <c r="V716" s="26">
        <v>94</v>
      </c>
      <c r="W716" s="26">
        <v>4486</v>
      </c>
      <c r="X716" s="26">
        <v>2625</v>
      </c>
      <c r="Y716" s="26">
        <v>218</v>
      </c>
      <c r="Z716" s="26">
        <v>445</v>
      </c>
      <c r="AA716" s="26">
        <v>2820</v>
      </c>
      <c r="AB716" s="26">
        <v>274.2</v>
      </c>
      <c r="AC716" s="26">
        <v>880</v>
      </c>
      <c r="AD716" s="26">
        <v>9464</v>
      </c>
      <c r="AE716" s="26">
        <v>843.2</v>
      </c>
      <c r="AF716" s="26">
        <v>1233</v>
      </c>
      <c r="AG716" s="26">
        <v>13.9742</v>
      </c>
    </row>
    <row r="717" spans="1:33" ht="15.75" customHeight="1">
      <c r="A717" s="101">
        <v>44865</v>
      </c>
      <c r="B717" s="102">
        <f>VLOOKUP(A717,'FTSE All-Share Historical '!A:B,2,FALSE)</f>
        <v>3914.69</v>
      </c>
      <c r="C717" s="26">
        <v>448</v>
      </c>
      <c r="D717" s="26">
        <v>165.2</v>
      </c>
      <c r="E717" s="26">
        <v>176.3</v>
      </c>
      <c r="F717" s="26">
        <v>240</v>
      </c>
      <c r="G717" s="26">
        <v>89.9</v>
      </c>
      <c r="H717" s="26">
        <v>410.5</v>
      </c>
      <c r="I717" s="26">
        <v>35.06</v>
      </c>
      <c r="J717" s="26">
        <v>144.5</v>
      </c>
      <c r="K717" s="26">
        <v>180</v>
      </c>
      <c r="L717" s="26">
        <v>103.4</v>
      </c>
      <c r="M717" s="26">
        <v>323.5</v>
      </c>
      <c r="N717" s="26">
        <v>116.2</v>
      </c>
      <c r="O717" s="26">
        <v>942</v>
      </c>
      <c r="P717" s="26">
        <v>1540</v>
      </c>
      <c r="Q717" s="26">
        <v>59.8</v>
      </c>
      <c r="R717" s="26">
        <v>35.450000000000003</v>
      </c>
      <c r="S717" s="26">
        <v>45.65</v>
      </c>
      <c r="T717" s="26">
        <v>504</v>
      </c>
      <c r="U717" s="26">
        <v>190</v>
      </c>
      <c r="V717" s="26">
        <v>93.6</v>
      </c>
      <c r="W717" s="26">
        <v>4537</v>
      </c>
      <c r="X717" s="26">
        <v>2608.5</v>
      </c>
      <c r="Y717" s="26">
        <v>214.5</v>
      </c>
      <c r="Z717" s="26">
        <v>451</v>
      </c>
      <c r="AA717" s="26">
        <v>2765</v>
      </c>
      <c r="AB717" s="26">
        <v>275.60000000000002</v>
      </c>
      <c r="AC717" s="26">
        <v>875</v>
      </c>
      <c r="AD717" s="26">
        <v>9510</v>
      </c>
      <c r="AE717" s="26">
        <v>849.8</v>
      </c>
      <c r="AF717" s="26">
        <v>1249</v>
      </c>
      <c r="AG717" s="26">
        <v>14.0465</v>
      </c>
    </row>
    <row r="718" spans="1:33" ht="15.75" customHeight="1">
      <c r="A718" s="101">
        <v>44866</v>
      </c>
      <c r="B718" s="102">
        <f>VLOOKUP(A718,'FTSE All-Share Historical '!A:B,2,FALSE)</f>
        <v>3967.63</v>
      </c>
      <c r="C718" s="26">
        <v>462</v>
      </c>
      <c r="D718" s="26">
        <v>163.80000000000001</v>
      </c>
      <c r="E718" s="26">
        <v>187.3</v>
      </c>
      <c r="F718" s="26">
        <v>230</v>
      </c>
      <c r="G718" s="26">
        <v>90</v>
      </c>
      <c r="H718" s="26">
        <v>410</v>
      </c>
      <c r="I718" s="26">
        <v>37</v>
      </c>
      <c r="J718" s="26">
        <v>143</v>
      </c>
      <c r="K718" s="26">
        <v>180</v>
      </c>
      <c r="L718" s="26">
        <v>110.4</v>
      </c>
      <c r="M718" s="26">
        <v>336</v>
      </c>
      <c r="N718" s="26">
        <v>127.1</v>
      </c>
      <c r="O718" s="26">
        <v>1010</v>
      </c>
      <c r="P718" s="26">
        <v>1578</v>
      </c>
      <c r="Q718" s="26">
        <v>59.5</v>
      </c>
      <c r="R718" s="26">
        <v>35.9</v>
      </c>
      <c r="S718" s="26">
        <v>48.3</v>
      </c>
      <c r="T718" s="26">
        <v>471</v>
      </c>
      <c r="U718" s="26">
        <v>193</v>
      </c>
      <c r="V718" s="26">
        <v>94.6</v>
      </c>
      <c r="W718" s="26">
        <v>4735</v>
      </c>
      <c r="X718" s="26">
        <v>2766.5</v>
      </c>
      <c r="Y718" s="26">
        <v>219</v>
      </c>
      <c r="Z718" s="26">
        <v>461.8</v>
      </c>
      <c r="AA718" s="26">
        <v>2810</v>
      </c>
      <c r="AB718" s="26">
        <v>280.2</v>
      </c>
      <c r="AC718" s="26">
        <v>885</v>
      </c>
      <c r="AD718" s="26">
        <v>9526</v>
      </c>
      <c r="AE718" s="26">
        <v>865.6</v>
      </c>
      <c r="AF718" s="26">
        <v>1291.5</v>
      </c>
      <c r="AG718" s="26">
        <v>13.7973</v>
      </c>
    </row>
    <row r="719" spans="1:33" ht="15.75" customHeight="1">
      <c r="A719" s="101">
        <v>44867</v>
      </c>
      <c r="B719" s="102">
        <f>VLOOKUP(A719,'FTSE All-Share Historical '!A:B,2,FALSE)</f>
        <v>3948.5</v>
      </c>
      <c r="C719" s="26">
        <v>460</v>
      </c>
      <c r="D719" s="26">
        <v>168.2</v>
      </c>
      <c r="E719" s="26">
        <v>182.1</v>
      </c>
      <c r="F719" s="26">
        <v>240.5</v>
      </c>
      <c r="G719" s="26">
        <v>90</v>
      </c>
      <c r="H719" s="26">
        <v>406</v>
      </c>
      <c r="I719" s="26">
        <v>36.24</v>
      </c>
      <c r="J719" s="26">
        <v>149</v>
      </c>
      <c r="K719" s="26">
        <v>171.5</v>
      </c>
      <c r="L719" s="26">
        <v>105.4</v>
      </c>
      <c r="M719" s="26">
        <v>320.5</v>
      </c>
      <c r="N719" s="26">
        <v>127.8</v>
      </c>
      <c r="O719" s="26">
        <v>978</v>
      </c>
      <c r="P719" s="26">
        <v>1514</v>
      </c>
      <c r="Q719" s="26">
        <v>58.2</v>
      </c>
      <c r="R719" s="26">
        <v>35.65</v>
      </c>
      <c r="S719" s="26">
        <v>49.5</v>
      </c>
      <c r="T719" s="26">
        <v>480</v>
      </c>
      <c r="U719" s="26">
        <v>181</v>
      </c>
      <c r="V719" s="26">
        <v>92.8</v>
      </c>
      <c r="W719" s="26">
        <v>4610.5</v>
      </c>
      <c r="X719" s="26">
        <v>2670.5</v>
      </c>
      <c r="Y719" s="26">
        <v>218</v>
      </c>
      <c r="Z719" s="26">
        <v>463.2</v>
      </c>
      <c r="AA719" s="26">
        <v>2895</v>
      </c>
      <c r="AB719" s="26">
        <v>279.60000000000002</v>
      </c>
      <c r="AC719" s="26">
        <v>890</v>
      </c>
      <c r="AD719" s="26">
        <v>9562</v>
      </c>
      <c r="AE719" s="26">
        <v>867</v>
      </c>
      <c r="AF719" s="26">
        <v>1283</v>
      </c>
      <c r="AG719" s="26">
        <v>13.389099999999999</v>
      </c>
    </row>
    <row r="720" spans="1:33" ht="15.75" customHeight="1">
      <c r="A720" s="101">
        <v>44868</v>
      </c>
      <c r="B720" s="102">
        <f>VLOOKUP(A720,'FTSE All-Share Historical '!A:B,2,FALSE)</f>
        <v>3966.05</v>
      </c>
      <c r="C720" s="26">
        <v>462</v>
      </c>
      <c r="D720" s="26">
        <v>165</v>
      </c>
      <c r="E720" s="26">
        <v>181.1</v>
      </c>
      <c r="F720" s="26">
        <v>240</v>
      </c>
      <c r="G720" s="26">
        <v>88.8</v>
      </c>
      <c r="H720" s="26">
        <v>408.5</v>
      </c>
      <c r="I720" s="26">
        <v>35.86</v>
      </c>
      <c r="J720" s="26">
        <v>148</v>
      </c>
      <c r="K720" s="26">
        <v>177</v>
      </c>
      <c r="L720" s="26">
        <v>107.6</v>
      </c>
      <c r="M720" s="26">
        <v>314</v>
      </c>
      <c r="N720" s="26">
        <v>127.3</v>
      </c>
      <c r="O720" s="26">
        <v>999</v>
      </c>
      <c r="P720" s="26">
        <v>1482</v>
      </c>
      <c r="Q720" s="26">
        <v>58</v>
      </c>
      <c r="R720" s="26">
        <v>35.65</v>
      </c>
      <c r="S720" s="26">
        <v>47.8</v>
      </c>
      <c r="T720" s="26">
        <v>460</v>
      </c>
      <c r="U720" s="26">
        <v>184.5</v>
      </c>
      <c r="V720" s="26">
        <v>91.4</v>
      </c>
      <c r="W720" s="26">
        <v>4675</v>
      </c>
      <c r="X720" s="26">
        <v>2656</v>
      </c>
      <c r="Y720" s="26">
        <v>220</v>
      </c>
      <c r="Z720" s="26">
        <v>456.4</v>
      </c>
      <c r="AA720" s="26">
        <v>2825</v>
      </c>
      <c r="AB720" s="26">
        <v>272.39999999999998</v>
      </c>
      <c r="AC720" s="26">
        <v>885</v>
      </c>
      <c r="AD720" s="26">
        <v>9552</v>
      </c>
      <c r="AE720" s="26">
        <v>862.2</v>
      </c>
      <c r="AF720" s="26">
        <v>1296.5</v>
      </c>
      <c r="AG720" s="26">
        <v>12.641500000000001</v>
      </c>
    </row>
    <row r="721" spans="1:33" ht="15.75" customHeight="1">
      <c r="A721" s="101">
        <v>44869</v>
      </c>
      <c r="B721" s="102">
        <f>VLOOKUP(A721,'FTSE All-Share Historical '!A:B,2,FALSE)</f>
        <v>4042.39</v>
      </c>
      <c r="C721" s="26">
        <v>469</v>
      </c>
      <c r="D721" s="26">
        <v>163.80000000000001</v>
      </c>
      <c r="E721" s="26">
        <v>192</v>
      </c>
      <c r="F721" s="26">
        <v>235</v>
      </c>
      <c r="G721" s="26">
        <v>92.3</v>
      </c>
      <c r="H721" s="26">
        <v>416.5</v>
      </c>
      <c r="I721" s="26">
        <v>36.24</v>
      </c>
      <c r="J721" s="26">
        <v>147</v>
      </c>
      <c r="K721" s="26">
        <v>175.5</v>
      </c>
      <c r="L721" s="26">
        <v>107.8</v>
      </c>
      <c r="M721" s="26">
        <v>315</v>
      </c>
      <c r="N721" s="26">
        <v>136.30000000000001</v>
      </c>
      <c r="O721" s="26">
        <v>990</v>
      </c>
      <c r="P721" s="26">
        <v>1500</v>
      </c>
      <c r="Q721" s="26">
        <v>58.1</v>
      </c>
      <c r="R721" s="26">
        <v>35.65</v>
      </c>
      <c r="S721" s="26">
        <v>47.4</v>
      </c>
      <c r="T721" s="26">
        <v>444</v>
      </c>
      <c r="U721" s="26">
        <v>188</v>
      </c>
      <c r="V721" s="26">
        <v>92</v>
      </c>
      <c r="W721" s="26">
        <v>5030</v>
      </c>
      <c r="X721" s="26">
        <v>2951.5</v>
      </c>
      <c r="Y721" s="26">
        <v>228</v>
      </c>
      <c r="Z721" s="26">
        <v>471.8</v>
      </c>
      <c r="AA721" s="26">
        <v>2855</v>
      </c>
      <c r="AB721" s="26">
        <v>269.2</v>
      </c>
      <c r="AC721" s="26">
        <v>885</v>
      </c>
      <c r="AD721" s="26">
        <v>9694</v>
      </c>
      <c r="AE721" s="26">
        <v>878</v>
      </c>
      <c r="AF721" s="26">
        <v>1247</v>
      </c>
      <c r="AG721" s="26">
        <v>13.0749</v>
      </c>
    </row>
    <row r="722" spans="1:33" ht="15.75" customHeight="1">
      <c r="A722" s="101">
        <v>44872</v>
      </c>
      <c r="B722" s="102">
        <f>VLOOKUP(A722,'FTSE All-Share Historical '!A:B,2,FALSE)</f>
        <v>4032.87</v>
      </c>
      <c r="C722" s="26">
        <v>474</v>
      </c>
      <c r="D722" s="26">
        <v>165.6</v>
      </c>
      <c r="E722" s="26">
        <v>196.9</v>
      </c>
      <c r="F722" s="26">
        <v>235</v>
      </c>
      <c r="G722" s="26">
        <v>95</v>
      </c>
      <c r="H722" s="26">
        <v>424</v>
      </c>
      <c r="I722" s="26">
        <v>37</v>
      </c>
      <c r="J722" s="26">
        <v>147</v>
      </c>
      <c r="K722" s="26">
        <v>178.25</v>
      </c>
      <c r="L722" s="26">
        <v>107</v>
      </c>
      <c r="M722" s="26">
        <v>316.5</v>
      </c>
      <c r="N722" s="26">
        <v>138.1</v>
      </c>
      <c r="O722" s="26">
        <v>998</v>
      </c>
      <c r="P722" s="26">
        <v>1490</v>
      </c>
      <c r="Q722" s="26">
        <v>58.2</v>
      </c>
      <c r="R722" s="26">
        <v>35.75</v>
      </c>
      <c r="S722" s="26">
        <v>49.35</v>
      </c>
      <c r="T722" s="26">
        <v>409</v>
      </c>
      <c r="U722" s="26">
        <v>191</v>
      </c>
      <c r="V722" s="26">
        <v>91.8</v>
      </c>
      <c r="W722" s="26">
        <v>5044</v>
      </c>
      <c r="X722" s="26">
        <v>2978</v>
      </c>
      <c r="Y722" s="26">
        <v>238</v>
      </c>
      <c r="Z722" s="26">
        <v>482.6</v>
      </c>
      <c r="AA722" s="26">
        <v>2860</v>
      </c>
      <c r="AB722" s="26">
        <v>274</v>
      </c>
      <c r="AC722" s="26">
        <v>870</v>
      </c>
      <c r="AD722" s="26">
        <v>9684</v>
      </c>
      <c r="AE722" s="26">
        <v>906.8</v>
      </c>
      <c r="AF722" s="26">
        <v>1257.5</v>
      </c>
      <c r="AG722" s="26">
        <v>12.930400000000001</v>
      </c>
    </row>
    <row r="723" spans="1:33" ht="15.75" customHeight="1">
      <c r="A723" s="101">
        <v>44873</v>
      </c>
      <c r="B723" s="102">
        <f>VLOOKUP(A723,'FTSE All-Share Historical '!A:B,2,FALSE)</f>
        <v>4040.16</v>
      </c>
      <c r="C723" s="26">
        <v>479</v>
      </c>
      <c r="D723" s="26">
        <v>164.4</v>
      </c>
      <c r="E723" s="26">
        <v>202</v>
      </c>
      <c r="F723" s="26">
        <v>233</v>
      </c>
      <c r="G723" s="26">
        <v>96</v>
      </c>
      <c r="H723" s="26">
        <v>430.5</v>
      </c>
      <c r="I723" s="26">
        <v>37.46</v>
      </c>
      <c r="J723" s="26">
        <v>146</v>
      </c>
      <c r="K723" s="26">
        <v>175</v>
      </c>
      <c r="L723" s="26">
        <v>109</v>
      </c>
      <c r="M723" s="26">
        <v>314</v>
      </c>
      <c r="N723" s="26">
        <v>140.4</v>
      </c>
      <c r="O723" s="26">
        <v>1012</v>
      </c>
      <c r="P723" s="26">
        <v>1462</v>
      </c>
      <c r="Q723" s="26">
        <v>57</v>
      </c>
      <c r="R723" s="26">
        <v>35.65</v>
      </c>
      <c r="S723" s="26">
        <v>49.55</v>
      </c>
      <c r="T723" s="26">
        <v>400</v>
      </c>
      <c r="U723" s="26">
        <v>188</v>
      </c>
      <c r="V723" s="26">
        <v>93.1</v>
      </c>
      <c r="W723" s="26">
        <v>5111</v>
      </c>
      <c r="X723" s="26">
        <v>3064</v>
      </c>
      <c r="Y723" s="26">
        <v>243</v>
      </c>
      <c r="Z723" s="26">
        <v>488.2</v>
      </c>
      <c r="AA723" s="26">
        <v>2870</v>
      </c>
      <c r="AB723" s="26">
        <v>285</v>
      </c>
      <c r="AC723" s="26">
        <v>885</v>
      </c>
      <c r="AD723" s="26">
        <v>9702</v>
      </c>
      <c r="AE723" s="26">
        <v>930.6</v>
      </c>
      <c r="AF723" s="26">
        <v>1313</v>
      </c>
      <c r="AG723" s="26">
        <v>13.363799999999999</v>
      </c>
    </row>
    <row r="724" spans="1:33" ht="15.75" customHeight="1">
      <c r="A724" s="101">
        <v>44874</v>
      </c>
      <c r="B724" s="102">
        <f>VLOOKUP(A724,'FTSE All-Share Historical '!A:B,2,FALSE)</f>
        <v>4033.95</v>
      </c>
      <c r="C724" s="26">
        <v>470</v>
      </c>
      <c r="D724" s="26">
        <v>167.6</v>
      </c>
      <c r="E724" s="26">
        <v>196.4</v>
      </c>
      <c r="F724" s="26">
        <v>242</v>
      </c>
      <c r="G724" s="26">
        <v>94</v>
      </c>
      <c r="H724" s="26">
        <v>432</v>
      </c>
      <c r="I724" s="26">
        <v>35.44</v>
      </c>
      <c r="J724" s="26">
        <v>146</v>
      </c>
      <c r="K724" s="26">
        <v>179</v>
      </c>
      <c r="L724" s="26">
        <v>105.2</v>
      </c>
      <c r="M724" s="26">
        <v>307</v>
      </c>
      <c r="N724" s="26">
        <v>135</v>
      </c>
      <c r="O724" s="26">
        <v>1038</v>
      </c>
      <c r="P724" s="26">
        <v>1440</v>
      </c>
      <c r="Q724" s="26">
        <v>56.6</v>
      </c>
      <c r="R724" s="26">
        <v>34.25</v>
      </c>
      <c r="S724" s="26">
        <v>48.7</v>
      </c>
      <c r="T724" s="26">
        <v>456</v>
      </c>
      <c r="U724" s="26">
        <v>190</v>
      </c>
      <c r="V724" s="26">
        <v>94.4</v>
      </c>
      <c r="W724" s="26">
        <v>5119</v>
      </c>
      <c r="X724" s="26">
        <v>3057.5</v>
      </c>
      <c r="Y724" s="26">
        <v>238</v>
      </c>
      <c r="Z724" s="26">
        <v>457.4</v>
      </c>
      <c r="AA724" s="26">
        <v>2855</v>
      </c>
      <c r="AB724" s="26">
        <v>287.2</v>
      </c>
      <c r="AC724" s="26">
        <v>875</v>
      </c>
      <c r="AD724" s="26">
        <v>9762</v>
      </c>
      <c r="AE724" s="26">
        <v>905</v>
      </c>
      <c r="AF724" s="26">
        <v>1328.5</v>
      </c>
      <c r="AG724" s="26">
        <v>13.0063</v>
      </c>
    </row>
    <row r="725" spans="1:33" ht="15.75" customHeight="1">
      <c r="A725" s="101">
        <v>44875</v>
      </c>
      <c r="B725" s="102">
        <f>VLOOKUP(A725,'FTSE All-Share Historical '!A:B,2,FALSE)</f>
        <v>4094.38</v>
      </c>
      <c r="C725" s="26">
        <v>475</v>
      </c>
      <c r="D725" s="26">
        <v>162</v>
      </c>
      <c r="E725" s="26">
        <v>202</v>
      </c>
      <c r="F725" s="26">
        <v>240</v>
      </c>
      <c r="G725" s="26">
        <v>97.9</v>
      </c>
      <c r="H725" s="26">
        <v>438.5</v>
      </c>
      <c r="I725" s="26">
        <v>37</v>
      </c>
      <c r="J725" s="26">
        <v>152</v>
      </c>
      <c r="K725" s="26">
        <v>179</v>
      </c>
      <c r="L725" s="26">
        <v>107.4</v>
      </c>
      <c r="M725" s="26">
        <v>324.5</v>
      </c>
      <c r="N725" s="26">
        <v>143.30000000000001</v>
      </c>
      <c r="O725" s="26">
        <v>1072</v>
      </c>
      <c r="P725" s="26">
        <v>1562</v>
      </c>
      <c r="Q725" s="26">
        <v>60</v>
      </c>
      <c r="R725" s="26">
        <v>35.299999999999997</v>
      </c>
      <c r="S725" s="26">
        <v>49.05</v>
      </c>
      <c r="T725" s="26">
        <v>433</v>
      </c>
      <c r="U725" s="26">
        <v>199.5</v>
      </c>
      <c r="V725" s="26">
        <v>100</v>
      </c>
      <c r="W725" s="26">
        <v>5148</v>
      </c>
      <c r="X725" s="26">
        <v>3132</v>
      </c>
      <c r="Y725" s="26">
        <v>243.5</v>
      </c>
      <c r="Z725" s="26">
        <v>487</v>
      </c>
      <c r="AA725" s="26">
        <v>2925</v>
      </c>
      <c r="AB725" s="26">
        <v>292.8</v>
      </c>
      <c r="AC725" s="26">
        <v>900</v>
      </c>
      <c r="AD725" s="26">
        <v>10475</v>
      </c>
      <c r="AE725" s="26">
        <v>940</v>
      </c>
      <c r="AF725" s="26">
        <v>1334.5</v>
      </c>
      <c r="AG725" s="26">
        <v>13.0063</v>
      </c>
    </row>
    <row r="726" spans="1:33" ht="15.75" customHeight="1">
      <c r="A726" s="101">
        <v>44876</v>
      </c>
      <c r="B726" s="102">
        <f>VLOOKUP(A726,'FTSE All-Share Historical '!A:B,2,FALSE)</f>
        <v>4074.95</v>
      </c>
      <c r="C726" s="26">
        <v>472.5</v>
      </c>
      <c r="D726" s="26">
        <v>158</v>
      </c>
      <c r="E726" s="26">
        <v>209</v>
      </c>
      <c r="F726" s="26">
        <v>240</v>
      </c>
      <c r="G726" s="26">
        <v>95</v>
      </c>
      <c r="H726" s="26">
        <v>449</v>
      </c>
      <c r="I726" s="26">
        <v>37.979999999999997</v>
      </c>
      <c r="J726" s="26">
        <v>158</v>
      </c>
      <c r="K726" s="26">
        <v>178</v>
      </c>
      <c r="L726" s="26">
        <v>117.8</v>
      </c>
      <c r="M726" s="26">
        <v>327</v>
      </c>
      <c r="N726" s="26">
        <v>148</v>
      </c>
      <c r="O726" s="26">
        <v>1130</v>
      </c>
      <c r="P726" s="26">
        <v>1564</v>
      </c>
      <c r="Q726" s="26">
        <v>60.3</v>
      </c>
      <c r="R726" s="26">
        <v>35.5</v>
      </c>
      <c r="S726" s="26">
        <v>49.5</v>
      </c>
      <c r="T726" s="26">
        <v>570</v>
      </c>
      <c r="U726" s="26">
        <v>204</v>
      </c>
      <c r="V726" s="26">
        <v>99.5</v>
      </c>
      <c r="W726" s="26">
        <v>5398</v>
      </c>
      <c r="X726" s="26">
        <v>3351</v>
      </c>
      <c r="Y726" s="26">
        <v>253.5</v>
      </c>
      <c r="Z726" s="26">
        <v>504</v>
      </c>
      <c r="AA726" s="26">
        <v>3025</v>
      </c>
      <c r="AB726" s="26">
        <v>280</v>
      </c>
      <c r="AC726" s="26">
        <v>900</v>
      </c>
      <c r="AD726" s="26">
        <v>10145</v>
      </c>
      <c r="AE726" s="26">
        <v>943.2</v>
      </c>
      <c r="AF726" s="26">
        <v>1387</v>
      </c>
      <c r="AG726" s="26">
        <v>12.753399999999999</v>
      </c>
    </row>
    <row r="727" spans="1:33" ht="15.75" customHeight="1">
      <c r="A727" s="101">
        <v>44879</v>
      </c>
      <c r="B727" s="102">
        <f>VLOOKUP(A727,'FTSE All-Share Historical '!A:B,2,FALSE)</f>
        <v>4106.8</v>
      </c>
      <c r="C727" s="26">
        <v>485</v>
      </c>
      <c r="D727" s="26">
        <v>154.6</v>
      </c>
      <c r="E727" s="26">
        <v>211.8</v>
      </c>
      <c r="F727" s="26">
        <v>240</v>
      </c>
      <c r="G727" s="26">
        <v>95</v>
      </c>
      <c r="H727" s="26">
        <v>448</v>
      </c>
      <c r="I727" s="26">
        <v>39.64</v>
      </c>
      <c r="J727" s="26">
        <v>157</v>
      </c>
      <c r="K727" s="26">
        <v>185.5</v>
      </c>
      <c r="L727" s="26">
        <v>120</v>
      </c>
      <c r="M727" s="26">
        <v>329</v>
      </c>
      <c r="N727" s="26">
        <v>147.80000000000001</v>
      </c>
      <c r="O727" s="26">
        <v>1160</v>
      </c>
      <c r="P727" s="26">
        <v>1540</v>
      </c>
      <c r="Q727" s="26">
        <v>60.6</v>
      </c>
      <c r="R727" s="26">
        <v>35.85</v>
      </c>
      <c r="S727" s="26">
        <v>48.7</v>
      </c>
      <c r="T727" s="26">
        <v>558</v>
      </c>
      <c r="U727" s="26">
        <v>203.5</v>
      </c>
      <c r="V727" s="26">
        <v>99</v>
      </c>
      <c r="W727" s="26">
        <v>5407</v>
      </c>
      <c r="X727" s="26">
        <v>3319</v>
      </c>
      <c r="Y727" s="26">
        <v>249</v>
      </c>
      <c r="Z727" s="26">
        <v>505.5</v>
      </c>
      <c r="AA727" s="26">
        <v>3040</v>
      </c>
      <c r="AB727" s="26">
        <v>284.39999999999998</v>
      </c>
      <c r="AC727" s="26">
        <v>900</v>
      </c>
      <c r="AD727" s="26">
        <v>10315</v>
      </c>
      <c r="AE727" s="26">
        <v>946.4</v>
      </c>
      <c r="AF727" s="26">
        <v>1431.5</v>
      </c>
      <c r="AG727" s="26">
        <v>12.7173</v>
      </c>
    </row>
    <row r="728" spans="1:33" ht="15.75" customHeight="1">
      <c r="A728" s="101">
        <v>44880</v>
      </c>
      <c r="B728" s="102">
        <f>VLOOKUP(A728,'FTSE All-Share Historical '!A:B,2,FALSE)</f>
        <v>4094.09</v>
      </c>
      <c r="C728" s="26">
        <v>486</v>
      </c>
      <c r="D728" s="26">
        <v>154</v>
      </c>
      <c r="E728" s="26">
        <v>208.2</v>
      </c>
      <c r="F728" s="26">
        <v>239</v>
      </c>
      <c r="G728" s="26">
        <v>93.5</v>
      </c>
      <c r="H728" s="26">
        <v>449</v>
      </c>
      <c r="I728" s="26">
        <v>39</v>
      </c>
      <c r="J728" s="26">
        <v>155</v>
      </c>
      <c r="K728" s="26">
        <v>196.5</v>
      </c>
      <c r="L728" s="26">
        <v>120.4</v>
      </c>
      <c r="M728" s="26">
        <v>334</v>
      </c>
      <c r="N728" s="26">
        <v>141.9</v>
      </c>
      <c r="O728" s="26">
        <v>1160</v>
      </c>
      <c r="P728" s="26">
        <v>1540</v>
      </c>
      <c r="Q728" s="26">
        <v>60</v>
      </c>
      <c r="R728" s="26">
        <v>36</v>
      </c>
      <c r="S728" s="26">
        <v>49.9</v>
      </c>
      <c r="T728" s="26">
        <v>556</v>
      </c>
      <c r="U728" s="26">
        <v>212</v>
      </c>
      <c r="V728" s="26">
        <v>98.6</v>
      </c>
      <c r="W728" s="26">
        <v>5459</v>
      </c>
      <c r="X728" s="26">
        <v>3344.5</v>
      </c>
      <c r="Y728" s="26">
        <v>245.5</v>
      </c>
      <c r="Z728" s="26">
        <v>488.6</v>
      </c>
      <c r="AA728" s="26">
        <v>2955</v>
      </c>
      <c r="AB728" s="26">
        <v>281.2</v>
      </c>
      <c r="AC728" s="26">
        <v>895</v>
      </c>
      <c r="AD728" s="26">
        <v>10235</v>
      </c>
      <c r="AE728" s="26">
        <v>942.4</v>
      </c>
      <c r="AF728" s="26">
        <v>1446</v>
      </c>
      <c r="AG728" s="26">
        <v>12.497</v>
      </c>
    </row>
    <row r="729" spans="1:33" ht="15.75" customHeight="1">
      <c r="A729" s="101">
        <v>44881</v>
      </c>
      <c r="B729" s="102">
        <f>VLOOKUP(A729,'FTSE All-Share Historical '!A:B,2,FALSE)</f>
        <v>4074.57</v>
      </c>
      <c r="C729" s="26">
        <v>492</v>
      </c>
      <c r="D729" s="26">
        <v>154</v>
      </c>
      <c r="E729" s="26">
        <v>202</v>
      </c>
      <c r="F729" s="26">
        <v>238</v>
      </c>
      <c r="G729" s="26">
        <v>91.1</v>
      </c>
      <c r="H729" s="26">
        <v>446</v>
      </c>
      <c r="I729" s="26">
        <v>37.299999999999997</v>
      </c>
      <c r="J729" s="26">
        <v>157</v>
      </c>
      <c r="K729" s="26">
        <v>197</v>
      </c>
      <c r="L729" s="26">
        <v>110</v>
      </c>
      <c r="M729" s="26">
        <v>338.5</v>
      </c>
      <c r="N729" s="26">
        <v>136.1</v>
      </c>
      <c r="O729" s="26">
        <v>1172</v>
      </c>
      <c r="P729" s="26">
        <v>1536</v>
      </c>
      <c r="Q729" s="26">
        <v>60.9</v>
      </c>
      <c r="R729" s="26">
        <v>35.4</v>
      </c>
      <c r="S729" s="26">
        <v>47.55</v>
      </c>
      <c r="T729" s="26">
        <v>550</v>
      </c>
      <c r="U729" s="26">
        <v>204</v>
      </c>
      <c r="V729" s="26">
        <v>95.1</v>
      </c>
      <c r="W729" s="26">
        <v>5378</v>
      </c>
      <c r="X729" s="26">
        <v>3241</v>
      </c>
      <c r="Y729" s="26">
        <v>243</v>
      </c>
      <c r="Z729" s="26">
        <v>468.4</v>
      </c>
      <c r="AA729" s="26">
        <v>2930</v>
      </c>
      <c r="AB729" s="26">
        <v>280.8</v>
      </c>
      <c r="AC729" s="26">
        <v>895</v>
      </c>
      <c r="AD729" s="26">
        <v>9882</v>
      </c>
      <c r="AE729" s="26">
        <v>923.4</v>
      </c>
      <c r="AF729" s="26">
        <v>1419.5</v>
      </c>
      <c r="AG729" s="26">
        <v>12.641500000000001</v>
      </c>
    </row>
    <row r="730" spans="1:33" ht="15.75" customHeight="1">
      <c r="A730" s="101">
        <v>44882</v>
      </c>
      <c r="B730" s="102">
        <f>VLOOKUP(A730,'FTSE All-Share Historical '!A:B,2,FALSE)</f>
        <v>4072.69</v>
      </c>
      <c r="C730" s="26">
        <v>502</v>
      </c>
      <c r="D730" s="26">
        <v>152.4</v>
      </c>
      <c r="E730" s="26">
        <v>203.6</v>
      </c>
      <c r="F730" s="26">
        <v>234</v>
      </c>
      <c r="G730" s="26">
        <v>92</v>
      </c>
      <c r="H730" s="26">
        <v>445</v>
      </c>
      <c r="I730" s="26">
        <v>37.200000000000003</v>
      </c>
      <c r="J730" s="26">
        <v>157</v>
      </c>
      <c r="K730" s="26">
        <v>196</v>
      </c>
      <c r="L730" s="26">
        <v>107.2</v>
      </c>
      <c r="M730" s="26">
        <v>352</v>
      </c>
      <c r="N730" s="26">
        <v>134.80000000000001</v>
      </c>
      <c r="O730" s="26">
        <v>1186</v>
      </c>
      <c r="P730" s="26">
        <v>1548</v>
      </c>
      <c r="Q730" s="26">
        <v>59.7</v>
      </c>
      <c r="R730" s="26">
        <v>35.549999999999997</v>
      </c>
      <c r="S730" s="26">
        <v>47.15</v>
      </c>
      <c r="T730" s="26">
        <v>502</v>
      </c>
      <c r="U730" s="26">
        <v>203</v>
      </c>
      <c r="V730" s="26">
        <v>95.2</v>
      </c>
      <c r="W730" s="26">
        <v>5367</v>
      </c>
      <c r="X730" s="26">
        <v>3142</v>
      </c>
      <c r="Y730" s="26">
        <v>242</v>
      </c>
      <c r="Z730" s="26">
        <v>468</v>
      </c>
      <c r="AA730" s="26">
        <v>2915</v>
      </c>
      <c r="AB730" s="26">
        <v>287.2</v>
      </c>
      <c r="AC730" s="26">
        <v>880</v>
      </c>
      <c r="AD730" s="26">
        <v>9726</v>
      </c>
      <c r="AE730" s="26">
        <v>912</v>
      </c>
      <c r="AF730" s="26">
        <v>1421.5</v>
      </c>
      <c r="AG730" s="26">
        <v>12.226100000000001</v>
      </c>
    </row>
    <row r="731" spans="1:33" ht="15.75" customHeight="1">
      <c r="A731" s="101">
        <v>44883</v>
      </c>
      <c r="B731" s="102">
        <f>VLOOKUP(A731,'FTSE All-Share Historical '!A:B,2,FALSE)</f>
        <v>4096.1899999999996</v>
      </c>
      <c r="C731" s="26">
        <v>508</v>
      </c>
      <c r="D731" s="26">
        <v>149.4</v>
      </c>
      <c r="E731" s="26">
        <v>205.2</v>
      </c>
      <c r="F731" s="26">
        <v>232</v>
      </c>
      <c r="G731" s="26">
        <v>91</v>
      </c>
      <c r="H731" s="26">
        <v>442</v>
      </c>
      <c r="I731" s="26">
        <v>37.32</v>
      </c>
      <c r="J731" s="26">
        <v>153</v>
      </c>
      <c r="K731" s="26">
        <v>189</v>
      </c>
      <c r="L731" s="26">
        <v>105.4</v>
      </c>
      <c r="M731" s="26">
        <v>352</v>
      </c>
      <c r="N731" s="26">
        <v>137.1</v>
      </c>
      <c r="O731" s="26">
        <v>1200</v>
      </c>
      <c r="P731" s="26">
        <v>1572</v>
      </c>
      <c r="Q731" s="26">
        <v>63.3</v>
      </c>
      <c r="R731" s="26">
        <v>36.200000000000003</v>
      </c>
      <c r="S731" s="26">
        <v>47.2</v>
      </c>
      <c r="T731" s="26">
        <v>467</v>
      </c>
      <c r="U731" s="26">
        <v>205</v>
      </c>
      <c r="V731" s="26">
        <v>100.2</v>
      </c>
      <c r="W731" s="26">
        <v>5385</v>
      </c>
      <c r="X731" s="26">
        <v>3160.5</v>
      </c>
      <c r="Y731" s="26">
        <v>246.5</v>
      </c>
      <c r="Z731" s="26">
        <v>462</v>
      </c>
      <c r="AA731" s="26">
        <v>2930</v>
      </c>
      <c r="AB731" s="26">
        <v>288.8</v>
      </c>
      <c r="AC731" s="26">
        <v>892.5</v>
      </c>
      <c r="AD731" s="26">
        <v>9850</v>
      </c>
      <c r="AE731" s="26">
        <v>900.2</v>
      </c>
      <c r="AF731" s="26">
        <v>1429</v>
      </c>
      <c r="AG731" s="26">
        <v>13.262700000000001</v>
      </c>
    </row>
    <row r="732" spans="1:33" ht="15.75" customHeight="1">
      <c r="A732" s="101">
        <v>44886</v>
      </c>
      <c r="B732" s="102">
        <f>VLOOKUP(A732,'FTSE All-Share Historical '!A:B,2,FALSE)</f>
        <v>4096.24</v>
      </c>
      <c r="C732" s="26">
        <v>540</v>
      </c>
      <c r="D732" s="26">
        <v>147.4</v>
      </c>
      <c r="E732" s="26">
        <v>208.4</v>
      </c>
      <c r="F732" s="26">
        <v>227</v>
      </c>
      <c r="G732" s="26">
        <v>90.7</v>
      </c>
      <c r="H732" s="26">
        <v>440</v>
      </c>
      <c r="I732" s="26">
        <v>37.119999999999997</v>
      </c>
      <c r="J732" s="26">
        <v>158</v>
      </c>
      <c r="K732" s="26">
        <v>195.75</v>
      </c>
      <c r="L732" s="26">
        <v>102.8</v>
      </c>
      <c r="M732" s="26">
        <v>362.5</v>
      </c>
      <c r="N732" s="26">
        <v>135.1</v>
      </c>
      <c r="O732" s="26">
        <v>1194</v>
      </c>
      <c r="P732" s="26">
        <v>1594</v>
      </c>
      <c r="Q732" s="26">
        <v>64.400000000000006</v>
      </c>
      <c r="R732" s="26">
        <v>34.799999999999997</v>
      </c>
      <c r="S732" s="26">
        <v>46</v>
      </c>
      <c r="T732" s="26">
        <v>464</v>
      </c>
      <c r="U732" s="26">
        <v>206</v>
      </c>
      <c r="V732" s="26">
        <v>101</v>
      </c>
      <c r="W732" s="26">
        <v>5270</v>
      </c>
      <c r="X732" s="26">
        <v>3087</v>
      </c>
      <c r="Y732" s="26">
        <v>244.5</v>
      </c>
      <c r="Z732" s="26">
        <v>449.2</v>
      </c>
      <c r="AA732" s="26">
        <v>2965</v>
      </c>
      <c r="AB732" s="26">
        <v>290</v>
      </c>
      <c r="AC732" s="26">
        <v>885</v>
      </c>
      <c r="AD732" s="26">
        <v>9894</v>
      </c>
      <c r="AE732" s="26">
        <v>895.2</v>
      </c>
      <c r="AF732" s="26">
        <v>1431.5</v>
      </c>
      <c r="AG732" s="26">
        <v>13.360200000000001</v>
      </c>
    </row>
    <row r="733" spans="1:33" ht="15.75" customHeight="1">
      <c r="A733" s="101">
        <v>44887</v>
      </c>
      <c r="B733" s="102">
        <f>VLOOKUP(A733,'FTSE All-Share Historical '!A:B,2,FALSE)</f>
        <v>4132.3599999999997</v>
      </c>
      <c r="C733" s="26">
        <v>520</v>
      </c>
      <c r="D733" s="26">
        <v>149</v>
      </c>
      <c r="E733" s="26">
        <v>213.6</v>
      </c>
      <c r="F733" s="26">
        <v>237</v>
      </c>
      <c r="G733" s="26">
        <v>92.5</v>
      </c>
      <c r="H733" s="26">
        <v>445</v>
      </c>
      <c r="I733" s="26">
        <v>38.14</v>
      </c>
      <c r="J733" s="26">
        <v>157</v>
      </c>
      <c r="K733" s="26">
        <v>195</v>
      </c>
      <c r="L733" s="26">
        <v>100.4</v>
      </c>
      <c r="M733" s="26">
        <v>357</v>
      </c>
      <c r="N733" s="26">
        <v>135.9</v>
      </c>
      <c r="O733" s="26">
        <v>1196</v>
      </c>
      <c r="P733" s="26">
        <v>1584</v>
      </c>
      <c r="Q733" s="26">
        <v>64.099999999999994</v>
      </c>
      <c r="R733" s="26">
        <v>36.4</v>
      </c>
      <c r="S733" s="26">
        <v>45.35</v>
      </c>
      <c r="T733" s="26">
        <v>474</v>
      </c>
      <c r="U733" s="26">
        <v>210</v>
      </c>
      <c r="V733" s="26">
        <v>99.9</v>
      </c>
      <c r="W733" s="26">
        <v>5387</v>
      </c>
      <c r="X733" s="26">
        <v>3138.5</v>
      </c>
      <c r="Y733" s="26">
        <v>245</v>
      </c>
      <c r="Z733" s="26">
        <v>446.6</v>
      </c>
      <c r="AA733" s="26">
        <v>3035</v>
      </c>
      <c r="AB733" s="26">
        <v>309.2</v>
      </c>
      <c r="AC733" s="26">
        <v>895</v>
      </c>
      <c r="AD733" s="26">
        <v>10085</v>
      </c>
      <c r="AE733" s="26">
        <v>867.4</v>
      </c>
      <c r="AF733" s="26">
        <v>1472</v>
      </c>
      <c r="AG733" s="26">
        <v>12.894299999999999</v>
      </c>
    </row>
    <row r="734" spans="1:33" ht="15.75" customHeight="1">
      <c r="A734" s="101">
        <v>44888</v>
      </c>
      <c r="B734" s="102">
        <f>VLOOKUP(A734,'FTSE All-Share Historical '!A:B,2,FALSE)</f>
        <v>4140.6899999999996</v>
      </c>
      <c r="C734" s="26">
        <v>550</v>
      </c>
      <c r="D734" s="26">
        <v>148.80000000000001</v>
      </c>
      <c r="E734" s="26">
        <v>198.1</v>
      </c>
      <c r="F734" s="26">
        <v>237</v>
      </c>
      <c r="G734" s="26">
        <v>96.1</v>
      </c>
      <c r="H734" s="26">
        <v>443</v>
      </c>
      <c r="I734" s="26">
        <v>38.54</v>
      </c>
      <c r="J734" s="26">
        <v>154</v>
      </c>
      <c r="K734" s="26">
        <v>190</v>
      </c>
      <c r="L734" s="26">
        <v>102.8</v>
      </c>
      <c r="M734" s="26">
        <v>368.5</v>
      </c>
      <c r="N734" s="26">
        <v>140.4</v>
      </c>
      <c r="O734" s="26">
        <v>1170</v>
      </c>
      <c r="P734" s="26">
        <v>1624</v>
      </c>
      <c r="Q734" s="26">
        <v>63.9</v>
      </c>
      <c r="R734" s="26">
        <v>36.799999999999997</v>
      </c>
      <c r="S734" s="26">
        <v>47.6</v>
      </c>
      <c r="T734" s="26">
        <v>450</v>
      </c>
      <c r="U734" s="26">
        <v>211</v>
      </c>
      <c r="V734" s="26">
        <v>101.4</v>
      </c>
      <c r="W734" s="26">
        <v>5378</v>
      </c>
      <c r="X734" s="26">
        <v>3191</v>
      </c>
      <c r="Y734" s="26">
        <v>248</v>
      </c>
      <c r="Z734" s="26">
        <v>449.6</v>
      </c>
      <c r="AA734" s="26">
        <v>3110</v>
      </c>
      <c r="AB734" s="26">
        <v>298.2</v>
      </c>
      <c r="AC734" s="26">
        <v>885</v>
      </c>
      <c r="AD734" s="26">
        <v>9948</v>
      </c>
      <c r="AE734" s="26">
        <v>891.8</v>
      </c>
      <c r="AF734" s="26">
        <v>1511</v>
      </c>
      <c r="AG734" s="26">
        <v>13.1182</v>
      </c>
    </row>
    <row r="735" spans="1:33" ht="15.75" customHeight="1">
      <c r="A735" s="101">
        <v>44889</v>
      </c>
      <c r="B735" s="102">
        <f>VLOOKUP(A735,'FTSE All-Share Historical '!A:B,2,FALSE)</f>
        <v>4142.6000000000004</v>
      </c>
      <c r="C735" s="26">
        <v>544</v>
      </c>
      <c r="D735" s="26">
        <v>150.6</v>
      </c>
      <c r="E735" s="26">
        <v>211</v>
      </c>
      <c r="F735" s="26">
        <v>232</v>
      </c>
      <c r="G735" s="26">
        <v>99</v>
      </c>
      <c r="H735" s="26">
        <v>443.5</v>
      </c>
      <c r="I735" s="26">
        <v>39.840000000000003</v>
      </c>
      <c r="J735" s="26">
        <v>156</v>
      </c>
      <c r="K735" s="26">
        <v>190</v>
      </c>
      <c r="L735" s="26">
        <v>110</v>
      </c>
      <c r="M735" s="26">
        <v>376.5</v>
      </c>
      <c r="N735" s="26">
        <v>142.9</v>
      </c>
      <c r="O735" s="26">
        <v>1170</v>
      </c>
      <c r="P735" s="26">
        <v>1620</v>
      </c>
      <c r="Q735" s="26">
        <v>63.1</v>
      </c>
      <c r="R735" s="26">
        <v>38.65</v>
      </c>
      <c r="S735" s="26">
        <v>48</v>
      </c>
      <c r="T735" s="26">
        <v>476</v>
      </c>
      <c r="U735" s="26">
        <v>200</v>
      </c>
      <c r="V735" s="26">
        <v>103.8</v>
      </c>
      <c r="W735" s="26">
        <v>5407</v>
      </c>
      <c r="X735" s="26">
        <v>3228.5</v>
      </c>
      <c r="Y735" s="26">
        <v>247.5</v>
      </c>
      <c r="Z735" s="26">
        <v>462.2</v>
      </c>
      <c r="AA735" s="26">
        <v>3100</v>
      </c>
      <c r="AB735" s="26">
        <v>301.2</v>
      </c>
      <c r="AC735" s="26">
        <v>885</v>
      </c>
      <c r="AD735" s="26">
        <v>9798</v>
      </c>
      <c r="AE735" s="26">
        <v>917.8</v>
      </c>
      <c r="AF735" s="26">
        <v>1507.5</v>
      </c>
      <c r="AG735" s="26">
        <v>13.53</v>
      </c>
    </row>
    <row r="736" spans="1:33" ht="15.75" customHeight="1">
      <c r="A736" s="101">
        <v>44890</v>
      </c>
      <c r="B736" s="102">
        <f>VLOOKUP(A736,'FTSE All-Share Historical '!A:B,2,FALSE)</f>
        <v>4152.24</v>
      </c>
      <c r="C736" s="26">
        <v>540</v>
      </c>
      <c r="D736" s="26">
        <v>149.80000000000001</v>
      </c>
      <c r="E736" s="26">
        <v>212.6</v>
      </c>
      <c r="F736" s="26">
        <v>229.5</v>
      </c>
      <c r="G736" s="26">
        <v>101</v>
      </c>
      <c r="H736" s="26">
        <v>438</v>
      </c>
      <c r="I736" s="26">
        <v>40.22</v>
      </c>
      <c r="J736" s="26">
        <v>157</v>
      </c>
      <c r="K736" s="26">
        <v>188.25</v>
      </c>
      <c r="L736" s="26">
        <v>114.8</v>
      </c>
      <c r="M736" s="26">
        <v>379</v>
      </c>
      <c r="N736" s="26">
        <v>144</v>
      </c>
      <c r="O736" s="26">
        <v>1150</v>
      </c>
      <c r="P736" s="26">
        <v>1622</v>
      </c>
      <c r="Q736" s="26">
        <v>63.5</v>
      </c>
      <c r="R736" s="26">
        <v>38.65</v>
      </c>
      <c r="S736" s="26">
        <v>48</v>
      </c>
      <c r="T736" s="26">
        <v>453</v>
      </c>
      <c r="U736" s="26">
        <v>203</v>
      </c>
      <c r="V736" s="26">
        <v>104.6</v>
      </c>
      <c r="W736" s="26">
        <v>5379</v>
      </c>
      <c r="X736" s="26">
        <v>3204</v>
      </c>
      <c r="Y736" s="26">
        <v>247</v>
      </c>
      <c r="Z736" s="26">
        <v>463</v>
      </c>
      <c r="AA736" s="26">
        <v>3130</v>
      </c>
      <c r="AB736" s="26">
        <v>300.60000000000002</v>
      </c>
      <c r="AC736" s="26">
        <v>890</v>
      </c>
      <c r="AD736" s="26">
        <v>9892</v>
      </c>
      <c r="AE736" s="26">
        <v>1007</v>
      </c>
      <c r="AF736" s="26">
        <v>1523</v>
      </c>
      <c r="AG736" s="26">
        <v>13.5517</v>
      </c>
    </row>
    <row r="737" spans="1:33" ht="15.75" customHeight="1">
      <c r="A737" s="101">
        <v>44893</v>
      </c>
      <c r="B737" s="102">
        <f>VLOOKUP(A737,'FTSE All-Share Historical '!A:B,2,FALSE)</f>
        <v>4138.2299999999996</v>
      </c>
      <c r="C737" s="26">
        <v>590</v>
      </c>
      <c r="D737" s="26">
        <v>149.6</v>
      </c>
      <c r="E737" s="26">
        <v>198.4</v>
      </c>
      <c r="F737" s="26">
        <v>230</v>
      </c>
      <c r="G737" s="26">
        <v>101</v>
      </c>
      <c r="H737" s="26">
        <v>440</v>
      </c>
      <c r="I737" s="26">
        <v>40.6</v>
      </c>
      <c r="J737" s="26">
        <v>157</v>
      </c>
      <c r="K737" s="26">
        <v>186</v>
      </c>
      <c r="L737" s="26">
        <v>115.2</v>
      </c>
      <c r="M737" s="26">
        <v>390</v>
      </c>
      <c r="N737" s="26">
        <v>141.4</v>
      </c>
      <c r="O737" s="26">
        <v>1126</v>
      </c>
      <c r="P737" s="26">
        <v>1598</v>
      </c>
      <c r="Q737" s="26">
        <v>63.6</v>
      </c>
      <c r="R737" s="26">
        <v>38.450000000000003</v>
      </c>
      <c r="S737" s="26">
        <v>47</v>
      </c>
      <c r="T737" s="26">
        <v>449</v>
      </c>
      <c r="U737" s="26">
        <v>207</v>
      </c>
      <c r="V737" s="26">
        <v>105.8</v>
      </c>
      <c r="W737" s="26">
        <v>5363</v>
      </c>
      <c r="X737" s="26">
        <v>3173.5</v>
      </c>
      <c r="Y737" s="26">
        <v>245</v>
      </c>
      <c r="Z737" s="26">
        <v>457.2</v>
      </c>
      <c r="AA737" s="26">
        <v>3100</v>
      </c>
      <c r="AB737" s="26">
        <v>290.39999999999998</v>
      </c>
      <c r="AC737" s="26">
        <v>882.5</v>
      </c>
      <c r="AD737" s="26">
        <v>9774</v>
      </c>
      <c r="AE737" s="26">
        <v>1031</v>
      </c>
      <c r="AF737" s="26">
        <v>1505.5</v>
      </c>
      <c r="AG737" s="26">
        <v>13.7864</v>
      </c>
    </row>
    <row r="738" spans="1:33" ht="15.75" customHeight="1">
      <c r="A738" s="101">
        <v>44894</v>
      </c>
      <c r="B738" s="102">
        <f>VLOOKUP(A738,'FTSE All-Share Historical '!A:B,2,FALSE)</f>
        <v>4152.78</v>
      </c>
      <c r="C738" s="26">
        <v>564</v>
      </c>
      <c r="D738" s="26">
        <v>157.4</v>
      </c>
      <c r="E738" s="26">
        <v>195.9</v>
      </c>
      <c r="F738" s="26">
        <v>234</v>
      </c>
      <c r="G738" s="26">
        <v>101.8</v>
      </c>
      <c r="H738" s="26">
        <v>437.5</v>
      </c>
      <c r="I738" s="26">
        <v>41</v>
      </c>
      <c r="J738" s="26">
        <v>150</v>
      </c>
      <c r="K738" s="26">
        <v>185</v>
      </c>
      <c r="L738" s="26">
        <v>117.8</v>
      </c>
      <c r="M738" s="26">
        <v>370</v>
      </c>
      <c r="N738" s="26">
        <v>139.19999999999999</v>
      </c>
      <c r="O738" s="26">
        <v>1134</v>
      </c>
      <c r="P738" s="26">
        <v>1574</v>
      </c>
      <c r="Q738" s="26">
        <v>65.5</v>
      </c>
      <c r="R738" s="26">
        <v>40.200000000000003</v>
      </c>
      <c r="S738" s="26">
        <v>47.3</v>
      </c>
      <c r="T738" s="26">
        <v>414</v>
      </c>
      <c r="U738" s="26">
        <v>198.5</v>
      </c>
      <c r="V738" s="26">
        <v>105.2</v>
      </c>
      <c r="W738" s="26">
        <v>5563</v>
      </c>
      <c r="X738" s="26">
        <v>3289.5</v>
      </c>
      <c r="Y738" s="26">
        <v>245</v>
      </c>
      <c r="Z738" s="26">
        <v>456.6</v>
      </c>
      <c r="AA738" s="26">
        <v>3050</v>
      </c>
      <c r="AB738" s="26">
        <v>283.2</v>
      </c>
      <c r="AC738" s="26">
        <v>895</v>
      </c>
      <c r="AD738" s="26">
        <v>9490</v>
      </c>
      <c r="AE738" s="26">
        <v>1022.5</v>
      </c>
      <c r="AF738" s="26">
        <v>1496.5</v>
      </c>
      <c r="AG738" s="26">
        <v>14.1585</v>
      </c>
    </row>
    <row r="739" spans="1:33" ht="15.75" customHeight="1">
      <c r="A739" s="101">
        <v>44895</v>
      </c>
      <c r="B739" s="102">
        <f>VLOOKUP(A739,'FTSE All-Share Historical '!A:B,2,FALSE)</f>
        <v>4180.8500000000004</v>
      </c>
      <c r="C739" s="26">
        <v>540</v>
      </c>
      <c r="D739" s="26">
        <v>157.4</v>
      </c>
      <c r="E739" s="26">
        <v>194.8</v>
      </c>
      <c r="F739" s="26">
        <v>233</v>
      </c>
      <c r="G739" s="26">
        <v>102</v>
      </c>
      <c r="H739" s="26">
        <v>432</v>
      </c>
      <c r="I739" s="26">
        <v>37.5</v>
      </c>
      <c r="J739" s="26">
        <v>155</v>
      </c>
      <c r="K739" s="26">
        <v>187.5</v>
      </c>
      <c r="L739" s="26">
        <v>116.8</v>
      </c>
      <c r="M739" s="26">
        <v>379.5</v>
      </c>
      <c r="N739" s="26">
        <v>138.9</v>
      </c>
      <c r="O739" s="26">
        <v>1126</v>
      </c>
      <c r="P739" s="26">
        <v>1618</v>
      </c>
      <c r="Q739" s="26">
        <v>63.4</v>
      </c>
      <c r="R739" s="26">
        <v>40.75</v>
      </c>
      <c r="S739" s="26">
        <v>47.95</v>
      </c>
      <c r="T739" s="26">
        <v>426</v>
      </c>
      <c r="U739" s="26">
        <v>196.5</v>
      </c>
      <c r="V739" s="26">
        <v>98.4</v>
      </c>
      <c r="W739" s="26">
        <v>5585</v>
      </c>
      <c r="X739" s="26">
        <v>3407.5</v>
      </c>
      <c r="Y739" s="26">
        <v>246.5</v>
      </c>
      <c r="Z739" s="26">
        <v>443.4</v>
      </c>
      <c r="AA739" s="26">
        <v>3055</v>
      </c>
      <c r="AB739" s="26">
        <v>283.8</v>
      </c>
      <c r="AC739" s="26">
        <v>895</v>
      </c>
      <c r="AD739" s="26">
        <v>9362</v>
      </c>
      <c r="AE739" s="26">
        <v>1007.5</v>
      </c>
      <c r="AF739" s="26">
        <v>1514</v>
      </c>
      <c r="AG739" s="26">
        <v>15.8055</v>
      </c>
    </row>
    <row r="740" spans="1:33" ht="15.75" customHeight="1">
      <c r="A740" s="101">
        <v>44896</v>
      </c>
      <c r="B740" s="102">
        <f>VLOOKUP(A740,'FTSE All-Share Historical '!A:B,2,FALSE)</f>
        <v>4181.79</v>
      </c>
      <c r="C740" s="26">
        <v>540</v>
      </c>
      <c r="D740" s="26">
        <v>158.6</v>
      </c>
      <c r="E740" s="26">
        <v>197.4</v>
      </c>
      <c r="F740" s="26">
        <v>238</v>
      </c>
      <c r="G740" s="26">
        <v>101.4</v>
      </c>
      <c r="H740" s="26">
        <v>435.5</v>
      </c>
      <c r="I740" s="26">
        <v>38.619999999999997</v>
      </c>
      <c r="J740" s="26">
        <v>153.5</v>
      </c>
      <c r="K740" s="26">
        <v>185</v>
      </c>
      <c r="L740" s="26">
        <v>124.6</v>
      </c>
      <c r="M740" s="26">
        <v>406</v>
      </c>
      <c r="N740" s="26">
        <v>143.9</v>
      </c>
      <c r="O740" s="26">
        <v>1066</v>
      </c>
      <c r="P740" s="26">
        <v>1624</v>
      </c>
      <c r="Q740" s="26">
        <v>64.099999999999994</v>
      </c>
      <c r="R740" s="26">
        <v>40.799999999999997</v>
      </c>
      <c r="S740" s="26">
        <v>48.6</v>
      </c>
      <c r="T740" s="26">
        <v>433</v>
      </c>
      <c r="U740" s="26">
        <v>194</v>
      </c>
      <c r="V740" s="26">
        <v>98.3</v>
      </c>
      <c r="W740" s="26">
        <v>5598</v>
      </c>
      <c r="X740" s="26">
        <v>3301.5</v>
      </c>
      <c r="Y740" s="26">
        <v>250.5</v>
      </c>
      <c r="Z740" s="26">
        <v>445.8</v>
      </c>
      <c r="AA740" s="26">
        <v>3125</v>
      </c>
      <c r="AB740" s="26">
        <v>295</v>
      </c>
      <c r="AC740" s="26">
        <v>880</v>
      </c>
      <c r="AD740" s="26">
        <v>9656</v>
      </c>
      <c r="AE740" s="26">
        <v>1002.5</v>
      </c>
      <c r="AF740" s="26">
        <v>1541.5</v>
      </c>
      <c r="AG740" s="26">
        <v>14.519600000000001</v>
      </c>
    </row>
    <row r="741" spans="1:33" ht="15.75" customHeight="1">
      <c r="A741" s="101">
        <v>44897</v>
      </c>
      <c r="B741" s="102">
        <f>VLOOKUP(A741,'FTSE All-Share Historical '!A:B,2,FALSE)</f>
        <v>4179.26</v>
      </c>
      <c r="C741" s="26">
        <v>536</v>
      </c>
      <c r="D741" s="26">
        <v>158.80000000000001</v>
      </c>
      <c r="E741" s="26">
        <v>198.4</v>
      </c>
      <c r="F741" s="26">
        <v>235</v>
      </c>
      <c r="G741" s="26">
        <v>103.2</v>
      </c>
      <c r="H741" s="26">
        <v>432</v>
      </c>
      <c r="I741" s="26">
        <v>38.9</v>
      </c>
      <c r="J741" s="26">
        <v>157</v>
      </c>
      <c r="K741" s="26">
        <v>186.5</v>
      </c>
      <c r="L741" s="26">
        <v>125.8</v>
      </c>
      <c r="M741" s="26">
        <v>400.5</v>
      </c>
      <c r="N741" s="26">
        <v>144.19999999999999</v>
      </c>
      <c r="O741" s="26">
        <v>1080</v>
      </c>
      <c r="P741" s="26">
        <v>1620</v>
      </c>
      <c r="Q741" s="26">
        <v>64.8</v>
      </c>
      <c r="R741" s="26">
        <v>41.3</v>
      </c>
      <c r="S741" s="26">
        <v>48.2</v>
      </c>
      <c r="T741" s="26">
        <v>439</v>
      </c>
      <c r="U741" s="26">
        <v>195</v>
      </c>
      <c r="V741" s="26">
        <v>99</v>
      </c>
      <c r="W741" s="26">
        <v>5584</v>
      </c>
      <c r="X741" s="26">
        <v>3296</v>
      </c>
      <c r="Y741" s="26">
        <v>251</v>
      </c>
      <c r="Z741" s="26">
        <v>447.6</v>
      </c>
      <c r="AA741" s="26">
        <v>3105</v>
      </c>
      <c r="AB741" s="26">
        <v>291</v>
      </c>
      <c r="AC741" s="26">
        <v>890</v>
      </c>
      <c r="AD741" s="26">
        <v>9412</v>
      </c>
      <c r="AE741" s="26">
        <v>1001</v>
      </c>
      <c r="AF741" s="26">
        <v>1529.5</v>
      </c>
      <c r="AG741" s="26">
        <v>13.6167</v>
      </c>
    </row>
    <row r="742" spans="1:33" ht="15.75" customHeight="1">
      <c r="A742" s="101">
        <v>44900</v>
      </c>
      <c r="B742" s="102">
        <f>VLOOKUP(A742,'FTSE All-Share Historical '!A:B,2,FALSE)</f>
        <v>4183.53</v>
      </c>
      <c r="C742" s="26">
        <v>536</v>
      </c>
      <c r="D742" s="26">
        <v>159</v>
      </c>
      <c r="E742" s="26">
        <v>199.4</v>
      </c>
      <c r="F742" s="26">
        <v>240</v>
      </c>
      <c r="G742" s="26">
        <v>104.6</v>
      </c>
      <c r="H742" s="26">
        <v>435.5</v>
      </c>
      <c r="I742" s="26">
        <v>38.700000000000003</v>
      </c>
      <c r="J742" s="26">
        <v>150.5</v>
      </c>
      <c r="K742" s="26">
        <v>188.5</v>
      </c>
      <c r="L742" s="26">
        <v>129.4</v>
      </c>
      <c r="M742" s="26">
        <v>417</v>
      </c>
      <c r="N742" s="26">
        <v>144.80000000000001</v>
      </c>
      <c r="O742" s="26">
        <v>1096</v>
      </c>
      <c r="P742" s="26">
        <v>1616</v>
      </c>
      <c r="Q742" s="26">
        <v>64.7</v>
      </c>
      <c r="R742" s="26">
        <v>41.6</v>
      </c>
      <c r="S742" s="26">
        <v>49.2</v>
      </c>
      <c r="T742" s="26">
        <v>436</v>
      </c>
      <c r="U742" s="26">
        <v>198.5</v>
      </c>
      <c r="V742" s="26">
        <v>93.5</v>
      </c>
      <c r="W742" s="26">
        <v>5671</v>
      </c>
      <c r="X742" s="26">
        <v>3337</v>
      </c>
      <c r="Y742" s="26">
        <v>251</v>
      </c>
      <c r="Z742" s="26">
        <v>448</v>
      </c>
      <c r="AA742" s="26">
        <v>3100</v>
      </c>
      <c r="AB742" s="26">
        <v>290.39999999999998</v>
      </c>
      <c r="AC742" s="26">
        <v>890</v>
      </c>
      <c r="AD742" s="26">
        <v>9510</v>
      </c>
      <c r="AE742" s="26">
        <v>1017.5</v>
      </c>
      <c r="AF742" s="26">
        <v>1514</v>
      </c>
      <c r="AG742" s="26">
        <v>13.7575</v>
      </c>
    </row>
    <row r="743" spans="1:33" ht="15.75" customHeight="1">
      <c r="A743" s="101">
        <v>44901</v>
      </c>
      <c r="B743" s="102">
        <f>VLOOKUP(A743,'FTSE All-Share Historical '!A:B,2,FALSE)</f>
        <v>4154.47</v>
      </c>
      <c r="C743" s="26">
        <v>548</v>
      </c>
      <c r="D743" s="26">
        <v>159.6</v>
      </c>
      <c r="E743" s="26">
        <v>198.1</v>
      </c>
      <c r="F743" s="26">
        <v>239</v>
      </c>
      <c r="G743" s="26">
        <v>104</v>
      </c>
      <c r="H743" s="26">
        <v>427.5</v>
      </c>
      <c r="I743" s="26">
        <v>38.200000000000003</v>
      </c>
      <c r="J743" s="26">
        <v>154</v>
      </c>
      <c r="K743" s="26">
        <v>189</v>
      </c>
      <c r="L743" s="26">
        <v>125.8</v>
      </c>
      <c r="M743" s="26">
        <v>400.5</v>
      </c>
      <c r="N743" s="26">
        <v>142</v>
      </c>
      <c r="O743" s="26">
        <v>1028</v>
      </c>
      <c r="P743" s="26">
        <v>1600</v>
      </c>
      <c r="Q743" s="26">
        <v>64.3</v>
      </c>
      <c r="R743" s="26">
        <v>41.45</v>
      </c>
      <c r="S743" s="26">
        <v>48.4</v>
      </c>
      <c r="T743" s="26">
        <v>438</v>
      </c>
      <c r="U743" s="26">
        <v>195.5</v>
      </c>
      <c r="V743" s="26">
        <v>95.8</v>
      </c>
      <c r="W743" s="26">
        <v>5680</v>
      </c>
      <c r="X743" s="26">
        <v>3324.5</v>
      </c>
      <c r="Y743" s="26">
        <v>253</v>
      </c>
      <c r="Z743" s="26">
        <v>436.6</v>
      </c>
      <c r="AA743" s="26">
        <v>2890</v>
      </c>
      <c r="AB743" s="26">
        <v>292.39999999999998</v>
      </c>
      <c r="AC743" s="26">
        <v>885</v>
      </c>
      <c r="AD743" s="26">
        <v>9784</v>
      </c>
      <c r="AE743" s="26">
        <v>990.6</v>
      </c>
      <c r="AF743" s="26">
        <v>1518</v>
      </c>
      <c r="AG743" s="26">
        <v>13.428900000000001</v>
      </c>
    </row>
    <row r="744" spans="1:33" ht="15.75" customHeight="1">
      <c r="A744" s="101">
        <v>44902</v>
      </c>
      <c r="B744" s="102">
        <f>VLOOKUP(A744,'FTSE All-Share Historical '!A:B,2,FALSE)</f>
        <v>4133.91</v>
      </c>
      <c r="C744" s="26">
        <v>544</v>
      </c>
      <c r="D744" s="26">
        <v>157.6</v>
      </c>
      <c r="E744" s="26">
        <v>196.2</v>
      </c>
      <c r="F744" s="26">
        <v>241</v>
      </c>
      <c r="G744" s="26">
        <v>104</v>
      </c>
      <c r="H744" s="26">
        <v>420</v>
      </c>
      <c r="I744" s="26">
        <v>38.979999999999997</v>
      </c>
      <c r="J744" s="26">
        <v>152.5</v>
      </c>
      <c r="K744" s="26">
        <v>188</v>
      </c>
      <c r="L744" s="26">
        <v>125</v>
      </c>
      <c r="M744" s="26">
        <v>393.5</v>
      </c>
      <c r="N744" s="26">
        <v>151.19999999999999</v>
      </c>
      <c r="O744" s="26">
        <v>1038</v>
      </c>
      <c r="P744" s="26">
        <v>1558</v>
      </c>
      <c r="Q744" s="26">
        <v>63.7</v>
      </c>
      <c r="R744" s="26">
        <v>41.15</v>
      </c>
      <c r="S744" s="26">
        <v>48.4</v>
      </c>
      <c r="T744" s="26">
        <v>436</v>
      </c>
      <c r="U744" s="26">
        <v>196</v>
      </c>
      <c r="V744" s="26">
        <v>92.8</v>
      </c>
      <c r="W744" s="26">
        <v>5616</v>
      </c>
      <c r="X744" s="26">
        <v>3270</v>
      </c>
      <c r="Y744" s="26">
        <v>249</v>
      </c>
      <c r="Z744" s="26">
        <v>438</v>
      </c>
      <c r="AA744" s="26">
        <v>2850</v>
      </c>
      <c r="AB744" s="26">
        <v>287.60000000000002</v>
      </c>
      <c r="AC744" s="26">
        <v>885</v>
      </c>
      <c r="AD744" s="26">
        <v>10120</v>
      </c>
      <c r="AE744" s="26">
        <v>966.4</v>
      </c>
      <c r="AF744" s="26">
        <v>1539</v>
      </c>
      <c r="AG744" s="26">
        <v>12.3164</v>
      </c>
    </row>
    <row r="745" spans="1:33" ht="15.75" customHeight="1">
      <c r="A745" s="101">
        <v>44903</v>
      </c>
      <c r="B745" s="102">
        <f>VLOOKUP(A745,'FTSE All-Share Historical '!A:B,2,FALSE)</f>
        <v>4122.49</v>
      </c>
      <c r="C745" s="26">
        <v>544</v>
      </c>
      <c r="D745" s="26">
        <v>158.4</v>
      </c>
      <c r="E745" s="26">
        <v>192.4</v>
      </c>
      <c r="F745" s="26">
        <v>242</v>
      </c>
      <c r="G745" s="26">
        <v>105.8</v>
      </c>
      <c r="H745" s="26">
        <v>425.5</v>
      </c>
      <c r="I745" s="26">
        <v>39.42</v>
      </c>
      <c r="J745" s="26">
        <v>155</v>
      </c>
      <c r="K745" s="26">
        <v>190.5</v>
      </c>
      <c r="L745" s="26">
        <v>119</v>
      </c>
      <c r="M745" s="26">
        <v>382.5</v>
      </c>
      <c r="N745" s="26">
        <v>135.80000000000001</v>
      </c>
      <c r="O745" s="26">
        <v>1040</v>
      </c>
      <c r="P745" s="26">
        <v>1552</v>
      </c>
      <c r="Q745" s="26">
        <v>62.2</v>
      </c>
      <c r="R745" s="26">
        <v>41.25</v>
      </c>
      <c r="S745" s="26">
        <v>54.9</v>
      </c>
      <c r="T745" s="26">
        <v>444</v>
      </c>
      <c r="U745" s="26">
        <v>194.5</v>
      </c>
      <c r="V745" s="26">
        <v>93.8</v>
      </c>
      <c r="W745" s="26">
        <v>5780</v>
      </c>
      <c r="X745" s="26">
        <v>3299.5</v>
      </c>
      <c r="Y745" s="26">
        <v>248</v>
      </c>
      <c r="Z745" s="26">
        <v>440</v>
      </c>
      <c r="AA745" s="26">
        <v>2815</v>
      </c>
      <c r="AB745" s="26">
        <v>290</v>
      </c>
      <c r="AC745" s="26">
        <v>885</v>
      </c>
      <c r="AD745" s="26">
        <v>10235</v>
      </c>
      <c r="AE745" s="26">
        <v>989.6</v>
      </c>
      <c r="AF745" s="26">
        <v>1526.5</v>
      </c>
      <c r="AG745" s="26">
        <v>12.2767</v>
      </c>
    </row>
    <row r="746" spans="1:33" ht="15.75" customHeight="1">
      <c r="A746" s="101">
        <v>44904</v>
      </c>
      <c r="B746" s="102">
        <f>VLOOKUP(A746,'FTSE All-Share Historical '!A:B,2,FALSE)</f>
        <v>4127.5200000000004</v>
      </c>
      <c r="C746" s="26">
        <v>548</v>
      </c>
      <c r="D746" s="26">
        <v>158</v>
      </c>
      <c r="E746" s="26">
        <v>190.5</v>
      </c>
      <c r="F746" s="26">
        <v>242</v>
      </c>
      <c r="G746" s="26">
        <v>106</v>
      </c>
      <c r="H746" s="26">
        <v>426</v>
      </c>
      <c r="I746" s="26">
        <v>39.4</v>
      </c>
      <c r="J746" s="26">
        <v>150.5</v>
      </c>
      <c r="K746" s="26">
        <v>185</v>
      </c>
      <c r="L746" s="26">
        <v>137.80000000000001</v>
      </c>
      <c r="M746" s="26">
        <v>373</v>
      </c>
      <c r="N746" s="26">
        <v>137.19999999999999</v>
      </c>
      <c r="O746" s="26">
        <v>1010</v>
      </c>
      <c r="P746" s="26">
        <v>1556</v>
      </c>
      <c r="Q746" s="26">
        <v>62</v>
      </c>
      <c r="R746" s="26">
        <v>41.8</v>
      </c>
      <c r="S746" s="26">
        <v>52.4</v>
      </c>
      <c r="T746" s="26">
        <v>478</v>
      </c>
      <c r="U746" s="26">
        <v>191</v>
      </c>
      <c r="V746" s="26">
        <v>91.7</v>
      </c>
      <c r="W746" s="26">
        <v>5835</v>
      </c>
      <c r="X746" s="26">
        <v>3190</v>
      </c>
      <c r="Y746" s="26">
        <v>244</v>
      </c>
      <c r="Z746" s="26">
        <v>433.6</v>
      </c>
      <c r="AA746" s="26">
        <v>2825</v>
      </c>
      <c r="AB746" s="26">
        <v>293</v>
      </c>
      <c r="AC746" s="26">
        <v>895</v>
      </c>
      <c r="AD746" s="26">
        <v>10395</v>
      </c>
      <c r="AE746" s="26">
        <v>994.4</v>
      </c>
      <c r="AF746" s="26">
        <v>1481</v>
      </c>
      <c r="AG746" s="26">
        <v>12.338100000000001</v>
      </c>
    </row>
    <row r="747" spans="1:33" ht="15.75" customHeight="1">
      <c r="A747" s="101">
        <v>44907</v>
      </c>
      <c r="B747" s="102">
        <f>VLOOKUP(A747,'FTSE All-Share Historical '!A:B,2,FALSE)</f>
        <v>4109.99</v>
      </c>
      <c r="C747" s="26">
        <v>520</v>
      </c>
      <c r="D747" s="26">
        <v>158</v>
      </c>
      <c r="E747" s="26">
        <v>187.4</v>
      </c>
      <c r="F747" s="26">
        <v>238</v>
      </c>
      <c r="G747" s="26">
        <v>106</v>
      </c>
      <c r="H747" s="26">
        <v>415</v>
      </c>
      <c r="I747" s="26">
        <v>38.1</v>
      </c>
      <c r="J747" s="26">
        <v>152</v>
      </c>
      <c r="K747" s="26">
        <v>180</v>
      </c>
      <c r="L747" s="26">
        <v>134.6</v>
      </c>
      <c r="M747" s="26">
        <v>371</v>
      </c>
      <c r="N747" s="26">
        <v>128.1</v>
      </c>
      <c r="O747" s="26">
        <v>1010</v>
      </c>
      <c r="P747" s="26">
        <v>1536</v>
      </c>
      <c r="Q747" s="26">
        <v>60.6</v>
      </c>
      <c r="R747" s="26">
        <v>41.05</v>
      </c>
      <c r="S747" s="26">
        <v>51.9</v>
      </c>
      <c r="T747" s="26">
        <v>473</v>
      </c>
      <c r="U747" s="26">
        <v>185</v>
      </c>
      <c r="V747" s="26">
        <v>93</v>
      </c>
      <c r="W747" s="26">
        <v>5679</v>
      </c>
      <c r="X747" s="26">
        <v>3155</v>
      </c>
      <c r="Y747" s="26">
        <v>238.5</v>
      </c>
      <c r="Z747" s="26">
        <v>427.6</v>
      </c>
      <c r="AA747" s="26">
        <v>2795</v>
      </c>
      <c r="AB747" s="26">
        <v>290.39999999999998</v>
      </c>
      <c r="AC747" s="26">
        <v>885</v>
      </c>
      <c r="AD747" s="26">
        <v>10385</v>
      </c>
      <c r="AE747" s="26">
        <v>991.8</v>
      </c>
      <c r="AF747" s="26">
        <v>1489</v>
      </c>
      <c r="AG747" s="26">
        <v>12.132199999999999</v>
      </c>
    </row>
    <row r="748" spans="1:33" ht="15.75" customHeight="1">
      <c r="A748" s="101">
        <v>44908</v>
      </c>
      <c r="B748" s="102">
        <f>VLOOKUP(A748,'FTSE All-Share Historical '!A:B,2,FALSE)</f>
        <v>4145.3100000000004</v>
      </c>
      <c r="C748" s="26">
        <v>512</v>
      </c>
      <c r="D748" s="26">
        <v>158</v>
      </c>
      <c r="E748" s="26">
        <v>190.7</v>
      </c>
      <c r="F748" s="26">
        <v>240</v>
      </c>
      <c r="G748" s="26">
        <v>108.4</v>
      </c>
      <c r="H748" s="26">
        <v>418.5</v>
      </c>
      <c r="I748" s="26">
        <v>38.74</v>
      </c>
      <c r="J748" s="26">
        <v>151</v>
      </c>
      <c r="K748" s="26">
        <v>176</v>
      </c>
      <c r="L748" s="26">
        <v>141.19999999999999</v>
      </c>
      <c r="M748" s="26">
        <v>383</v>
      </c>
      <c r="N748" s="26">
        <v>134.6</v>
      </c>
      <c r="O748" s="26">
        <v>1040</v>
      </c>
      <c r="P748" s="26">
        <v>1538</v>
      </c>
      <c r="Q748" s="26">
        <v>61.5</v>
      </c>
      <c r="R748" s="26">
        <v>41.05</v>
      </c>
      <c r="S748" s="26">
        <v>52</v>
      </c>
      <c r="T748" s="26">
        <v>464</v>
      </c>
      <c r="U748" s="26">
        <v>187</v>
      </c>
      <c r="V748" s="26">
        <v>94.7</v>
      </c>
      <c r="W748" s="26">
        <v>5747</v>
      </c>
      <c r="X748" s="26">
        <v>3205</v>
      </c>
      <c r="Y748" s="26">
        <v>244.5</v>
      </c>
      <c r="Z748" s="26">
        <v>437</v>
      </c>
      <c r="AA748" s="26">
        <v>2900</v>
      </c>
      <c r="AB748" s="26">
        <v>286.2</v>
      </c>
      <c r="AC748" s="26">
        <v>882.5</v>
      </c>
      <c r="AD748" s="26">
        <v>10610</v>
      </c>
      <c r="AE748" s="26">
        <v>994.6</v>
      </c>
      <c r="AF748" s="26">
        <v>1534</v>
      </c>
      <c r="AG748" s="26">
        <v>11.9191</v>
      </c>
    </row>
    <row r="749" spans="1:33" ht="15.75" customHeight="1">
      <c r="A749" s="101">
        <v>44909</v>
      </c>
      <c r="B749" s="102">
        <f>VLOOKUP(A749,'FTSE All-Share Historical '!A:B,2,FALSE)</f>
        <v>4140.49</v>
      </c>
      <c r="C749" s="26">
        <v>504</v>
      </c>
      <c r="D749" s="26">
        <v>158</v>
      </c>
      <c r="E749" s="26">
        <v>195.3</v>
      </c>
      <c r="F749" s="26">
        <v>232</v>
      </c>
      <c r="G749" s="26">
        <v>111.4</v>
      </c>
      <c r="H749" s="26">
        <v>417</v>
      </c>
      <c r="I749" s="26">
        <v>38.86</v>
      </c>
      <c r="J749" s="26">
        <v>148.75</v>
      </c>
      <c r="K749" s="26">
        <v>176</v>
      </c>
      <c r="L749" s="26">
        <v>135.19999999999999</v>
      </c>
      <c r="M749" s="26">
        <v>371.5</v>
      </c>
      <c r="N749" s="26">
        <v>131.69999999999999</v>
      </c>
      <c r="O749" s="26">
        <v>1066</v>
      </c>
      <c r="P749" s="26">
        <v>1538</v>
      </c>
      <c r="Q749" s="26">
        <v>60.6</v>
      </c>
      <c r="R749" s="26">
        <v>39</v>
      </c>
      <c r="S749" s="26">
        <v>52.7</v>
      </c>
      <c r="T749" s="26">
        <v>435</v>
      </c>
      <c r="U749" s="26">
        <v>186.5</v>
      </c>
      <c r="V749" s="26">
        <v>95</v>
      </c>
      <c r="W749" s="26">
        <v>5622</v>
      </c>
      <c r="X749" s="26">
        <v>3132.5</v>
      </c>
      <c r="Y749" s="26">
        <v>242.5</v>
      </c>
      <c r="Z749" s="26">
        <v>425.4</v>
      </c>
      <c r="AA749" s="26">
        <v>2865</v>
      </c>
      <c r="AB749" s="26">
        <v>289.2</v>
      </c>
      <c r="AC749" s="26">
        <v>892.5</v>
      </c>
      <c r="AD749" s="26">
        <v>10625</v>
      </c>
      <c r="AE749" s="26">
        <v>979.4</v>
      </c>
      <c r="AF749" s="26">
        <v>1516.5</v>
      </c>
      <c r="AG749" s="26">
        <v>11.5579</v>
      </c>
    </row>
    <row r="750" spans="1:33" ht="15.75" customHeight="1">
      <c r="A750" s="101">
        <v>44910</v>
      </c>
      <c r="B750" s="102">
        <f>VLOOKUP(A750,'FTSE All-Share Historical '!A:B,2,FALSE)</f>
        <v>4103.01</v>
      </c>
      <c r="C750" s="26">
        <v>510</v>
      </c>
      <c r="D750" s="26">
        <v>157.80000000000001</v>
      </c>
      <c r="E750" s="26">
        <v>190.9</v>
      </c>
      <c r="F750" s="26">
        <v>236</v>
      </c>
      <c r="G750" s="26">
        <v>110.8</v>
      </c>
      <c r="H750" s="26">
        <v>419</v>
      </c>
      <c r="I750" s="26">
        <v>38.479999999999997</v>
      </c>
      <c r="J750" s="26">
        <v>153</v>
      </c>
      <c r="K750" s="26">
        <v>174</v>
      </c>
      <c r="L750" s="26">
        <v>145.19999999999999</v>
      </c>
      <c r="M750" s="26">
        <v>363</v>
      </c>
      <c r="N750" s="26">
        <v>133.1</v>
      </c>
      <c r="O750" s="26">
        <v>1062</v>
      </c>
      <c r="P750" s="26">
        <v>1516</v>
      </c>
      <c r="Q750" s="26">
        <v>60.9</v>
      </c>
      <c r="R750" s="26">
        <v>40.1</v>
      </c>
      <c r="S750" s="26">
        <v>52.4</v>
      </c>
      <c r="T750" s="26">
        <v>451</v>
      </c>
      <c r="U750" s="26">
        <v>181</v>
      </c>
      <c r="V750" s="26">
        <v>95</v>
      </c>
      <c r="W750" s="26">
        <v>5657</v>
      </c>
      <c r="X750" s="26">
        <v>3114.5</v>
      </c>
      <c r="Y750" s="26">
        <v>246.5</v>
      </c>
      <c r="Z750" s="26">
        <v>420.2</v>
      </c>
      <c r="AA750" s="26">
        <v>2975</v>
      </c>
      <c r="AB750" s="26">
        <v>294</v>
      </c>
      <c r="AC750" s="26">
        <v>882.5</v>
      </c>
      <c r="AD750" s="26">
        <v>10280</v>
      </c>
      <c r="AE750" s="26">
        <v>994.8</v>
      </c>
      <c r="AF750" s="26">
        <v>1528</v>
      </c>
      <c r="AG750" s="26">
        <v>12.1358</v>
      </c>
    </row>
    <row r="751" spans="1:33" ht="15.75" customHeight="1">
      <c r="A751" s="101">
        <v>44911</v>
      </c>
      <c r="B751" s="102">
        <f>VLOOKUP(A751,'FTSE All-Share Historical '!A:B,2,FALSE)</f>
        <v>4048.95</v>
      </c>
      <c r="C751" s="26">
        <v>514</v>
      </c>
      <c r="D751" s="26">
        <v>156</v>
      </c>
      <c r="E751" s="26">
        <v>187.9</v>
      </c>
      <c r="F751" s="26">
        <v>237</v>
      </c>
      <c r="G751" s="26">
        <v>114</v>
      </c>
      <c r="H751" s="26">
        <v>418</v>
      </c>
      <c r="I751" s="26">
        <v>37.299999999999997</v>
      </c>
      <c r="J751" s="26">
        <v>148</v>
      </c>
      <c r="K751" s="26">
        <v>178</v>
      </c>
      <c r="L751" s="26">
        <v>146.80000000000001</v>
      </c>
      <c r="M751" s="26">
        <v>402.5</v>
      </c>
      <c r="N751" s="26">
        <v>132.69999999999999</v>
      </c>
      <c r="O751" s="26">
        <v>1062</v>
      </c>
      <c r="P751" s="26">
        <v>1490</v>
      </c>
      <c r="Q751" s="26">
        <v>60</v>
      </c>
      <c r="R751" s="26">
        <v>40.4</v>
      </c>
      <c r="S751" s="26">
        <v>52.3</v>
      </c>
      <c r="T751" s="26">
        <v>456</v>
      </c>
      <c r="U751" s="26">
        <v>185</v>
      </c>
      <c r="V751" s="26">
        <v>91.1</v>
      </c>
      <c r="W751" s="26">
        <v>5612</v>
      </c>
      <c r="X751" s="26">
        <v>3100</v>
      </c>
      <c r="Y751" s="26">
        <v>241</v>
      </c>
      <c r="Z751" s="26">
        <v>414.8</v>
      </c>
      <c r="AA751" s="26">
        <v>2960</v>
      </c>
      <c r="AB751" s="26">
        <v>286</v>
      </c>
      <c r="AC751" s="26">
        <v>885</v>
      </c>
      <c r="AD751" s="26">
        <v>10180</v>
      </c>
      <c r="AE751" s="26">
        <v>997</v>
      </c>
      <c r="AF751" s="26">
        <v>1503.5</v>
      </c>
      <c r="AG751" s="26">
        <v>11.9552</v>
      </c>
    </row>
    <row r="752" spans="1:33" ht="15.75" customHeight="1">
      <c r="A752" s="101">
        <v>44914</v>
      </c>
      <c r="B752" s="102">
        <f>VLOOKUP(A752,'FTSE All-Share Historical '!A:B,2,FALSE)</f>
        <v>4064.64</v>
      </c>
      <c r="C752" s="26">
        <v>499</v>
      </c>
      <c r="D752" s="26">
        <v>154.19999999999999</v>
      </c>
      <c r="E752" s="26">
        <v>187.6</v>
      </c>
      <c r="F752" s="26">
        <v>235</v>
      </c>
      <c r="G752" s="26">
        <v>121.2</v>
      </c>
      <c r="H752" s="26">
        <v>413.5</v>
      </c>
      <c r="I752" s="26">
        <v>37.36</v>
      </c>
      <c r="J752" s="26">
        <v>148.5</v>
      </c>
      <c r="K752" s="26">
        <v>181</v>
      </c>
      <c r="L752" s="26">
        <v>145</v>
      </c>
      <c r="M752" s="26">
        <v>418.5</v>
      </c>
      <c r="N752" s="26">
        <v>135.5</v>
      </c>
      <c r="O752" s="26">
        <v>1060</v>
      </c>
      <c r="P752" s="26">
        <v>1500</v>
      </c>
      <c r="Q752" s="26">
        <v>60</v>
      </c>
      <c r="R752" s="26">
        <v>39</v>
      </c>
      <c r="S752" s="26">
        <v>51.6</v>
      </c>
      <c r="T752" s="26">
        <v>493</v>
      </c>
      <c r="U752" s="26">
        <v>188</v>
      </c>
      <c r="V752" s="26">
        <v>90.8</v>
      </c>
      <c r="W752" s="26">
        <v>5609</v>
      </c>
      <c r="X752" s="26">
        <v>3113</v>
      </c>
      <c r="Y752" s="26">
        <v>242.5</v>
      </c>
      <c r="Z752" s="26">
        <v>425.4</v>
      </c>
      <c r="AA752" s="26">
        <v>2965</v>
      </c>
      <c r="AB752" s="26">
        <v>285.60000000000002</v>
      </c>
      <c r="AC752" s="26">
        <v>885</v>
      </c>
      <c r="AD752" s="26">
        <v>10265</v>
      </c>
      <c r="AE752" s="26">
        <v>990</v>
      </c>
      <c r="AF752" s="26">
        <v>1515.5</v>
      </c>
      <c r="AG752" s="26">
        <v>11.9191</v>
      </c>
    </row>
    <row r="753" spans="1:33" ht="15.75" customHeight="1">
      <c r="A753" s="101">
        <v>44915</v>
      </c>
      <c r="B753" s="102">
        <f>VLOOKUP(A753,'FTSE All-Share Historical '!A:B,2,FALSE)</f>
        <v>4065.75</v>
      </c>
      <c r="C753" s="26">
        <v>510</v>
      </c>
      <c r="D753" s="26">
        <v>153.80000000000001</v>
      </c>
      <c r="E753" s="26">
        <v>191.3</v>
      </c>
      <c r="F753" s="26">
        <v>235</v>
      </c>
      <c r="G753" s="26">
        <v>118</v>
      </c>
      <c r="H753" s="26">
        <v>414</v>
      </c>
      <c r="I753" s="26">
        <v>37.58</v>
      </c>
      <c r="J753" s="26">
        <v>147.5</v>
      </c>
      <c r="K753" s="26">
        <v>185</v>
      </c>
      <c r="L753" s="26">
        <v>148</v>
      </c>
      <c r="M753" s="26">
        <v>402</v>
      </c>
      <c r="N753" s="26">
        <v>134</v>
      </c>
      <c r="O753" s="26">
        <v>1060</v>
      </c>
      <c r="P753" s="26">
        <v>1482</v>
      </c>
      <c r="Q753" s="26">
        <v>59.1</v>
      </c>
      <c r="R753" s="26">
        <v>38.5</v>
      </c>
      <c r="S753" s="26">
        <v>52.5</v>
      </c>
      <c r="T753" s="26">
        <v>462</v>
      </c>
      <c r="U753" s="26">
        <v>189.5</v>
      </c>
      <c r="V753" s="26">
        <v>89.7</v>
      </c>
      <c r="W753" s="26">
        <v>5663</v>
      </c>
      <c r="X753" s="26">
        <v>3124</v>
      </c>
      <c r="Y753" s="26">
        <v>243</v>
      </c>
      <c r="Z753" s="26">
        <v>424.4</v>
      </c>
      <c r="AA753" s="26">
        <v>2925</v>
      </c>
      <c r="AB753" s="26">
        <v>289</v>
      </c>
      <c r="AC753" s="26">
        <v>890</v>
      </c>
      <c r="AD753" s="26">
        <v>10175</v>
      </c>
      <c r="AE753" s="26">
        <v>958.8</v>
      </c>
      <c r="AF753" s="26">
        <v>1527.5</v>
      </c>
      <c r="AG753" s="26">
        <v>10.654999999999999</v>
      </c>
    </row>
    <row r="754" spans="1:33" ht="15.75" customHeight="1">
      <c r="A754" s="101">
        <v>44916</v>
      </c>
      <c r="B754" s="102">
        <f>VLOOKUP(A754,'FTSE All-Share Historical '!A:B,2,FALSE)</f>
        <v>4135.6400000000003</v>
      </c>
      <c r="C754" s="26">
        <v>482</v>
      </c>
      <c r="D754" s="26">
        <v>153.19999999999999</v>
      </c>
      <c r="E754" s="26">
        <v>197.5</v>
      </c>
      <c r="F754" s="26">
        <v>235</v>
      </c>
      <c r="G754" s="26">
        <v>120</v>
      </c>
      <c r="H754" s="26">
        <v>420</v>
      </c>
      <c r="I754" s="26">
        <v>38.22</v>
      </c>
      <c r="J754" s="26">
        <v>145</v>
      </c>
      <c r="K754" s="26">
        <v>185</v>
      </c>
      <c r="L754" s="26">
        <v>151</v>
      </c>
      <c r="M754" s="26">
        <v>416</v>
      </c>
      <c r="N754" s="26">
        <v>138.5</v>
      </c>
      <c r="O754" s="26">
        <v>1076</v>
      </c>
      <c r="P754" s="26">
        <v>1500</v>
      </c>
      <c r="Q754" s="26">
        <v>59.3</v>
      </c>
      <c r="R754" s="26">
        <v>38.5</v>
      </c>
      <c r="S754" s="26">
        <v>53</v>
      </c>
      <c r="T754" s="26">
        <v>461</v>
      </c>
      <c r="U754" s="26">
        <v>193</v>
      </c>
      <c r="V754" s="26">
        <v>93</v>
      </c>
      <c r="W754" s="26">
        <v>5782</v>
      </c>
      <c r="X754" s="26">
        <v>3249.5</v>
      </c>
      <c r="Y754" s="26">
        <v>249.5</v>
      </c>
      <c r="Z754" s="26">
        <v>441.6</v>
      </c>
      <c r="AA754" s="26">
        <v>3040</v>
      </c>
      <c r="AB754" s="26">
        <v>291.8</v>
      </c>
      <c r="AC754" s="26">
        <v>895</v>
      </c>
      <c r="AD754" s="26">
        <v>10345</v>
      </c>
      <c r="AE754" s="26">
        <v>994.4</v>
      </c>
      <c r="AF754" s="26">
        <v>1559</v>
      </c>
      <c r="AG754" s="26">
        <v>11.193099999999999</v>
      </c>
    </row>
    <row r="755" spans="1:33" ht="15.75" customHeight="1">
      <c r="A755" s="101">
        <v>44917</v>
      </c>
      <c r="B755" s="102">
        <f>VLOOKUP(A755,'FTSE All-Share Historical '!A:B,2,FALSE)</f>
        <v>4119.1899999999996</v>
      </c>
      <c r="C755" s="26">
        <v>490</v>
      </c>
      <c r="D755" s="26">
        <v>154.80000000000001</v>
      </c>
      <c r="E755" s="26">
        <v>197</v>
      </c>
      <c r="F755" s="26">
        <v>233</v>
      </c>
      <c r="G755" s="26">
        <v>120.8</v>
      </c>
      <c r="H755" s="26">
        <v>423</v>
      </c>
      <c r="I755" s="26">
        <v>37.840000000000003</v>
      </c>
      <c r="J755" s="26">
        <v>145</v>
      </c>
      <c r="K755" s="26">
        <v>178</v>
      </c>
      <c r="L755" s="26">
        <v>152.6</v>
      </c>
      <c r="M755" s="26">
        <v>430.5</v>
      </c>
      <c r="N755" s="26">
        <v>135</v>
      </c>
      <c r="O755" s="26">
        <v>1024</v>
      </c>
      <c r="P755" s="26">
        <v>1502</v>
      </c>
      <c r="Q755" s="26">
        <v>58.7</v>
      </c>
      <c r="R755" s="26">
        <v>38</v>
      </c>
      <c r="S755" s="26">
        <v>51.9</v>
      </c>
      <c r="T755" s="26">
        <v>470</v>
      </c>
      <c r="U755" s="26">
        <v>189.5</v>
      </c>
      <c r="V755" s="26">
        <v>95.3</v>
      </c>
      <c r="W755" s="26">
        <v>5739</v>
      </c>
      <c r="X755" s="26">
        <v>3204</v>
      </c>
      <c r="Y755" s="26">
        <v>245.5</v>
      </c>
      <c r="Z755" s="26">
        <v>429.6</v>
      </c>
      <c r="AA755" s="26">
        <v>3115</v>
      </c>
      <c r="AB755" s="26">
        <v>289</v>
      </c>
      <c r="AC755" s="26">
        <v>890</v>
      </c>
      <c r="AD755" s="26">
        <v>10250</v>
      </c>
      <c r="AE755" s="26">
        <v>999.2</v>
      </c>
      <c r="AF755" s="26">
        <v>1574</v>
      </c>
      <c r="AG755" s="26">
        <v>10.474399999999999</v>
      </c>
    </row>
    <row r="756" spans="1:33" ht="15.75" customHeight="1">
      <c r="A756" s="101">
        <v>44918</v>
      </c>
      <c r="B756" s="102">
        <f>VLOOKUP(A756,'FTSE All-Share Historical '!A:B,2,FALSE)</f>
        <v>4123.1000000000004</v>
      </c>
      <c r="C756" s="26">
        <v>493</v>
      </c>
      <c r="D756" s="26">
        <v>155.80000000000001</v>
      </c>
      <c r="E756" s="26">
        <v>200.6</v>
      </c>
      <c r="F756" s="26" t="e">
        <v>#N/A</v>
      </c>
      <c r="G756" s="26">
        <v>121.6</v>
      </c>
      <c r="H756" s="26">
        <v>430</v>
      </c>
      <c r="I756" s="26">
        <v>37.659999999999997</v>
      </c>
      <c r="J756" s="26">
        <v>146</v>
      </c>
      <c r="K756" s="26">
        <v>181.75</v>
      </c>
      <c r="L756" s="26">
        <v>148</v>
      </c>
      <c r="M756" s="26">
        <v>439</v>
      </c>
      <c r="N756" s="26">
        <v>137.5</v>
      </c>
      <c r="O756" s="26">
        <v>1040</v>
      </c>
      <c r="P756" s="26">
        <v>1526</v>
      </c>
      <c r="Q756" s="26">
        <v>58.8</v>
      </c>
      <c r="R756" s="26">
        <v>38.5</v>
      </c>
      <c r="S756" s="26">
        <v>53.2</v>
      </c>
      <c r="T756" s="26">
        <v>520</v>
      </c>
      <c r="U756" s="26">
        <v>198</v>
      </c>
      <c r="V756" s="26">
        <v>98.9</v>
      </c>
      <c r="W756" s="26">
        <v>5808</v>
      </c>
      <c r="X756" s="26">
        <v>3249.5</v>
      </c>
      <c r="Y756" s="26">
        <v>244.5</v>
      </c>
      <c r="Z756" s="26">
        <v>434.6</v>
      </c>
      <c r="AA756" s="26">
        <v>3150</v>
      </c>
      <c r="AB756" s="26">
        <v>291.60000000000002</v>
      </c>
      <c r="AC756" s="26">
        <v>890</v>
      </c>
      <c r="AD756" s="26">
        <v>10285</v>
      </c>
      <c r="AE756" s="26">
        <v>994</v>
      </c>
      <c r="AF756" s="26">
        <v>1545.5</v>
      </c>
      <c r="AG756" s="26">
        <v>9.0296000000000003</v>
      </c>
    </row>
    <row r="757" spans="1:33" ht="15.75" customHeight="1">
      <c r="A757" s="101">
        <v>44923</v>
      </c>
      <c r="B757" s="102">
        <f>VLOOKUP(A757,'FTSE All-Share Historical '!A:B,2,FALSE)</f>
        <v>4136.2700000000004</v>
      </c>
      <c r="C757" s="26">
        <v>500</v>
      </c>
      <c r="D757" s="26">
        <v>160</v>
      </c>
      <c r="E757" s="26">
        <v>204.2</v>
      </c>
      <c r="F757" s="26">
        <v>235.5</v>
      </c>
      <c r="G757" s="26">
        <v>115</v>
      </c>
      <c r="H757" s="26">
        <v>430</v>
      </c>
      <c r="I757" s="26">
        <v>38.5</v>
      </c>
      <c r="J757" s="26">
        <v>145</v>
      </c>
      <c r="K757" s="26">
        <v>182</v>
      </c>
      <c r="L757" s="26">
        <v>165.6</v>
      </c>
      <c r="M757" s="26">
        <v>444</v>
      </c>
      <c r="N757" s="26">
        <v>137.19999999999999</v>
      </c>
      <c r="O757" s="26">
        <v>1050</v>
      </c>
      <c r="P757" s="26">
        <v>1524</v>
      </c>
      <c r="Q757" s="26">
        <v>59</v>
      </c>
      <c r="R757" s="26">
        <v>37.5</v>
      </c>
      <c r="S757" s="26">
        <v>56.4</v>
      </c>
      <c r="T757" s="26">
        <v>506</v>
      </c>
      <c r="U757" s="26">
        <v>185</v>
      </c>
      <c r="V757" s="26">
        <v>98.6</v>
      </c>
      <c r="W757" s="26">
        <v>5818</v>
      </c>
      <c r="X757" s="26">
        <v>3286</v>
      </c>
      <c r="Y757" s="26">
        <v>247</v>
      </c>
      <c r="Z757" s="26">
        <v>436.4</v>
      </c>
      <c r="AA757" s="26">
        <v>3250</v>
      </c>
      <c r="AB757" s="26">
        <v>290.39999999999998</v>
      </c>
      <c r="AC757" s="26">
        <v>930</v>
      </c>
      <c r="AD757" s="26">
        <v>10455</v>
      </c>
      <c r="AE757" s="26">
        <v>986</v>
      </c>
      <c r="AF757" s="26">
        <v>1560</v>
      </c>
      <c r="AG757" s="26">
        <v>8.9213000000000005</v>
      </c>
    </row>
    <row r="758" spans="1:33" ht="15.75" customHeight="1">
      <c r="A758" s="101">
        <v>44924</v>
      </c>
      <c r="B758" s="102">
        <f>VLOOKUP(A758,'FTSE All-Share Historical '!A:B,2,FALSE)</f>
        <v>4147.1099999999997</v>
      </c>
      <c r="C758" s="26">
        <v>494</v>
      </c>
      <c r="D758" s="26">
        <v>158.19999999999999</v>
      </c>
      <c r="E758" s="26">
        <v>207</v>
      </c>
      <c r="F758" s="26">
        <v>235</v>
      </c>
      <c r="G758" s="26">
        <v>115</v>
      </c>
      <c r="H758" s="26">
        <v>435.5</v>
      </c>
      <c r="I758" s="26">
        <v>39.32</v>
      </c>
      <c r="J758" s="26">
        <v>145.25</v>
      </c>
      <c r="K758" s="26">
        <v>180</v>
      </c>
      <c r="L758" s="26">
        <v>157</v>
      </c>
      <c r="M758" s="26">
        <v>445</v>
      </c>
      <c r="N758" s="26">
        <v>141</v>
      </c>
      <c r="O758" s="26">
        <v>1024</v>
      </c>
      <c r="P758" s="26">
        <v>1544</v>
      </c>
      <c r="Q758" s="26">
        <v>59.3</v>
      </c>
      <c r="R758" s="26">
        <v>38.674999999999997</v>
      </c>
      <c r="S758" s="26">
        <v>55</v>
      </c>
      <c r="T758" s="26">
        <v>494</v>
      </c>
      <c r="U758" s="26">
        <v>189</v>
      </c>
      <c r="V758" s="26">
        <v>99.5</v>
      </c>
      <c r="W758" s="26">
        <v>5834</v>
      </c>
      <c r="X758" s="26">
        <v>3254.5</v>
      </c>
      <c r="Y758" s="26">
        <v>248.5</v>
      </c>
      <c r="Z758" s="26">
        <v>441.6</v>
      </c>
      <c r="AA758" s="26">
        <v>3225</v>
      </c>
      <c r="AB758" s="26">
        <v>289.39999999999998</v>
      </c>
      <c r="AC758" s="26">
        <v>895</v>
      </c>
      <c r="AD758" s="26">
        <v>10495</v>
      </c>
      <c r="AE758" s="26">
        <v>965.6</v>
      </c>
      <c r="AF758" s="26">
        <v>1575</v>
      </c>
      <c r="AG758" s="26">
        <v>9.5352999999999994</v>
      </c>
    </row>
    <row r="759" spans="1:33" ht="15.75" customHeight="1">
      <c r="A759" s="101">
        <v>44925</v>
      </c>
      <c r="B759" s="102">
        <f>VLOOKUP(A759,'FTSE All-Share Historical '!A:B,2,FALSE)</f>
        <v>4113.78</v>
      </c>
      <c r="C759" s="26">
        <v>496</v>
      </c>
      <c r="D759" s="26">
        <v>159</v>
      </c>
      <c r="E759" s="26">
        <v>209</v>
      </c>
      <c r="F759" s="26" t="e">
        <v>#N/A</v>
      </c>
      <c r="G759" s="26">
        <v>115.2</v>
      </c>
      <c r="H759" s="26">
        <v>438.5</v>
      </c>
      <c r="I759" s="26">
        <v>39.58</v>
      </c>
      <c r="J759" s="26">
        <v>145</v>
      </c>
      <c r="K759" s="26">
        <v>180</v>
      </c>
      <c r="L759" s="26">
        <v>156.4</v>
      </c>
      <c r="M759" s="26">
        <v>442.5</v>
      </c>
      <c r="N759" s="26">
        <v>138</v>
      </c>
      <c r="O759" s="26">
        <v>1024</v>
      </c>
      <c r="P759" s="26">
        <v>1530</v>
      </c>
      <c r="Q759" s="26">
        <v>59.3</v>
      </c>
      <c r="R759" s="26">
        <v>39.375</v>
      </c>
      <c r="S759" s="26">
        <v>54</v>
      </c>
      <c r="T759" s="26">
        <v>481</v>
      </c>
      <c r="U759" s="26">
        <v>188</v>
      </c>
      <c r="V759" s="26">
        <v>100.4</v>
      </c>
      <c r="W759" s="26">
        <v>5798</v>
      </c>
      <c r="X759" s="26">
        <v>3236.5</v>
      </c>
      <c r="Y759" s="26">
        <v>248</v>
      </c>
      <c r="Z759" s="26">
        <v>444.2</v>
      </c>
      <c r="AA759" s="26">
        <v>3235</v>
      </c>
      <c r="AB759" s="26">
        <v>282.2</v>
      </c>
      <c r="AC759" s="26">
        <v>930</v>
      </c>
      <c r="AD759" s="26">
        <v>10440</v>
      </c>
      <c r="AE759" s="26">
        <v>958.4</v>
      </c>
      <c r="AF759" s="26">
        <v>1552</v>
      </c>
      <c r="AG759" s="26">
        <v>9.7520000000000007</v>
      </c>
    </row>
    <row r="760" spans="1:33" ht="15.75" customHeight="1">
      <c r="A760" s="101">
        <v>44929</v>
      </c>
      <c r="B760" s="102">
        <f>VLOOKUP(A760,'FTSE All-Share Historical '!A:B,2,FALSE)</f>
        <v>4170.99</v>
      </c>
      <c r="C760" s="26">
        <v>480</v>
      </c>
      <c r="D760" s="26">
        <v>164.8</v>
      </c>
      <c r="E760" s="26">
        <v>215</v>
      </c>
      <c r="F760" s="26">
        <v>235</v>
      </c>
      <c r="G760" s="26">
        <v>113.4</v>
      </c>
      <c r="H760" s="26">
        <v>434.5</v>
      </c>
      <c r="I760" s="26">
        <v>39.26</v>
      </c>
      <c r="J760" s="26">
        <v>144.5</v>
      </c>
      <c r="K760" s="26">
        <v>177</v>
      </c>
      <c r="L760" s="26">
        <v>157</v>
      </c>
      <c r="M760" s="26">
        <v>460.5</v>
      </c>
      <c r="N760" s="26">
        <v>143.1</v>
      </c>
      <c r="O760" s="26">
        <v>1050</v>
      </c>
      <c r="P760" s="26">
        <v>1550</v>
      </c>
      <c r="Q760" s="26">
        <v>59.9</v>
      </c>
      <c r="R760" s="26">
        <v>39.299999999999997</v>
      </c>
      <c r="S760" s="26">
        <v>52.5</v>
      </c>
      <c r="T760" s="26">
        <v>504</v>
      </c>
      <c r="U760" s="26">
        <v>188</v>
      </c>
      <c r="V760" s="26">
        <v>101.6</v>
      </c>
      <c r="W760" s="26">
        <v>5839</v>
      </c>
      <c r="X760" s="26">
        <v>3267</v>
      </c>
      <c r="Y760" s="26">
        <v>254</v>
      </c>
      <c r="Z760" s="26">
        <v>452.6</v>
      </c>
      <c r="AA760" s="26">
        <v>3130</v>
      </c>
      <c r="AB760" s="26">
        <v>290.60000000000002</v>
      </c>
      <c r="AC760" s="26">
        <v>930</v>
      </c>
      <c r="AD760" s="26">
        <v>10650</v>
      </c>
      <c r="AE760" s="26">
        <v>942</v>
      </c>
      <c r="AF760" s="26">
        <v>1621</v>
      </c>
      <c r="AG760" s="26">
        <v>10.474399999999999</v>
      </c>
    </row>
    <row r="761" spans="1:33" ht="15.75" customHeight="1">
      <c r="A761" s="101">
        <v>44930</v>
      </c>
      <c r="B761" s="102">
        <f>VLOOKUP(A761,'FTSE All-Share Historical '!A:B,2,FALSE)</f>
        <v>4193.7299999999996</v>
      </c>
      <c r="C761" s="26">
        <v>492</v>
      </c>
      <c r="D761" s="26">
        <v>165.4</v>
      </c>
      <c r="E761" s="26">
        <v>219</v>
      </c>
      <c r="F761" s="26">
        <v>233</v>
      </c>
      <c r="G761" s="26">
        <v>120</v>
      </c>
      <c r="H761" s="26">
        <v>436.5</v>
      </c>
      <c r="I761" s="26">
        <v>39.78</v>
      </c>
      <c r="J761" s="26">
        <v>145</v>
      </c>
      <c r="K761" s="26">
        <v>182</v>
      </c>
      <c r="L761" s="26">
        <v>166.2</v>
      </c>
      <c r="M761" s="26">
        <v>480.5</v>
      </c>
      <c r="N761" s="26">
        <v>149</v>
      </c>
      <c r="O761" s="26">
        <v>1030</v>
      </c>
      <c r="P761" s="26">
        <v>1598</v>
      </c>
      <c r="Q761" s="26">
        <v>63.4</v>
      </c>
      <c r="R761" s="26">
        <v>39.799999999999997</v>
      </c>
      <c r="S761" s="26">
        <v>54.8</v>
      </c>
      <c r="T761" s="26">
        <v>520</v>
      </c>
      <c r="U761" s="26">
        <v>192.5</v>
      </c>
      <c r="V761" s="26">
        <v>104.6</v>
      </c>
      <c r="W761" s="26">
        <v>5845</v>
      </c>
      <c r="X761" s="26">
        <v>3180</v>
      </c>
      <c r="Y761" s="26">
        <v>255.5</v>
      </c>
      <c r="Z761" s="26">
        <v>466.6</v>
      </c>
      <c r="AA761" s="26">
        <v>3100</v>
      </c>
      <c r="AB761" s="26">
        <v>293.39999999999998</v>
      </c>
      <c r="AC761" s="26">
        <v>920</v>
      </c>
      <c r="AD761" s="26">
        <v>10900</v>
      </c>
      <c r="AE761" s="26">
        <v>985.6</v>
      </c>
      <c r="AF761" s="26">
        <v>1606</v>
      </c>
      <c r="AG761" s="26">
        <v>10.3299</v>
      </c>
    </row>
    <row r="762" spans="1:33" ht="15.75" customHeight="1">
      <c r="A762" s="101">
        <v>44931</v>
      </c>
      <c r="B762" s="102">
        <f>VLOOKUP(A762,'FTSE All-Share Historical '!A:B,2,FALSE)</f>
        <v>4218.82</v>
      </c>
      <c r="C762" s="26">
        <v>484</v>
      </c>
      <c r="D762" s="26">
        <v>164</v>
      </c>
      <c r="E762" s="26">
        <v>226.2</v>
      </c>
      <c r="F762" s="26">
        <v>235</v>
      </c>
      <c r="G762" s="26">
        <v>115.6</v>
      </c>
      <c r="H762" s="26">
        <v>435</v>
      </c>
      <c r="I762" s="26">
        <v>41.26</v>
      </c>
      <c r="J762" s="26">
        <v>142.5</v>
      </c>
      <c r="K762" s="26">
        <v>182.25</v>
      </c>
      <c r="L762" s="26">
        <v>164.2</v>
      </c>
      <c r="M762" s="26">
        <v>474.5</v>
      </c>
      <c r="N762" s="26">
        <v>151.1</v>
      </c>
      <c r="O762" s="26">
        <v>1028</v>
      </c>
      <c r="P762" s="26">
        <v>1606</v>
      </c>
      <c r="Q762" s="26">
        <v>64.599999999999994</v>
      </c>
      <c r="R762" s="26">
        <v>40</v>
      </c>
      <c r="S762" s="26">
        <v>55.2</v>
      </c>
      <c r="T762" s="26">
        <v>546</v>
      </c>
      <c r="U762" s="26">
        <v>182</v>
      </c>
      <c r="V762" s="26">
        <v>104</v>
      </c>
      <c r="W762" s="26">
        <v>5940</v>
      </c>
      <c r="X762" s="26">
        <v>3319</v>
      </c>
      <c r="Y762" s="26">
        <v>260.5</v>
      </c>
      <c r="Z762" s="26">
        <v>473.2</v>
      </c>
      <c r="AA762" s="26">
        <v>3145</v>
      </c>
      <c r="AB762" s="26">
        <v>294.8</v>
      </c>
      <c r="AC762" s="26">
        <v>930</v>
      </c>
      <c r="AD762" s="26">
        <v>11070</v>
      </c>
      <c r="AE762" s="26">
        <v>1027</v>
      </c>
      <c r="AF762" s="26">
        <v>1647.5</v>
      </c>
      <c r="AG762" s="26">
        <v>9.9326000000000008</v>
      </c>
    </row>
    <row r="763" spans="1:33" ht="15.75" customHeight="1">
      <c r="A763" s="101">
        <v>44932</v>
      </c>
      <c r="B763" s="102">
        <f>VLOOKUP(A763,'FTSE All-Share Historical '!A:B,2,FALSE)</f>
        <v>4251.34</v>
      </c>
      <c r="C763" s="26">
        <v>481</v>
      </c>
      <c r="D763" s="26">
        <v>164</v>
      </c>
      <c r="E763" s="26">
        <v>218</v>
      </c>
      <c r="F763" s="26">
        <v>235</v>
      </c>
      <c r="G763" s="26">
        <v>116</v>
      </c>
      <c r="H763" s="26">
        <v>439</v>
      </c>
      <c r="I763" s="26">
        <v>40.78</v>
      </c>
      <c r="J763" s="26">
        <v>145</v>
      </c>
      <c r="K763" s="26">
        <v>190</v>
      </c>
      <c r="L763" s="26">
        <v>166.4</v>
      </c>
      <c r="M763" s="26">
        <v>439</v>
      </c>
      <c r="N763" s="26">
        <v>151.80000000000001</v>
      </c>
      <c r="O763" s="26">
        <v>1010</v>
      </c>
      <c r="P763" s="26">
        <v>1626</v>
      </c>
      <c r="Q763" s="26">
        <v>63.5</v>
      </c>
      <c r="R763" s="26">
        <v>40</v>
      </c>
      <c r="S763" s="26">
        <v>55.8</v>
      </c>
      <c r="T763" s="26">
        <v>596</v>
      </c>
      <c r="U763" s="26">
        <v>182</v>
      </c>
      <c r="V763" s="26">
        <v>103.4</v>
      </c>
      <c r="W763" s="26">
        <v>6058</v>
      </c>
      <c r="X763" s="26">
        <v>3509</v>
      </c>
      <c r="Y763" s="26">
        <v>266</v>
      </c>
      <c r="Z763" s="26">
        <v>477</v>
      </c>
      <c r="AA763" s="26">
        <v>3305</v>
      </c>
      <c r="AB763" s="26">
        <v>297.39999999999998</v>
      </c>
      <c r="AC763" s="26">
        <v>900</v>
      </c>
      <c r="AD763" s="26">
        <v>11465</v>
      </c>
      <c r="AE763" s="26">
        <v>1019</v>
      </c>
      <c r="AF763" s="26">
        <v>1674.5</v>
      </c>
      <c r="AG763" s="26">
        <v>10.113200000000001</v>
      </c>
    </row>
    <row r="764" spans="1:33" ht="15.75" customHeight="1">
      <c r="A764" s="101">
        <v>44935</v>
      </c>
      <c r="B764" s="102">
        <f>VLOOKUP(A764,'FTSE All-Share Historical '!A:B,2,FALSE)</f>
        <v>4262.58</v>
      </c>
      <c r="C764" s="26">
        <v>480</v>
      </c>
      <c r="D764" s="26">
        <v>164.6</v>
      </c>
      <c r="E764" s="26">
        <v>219.6</v>
      </c>
      <c r="F764" s="26">
        <v>235</v>
      </c>
      <c r="G764" s="26">
        <v>118.6</v>
      </c>
      <c r="H764" s="26">
        <v>439.5</v>
      </c>
      <c r="I764" s="26">
        <v>41.34</v>
      </c>
      <c r="J764" s="26">
        <v>142.5</v>
      </c>
      <c r="K764" s="26">
        <v>188</v>
      </c>
      <c r="L764" s="26">
        <v>168</v>
      </c>
      <c r="M764" s="26">
        <v>428.5</v>
      </c>
      <c r="N764" s="26">
        <v>156.5</v>
      </c>
      <c r="O764" s="26">
        <v>1030</v>
      </c>
      <c r="P764" s="26">
        <v>1614</v>
      </c>
      <c r="Q764" s="26">
        <v>63.2</v>
      </c>
      <c r="R764" s="26">
        <v>40</v>
      </c>
      <c r="S764" s="26">
        <v>56</v>
      </c>
      <c r="T764" s="26">
        <v>596</v>
      </c>
      <c r="U764" s="26">
        <v>184</v>
      </c>
      <c r="V764" s="26">
        <v>104.6</v>
      </c>
      <c r="W764" s="26">
        <v>6091</v>
      </c>
      <c r="X764" s="26">
        <v>3581.5</v>
      </c>
      <c r="Y764" s="26">
        <v>270</v>
      </c>
      <c r="Z764" s="26">
        <v>482</v>
      </c>
      <c r="AA764" s="26">
        <v>3185</v>
      </c>
      <c r="AB764" s="26">
        <v>290</v>
      </c>
      <c r="AC764" s="26">
        <v>915</v>
      </c>
      <c r="AD764" s="26">
        <v>11595</v>
      </c>
      <c r="AE764" s="26">
        <v>1058</v>
      </c>
      <c r="AF764" s="26">
        <v>1665.5</v>
      </c>
      <c r="AG764" s="26">
        <v>10.113200000000001</v>
      </c>
    </row>
    <row r="765" spans="1:33" ht="15.75" customHeight="1">
      <c r="A765" s="101">
        <v>44936</v>
      </c>
      <c r="B765" s="102">
        <f>VLOOKUP(A765,'FTSE All-Share Historical '!A:B,2,FALSE)</f>
        <v>4245.42</v>
      </c>
      <c r="C765" s="26">
        <v>477</v>
      </c>
      <c r="D765" s="26">
        <v>165.2</v>
      </c>
      <c r="E765" s="26">
        <v>214.4</v>
      </c>
      <c r="F765" s="26">
        <v>234</v>
      </c>
      <c r="G765" s="26">
        <v>116.4</v>
      </c>
      <c r="H765" s="26">
        <v>437</v>
      </c>
      <c r="I765" s="26">
        <v>41.5</v>
      </c>
      <c r="J765" s="26">
        <v>143</v>
      </c>
      <c r="K765" s="26">
        <v>189.5</v>
      </c>
      <c r="L765" s="26">
        <v>172.8</v>
      </c>
      <c r="M765" s="26">
        <v>412</v>
      </c>
      <c r="N765" s="26">
        <v>158.30000000000001</v>
      </c>
      <c r="O765" s="26">
        <v>1024</v>
      </c>
      <c r="P765" s="26">
        <v>1614</v>
      </c>
      <c r="Q765" s="26">
        <v>62.2</v>
      </c>
      <c r="R765" s="26">
        <v>40</v>
      </c>
      <c r="S765" s="26">
        <v>56.2</v>
      </c>
      <c r="T765" s="26">
        <v>592</v>
      </c>
      <c r="U765" s="26">
        <v>189</v>
      </c>
      <c r="V765" s="26">
        <v>104</v>
      </c>
      <c r="W765" s="26">
        <v>6073</v>
      </c>
      <c r="X765" s="26">
        <v>3493.5</v>
      </c>
      <c r="Y765" s="26">
        <v>263</v>
      </c>
      <c r="Z765" s="26">
        <v>485.6</v>
      </c>
      <c r="AA765" s="26">
        <v>2935</v>
      </c>
      <c r="AB765" s="26">
        <v>290</v>
      </c>
      <c r="AC765" s="26">
        <v>910</v>
      </c>
      <c r="AD765" s="26">
        <v>11460</v>
      </c>
      <c r="AE765" s="26">
        <v>1037.5</v>
      </c>
      <c r="AF765" s="26">
        <v>1673</v>
      </c>
      <c r="AG765" s="26">
        <v>10.113200000000001</v>
      </c>
    </row>
    <row r="766" spans="1:33" ht="15.75" customHeight="1">
      <c r="A766" s="101">
        <v>44937</v>
      </c>
      <c r="B766" s="102">
        <f>VLOOKUP(A766,'FTSE All-Share Historical '!A:B,2,FALSE)</f>
        <v>4263.93</v>
      </c>
      <c r="C766" s="26">
        <v>478</v>
      </c>
      <c r="D766" s="26">
        <v>165.4</v>
      </c>
      <c r="E766" s="26">
        <v>215.8</v>
      </c>
      <c r="F766" s="26">
        <v>233</v>
      </c>
      <c r="G766" s="26">
        <v>125.6</v>
      </c>
      <c r="H766" s="26">
        <v>439</v>
      </c>
      <c r="I766" s="26">
        <v>41.94</v>
      </c>
      <c r="J766" s="26">
        <v>143</v>
      </c>
      <c r="K766" s="26">
        <v>196.5</v>
      </c>
      <c r="L766" s="26">
        <v>170.4</v>
      </c>
      <c r="M766" s="26">
        <v>417.5</v>
      </c>
      <c r="N766" s="26">
        <v>162.69999999999999</v>
      </c>
      <c r="O766" s="26">
        <v>994</v>
      </c>
      <c r="P766" s="26">
        <v>1588</v>
      </c>
      <c r="Q766" s="26">
        <v>63.7</v>
      </c>
      <c r="R766" s="26">
        <v>40</v>
      </c>
      <c r="S766" s="26">
        <v>56.8</v>
      </c>
      <c r="T766" s="26">
        <v>570</v>
      </c>
      <c r="U766" s="26">
        <v>181.5</v>
      </c>
      <c r="V766" s="26">
        <v>105</v>
      </c>
      <c r="W766" s="26">
        <v>6127</v>
      </c>
      <c r="X766" s="26">
        <v>3533</v>
      </c>
      <c r="Y766" s="26">
        <v>269.5</v>
      </c>
      <c r="Z766" s="26">
        <v>483.2</v>
      </c>
      <c r="AA766" s="26">
        <v>2885</v>
      </c>
      <c r="AB766" s="26">
        <v>295</v>
      </c>
      <c r="AC766" s="26">
        <v>910</v>
      </c>
      <c r="AD766" s="26">
        <v>11180</v>
      </c>
      <c r="AE766" s="26">
        <v>1031</v>
      </c>
      <c r="AF766" s="26">
        <v>1680.5</v>
      </c>
      <c r="AG766" s="26">
        <v>9.7520000000000007</v>
      </c>
    </row>
    <row r="767" spans="1:33" ht="15.75" customHeight="1">
      <c r="A767" s="101">
        <v>44938</v>
      </c>
      <c r="B767" s="102">
        <f>VLOOKUP(A767,'FTSE All-Share Historical '!A:B,2,FALSE)</f>
        <v>4306.58</v>
      </c>
      <c r="C767" s="26">
        <v>492</v>
      </c>
      <c r="D767" s="26">
        <v>165</v>
      </c>
      <c r="E767" s="26">
        <v>175.4</v>
      </c>
      <c r="F767" s="26">
        <v>235</v>
      </c>
      <c r="G767" s="26">
        <v>122.2</v>
      </c>
      <c r="H767" s="26">
        <v>440</v>
      </c>
      <c r="I767" s="26">
        <v>42.06</v>
      </c>
      <c r="J767" s="26">
        <v>145</v>
      </c>
      <c r="K767" s="26">
        <v>207</v>
      </c>
      <c r="L767" s="26">
        <v>176.4</v>
      </c>
      <c r="M767" s="26">
        <v>431</v>
      </c>
      <c r="N767" s="26">
        <v>170.7</v>
      </c>
      <c r="O767" s="26">
        <v>1048</v>
      </c>
      <c r="P767" s="26">
        <v>1652</v>
      </c>
      <c r="Q767" s="26">
        <v>64.400000000000006</v>
      </c>
      <c r="R767" s="26">
        <v>40</v>
      </c>
      <c r="S767" s="26">
        <v>56.3</v>
      </c>
      <c r="T767" s="26">
        <v>560</v>
      </c>
      <c r="U767" s="26">
        <v>185</v>
      </c>
      <c r="V767" s="26">
        <v>109.4</v>
      </c>
      <c r="W767" s="26">
        <v>6288</v>
      </c>
      <c r="X767" s="26">
        <v>3621</v>
      </c>
      <c r="Y767" s="26">
        <v>278</v>
      </c>
      <c r="Z767" s="26">
        <v>496.8</v>
      </c>
      <c r="AA767" s="26">
        <v>2960</v>
      </c>
      <c r="AB767" s="26">
        <v>298.2</v>
      </c>
      <c r="AC767" s="26">
        <v>910</v>
      </c>
      <c r="AD767" s="26">
        <v>11335</v>
      </c>
      <c r="AE767" s="26">
        <v>1106.5</v>
      </c>
      <c r="AF767" s="26">
        <v>1697.5</v>
      </c>
      <c r="AG767" s="26">
        <v>10.459899999999999</v>
      </c>
    </row>
    <row r="768" spans="1:33" ht="15.75" customHeight="1">
      <c r="A768" s="101">
        <v>44939</v>
      </c>
      <c r="B768" s="102">
        <f>VLOOKUP(A768,'FTSE All-Share Historical '!A:B,2,FALSE)</f>
        <v>4333.7299999999996</v>
      </c>
      <c r="C768" s="26">
        <v>500</v>
      </c>
      <c r="D768" s="26">
        <v>166.8</v>
      </c>
      <c r="E768" s="26">
        <v>180.6</v>
      </c>
      <c r="F768" s="26">
        <v>235</v>
      </c>
      <c r="G768" s="26">
        <v>122.8</v>
      </c>
      <c r="H768" s="26">
        <v>440.5</v>
      </c>
      <c r="I768" s="26">
        <v>42.96</v>
      </c>
      <c r="J768" s="26">
        <v>145</v>
      </c>
      <c r="K768" s="26">
        <v>206</v>
      </c>
      <c r="L768" s="26">
        <v>174</v>
      </c>
      <c r="M768" s="26">
        <v>436.5</v>
      </c>
      <c r="N768" s="26">
        <v>170.1</v>
      </c>
      <c r="O768" s="26">
        <v>1136</v>
      </c>
      <c r="P768" s="26">
        <v>1656</v>
      </c>
      <c r="Q768" s="26">
        <v>65.2</v>
      </c>
      <c r="R768" s="26">
        <v>40.85</v>
      </c>
      <c r="S768" s="26">
        <v>55.8</v>
      </c>
      <c r="T768" s="26">
        <v>566</v>
      </c>
      <c r="U768" s="26">
        <v>188.5</v>
      </c>
      <c r="V768" s="26">
        <v>112.2</v>
      </c>
      <c r="W768" s="26">
        <v>6219</v>
      </c>
      <c r="X768" s="26">
        <v>3568</v>
      </c>
      <c r="Y768" s="26">
        <v>282</v>
      </c>
      <c r="Z768" s="26">
        <v>490.2</v>
      </c>
      <c r="AA768" s="26">
        <v>2970</v>
      </c>
      <c r="AB768" s="26">
        <v>298.39999999999998</v>
      </c>
      <c r="AC768" s="26">
        <v>960</v>
      </c>
      <c r="AD768" s="26">
        <v>11345</v>
      </c>
      <c r="AE768" s="26">
        <v>1070.5</v>
      </c>
      <c r="AF768" s="26">
        <v>1706.5</v>
      </c>
      <c r="AG768" s="26">
        <v>10.402100000000001</v>
      </c>
    </row>
    <row r="769" spans="1:33" ht="15.75" customHeight="1">
      <c r="A769" s="101">
        <v>44942</v>
      </c>
      <c r="B769" s="102">
        <f>VLOOKUP(A769,'FTSE All-Share Historical '!A:B,2,FALSE)</f>
        <v>4345.3500000000004</v>
      </c>
      <c r="C769" s="26">
        <v>502</v>
      </c>
      <c r="D769" s="26">
        <v>166.4</v>
      </c>
      <c r="E769" s="26">
        <v>183.6</v>
      </c>
      <c r="F769" s="26">
        <v>234</v>
      </c>
      <c r="G769" s="26">
        <v>121.4</v>
      </c>
      <c r="H769" s="26">
        <v>440</v>
      </c>
      <c r="I769" s="26">
        <v>42.1</v>
      </c>
      <c r="J769" s="26">
        <v>145</v>
      </c>
      <c r="K769" s="26">
        <v>207</v>
      </c>
      <c r="L769" s="26">
        <v>176.6</v>
      </c>
      <c r="M769" s="26">
        <v>447</v>
      </c>
      <c r="N769" s="26">
        <v>174</v>
      </c>
      <c r="O769" s="26">
        <v>1180</v>
      </c>
      <c r="P769" s="26">
        <v>1666</v>
      </c>
      <c r="Q769" s="26">
        <v>66.3</v>
      </c>
      <c r="R769" s="26">
        <v>40.9</v>
      </c>
      <c r="S769" s="26">
        <v>55.7</v>
      </c>
      <c r="T769" s="26">
        <v>548</v>
      </c>
      <c r="U769" s="26">
        <v>186.5</v>
      </c>
      <c r="V769" s="26">
        <v>114.8</v>
      </c>
      <c r="W769" s="26">
        <v>6096</v>
      </c>
      <c r="X769" s="26">
        <v>3552.5</v>
      </c>
      <c r="Y769" s="26">
        <v>278.5</v>
      </c>
      <c r="Z769" s="26">
        <v>492.4</v>
      </c>
      <c r="AA769" s="26">
        <v>3000</v>
      </c>
      <c r="AB769" s="26">
        <v>301</v>
      </c>
      <c r="AC769" s="26">
        <v>935</v>
      </c>
      <c r="AD769" s="26">
        <v>11345</v>
      </c>
      <c r="AE769" s="26">
        <v>1056.5</v>
      </c>
      <c r="AF769" s="26">
        <v>1720.5</v>
      </c>
      <c r="AG769" s="26">
        <v>10.113200000000001</v>
      </c>
    </row>
    <row r="770" spans="1:33" ht="15.75" customHeight="1">
      <c r="A770" s="101">
        <v>44943</v>
      </c>
      <c r="B770" s="102">
        <f>VLOOKUP(A770,'FTSE All-Share Historical '!A:B,2,FALSE)</f>
        <v>4336.87</v>
      </c>
      <c r="C770" s="26">
        <v>502</v>
      </c>
      <c r="D770" s="26">
        <v>165.4</v>
      </c>
      <c r="E770" s="26">
        <v>180.5</v>
      </c>
      <c r="F770" s="26">
        <v>235</v>
      </c>
      <c r="G770" s="26">
        <v>122.6</v>
      </c>
      <c r="H770" s="26">
        <v>435.5</v>
      </c>
      <c r="I770" s="26">
        <v>40.18</v>
      </c>
      <c r="J770" s="26">
        <v>143</v>
      </c>
      <c r="K770" s="26">
        <v>210</v>
      </c>
      <c r="L770" s="26">
        <v>177</v>
      </c>
      <c r="M770" s="26">
        <v>454</v>
      </c>
      <c r="N770" s="26">
        <v>166.6</v>
      </c>
      <c r="O770" s="26">
        <v>1196</v>
      </c>
      <c r="P770" s="26">
        <v>1632</v>
      </c>
      <c r="Q770" s="26">
        <v>64.7</v>
      </c>
      <c r="R770" s="26">
        <v>40.4</v>
      </c>
      <c r="S770" s="26">
        <v>55.5</v>
      </c>
      <c r="T770" s="26">
        <v>552</v>
      </c>
      <c r="U770" s="26">
        <v>186.5</v>
      </c>
      <c r="V770" s="26">
        <v>113</v>
      </c>
      <c r="W770" s="26">
        <v>6148</v>
      </c>
      <c r="X770" s="26">
        <v>3589</v>
      </c>
      <c r="Y770" s="26">
        <v>275.5</v>
      </c>
      <c r="Z770" s="26">
        <v>471.6</v>
      </c>
      <c r="AA770" s="26">
        <v>3060</v>
      </c>
      <c r="AB770" s="26">
        <v>302.60000000000002</v>
      </c>
      <c r="AC770" s="26">
        <v>940</v>
      </c>
      <c r="AD770" s="26">
        <v>11350</v>
      </c>
      <c r="AE770" s="26">
        <v>1048</v>
      </c>
      <c r="AF770" s="26">
        <v>1705</v>
      </c>
      <c r="AG770" s="26">
        <v>9.7520000000000007</v>
      </c>
    </row>
    <row r="771" spans="1:33" ht="15.75" customHeight="1">
      <c r="A771" s="101">
        <v>44944</v>
      </c>
      <c r="B771" s="102">
        <f>VLOOKUP(A771,'FTSE All-Share Historical '!A:B,2,FALSE)</f>
        <v>4325.47</v>
      </c>
      <c r="C771" s="26">
        <v>504</v>
      </c>
      <c r="D771" s="26">
        <v>167</v>
      </c>
      <c r="E771" s="26">
        <v>180</v>
      </c>
      <c r="F771" s="26">
        <v>232</v>
      </c>
      <c r="G771" s="26">
        <v>120.8</v>
      </c>
      <c r="H771" s="26">
        <v>463</v>
      </c>
      <c r="I771" s="26">
        <v>41.48</v>
      </c>
      <c r="J771" s="26">
        <v>145</v>
      </c>
      <c r="K771" s="26">
        <v>211</v>
      </c>
      <c r="L771" s="26">
        <v>185</v>
      </c>
      <c r="M771" s="26">
        <v>458</v>
      </c>
      <c r="N771" s="26">
        <v>167.5</v>
      </c>
      <c r="O771" s="26">
        <v>1170</v>
      </c>
      <c r="P771" s="26">
        <v>1622</v>
      </c>
      <c r="Q771" s="26">
        <v>66.099999999999994</v>
      </c>
      <c r="R771" s="26">
        <v>42</v>
      </c>
      <c r="S771" s="26">
        <v>55.4</v>
      </c>
      <c r="T771" s="26">
        <v>550</v>
      </c>
      <c r="U771" s="26">
        <v>182</v>
      </c>
      <c r="V771" s="26">
        <v>111.2</v>
      </c>
      <c r="W771" s="26">
        <v>6204</v>
      </c>
      <c r="X771" s="26">
        <v>3672.5</v>
      </c>
      <c r="Y771" s="26">
        <v>281</v>
      </c>
      <c r="Z771" s="26">
        <v>473.4</v>
      </c>
      <c r="AA771" s="26">
        <v>3105</v>
      </c>
      <c r="AB771" s="26">
        <v>304.2</v>
      </c>
      <c r="AC771" s="26">
        <v>930</v>
      </c>
      <c r="AD771" s="26">
        <v>11295</v>
      </c>
      <c r="AE771" s="26">
        <v>1075</v>
      </c>
      <c r="AF771" s="26">
        <v>1711</v>
      </c>
      <c r="AG771" s="26">
        <v>9.6146999999999991</v>
      </c>
    </row>
    <row r="772" spans="1:33" ht="15.75" customHeight="1">
      <c r="A772" s="101">
        <v>44945</v>
      </c>
      <c r="B772" s="102">
        <f>VLOOKUP(A772,'FTSE All-Share Historical '!A:B,2,FALSE)</f>
        <v>4276.1400000000003</v>
      </c>
      <c r="C772" s="26">
        <v>485</v>
      </c>
      <c r="D772" s="26">
        <v>162.4</v>
      </c>
      <c r="E772" s="26">
        <v>179</v>
      </c>
      <c r="F772" s="26">
        <v>238</v>
      </c>
      <c r="G772" s="26">
        <v>120</v>
      </c>
      <c r="H772" s="26">
        <v>473</v>
      </c>
      <c r="I772" s="26">
        <v>40.520000000000003</v>
      </c>
      <c r="J772" s="26">
        <v>145</v>
      </c>
      <c r="K772" s="26">
        <v>209.5</v>
      </c>
      <c r="L772" s="26">
        <v>180</v>
      </c>
      <c r="M772" s="26">
        <v>447</v>
      </c>
      <c r="N772" s="26">
        <v>166.5</v>
      </c>
      <c r="O772" s="26">
        <v>1140</v>
      </c>
      <c r="P772" s="26">
        <v>1606</v>
      </c>
      <c r="Q772" s="26">
        <v>67.400000000000006</v>
      </c>
      <c r="R772" s="26">
        <v>42</v>
      </c>
      <c r="S772" s="26">
        <v>56</v>
      </c>
      <c r="T772" s="26">
        <v>534</v>
      </c>
      <c r="U772" s="26">
        <v>186</v>
      </c>
      <c r="V772" s="26">
        <v>110.8</v>
      </c>
      <c r="W772" s="26">
        <v>6151</v>
      </c>
      <c r="X772" s="26">
        <v>3563.5</v>
      </c>
      <c r="Y772" s="26">
        <v>277.5</v>
      </c>
      <c r="Z772" s="26">
        <v>461</v>
      </c>
      <c r="AA772" s="26">
        <v>3080</v>
      </c>
      <c r="AB772" s="26">
        <v>300.39999999999998</v>
      </c>
      <c r="AC772" s="26">
        <v>930</v>
      </c>
      <c r="AD772" s="26">
        <v>10920</v>
      </c>
      <c r="AE772" s="26">
        <v>1079.5</v>
      </c>
      <c r="AF772" s="26">
        <v>1699</v>
      </c>
      <c r="AG772" s="26">
        <v>9.4629999999999992</v>
      </c>
    </row>
    <row r="773" spans="1:33" ht="15.75" customHeight="1">
      <c r="A773" s="101">
        <v>44946</v>
      </c>
      <c r="B773" s="102">
        <f>VLOOKUP(A773,'FTSE All-Share Historical '!A:B,2,FALSE)</f>
        <v>4291.17</v>
      </c>
      <c r="C773" s="26">
        <v>494</v>
      </c>
      <c r="D773" s="26">
        <v>163</v>
      </c>
      <c r="E773" s="26">
        <v>182.1</v>
      </c>
      <c r="F773" s="26">
        <v>246</v>
      </c>
      <c r="G773" s="26">
        <v>118.4</v>
      </c>
      <c r="H773" s="26">
        <v>460.5</v>
      </c>
      <c r="I773" s="26">
        <v>40.92</v>
      </c>
      <c r="J773" s="26">
        <v>144.5</v>
      </c>
      <c r="K773" s="26">
        <v>213</v>
      </c>
      <c r="L773" s="26">
        <v>183.8</v>
      </c>
      <c r="M773" s="26">
        <v>435</v>
      </c>
      <c r="N773" s="26">
        <v>171.3</v>
      </c>
      <c r="O773" s="26">
        <v>1116</v>
      </c>
      <c r="P773" s="26">
        <v>1650</v>
      </c>
      <c r="Q773" s="26">
        <v>69.5</v>
      </c>
      <c r="R773" s="26">
        <v>41</v>
      </c>
      <c r="S773" s="26">
        <v>56.8</v>
      </c>
      <c r="T773" s="26">
        <v>510</v>
      </c>
      <c r="U773" s="26">
        <v>183</v>
      </c>
      <c r="V773" s="26">
        <v>113.6</v>
      </c>
      <c r="W773" s="26">
        <v>6213</v>
      </c>
      <c r="X773" s="26">
        <v>3566</v>
      </c>
      <c r="Y773" s="26">
        <v>280</v>
      </c>
      <c r="Z773" s="26">
        <v>481.8</v>
      </c>
      <c r="AA773" s="26">
        <v>3155</v>
      </c>
      <c r="AB773" s="26">
        <v>301.60000000000002</v>
      </c>
      <c r="AC773" s="26">
        <v>945</v>
      </c>
      <c r="AD773" s="26">
        <v>10950</v>
      </c>
      <c r="AE773" s="26">
        <v>1120</v>
      </c>
      <c r="AF773" s="26">
        <v>1699.5</v>
      </c>
      <c r="AG773" s="26">
        <v>9.7520000000000007</v>
      </c>
    </row>
    <row r="774" spans="1:33" ht="15.75" customHeight="1">
      <c r="A774" s="101">
        <v>44949</v>
      </c>
      <c r="B774" s="102">
        <f>VLOOKUP(A774,'FTSE All-Share Historical '!A:B,2,FALSE)</f>
        <v>4300.8999999999996</v>
      </c>
      <c r="C774" s="26">
        <v>475</v>
      </c>
      <c r="D774" s="26">
        <v>165</v>
      </c>
      <c r="E774" s="26">
        <v>181.2</v>
      </c>
      <c r="F774" s="26">
        <v>235</v>
      </c>
      <c r="G774" s="26">
        <v>125</v>
      </c>
      <c r="H774" s="26">
        <v>472</v>
      </c>
      <c r="I774" s="26">
        <v>40.86</v>
      </c>
      <c r="J774" s="26">
        <v>145</v>
      </c>
      <c r="K774" s="26">
        <v>220</v>
      </c>
      <c r="L774" s="26">
        <v>179.6</v>
      </c>
      <c r="M774" s="26">
        <v>440</v>
      </c>
      <c r="N774" s="26">
        <v>168.6</v>
      </c>
      <c r="O774" s="26">
        <v>1100</v>
      </c>
      <c r="P774" s="26">
        <v>1668</v>
      </c>
      <c r="Q774" s="26">
        <v>73.7</v>
      </c>
      <c r="R774" s="26">
        <v>41.45</v>
      </c>
      <c r="S774" s="26">
        <v>56.5</v>
      </c>
      <c r="T774" s="26">
        <v>499</v>
      </c>
      <c r="U774" s="26">
        <v>176</v>
      </c>
      <c r="V774" s="26">
        <v>112</v>
      </c>
      <c r="W774" s="26">
        <v>6249</v>
      </c>
      <c r="X774" s="26">
        <v>3588.5</v>
      </c>
      <c r="Y774" s="26">
        <v>280.5</v>
      </c>
      <c r="Z774" s="26">
        <v>476.2</v>
      </c>
      <c r="AA774" s="26">
        <v>3115</v>
      </c>
      <c r="AB774" s="26">
        <v>301.39999999999998</v>
      </c>
      <c r="AC774" s="26">
        <v>925</v>
      </c>
      <c r="AD774" s="26">
        <v>11160</v>
      </c>
      <c r="AE774" s="26">
        <v>1128</v>
      </c>
      <c r="AF774" s="26">
        <v>1713.5</v>
      </c>
      <c r="AG774" s="26">
        <v>9.3908000000000005</v>
      </c>
    </row>
    <row r="775" spans="1:33" ht="15.75" customHeight="1">
      <c r="A775" s="101">
        <v>44950</v>
      </c>
      <c r="B775" s="102">
        <f>VLOOKUP(A775,'FTSE All-Share Historical '!A:B,2,FALSE)</f>
        <v>4289.63</v>
      </c>
      <c r="C775" s="26">
        <v>495</v>
      </c>
      <c r="D775" s="26">
        <v>165.4</v>
      </c>
      <c r="E775" s="26">
        <v>185.3</v>
      </c>
      <c r="F775" s="26">
        <v>244</v>
      </c>
      <c r="G775" s="26">
        <v>128</v>
      </c>
      <c r="H775" s="26">
        <v>470.5</v>
      </c>
      <c r="I775" s="26">
        <v>43.36</v>
      </c>
      <c r="J775" s="26">
        <v>145</v>
      </c>
      <c r="K775" s="26">
        <v>211.5</v>
      </c>
      <c r="L775" s="26">
        <v>184.6</v>
      </c>
      <c r="M775" s="26">
        <v>440</v>
      </c>
      <c r="N775" s="26">
        <v>171</v>
      </c>
      <c r="O775" s="26">
        <v>1082</v>
      </c>
      <c r="P775" s="26">
        <v>1652</v>
      </c>
      <c r="Q775" s="26">
        <v>72</v>
      </c>
      <c r="R775" s="26">
        <v>41.7</v>
      </c>
      <c r="S775" s="26">
        <v>57.1</v>
      </c>
      <c r="T775" s="26">
        <v>490</v>
      </c>
      <c r="U775" s="26">
        <v>182.5</v>
      </c>
      <c r="V775" s="26">
        <v>109</v>
      </c>
      <c r="W775" s="26">
        <v>6280</v>
      </c>
      <c r="X775" s="26">
        <v>3580</v>
      </c>
      <c r="Y775" s="26">
        <v>283.5</v>
      </c>
      <c r="Z775" s="26">
        <v>479</v>
      </c>
      <c r="AA775" s="26">
        <v>3075</v>
      </c>
      <c r="AB775" s="26">
        <v>301.2</v>
      </c>
      <c r="AC775" s="26">
        <v>960</v>
      </c>
      <c r="AD775" s="26">
        <v>11230</v>
      </c>
      <c r="AE775" s="26">
        <v>1143</v>
      </c>
      <c r="AF775" s="26">
        <v>1665.5</v>
      </c>
      <c r="AG775" s="26">
        <v>9.4810999999999996</v>
      </c>
    </row>
    <row r="776" spans="1:33" ht="15.75" customHeight="1">
      <c r="A776" s="101">
        <v>44951</v>
      </c>
      <c r="B776" s="102">
        <f>VLOOKUP(A776,'FTSE All-Share Historical '!A:B,2,FALSE)</f>
        <v>4282.13</v>
      </c>
      <c r="C776" s="26">
        <v>508</v>
      </c>
      <c r="D776" s="26">
        <v>165.4</v>
      </c>
      <c r="E776" s="26">
        <v>187.2</v>
      </c>
      <c r="F776" s="26">
        <v>233</v>
      </c>
      <c r="G776" s="26">
        <v>126.6</v>
      </c>
      <c r="H776" s="26">
        <v>474</v>
      </c>
      <c r="I776" s="26">
        <v>44.28</v>
      </c>
      <c r="J776" s="26">
        <v>145</v>
      </c>
      <c r="K776" s="26">
        <v>212</v>
      </c>
      <c r="L776" s="26">
        <v>189.6</v>
      </c>
      <c r="M776" s="26">
        <v>425</v>
      </c>
      <c r="N776" s="26">
        <v>163.4</v>
      </c>
      <c r="O776" s="26">
        <v>1070</v>
      </c>
      <c r="P776" s="26">
        <v>1632</v>
      </c>
      <c r="Q776" s="26">
        <v>71.400000000000006</v>
      </c>
      <c r="R776" s="26">
        <v>42.8</v>
      </c>
      <c r="S776" s="26">
        <v>58</v>
      </c>
      <c r="T776" s="26">
        <v>482</v>
      </c>
      <c r="U776" s="26">
        <v>185</v>
      </c>
      <c r="V776" s="26">
        <v>106.2</v>
      </c>
      <c r="W776" s="26">
        <v>6336</v>
      </c>
      <c r="X776" s="26">
        <v>3596.5</v>
      </c>
      <c r="Y776" s="26">
        <v>281.5</v>
      </c>
      <c r="Z776" s="26">
        <v>449.4</v>
      </c>
      <c r="AA776" s="26">
        <v>3015</v>
      </c>
      <c r="AB776" s="26">
        <v>306</v>
      </c>
      <c r="AC776" s="26">
        <v>910</v>
      </c>
      <c r="AD776" s="26">
        <v>11100</v>
      </c>
      <c r="AE776" s="26">
        <v>1177.5</v>
      </c>
      <c r="AF776" s="26">
        <v>1638.5</v>
      </c>
      <c r="AG776" s="26">
        <v>9.4810999999999996</v>
      </c>
    </row>
    <row r="777" spans="1:33" ht="15.75" customHeight="1">
      <c r="A777" s="101">
        <v>44952</v>
      </c>
      <c r="B777" s="102">
        <f>VLOOKUP(A777,'FTSE All-Share Historical '!A:B,2,FALSE)</f>
        <v>4293.2700000000004</v>
      </c>
      <c r="C777" s="26">
        <v>494</v>
      </c>
      <c r="D777" s="26">
        <v>166</v>
      </c>
      <c r="E777" s="26">
        <v>196</v>
      </c>
      <c r="F777" s="26">
        <v>239</v>
      </c>
      <c r="G777" s="26">
        <v>126.8</v>
      </c>
      <c r="H777" s="26">
        <v>479.5</v>
      </c>
      <c r="I777" s="26">
        <v>43.7</v>
      </c>
      <c r="J777" s="26">
        <v>145</v>
      </c>
      <c r="K777" s="26">
        <v>213</v>
      </c>
      <c r="L777" s="26">
        <v>175</v>
      </c>
      <c r="M777" s="26">
        <v>428</v>
      </c>
      <c r="N777" s="26">
        <v>163</v>
      </c>
      <c r="O777" s="26">
        <v>1104</v>
      </c>
      <c r="P777" s="26">
        <v>1658</v>
      </c>
      <c r="Q777" s="26">
        <v>71.400000000000006</v>
      </c>
      <c r="R777" s="26">
        <v>46.95</v>
      </c>
      <c r="S777" s="26">
        <v>60.2</v>
      </c>
      <c r="T777" s="26">
        <v>471</v>
      </c>
      <c r="U777" s="26">
        <v>183</v>
      </c>
      <c r="V777" s="26">
        <v>109.6</v>
      </c>
      <c r="W777" s="26">
        <v>6377</v>
      </c>
      <c r="X777" s="26">
        <v>3595</v>
      </c>
      <c r="Y777" s="26">
        <v>281.5</v>
      </c>
      <c r="Z777" s="26">
        <v>447</v>
      </c>
      <c r="AA777" s="26">
        <v>3000</v>
      </c>
      <c r="AB777" s="26">
        <v>303.8</v>
      </c>
      <c r="AC777" s="26">
        <v>930</v>
      </c>
      <c r="AD777" s="26">
        <v>11200</v>
      </c>
      <c r="AE777" s="26">
        <v>1207</v>
      </c>
      <c r="AF777" s="26">
        <v>1655.5</v>
      </c>
      <c r="AG777" s="26">
        <v>9.4629999999999992</v>
      </c>
    </row>
    <row r="778" spans="1:33" ht="15.75" customHeight="1">
      <c r="A778" s="101">
        <v>44953</v>
      </c>
      <c r="B778" s="102">
        <f>VLOOKUP(A778,'FTSE All-Share Historical '!A:B,2,FALSE)</f>
        <v>4298.8999999999996</v>
      </c>
      <c r="C778" s="26">
        <v>489</v>
      </c>
      <c r="D778" s="26">
        <v>165.2</v>
      </c>
      <c r="E778" s="26">
        <v>202</v>
      </c>
      <c r="F778" s="26">
        <v>240</v>
      </c>
      <c r="G778" s="26">
        <v>128</v>
      </c>
      <c r="H778" s="26">
        <v>479</v>
      </c>
      <c r="I778" s="26">
        <v>42.94</v>
      </c>
      <c r="J778" s="26">
        <v>144</v>
      </c>
      <c r="K778" s="26">
        <v>215</v>
      </c>
      <c r="L778" s="26">
        <v>181.6</v>
      </c>
      <c r="M778" s="26">
        <v>422.5</v>
      </c>
      <c r="N778" s="26">
        <v>161</v>
      </c>
      <c r="O778" s="26">
        <v>1090</v>
      </c>
      <c r="P778" s="26">
        <v>1632</v>
      </c>
      <c r="Q778" s="26">
        <v>70.400000000000006</v>
      </c>
      <c r="R778" s="26">
        <v>48</v>
      </c>
      <c r="S778" s="26">
        <v>58.3</v>
      </c>
      <c r="T778" s="26">
        <v>465</v>
      </c>
      <c r="U778" s="26">
        <v>180.5</v>
      </c>
      <c r="V778" s="26">
        <v>111.8</v>
      </c>
      <c r="W778" s="26">
        <v>6291</v>
      </c>
      <c r="X778" s="26">
        <v>3557</v>
      </c>
      <c r="Y778" s="26">
        <v>282.5</v>
      </c>
      <c r="Z778" s="26">
        <v>468</v>
      </c>
      <c r="AA778" s="26">
        <v>2955</v>
      </c>
      <c r="AB778" s="26">
        <v>301.39999999999998</v>
      </c>
      <c r="AC778" s="26">
        <v>930</v>
      </c>
      <c r="AD778" s="26">
        <v>11275</v>
      </c>
      <c r="AE778" s="26">
        <v>1234</v>
      </c>
      <c r="AF778" s="26">
        <v>1695</v>
      </c>
      <c r="AG778" s="26">
        <v>10.004799999999999</v>
      </c>
    </row>
    <row r="779" spans="1:33" ht="15.75" customHeight="1">
      <c r="A779" s="101">
        <v>44956</v>
      </c>
      <c r="B779" s="102">
        <f>VLOOKUP(A779,'FTSE All-Share Historical '!A:B,2,FALSE)</f>
        <v>4305.2</v>
      </c>
      <c r="C779" s="26">
        <v>473</v>
      </c>
      <c r="D779" s="26">
        <v>172.8</v>
      </c>
      <c r="E779" s="26">
        <v>206.2</v>
      </c>
      <c r="F779" s="26">
        <v>237</v>
      </c>
      <c r="G779" s="26">
        <v>130</v>
      </c>
      <c r="H779" s="26">
        <v>476.5</v>
      </c>
      <c r="I779" s="26">
        <v>42.36</v>
      </c>
      <c r="J779" s="26">
        <v>141</v>
      </c>
      <c r="K779" s="26">
        <v>215</v>
      </c>
      <c r="L779" s="26">
        <v>178.4</v>
      </c>
      <c r="M779" s="26">
        <v>415</v>
      </c>
      <c r="N779" s="26">
        <v>166.4</v>
      </c>
      <c r="O779" s="26">
        <v>1080</v>
      </c>
      <c r="P779" s="26">
        <v>1618</v>
      </c>
      <c r="Q779" s="26">
        <v>69.2</v>
      </c>
      <c r="R779" s="26">
        <v>46</v>
      </c>
      <c r="S779" s="26">
        <v>59.3</v>
      </c>
      <c r="T779" s="26">
        <v>458</v>
      </c>
      <c r="U779" s="26">
        <v>181</v>
      </c>
      <c r="V779" s="26">
        <v>110.8</v>
      </c>
      <c r="W779" s="26">
        <v>6318</v>
      </c>
      <c r="X779" s="26">
        <v>3520.5</v>
      </c>
      <c r="Y779" s="26">
        <v>281</v>
      </c>
      <c r="Z779" s="26">
        <v>462.6</v>
      </c>
      <c r="AA779" s="26">
        <v>3025</v>
      </c>
      <c r="AB779" s="26">
        <v>304.8</v>
      </c>
      <c r="AC779" s="26">
        <v>930</v>
      </c>
      <c r="AD779" s="26">
        <v>11345</v>
      </c>
      <c r="AE779" s="26">
        <v>1223</v>
      </c>
      <c r="AF779" s="26">
        <v>1704.5</v>
      </c>
      <c r="AG779" s="26">
        <v>10.113200000000001</v>
      </c>
    </row>
    <row r="780" spans="1:33" ht="15.75" customHeight="1">
      <c r="A780" s="101">
        <v>44957</v>
      </c>
      <c r="B780" s="102">
        <f>VLOOKUP(A780,'FTSE All-Share Historical '!A:B,2,FALSE)</f>
        <v>4296.38</v>
      </c>
      <c r="C780" s="26">
        <v>490</v>
      </c>
      <c r="D780" s="26">
        <v>169.2</v>
      </c>
      <c r="E780" s="26">
        <v>205.2</v>
      </c>
      <c r="F780" s="26">
        <v>240</v>
      </c>
      <c r="G780" s="26">
        <v>127.8</v>
      </c>
      <c r="H780" s="26">
        <v>470</v>
      </c>
      <c r="I780" s="26">
        <v>43.68</v>
      </c>
      <c r="J780" s="26">
        <v>140</v>
      </c>
      <c r="K780" s="26">
        <v>205</v>
      </c>
      <c r="L780" s="26">
        <v>175.4</v>
      </c>
      <c r="M780" s="26">
        <v>426</v>
      </c>
      <c r="N780" s="26">
        <v>164.6</v>
      </c>
      <c r="O780" s="26">
        <v>1032</v>
      </c>
      <c r="P780" s="26">
        <v>1642</v>
      </c>
      <c r="Q780" s="26">
        <v>68.5</v>
      </c>
      <c r="R780" s="26">
        <v>46</v>
      </c>
      <c r="S780" s="26">
        <v>59.3</v>
      </c>
      <c r="T780" s="26">
        <v>454</v>
      </c>
      <c r="U780" s="26">
        <v>184</v>
      </c>
      <c r="V780" s="26">
        <v>113.6</v>
      </c>
      <c r="W780" s="26">
        <v>6319</v>
      </c>
      <c r="X780" s="26">
        <v>3466.5</v>
      </c>
      <c r="Y780" s="26">
        <v>282</v>
      </c>
      <c r="Z780" s="26">
        <v>454.2</v>
      </c>
      <c r="AA780" s="26">
        <v>3075</v>
      </c>
      <c r="AB780" s="26">
        <v>305.39999999999998</v>
      </c>
      <c r="AC780" s="26">
        <v>910</v>
      </c>
      <c r="AD780" s="26">
        <v>11360</v>
      </c>
      <c r="AE780" s="26">
        <v>1215</v>
      </c>
      <c r="AF780" s="26">
        <v>1708.5</v>
      </c>
      <c r="AG780" s="26">
        <v>10.113200000000001</v>
      </c>
    </row>
    <row r="781" spans="1:33" ht="15.75" customHeight="1">
      <c r="A781" s="101">
        <v>44958</v>
      </c>
      <c r="B781" s="102">
        <f>VLOOKUP(A781,'FTSE All-Share Historical '!A:B,2,FALSE)</f>
        <v>4292.75</v>
      </c>
      <c r="C781" s="26">
        <v>504</v>
      </c>
      <c r="D781" s="26">
        <v>175</v>
      </c>
      <c r="E781" s="26">
        <v>206.2</v>
      </c>
      <c r="F781" s="26">
        <v>249</v>
      </c>
      <c r="G781" s="26">
        <v>131</v>
      </c>
      <c r="H781" s="26">
        <v>477</v>
      </c>
      <c r="I781" s="26">
        <v>43.3</v>
      </c>
      <c r="J781" s="26">
        <v>142.5</v>
      </c>
      <c r="K781" s="26">
        <v>210</v>
      </c>
      <c r="L781" s="26">
        <v>174.2</v>
      </c>
      <c r="M781" s="26">
        <v>423</v>
      </c>
      <c r="N781" s="26">
        <v>163.80000000000001</v>
      </c>
      <c r="O781" s="26">
        <v>1014</v>
      </c>
      <c r="P781" s="26">
        <v>1656</v>
      </c>
      <c r="Q781" s="26">
        <v>69.7</v>
      </c>
      <c r="R781" s="26">
        <v>46.5</v>
      </c>
      <c r="S781" s="26">
        <v>59.5</v>
      </c>
      <c r="T781" s="26">
        <v>468</v>
      </c>
      <c r="U781" s="26">
        <v>184</v>
      </c>
      <c r="V781" s="26">
        <v>113.4</v>
      </c>
      <c r="W781" s="26">
        <v>6202</v>
      </c>
      <c r="X781" s="26">
        <v>3387</v>
      </c>
      <c r="Y781" s="26">
        <v>292.5</v>
      </c>
      <c r="Z781" s="26">
        <v>478.4</v>
      </c>
      <c r="AA781" s="26">
        <v>3205</v>
      </c>
      <c r="AB781" s="26">
        <v>302.8</v>
      </c>
      <c r="AC781" s="26">
        <v>910</v>
      </c>
      <c r="AD781" s="26">
        <v>11480</v>
      </c>
      <c r="AE781" s="26">
        <v>1230.5</v>
      </c>
      <c r="AF781" s="26">
        <v>1692.5</v>
      </c>
      <c r="AG781" s="26">
        <v>10.113200000000001</v>
      </c>
    </row>
    <row r="782" spans="1:33" ht="15.75" customHeight="1">
      <c r="A782" s="101">
        <v>44959</v>
      </c>
      <c r="B782" s="102">
        <f>VLOOKUP(A782,'FTSE All-Share Historical '!A:B,2,FALSE)</f>
        <v>4342.8500000000004</v>
      </c>
      <c r="C782" s="26">
        <v>504</v>
      </c>
      <c r="D782" s="26">
        <v>173.6</v>
      </c>
      <c r="E782" s="26">
        <v>216</v>
      </c>
      <c r="F782" s="26">
        <v>253</v>
      </c>
      <c r="G782" s="26">
        <v>134</v>
      </c>
      <c r="H782" s="26">
        <v>482.5</v>
      </c>
      <c r="I782" s="26">
        <v>44.22</v>
      </c>
      <c r="J782" s="26">
        <v>141</v>
      </c>
      <c r="K782" s="26">
        <v>223</v>
      </c>
      <c r="L782" s="26">
        <v>175.8</v>
      </c>
      <c r="M782" s="26">
        <v>450</v>
      </c>
      <c r="N782" s="26">
        <v>173.9</v>
      </c>
      <c r="O782" s="26">
        <v>1074</v>
      </c>
      <c r="P782" s="26">
        <v>1740</v>
      </c>
      <c r="Q782" s="26">
        <v>72.400000000000006</v>
      </c>
      <c r="R782" s="26">
        <v>46.8</v>
      </c>
      <c r="S782" s="26">
        <v>59</v>
      </c>
      <c r="T782" s="26">
        <v>508</v>
      </c>
      <c r="U782" s="26">
        <v>198</v>
      </c>
      <c r="V782" s="26">
        <v>114.4</v>
      </c>
      <c r="W782" s="26">
        <v>6064</v>
      </c>
      <c r="X782" s="26">
        <v>3387</v>
      </c>
      <c r="Y782" s="26">
        <v>288</v>
      </c>
      <c r="Z782" s="26">
        <v>501</v>
      </c>
      <c r="AA782" s="26">
        <v>3295</v>
      </c>
      <c r="AB782" s="26">
        <v>304</v>
      </c>
      <c r="AC782" s="26">
        <v>920</v>
      </c>
      <c r="AD782" s="26">
        <v>12015</v>
      </c>
      <c r="AE782" s="26">
        <v>1254.5</v>
      </c>
      <c r="AF782" s="26">
        <v>1712</v>
      </c>
      <c r="AG782" s="26">
        <v>10.113200000000001</v>
      </c>
    </row>
    <row r="783" spans="1:33" ht="15.75" customHeight="1">
      <c r="A783" s="101">
        <v>44960</v>
      </c>
      <c r="B783" s="102">
        <f>VLOOKUP(A783,'FTSE All-Share Historical '!A:B,2,FALSE)</f>
        <v>4380.88</v>
      </c>
      <c r="C783" s="26">
        <v>514</v>
      </c>
      <c r="D783" s="26">
        <v>172.8</v>
      </c>
      <c r="E783" s="26">
        <v>213.4</v>
      </c>
      <c r="F783" s="26">
        <v>249</v>
      </c>
      <c r="G783" s="26">
        <v>145</v>
      </c>
      <c r="H783" s="26">
        <v>484</v>
      </c>
      <c r="I783" s="26">
        <v>44.36</v>
      </c>
      <c r="J783" s="26">
        <v>142.5</v>
      </c>
      <c r="K783" s="26">
        <v>220</v>
      </c>
      <c r="L783" s="26">
        <v>173.6</v>
      </c>
      <c r="M783" s="26">
        <v>450.5</v>
      </c>
      <c r="N783" s="26">
        <v>172.2</v>
      </c>
      <c r="O783" s="26">
        <v>1050</v>
      </c>
      <c r="P783" s="26">
        <v>1720</v>
      </c>
      <c r="Q783" s="26">
        <v>72</v>
      </c>
      <c r="R783" s="26">
        <v>46.55</v>
      </c>
      <c r="S783" s="26">
        <v>60</v>
      </c>
      <c r="T783" s="26">
        <v>476</v>
      </c>
      <c r="U783" s="26">
        <v>198</v>
      </c>
      <c r="V783" s="26">
        <v>112</v>
      </c>
      <c r="W783" s="26">
        <v>6128</v>
      </c>
      <c r="X783" s="26">
        <v>3415</v>
      </c>
      <c r="Y783" s="26">
        <v>287</v>
      </c>
      <c r="Z783" s="26">
        <v>509.5</v>
      </c>
      <c r="AA783" s="26">
        <v>3275</v>
      </c>
      <c r="AB783" s="26">
        <v>307.39999999999998</v>
      </c>
      <c r="AC783" s="26">
        <v>920</v>
      </c>
      <c r="AD783" s="26">
        <v>12245</v>
      </c>
      <c r="AE783" s="26">
        <v>1254</v>
      </c>
      <c r="AF783" s="26">
        <v>1733.5</v>
      </c>
      <c r="AG783" s="26">
        <v>10.835599999999999</v>
      </c>
    </row>
    <row r="784" spans="1:33" ht="15.75" customHeight="1">
      <c r="A784" s="101">
        <v>44963</v>
      </c>
      <c r="B784" s="102">
        <f>VLOOKUP(A784,'FTSE All-Share Historical '!A:B,2,FALSE)</f>
        <v>4344.3500000000004</v>
      </c>
      <c r="C784" s="26">
        <v>514</v>
      </c>
      <c r="D784" s="26">
        <v>169.2</v>
      </c>
      <c r="E784" s="26">
        <v>211.4</v>
      </c>
      <c r="F784" s="26">
        <v>250</v>
      </c>
      <c r="G784" s="26">
        <v>146</v>
      </c>
      <c r="H784" s="26">
        <v>490</v>
      </c>
      <c r="I784" s="26">
        <v>44.02</v>
      </c>
      <c r="J784" s="26">
        <v>141</v>
      </c>
      <c r="K784" s="26">
        <v>220</v>
      </c>
      <c r="L784" s="26">
        <v>176.8</v>
      </c>
      <c r="M784" s="26">
        <v>452.5</v>
      </c>
      <c r="N784" s="26">
        <v>167.9</v>
      </c>
      <c r="O784" s="26">
        <v>1068</v>
      </c>
      <c r="P784" s="26">
        <v>1724</v>
      </c>
      <c r="Q784" s="26">
        <v>71.2</v>
      </c>
      <c r="R784" s="26">
        <v>45.85</v>
      </c>
      <c r="S784" s="26">
        <v>59.9</v>
      </c>
      <c r="T784" s="26">
        <v>455</v>
      </c>
      <c r="U784" s="26">
        <v>205</v>
      </c>
      <c r="V784" s="26">
        <v>111</v>
      </c>
      <c r="W784" s="26">
        <v>6047</v>
      </c>
      <c r="X784" s="26">
        <v>3352</v>
      </c>
      <c r="Y784" s="26">
        <v>285</v>
      </c>
      <c r="Z784" s="26">
        <v>501.5</v>
      </c>
      <c r="AA784" s="26">
        <v>3185</v>
      </c>
      <c r="AB784" s="26">
        <v>303.39999999999998</v>
      </c>
      <c r="AC784" s="26">
        <v>940</v>
      </c>
      <c r="AD784" s="26">
        <v>11995</v>
      </c>
      <c r="AE784" s="26">
        <v>1244</v>
      </c>
      <c r="AF784" s="26">
        <v>1724.5</v>
      </c>
      <c r="AG784" s="26">
        <v>9.9326000000000008</v>
      </c>
    </row>
    <row r="785" spans="1:33" ht="15.75" customHeight="1">
      <c r="A785" s="101">
        <v>44964</v>
      </c>
      <c r="B785" s="102">
        <f>VLOOKUP(A785,'FTSE All-Share Historical '!A:B,2,FALSE)</f>
        <v>4350.82</v>
      </c>
      <c r="C785" s="26">
        <v>512</v>
      </c>
      <c r="D785" s="26">
        <v>171.4</v>
      </c>
      <c r="E785" s="26">
        <v>206.4</v>
      </c>
      <c r="F785" s="26">
        <v>248</v>
      </c>
      <c r="G785" s="26">
        <v>143.6</v>
      </c>
      <c r="H785" s="26">
        <v>491.5</v>
      </c>
      <c r="I785" s="26">
        <v>42.96</v>
      </c>
      <c r="J785" s="26">
        <v>145</v>
      </c>
      <c r="K785" s="26">
        <v>223</v>
      </c>
      <c r="L785" s="26">
        <v>171</v>
      </c>
      <c r="M785" s="26">
        <v>450</v>
      </c>
      <c r="N785" s="26">
        <v>166.3</v>
      </c>
      <c r="O785" s="26">
        <v>1070</v>
      </c>
      <c r="P785" s="26">
        <v>1666</v>
      </c>
      <c r="Q785" s="26">
        <v>69.900000000000006</v>
      </c>
      <c r="R785" s="26">
        <v>45.75</v>
      </c>
      <c r="S785" s="26">
        <v>60</v>
      </c>
      <c r="T785" s="26">
        <v>455</v>
      </c>
      <c r="U785" s="26">
        <v>201</v>
      </c>
      <c r="V785" s="26">
        <v>106.4</v>
      </c>
      <c r="W785" s="26">
        <v>6081</v>
      </c>
      <c r="X785" s="26">
        <v>3387</v>
      </c>
      <c r="Y785" s="26">
        <v>287</v>
      </c>
      <c r="Z785" s="26">
        <v>491.8</v>
      </c>
      <c r="AA785" s="26">
        <v>3105</v>
      </c>
      <c r="AB785" s="26">
        <v>298.60000000000002</v>
      </c>
      <c r="AC785" s="26">
        <v>935</v>
      </c>
      <c r="AD785" s="26">
        <v>11980</v>
      </c>
      <c r="AE785" s="26">
        <v>1235</v>
      </c>
      <c r="AF785" s="26">
        <v>1730</v>
      </c>
      <c r="AG785" s="26">
        <v>10.004799999999999</v>
      </c>
    </row>
    <row r="786" spans="1:33" ht="15.75" customHeight="1">
      <c r="A786" s="101">
        <v>44965</v>
      </c>
      <c r="B786" s="102">
        <f>VLOOKUP(A786,'FTSE All-Share Historical '!A:B,2,FALSE)</f>
        <v>4364.0600000000004</v>
      </c>
      <c r="C786" s="26">
        <v>520</v>
      </c>
      <c r="D786" s="26">
        <v>169</v>
      </c>
      <c r="E786" s="26">
        <v>206.8</v>
      </c>
      <c r="F786" s="26">
        <v>244</v>
      </c>
      <c r="G786" s="26">
        <v>146</v>
      </c>
      <c r="H786" s="26">
        <v>493</v>
      </c>
      <c r="I786" s="26">
        <v>43.02</v>
      </c>
      <c r="J786" s="26">
        <v>142.5</v>
      </c>
      <c r="K786" s="26">
        <v>220</v>
      </c>
      <c r="L786" s="26">
        <v>172.6</v>
      </c>
      <c r="M786" s="26">
        <v>458.5</v>
      </c>
      <c r="N786" s="26">
        <v>161.69999999999999</v>
      </c>
      <c r="O786" s="26">
        <v>1042</v>
      </c>
      <c r="P786" s="26">
        <v>1690</v>
      </c>
      <c r="Q786" s="26">
        <v>70.5</v>
      </c>
      <c r="R786" s="26">
        <v>45</v>
      </c>
      <c r="S786" s="26">
        <v>62.8</v>
      </c>
      <c r="T786" s="26">
        <v>470</v>
      </c>
      <c r="U786" s="26">
        <v>197</v>
      </c>
      <c r="V786" s="26">
        <v>107</v>
      </c>
      <c r="W786" s="26">
        <v>6051</v>
      </c>
      <c r="X786" s="26">
        <v>3343.5</v>
      </c>
      <c r="Y786" s="26">
        <v>286</v>
      </c>
      <c r="Z786" s="26">
        <v>501.5</v>
      </c>
      <c r="AA786" s="26">
        <v>3125</v>
      </c>
      <c r="AB786" s="26">
        <v>303.60000000000002</v>
      </c>
      <c r="AC786" s="26">
        <v>955</v>
      </c>
      <c r="AD786" s="26">
        <v>11915</v>
      </c>
      <c r="AE786" s="26">
        <v>1244.5</v>
      </c>
      <c r="AF786" s="26">
        <v>1737</v>
      </c>
      <c r="AG786" s="26">
        <v>10.254</v>
      </c>
    </row>
    <row r="787" spans="1:33" ht="15.75" customHeight="1">
      <c r="A787" s="101">
        <v>44966</v>
      </c>
      <c r="B787" s="102">
        <f>VLOOKUP(A787,'FTSE All-Share Historical '!A:B,2,FALSE)</f>
        <v>4375.55</v>
      </c>
      <c r="C787" s="26">
        <v>524</v>
      </c>
      <c r="D787" s="26">
        <v>172.6</v>
      </c>
      <c r="E787" s="26">
        <v>208</v>
      </c>
      <c r="F787" s="26">
        <v>240</v>
      </c>
      <c r="G787" s="26">
        <v>144</v>
      </c>
      <c r="H787" s="26">
        <v>488</v>
      </c>
      <c r="I787" s="26">
        <v>42.4</v>
      </c>
      <c r="J787" s="26">
        <v>141</v>
      </c>
      <c r="K787" s="26">
        <v>218</v>
      </c>
      <c r="L787" s="26">
        <v>174.8</v>
      </c>
      <c r="M787" s="26">
        <v>474</v>
      </c>
      <c r="N787" s="26">
        <v>166</v>
      </c>
      <c r="O787" s="26">
        <v>1052</v>
      </c>
      <c r="P787" s="26">
        <v>1702</v>
      </c>
      <c r="Q787" s="26">
        <v>72.5</v>
      </c>
      <c r="R787" s="26">
        <v>44</v>
      </c>
      <c r="S787" s="26">
        <v>64.8</v>
      </c>
      <c r="T787" s="26">
        <v>500</v>
      </c>
      <c r="U787" s="26">
        <v>202</v>
      </c>
      <c r="V787" s="26">
        <v>103.4</v>
      </c>
      <c r="W787" s="26">
        <v>6079</v>
      </c>
      <c r="X787" s="26">
        <v>3342.5</v>
      </c>
      <c r="Y787" s="26">
        <v>282</v>
      </c>
      <c r="Z787" s="26">
        <v>501.5</v>
      </c>
      <c r="AA787" s="26">
        <v>3125</v>
      </c>
      <c r="AB787" s="26">
        <v>305.60000000000002</v>
      </c>
      <c r="AC787" s="26">
        <v>970</v>
      </c>
      <c r="AD787" s="26">
        <v>12025</v>
      </c>
      <c r="AE787" s="26">
        <v>1247</v>
      </c>
      <c r="AF787" s="26">
        <v>1721</v>
      </c>
      <c r="AG787" s="26">
        <v>10.113200000000001</v>
      </c>
    </row>
    <row r="788" spans="1:33" ht="15.75" customHeight="1">
      <c r="A788" s="101">
        <v>44967</v>
      </c>
      <c r="B788" s="102">
        <f>VLOOKUP(A788,'FTSE All-Share Historical '!A:B,2,FALSE)</f>
        <v>4354.32</v>
      </c>
      <c r="C788" s="26">
        <v>528</v>
      </c>
      <c r="D788" s="26">
        <v>167.2</v>
      </c>
      <c r="E788" s="26">
        <v>208.2</v>
      </c>
      <c r="F788" s="26">
        <v>243</v>
      </c>
      <c r="G788" s="26">
        <v>150.19999999999999</v>
      </c>
      <c r="H788" s="26">
        <v>486.5</v>
      </c>
      <c r="I788" s="26">
        <v>41.5</v>
      </c>
      <c r="J788" s="26">
        <v>146.5</v>
      </c>
      <c r="K788" s="26">
        <v>214</v>
      </c>
      <c r="L788" s="26">
        <v>162.6</v>
      </c>
      <c r="M788" s="26">
        <v>458.5</v>
      </c>
      <c r="N788" s="26">
        <v>163.30000000000001</v>
      </c>
      <c r="O788" s="26">
        <v>1070</v>
      </c>
      <c r="P788" s="26">
        <v>1694</v>
      </c>
      <c r="Q788" s="26">
        <v>72.8</v>
      </c>
      <c r="R788" s="26">
        <v>44.225000000000001</v>
      </c>
      <c r="S788" s="26">
        <v>65</v>
      </c>
      <c r="T788" s="26">
        <v>536</v>
      </c>
      <c r="U788" s="26">
        <v>202</v>
      </c>
      <c r="V788" s="26">
        <v>101</v>
      </c>
      <c r="W788" s="26">
        <v>5967</v>
      </c>
      <c r="X788" s="26">
        <v>3228</v>
      </c>
      <c r="Y788" s="26">
        <v>278</v>
      </c>
      <c r="Z788" s="26">
        <v>496.4</v>
      </c>
      <c r="AA788" s="26">
        <v>3085</v>
      </c>
      <c r="AB788" s="26">
        <v>308.39999999999998</v>
      </c>
      <c r="AC788" s="26">
        <v>970</v>
      </c>
      <c r="AD788" s="26">
        <v>11860</v>
      </c>
      <c r="AE788" s="26">
        <v>1203.5</v>
      </c>
      <c r="AF788" s="26">
        <v>1719</v>
      </c>
      <c r="AG788" s="26">
        <v>10.113200000000001</v>
      </c>
    </row>
    <row r="789" spans="1:33" ht="15.75" customHeight="1">
      <c r="A789" s="101">
        <v>44970</v>
      </c>
      <c r="B789" s="102">
        <f>VLOOKUP(A789,'FTSE All-Share Historical '!A:B,2,FALSE)</f>
        <v>4388.1099999999997</v>
      </c>
      <c r="C789" s="26">
        <v>530</v>
      </c>
      <c r="D789" s="26">
        <v>169.6</v>
      </c>
      <c r="E789" s="26">
        <v>215.8</v>
      </c>
      <c r="F789" s="26">
        <v>249</v>
      </c>
      <c r="G789" s="26">
        <v>147.19999999999999</v>
      </c>
      <c r="H789" s="26">
        <v>486</v>
      </c>
      <c r="I789" s="26">
        <v>41.5</v>
      </c>
      <c r="J789" s="26">
        <v>145</v>
      </c>
      <c r="K789" s="26">
        <v>210.5</v>
      </c>
      <c r="L789" s="26">
        <v>162.19999999999999</v>
      </c>
      <c r="M789" s="26">
        <v>469</v>
      </c>
      <c r="N789" s="26">
        <v>165.1</v>
      </c>
      <c r="O789" s="26">
        <v>1120</v>
      </c>
      <c r="P789" s="26">
        <v>1704</v>
      </c>
      <c r="Q789" s="26">
        <v>74.400000000000006</v>
      </c>
      <c r="R789" s="26">
        <v>44.6</v>
      </c>
      <c r="S789" s="26">
        <v>64</v>
      </c>
      <c r="T789" s="26">
        <v>524</v>
      </c>
      <c r="U789" s="26">
        <v>198.5</v>
      </c>
      <c r="V789" s="26">
        <v>100.4</v>
      </c>
      <c r="W789" s="26">
        <v>5977</v>
      </c>
      <c r="X789" s="26">
        <v>3235.5</v>
      </c>
      <c r="Y789" s="26">
        <v>277</v>
      </c>
      <c r="Z789" s="26">
        <v>511</v>
      </c>
      <c r="AA789" s="26">
        <v>3085</v>
      </c>
      <c r="AB789" s="26">
        <v>308</v>
      </c>
      <c r="AC789" s="26">
        <v>930</v>
      </c>
      <c r="AD789" s="26">
        <v>12110</v>
      </c>
      <c r="AE789" s="26">
        <v>1224</v>
      </c>
      <c r="AF789" s="26">
        <v>1738.5</v>
      </c>
      <c r="AG789" s="26">
        <v>10.113200000000001</v>
      </c>
    </row>
    <row r="790" spans="1:33" ht="15.75" customHeight="1">
      <c r="A790" s="101">
        <v>44971</v>
      </c>
      <c r="B790" s="102">
        <f>VLOOKUP(A790,'FTSE All-Share Historical '!A:B,2,FALSE)</f>
        <v>4387.79</v>
      </c>
      <c r="C790" s="26">
        <v>536</v>
      </c>
      <c r="D790" s="26">
        <v>171.8</v>
      </c>
      <c r="E790" s="26">
        <v>212.8</v>
      </c>
      <c r="F790" s="26">
        <v>240</v>
      </c>
      <c r="G790" s="26">
        <v>138.19999999999999</v>
      </c>
      <c r="H790" s="26">
        <v>487</v>
      </c>
      <c r="I790" s="26">
        <v>40.42</v>
      </c>
      <c r="J790" s="26">
        <v>143</v>
      </c>
      <c r="K790" s="26">
        <v>206</v>
      </c>
      <c r="L790" s="26">
        <v>162.4</v>
      </c>
      <c r="M790" s="26">
        <v>495.5</v>
      </c>
      <c r="N790" s="26">
        <v>157.69999999999999</v>
      </c>
      <c r="O790" s="26">
        <v>1174</v>
      </c>
      <c r="P790" s="26">
        <v>1670</v>
      </c>
      <c r="Q790" s="26">
        <v>74.5</v>
      </c>
      <c r="R790" s="26">
        <v>44.95</v>
      </c>
      <c r="S790" s="26">
        <v>63.5</v>
      </c>
      <c r="T790" s="26">
        <v>528</v>
      </c>
      <c r="U790" s="26">
        <v>197</v>
      </c>
      <c r="V790" s="26">
        <v>99</v>
      </c>
      <c r="W790" s="26">
        <v>6018</v>
      </c>
      <c r="X790" s="26">
        <v>3213</v>
      </c>
      <c r="Y790" s="26">
        <v>274</v>
      </c>
      <c r="Z790" s="26">
        <v>513</v>
      </c>
      <c r="AA790" s="26">
        <v>3125</v>
      </c>
      <c r="AB790" s="26">
        <v>304</v>
      </c>
      <c r="AC790" s="26">
        <v>935</v>
      </c>
      <c r="AD790" s="26">
        <v>11970</v>
      </c>
      <c r="AE790" s="26">
        <v>1253.5</v>
      </c>
      <c r="AF790" s="26">
        <v>1751.5</v>
      </c>
      <c r="AG790" s="26">
        <v>9.3293999999999997</v>
      </c>
    </row>
    <row r="791" spans="1:33" ht="15.75" customHeight="1">
      <c r="A791" s="101">
        <v>44972</v>
      </c>
      <c r="B791" s="102">
        <f>VLOOKUP(A791,'FTSE All-Share Historical '!A:B,2,FALSE)</f>
        <v>4413.3999999999996</v>
      </c>
      <c r="C791" s="26">
        <v>538</v>
      </c>
      <c r="D791" s="26">
        <v>171.4</v>
      </c>
      <c r="E791" s="26">
        <v>218.4</v>
      </c>
      <c r="F791" s="26">
        <v>241.5</v>
      </c>
      <c r="G791" s="26">
        <v>138.19999999999999</v>
      </c>
      <c r="H791" s="26">
        <v>475.5</v>
      </c>
      <c r="I791" s="26">
        <v>40.06</v>
      </c>
      <c r="J791" s="26">
        <v>145</v>
      </c>
      <c r="K791" s="26">
        <v>214</v>
      </c>
      <c r="L791" s="26">
        <v>168.6</v>
      </c>
      <c r="M791" s="26">
        <v>499.5</v>
      </c>
      <c r="N791" s="26">
        <v>159.80000000000001</v>
      </c>
      <c r="O791" s="26">
        <v>1190</v>
      </c>
      <c r="P791" s="26">
        <v>1686</v>
      </c>
      <c r="Q791" s="26">
        <v>75.400000000000006</v>
      </c>
      <c r="R791" s="26">
        <v>44.2</v>
      </c>
      <c r="S791" s="26">
        <v>60.5</v>
      </c>
      <c r="T791" s="26">
        <v>528</v>
      </c>
      <c r="U791" s="26">
        <v>201</v>
      </c>
      <c r="V791" s="26">
        <v>99.4</v>
      </c>
      <c r="W791" s="26">
        <v>6037</v>
      </c>
      <c r="X791" s="26">
        <v>3224</v>
      </c>
      <c r="Y791" s="26">
        <v>272</v>
      </c>
      <c r="Z791" s="26">
        <v>503</v>
      </c>
      <c r="AA791" s="26">
        <v>3120</v>
      </c>
      <c r="AB791" s="26">
        <v>308.8</v>
      </c>
      <c r="AC791" s="26">
        <v>950</v>
      </c>
      <c r="AD791" s="26">
        <v>12300</v>
      </c>
      <c r="AE791" s="26">
        <v>1289</v>
      </c>
      <c r="AF791" s="26">
        <v>1764</v>
      </c>
      <c r="AG791" s="26">
        <v>9.4268999999999998</v>
      </c>
    </row>
    <row r="792" spans="1:33" ht="15.75" customHeight="1">
      <c r="A792" s="101">
        <v>44973</v>
      </c>
      <c r="B792" s="102">
        <f>VLOOKUP(A792,'FTSE All-Share Historical '!A:B,2,FALSE)</f>
        <v>4420.6400000000003</v>
      </c>
      <c r="C792" s="26">
        <v>536</v>
      </c>
      <c r="D792" s="26">
        <v>173</v>
      </c>
      <c r="E792" s="26">
        <v>217.4</v>
      </c>
      <c r="F792" s="26">
        <v>244</v>
      </c>
      <c r="G792" s="26">
        <v>138</v>
      </c>
      <c r="H792" s="26">
        <v>475</v>
      </c>
      <c r="I792" s="26">
        <v>40.340000000000003</v>
      </c>
      <c r="J792" s="26">
        <v>143.75</v>
      </c>
      <c r="K792" s="26">
        <v>205</v>
      </c>
      <c r="L792" s="26">
        <v>169.4</v>
      </c>
      <c r="M792" s="26">
        <v>500</v>
      </c>
      <c r="N792" s="26">
        <v>162.1</v>
      </c>
      <c r="O792" s="26">
        <v>1194</v>
      </c>
      <c r="P792" s="26">
        <v>1684</v>
      </c>
      <c r="Q792" s="26">
        <v>74.599999999999994</v>
      </c>
      <c r="R792" s="26">
        <v>46</v>
      </c>
      <c r="S792" s="26">
        <v>60.4</v>
      </c>
      <c r="T792" s="26">
        <v>540</v>
      </c>
      <c r="U792" s="26">
        <v>199</v>
      </c>
      <c r="V792" s="26">
        <v>99.1</v>
      </c>
      <c r="W792" s="26">
        <v>6139</v>
      </c>
      <c r="X792" s="26">
        <v>3261.5</v>
      </c>
      <c r="Y792" s="26">
        <v>272.5</v>
      </c>
      <c r="Z792" s="26">
        <v>520</v>
      </c>
      <c r="AA792" s="26">
        <v>3145</v>
      </c>
      <c r="AB792" s="26">
        <v>311.2</v>
      </c>
      <c r="AC792" s="26">
        <v>920</v>
      </c>
      <c r="AD792" s="26">
        <v>12380</v>
      </c>
      <c r="AE792" s="26">
        <v>1291.5</v>
      </c>
      <c r="AF792" s="26">
        <v>1775</v>
      </c>
      <c r="AG792" s="26">
        <v>9.5714000000000006</v>
      </c>
    </row>
    <row r="793" spans="1:33" ht="15.75" customHeight="1">
      <c r="A793" s="101">
        <v>44974</v>
      </c>
      <c r="B793" s="102">
        <f>VLOOKUP(A793,'FTSE All-Share Historical '!A:B,2,FALSE)</f>
        <v>4413.91</v>
      </c>
      <c r="C793" s="26">
        <v>532</v>
      </c>
      <c r="D793" s="26">
        <v>172</v>
      </c>
      <c r="E793" s="26">
        <v>216.2</v>
      </c>
      <c r="F793" s="26">
        <v>242</v>
      </c>
      <c r="G793" s="26">
        <v>139.19999999999999</v>
      </c>
      <c r="H793" s="26">
        <v>478</v>
      </c>
      <c r="I793" s="26">
        <v>40</v>
      </c>
      <c r="J793" s="26">
        <v>145</v>
      </c>
      <c r="K793" s="26">
        <v>204.5</v>
      </c>
      <c r="L793" s="26">
        <v>169.4</v>
      </c>
      <c r="M793" s="26">
        <v>513</v>
      </c>
      <c r="N793" s="26">
        <v>161.30000000000001</v>
      </c>
      <c r="O793" s="26">
        <v>1220</v>
      </c>
      <c r="P793" s="26">
        <v>1658</v>
      </c>
      <c r="Q793" s="26">
        <v>76.099999999999994</v>
      </c>
      <c r="R793" s="26">
        <v>43.55</v>
      </c>
      <c r="S793" s="26">
        <v>60.9</v>
      </c>
      <c r="T793" s="26">
        <v>544</v>
      </c>
      <c r="U793" s="26">
        <v>201</v>
      </c>
      <c r="V793" s="26">
        <v>99.3</v>
      </c>
      <c r="W793" s="26">
        <v>6103</v>
      </c>
      <c r="X793" s="26">
        <v>3209.5</v>
      </c>
      <c r="Y793" s="26">
        <v>272</v>
      </c>
      <c r="Z793" s="26">
        <v>519.5</v>
      </c>
      <c r="AA793" s="26">
        <v>3135</v>
      </c>
      <c r="AB793" s="26">
        <v>319.39999999999998</v>
      </c>
      <c r="AC793" s="26">
        <v>920</v>
      </c>
      <c r="AD793" s="26">
        <v>12320</v>
      </c>
      <c r="AE793" s="26">
        <v>1301</v>
      </c>
      <c r="AF793" s="26">
        <v>1770.5</v>
      </c>
      <c r="AG793" s="26">
        <v>9.6435999999999993</v>
      </c>
    </row>
    <row r="794" spans="1:33" ht="15.75" customHeight="1">
      <c r="A794" s="101">
        <v>44977</v>
      </c>
      <c r="B794" s="102">
        <f>VLOOKUP(A794,'FTSE All-Share Historical '!A:B,2,FALSE)</f>
        <v>4418.92</v>
      </c>
      <c r="C794" s="26">
        <v>516</v>
      </c>
      <c r="D794" s="26">
        <v>170.6</v>
      </c>
      <c r="E794" s="26">
        <v>207.6</v>
      </c>
      <c r="F794" s="26">
        <v>240</v>
      </c>
      <c r="G794" s="26">
        <v>138</v>
      </c>
      <c r="H794" s="26">
        <v>480</v>
      </c>
      <c r="I794" s="26">
        <v>38.96</v>
      </c>
      <c r="J794" s="26">
        <v>143</v>
      </c>
      <c r="K794" s="26">
        <v>211</v>
      </c>
      <c r="L794" s="26">
        <v>168.4</v>
      </c>
      <c r="M794" s="26">
        <v>514</v>
      </c>
      <c r="N794" s="26">
        <v>161</v>
      </c>
      <c r="O794" s="26">
        <v>1200</v>
      </c>
      <c r="P794" s="26">
        <v>1676</v>
      </c>
      <c r="Q794" s="26">
        <v>74.900000000000006</v>
      </c>
      <c r="R794" s="26">
        <v>43.5</v>
      </c>
      <c r="S794" s="26">
        <v>60.8</v>
      </c>
      <c r="T794" s="26">
        <v>540</v>
      </c>
      <c r="U794" s="26">
        <v>202</v>
      </c>
      <c r="V794" s="26">
        <v>98.5</v>
      </c>
      <c r="W794" s="26">
        <v>6277</v>
      </c>
      <c r="X794" s="26">
        <v>3337.5</v>
      </c>
      <c r="Y794" s="26">
        <v>272</v>
      </c>
      <c r="Z794" s="26">
        <v>538</v>
      </c>
      <c r="AA794" s="26">
        <v>3080</v>
      </c>
      <c r="AB794" s="26">
        <v>319</v>
      </c>
      <c r="AC794" s="26">
        <v>920</v>
      </c>
      <c r="AD794" s="26">
        <v>12155</v>
      </c>
      <c r="AE794" s="26">
        <v>1290.5</v>
      </c>
      <c r="AF794" s="26">
        <v>1768.5</v>
      </c>
      <c r="AG794" s="26">
        <v>9.5352999999999994</v>
      </c>
    </row>
    <row r="795" spans="1:33" ht="15.75" customHeight="1">
      <c r="A795" s="101">
        <v>44978</v>
      </c>
      <c r="B795" s="102">
        <f>VLOOKUP(A795,'FTSE All-Share Historical '!A:B,2,FALSE)</f>
        <v>4393.9399999999996</v>
      </c>
      <c r="C795" s="26">
        <v>510</v>
      </c>
      <c r="D795" s="26">
        <v>170</v>
      </c>
      <c r="E795" s="26">
        <v>205</v>
      </c>
      <c r="F795" s="26">
        <v>236</v>
      </c>
      <c r="G795" s="26">
        <v>137.1</v>
      </c>
      <c r="H795" s="26">
        <v>479.5</v>
      </c>
      <c r="I795" s="26">
        <v>37.94</v>
      </c>
      <c r="J795" s="26">
        <v>143</v>
      </c>
      <c r="K795" s="26">
        <v>205</v>
      </c>
      <c r="L795" s="26">
        <v>166.2</v>
      </c>
      <c r="M795" s="26">
        <v>527</v>
      </c>
      <c r="N795" s="26">
        <v>160.1</v>
      </c>
      <c r="O795" s="26">
        <v>1200</v>
      </c>
      <c r="P795" s="26">
        <v>1650</v>
      </c>
      <c r="Q795" s="26">
        <v>74.7</v>
      </c>
      <c r="R795" s="26">
        <v>43</v>
      </c>
      <c r="S795" s="26">
        <v>60.4</v>
      </c>
      <c r="T795" s="26">
        <v>538</v>
      </c>
      <c r="U795" s="26">
        <v>205</v>
      </c>
      <c r="V795" s="26">
        <v>96.8</v>
      </c>
      <c r="W795" s="26">
        <v>6204</v>
      </c>
      <c r="X795" s="26">
        <v>3154</v>
      </c>
      <c r="Y795" s="26">
        <v>270</v>
      </c>
      <c r="Z795" s="26">
        <v>540</v>
      </c>
      <c r="AA795" s="26">
        <v>3090</v>
      </c>
      <c r="AB795" s="26">
        <v>321</v>
      </c>
      <c r="AC795" s="26">
        <v>945</v>
      </c>
      <c r="AD795" s="26">
        <v>11910</v>
      </c>
      <c r="AE795" s="26">
        <v>1283.5</v>
      </c>
      <c r="AF795" s="26">
        <v>1779</v>
      </c>
      <c r="AG795" s="26">
        <v>9.1740999999999993</v>
      </c>
    </row>
    <row r="796" spans="1:33" ht="15.75" customHeight="1">
      <c r="A796" s="101">
        <v>44979</v>
      </c>
      <c r="B796" s="102">
        <f>VLOOKUP(A796,'FTSE All-Share Historical '!A:B,2,FALSE)</f>
        <v>4366.34</v>
      </c>
      <c r="C796" s="26">
        <v>491</v>
      </c>
      <c r="D796" s="26">
        <v>173</v>
      </c>
      <c r="E796" s="26">
        <v>206.8</v>
      </c>
      <c r="F796" s="26">
        <v>242</v>
      </c>
      <c r="G796" s="26">
        <v>138</v>
      </c>
      <c r="H796" s="26">
        <v>489</v>
      </c>
      <c r="I796" s="26">
        <v>38.5</v>
      </c>
      <c r="J796" s="26">
        <v>144.5</v>
      </c>
      <c r="K796" s="26">
        <v>208</v>
      </c>
      <c r="L796" s="26">
        <v>162.19999999999999</v>
      </c>
      <c r="M796" s="26">
        <v>520</v>
      </c>
      <c r="N796" s="26">
        <v>156</v>
      </c>
      <c r="O796" s="26">
        <v>1156</v>
      </c>
      <c r="P796" s="26">
        <v>1634</v>
      </c>
      <c r="Q796" s="26">
        <v>74.7</v>
      </c>
      <c r="R796" s="26">
        <v>43.9</v>
      </c>
      <c r="S796" s="26">
        <v>60.1</v>
      </c>
      <c r="T796" s="26">
        <v>538</v>
      </c>
      <c r="U796" s="26">
        <v>204</v>
      </c>
      <c r="V796" s="26">
        <v>97.3</v>
      </c>
      <c r="W796" s="26">
        <v>5983</v>
      </c>
      <c r="X796" s="26">
        <v>3085.5</v>
      </c>
      <c r="Y796" s="26">
        <v>264.5</v>
      </c>
      <c r="Z796" s="26">
        <v>533.5</v>
      </c>
      <c r="AA796" s="26">
        <v>3100</v>
      </c>
      <c r="AB796" s="26">
        <v>321.8</v>
      </c>
      <c r="AC796" s="26">
        <v>945</v>
      </c>
      <c r="AD796" s="26">
        <v>11825</v>
      </c>
      <c r="AE796" s="26">
        <v>1264</v>
      </c>
      <c r="AF796" s="26">
        <v>1753.5</v>
      </c>
      <c r="AG796" s="26">
        <v>9.2138000000000009</v>
      </c>
    </row>
    <row r="797" spans="1:33" ht="15.75" customHeight="1">
      <c r="A797" s="101">
        <v>44980</v>
      </c>
      <c r="B797" s="102">
        <f>VLOOKUP(A797,'FTSE All-Share Historical '!A:B,2,FALSE)</f>
        <v>4358.8900000000003</v>
      </c>
      <c r="C797" s="26">
        <v>506</v>
      </c>
      <c r="D797" s="26">
        <v>172.6</v>
      </c>
      <c r="E797" s="26">
        <v>208</v>
      </c>
      <c r="F797" s="26">
        <v>240</v>
      </c>
      <c r="G797" s="26">
        <v>139.6</v>
      </c>
      <c r="H797" s="26">
        <v>488.5</v>
      </c>
      <c r="I797" s="26">
        <v>37.92</v>
      </c>
      <c r="J797" s="26">
        <v>142.25</v>
      </c>
      <c r="K797" s="26">
        <v>210</v>
      </c>
      <c r="L797" s="26">
        <v>161.6</v>
      </c>
      <c r="M797" s="26">
        <v>521</v>
      </c>
      <c r="N797" s="26">
        <v>157</v>
      </c>
      <c r="O797" s="26">
        <v>1186</v>
      </c>
      <c r="P797" s="26">
        <v>1754</v>
      </c>
      <c r="Q797" s="26">
        <v>77.7</v>
      </c>
      <c r="R797" s="26">
        <v>44.3</v>
      </c>
      <c r="S797" s="26">
        <v>60.4</v>
      </c>
      <c r="T797" s="26">
        <v>546</v>
      </c>
      <c r="U797" s="26">
        <v>201</v>
      </c>
      <c r="V797" s="26">
        <v>97.7</v>
      </c>
      <c r="W797" s="26">
        <v>5836</v>
      </c>
      <c r="X797" s="26">
        <v>3009.5</v>
      </c>
      <c r="Y797" s="26">
        <v>266.5</v>
      </c>
      <c r="Z797" s="26">
        <v>528</v>
      </c>
      <c r="AA797" s="26">
        <v>3220</v>
      </c>
      <c r="AB797" s="26">
        <v>326.60000000000002</v>
      </c>
      <c r="AC797" s="26">
        <v>930</v>
      </c>
      <c r="AD797" s="26">
        <v>11905</v>
      </c>
      <c r="AE797" s="26">
        <v>1299.5</v>
      </c>
      <c r="AF797" s="26">
        <v>1718</v>
      </c>
      <c r="AG797" s="26">
        <v>8.6358999999999995</v>
      </c>
    </row>
    <row r="798" spans="1:33" ht="15.75" customHeight="1">
      <c r="A798" s="101">
        <v>44981</v>
      </c>
      <c r="B798" s="102">
        <f>VLOOKUP(A798,'FTSE All-Share Historical '!A:B,2,FALSE)</f>
        <v>4342.22</v>
      </c>
      <c r="C798" s="26">
        <v>500</v>
      </c>
      <c r="D798" s="26">
        <v>174.2</v>
      </c>
      <c r="E798" s="26">
        <v>204.8</v>
      </c>
      <c r="F798" s="26">
        <v>238</v>
      </c>
      <c r="G798" s="26">
        <v>138</v>
      </c>
      <c r="H798" s="26">
        <v>485</v>
      </c>
      <c r="I798" s="26">
        <v>37.659999999999997</v>
      </c>
      <c r="J798" s="26">
        <v>143</v>
      </c>
      <c r="K798" s="26">
        <v>210</v>
      </c>
      <c r="L798" s="26">
        <v>161</v>
      </c>
      <c r="M798" s="26">
        <v>530</v>
      </c>
      <c r="N798" s="26">
        <v>154.4</v>
      </c>
      <c r="O798" s="26">
        <v>1110</v>
      </c>
      <c r="P798" s="26">
        <v>1770</v>
      </c>
      <c r="Q798" s="26">
        <v>78.599999999999994</v>
      </c>
      <c r="R798" s="26">
        <v>43.55</v>
      </c>
      <c r="S798" s="26">
        <v>60.6</v>
      </c>
      <c r="T798" s="26">
        <v>548</v>
      </c>
      <c r="U798" s="26">
        <v>197.75</v>
      </c>
      <c r="V798" s="26">
        <v>99.1</v>
      </c>
      <c r="W798" s="26">
        <v>5667</v>
      </c>
      <c r="X798" s="26">
        <v>2846</v>
      </c>
      <c r="Y798" s="26">
        <v>259.5</v>
      </c>
      <c r="Z798" s="26">
        <v>524.5</v>
      </c>
      <c r="AA798" s="26">
        <v>3250</v>
      </c>
      <c r="AB798" s="26">
        <v>333.6</v>
      </c>
      <c r="AC798" s="26">
        <v>955</v>
      </c>
      <c r="AD798" s="26">
        <v>11865</v>
      </c>
      <c r="AE798" s="26">
        <v>1271.5</v>
      </c>
      <c r="AF798" s="26">
        <v>1716.5</v>
      </c>
      <c r="AG798" s="26">
        <v>8.4878</v>
      </c>
    </row>
    <row r="799" spans="1:33" ht="15.75" customHeight="1">
      <c r="A799" s="101">
        <v>44984</v>
      </c>
      <c r="B799" s="102">
        <f>VLOOKUP(A799,'FTSE All-Share Historical '!A:B,2,FALSE)</f>
        <v>4374.83</v>
      </c>
      <c r="C799" s="26">
        <v>492</v>
      </c>
      <c r="D799" s="26">
        <v>174.4</v>
      </c>
      <c r="E799" s="26">
        <v>207.6</v>
      </c>
      <c r="F799" s="26">
        <v>234</v>
      </c>
      <c r="G799" s="26">
        <v>143</v>
      </c>
      <c r="H799" s="26">
        <v>486</v>
      </c>
      <c r="I799" s="26">
        <v>39.22</v>
      </c>
      <c r="J799" s="26">
        <v>143</v>
      </c>
      <c r="K799" s="26">
        <v>205</v>
      </c>
      <c r="L799" s="26">
        <v>168.8</v>
      </c>
      <c r="M799" s="26">
        <v>552</v>
      </c>
      <c r="N799" s="26">
        <v>161.19999999999999</v>
      </c>
      <c r="O799" s="26">
        <v>1150</v>
      </c>
      <c r="P799" s="26">
        <v>1792</v>
      </c>
      <c r="Q799" s="26">
        <v>78.5</v>
      </c>
      <c r="R799" s="26">
        <v>43.85</v>
      </c>
      <c r="S799" s="26">
        <v>61.4</v>
      </c>
      <c r="T799" s="26">
        <v>562</v>
      </c>
      <c r="U799" s="26">
        <v>199.75</v>
      </c>
      <c r="V799" s="26">
        <v>100</v>
      </c>
      <c r="W799" s="26">
        <v>5648</v>
      </c>
      <c r="X799" s="26">
        <v>2846</v>
      </c>
      <c r="Y799" s="26">
        <v>264</v>
      </c>
      <c r="Z799" s="26">
        <v>542.5</v>
      </c>
      <c r="AA799" s="26">
        <v>3315</v>
      </c>
      <c r="AB799" s="26">
        <v>337.2</v>
      </c>
      <c r="AC799" s="26">
        <v>915</v>
      </c>
      <c r="AD799" s="26">
        <v>11965</v>
      </c>
      <c r="AE799" s="26">
        <v>1298</v>
      </c>
      <c r="AF799" s="26">
        <v>1743</v>
      </c>
      <c r="AG799" s="26">
        <v>8.1266999999999996</v>
      </c>
    </row>
    <row r="800" spans="1:33" ht="15.75" customHeight="1">
      <c r="A800" s="101">
        <v>44985</v>
      </c>
      <c r="B800" s="102">
        <f>VLOOKUP(A800,'FTSE All-Share Historical '!A:B,2,FALSE)</f>
        <v>4347.4799999999996</v>
      </c>
      <c r="C800" s="26">
        <v>506</v>
      </c>
      <c r="D800" s="26">
        <v>175</v>
      </c>
      <c r="E800" s="26">
        <v>210.8</v>
      </c>
      <c r="F800" s="26">
        <v>227</v>
      </c>
      <c r="G800" s="26">
        <v>135</v>
      </c>
      <c r="H800" s="26">
        <v>485</v>
      </c>
      <c r="I800" s="26">
        <v>39.08</v>
      </c>
      <c r="J800" s="26">
        <v>141</v>
      </c>
      <c r="K800" s="26">
        <v>200</v>
      </c>
      <c r="L800" s="26">
        <v>169.8</v>
      </c>
      <c r="M800" s="26">
        <v>550</v>
      </c>
      <c r="N800" s="26">
        <v>162.5</v>
      </c>
      <c r="O800" s="26">
        <v>1134</v>
      </c>
      <c r="P800" s="26">
        <v>1796</v>
      </c>
      <c r="Q800" s="26">
        <v>78.5</v>
      </c>
      <c r="R800" s="26">
        <v>43.95</v>
      </c>
      <c r="S800" s="26">
        <v>61</v>
      </c>
      <c r="T800" s="26">
        <v>588</v>
      </c>
      <c r="U800" s="26">
        <v>203</v>
      </c>
      <c r="V800" s="26">
        <v>99</v>
      </c>
      <c r="W800" s="26">
        <v>5712</v>
      </c>
      <c r="X800" s="26">
        <v>2884.5</v>
      </c>
      <c r="Y800" s="26">
        <v>264.5</v>
      </c>
      <c r="Z800" s="26">
        <v>562.5</v>
      </c>
      <c r="AA800" s="26">
        <v>3305</v>
      </c>
      <c r="AB800" s="26">
        <v>328.2</v>
      </c>
      <c r="AC800" s="26">
        <v>930</v>
      </c>
      <c r="AD800" s="26">
        <v>11945</v>
      </c>
      <c r="AE800" s="26">
        <v>1293.5</v>
      </c>
      <c r="AF800" s="26">
        <v>1732</v>
      </c>
      <c r="AG800" s="26">
        <v>7.8738000000000001</v>
      </c>
    </row>
    <row r="801" spans="1:33" ht="15.75" customHeight="1">
      <c r="A801" s="101">
        <v>44986</v>
      </c>
      <c r="B801" s="102">
        <f>VLOOKUP(A801,'FTSE All-Share Historical '!A:B,2,FALSE)</f>
        <v>4364.78</v>
      </c>
      <c r="C801" s="26">
        <v>538</v>
      </c>
      <c r="D801" s="26">
        <v>177</v>
      </c>
      <c r="E801" s="26">
        <v>205.2</v>
      </c>
      <c r="F801" s="26">
        <v>231</v>
      </c>
      <c r="G801" s="26">
        <v>135</v>
      </c>
      <c r="H801" s="26">
        <v>489</v>
      </c>
      <c r="I801" s="26">
        <v>38.700000000000003</v>
      </c>
      <c r="J801" s="26">
        <v>140</v>
      </c>
      <c r="K801" s="26">
        <v>200</v>
      </c>
      <c r="L801" s="26">
        <v>164.2</v>
      </c>
      <c r="M801" s="26">
        <v>560</v>
      </c>
      <c r="N801" s="26">
        <v>163.6</v>
      </c>
      <c r="O801" s="26">
        <v>1134</v>
      </c>
      <c r="P801" s="26">
        <v>1792</v>
      </c>
      <c r="Q801" s="26">
        <v>77.2</v>
      </c>
      <c r="R801" s="26">
        <v>44.5</v>
      </c>
      <c r="S801" s="26">
        <v>61.2</v>
      </c>
      <c r="T801" s="26">
        <v>582</v>
      </c>
      <c r="U801" s="26">
        <v>198.25</v>
      </c>
      <c r="V801" s="26">
        <v>95.3</v>
      </c>
      <c r="W801" s="26">
        <v>5972</v>
      </c>
      <c r="X801" s="26">
        <v>2980</v>
      </c>
      <c r="Y801" s="26">
        <v>273</v>
      </c>
      <c r="Z801" s="26">
        <v>559</v>
      </c>
      <c r="AA801" s="26">
        <v>3285</v>
      </c>
      <c r="AB801" s="26">
        <v>329</v>
      </c>
      <c r="AC801" s="26">
        <v>922.5</v>
      </c>
      <c r="AD801" s="26">
        <v>11920</v>
      </c>
      <c r="AE801" s="26">
        <v>1314</v>
      </c>
      <c r="AF801" s="26">
        <v>1738.5</v>
      </c>
      <c r="AG801" s="26">
        <v>7.5849000000000002</v>
      </c>
    </row>
    <row r="802" spans="1:33" ht="15.75" customHeight="1">
      <c r="A802" s="101">
        <v>44987</v>
      </c>
      <c r="B802" s="102">
        <f>VLOOKUP(A802,'FTSE All-Share Historical '!A:B,2,FALSE)</f>
        <v>4377.99</v>
      </c>
      <c r="C802" s="26">
        <v>524</v>
      </c>
      <c r="D802" s="26">
        <v>176.4</v>
      </c>
      <c r="E802" s="26">
        <v>203</v>
      </c>
      <c r="F802" s="26">
        <v>230</v>
      </c>
      <c r="G802" s="26">
        <v>129</v>
      </c>
      <c r="H802" s="26">
        <v>488.5</v>
      </c>
      <c r="I802" s="26">
        <v>39.6</v>
      </c>
      <c r="J802" s="26">
        <v>140</v>
      </c>
      <c r="K802" s="26">
        <v>205</v>
      </c>
      <c r="L802" s="26">
        <v>161.19999999999999</v>
      </c>
      <c r="M802" s="26">
        <v>551</v>
      </c>
      <c r="N802" s="26">
        <v>159.9</v>
      </c>
      <c r="O802" s="26">
        <v>1100</v>
      </c>
      <c r="P802" s="26">
        <v>1786</v>
      </c>
      <c r="Q802" s="26">
        <v>76</v>
      </c>
      <c r="R802" s="26">
        <v>44.15</v>
      </c>
      <c r="S802" s="26">
        <v>62.1</v>
      </c>
      <c r="T802" s="26">
        <v>574</v>
      </c>
      <c r="U802" s="26">
        <v>197.25</v>
      </c>
      <c r="V802" s="26">
        <v>94.3</v>
      </c>
      <c r="W802" s="26">
        <v>6018</v>
      </c>
      <c r="X802" s="26">
        <v>2989</v>
      </c>
      <c r="Y802" s="26">
        <v>272</v>
      </c>
      <c r="Z802" s="26">
        <v>561</v>
      </c>
      <c r="AA802" s="26">
        <v>3285</v>
      </c>
      <c r="AB802" s="26">
        <v>324.39999999999998</v>
      </c>
      <c r="AC802" s="26">
        <v>905</v>
      </c>
      <c r="AD802" s="26">
        <v>12000</v>
      </c>
      <c r="AE802" s="26">
        <v>1311.5</v>
      </c>
      <c r="AF802" s="26">
        <v>1762.5</v>
      </c>
      <c r="AG802" s="26">
        <v>7.9461000000000004</v>
      </c>
    </row>
    <row r="803" spans="1:33" ht="15.75" customHeight="1">
      <c r="A803" s="101">
        <v>44988</v>
      </c>
      <c r="B803" s="102">
        <f>VLOOKUP(A803,'FTSE All-Share Historical '!A:B,2,FALSE)</f>
        <v>4381.74</v>
      </c>
      <c r="C803" s="26">
        <v>514</v>
      </c>
      <c r="D803" s="26">
        <v>175</v>
      </c>
      <c r="E803" s="26">
        <v>202.6</v>
      </c>
      <c r="F803" s="26">
        <v>228</v>
      </c>
      <c r="G803" s="26">
        <v>129</v>
      </c>
      <c r="H803" s="26">
        <v>487</v>
      </c>
      <c r="I803" s="26">
        <v>39.76</v>
      </c>
      <c r="J803" s="26">
        <v>140</v>
      </c>
      <c r="K803" s="26">
        <v>207</v>
      </c>
      <c r="L803" s="26">
        <v>166</v>
      </c>
      <c r="M803" s="26">
        <v>562</v>
      </c>
      <c r="N803" s="26">
        <v>157.30000000000001</v>
      </c>
      <c r="O803" s="26">
        <v>1090</v>
      </c>
      <c r="P803" s="26">
        <v>1794</v>
      </c>
      <c r="Q803" s="26">
        <v>75</v>
      </c>
      <c r="R803" s="26">
        <v>44.45</v>
      </c>
      <c r="S803" s="26">
        <v>61.6</v>
      </c>
      <c r="T803" s="26">
        <v>564</v>
      </c>
      <c r="U803" s="26">
        <v>198.75</v>
      </c>
      <c r="V803" s="26">
        <v>94.4</v>
      </c>
      <c r="W803" s="26">
        <v>6144</v>
      </c>
      <c r="X803" s="26">
        <v>3042.5</v>
      </c>
      <c r="Y803" s="26">
        <v>272</v>
      </c>
      <c r="Z803" s="26">
        <v>564</v>
      </c>
      <c r="AA803" s="26">
        <v>3305</v>
      </c>
      <c r="AB803" s="26">
        <v>323</v>
      </c>
      <c r="AC803" s="26">
        <v>900</v>
      </c>
      <c r="AD803" s="26">
        <v>12030</v>
      </c>
      <c r="AE803" s="26">
        <v>1316</v>
      </c>
      <c r="AF803" s="26">
        <v>1758</v>
      </c>
      <c r="AG803" s="26">
        <v>7.8521999999999998</v>
      </c>
    </row>
    <row r="804" spans="1:33" ht="15.75" customHeight="1">
      <c r="A804" s="101">
        <v>44991</v>
      </c>
      <c r="B804" s="102">
        <f>VLOOKUP(A804,'FTSE All-Share Historical '!A:B,2,FALSE)</f>
        <v>4377.82</v>
      </c>
      <c r="C804" s="26">
        <v>536</v>
      </c>
      <c r="D804" s="26">
        <v>175</v>
      </c>
      <c r="E804" s="26">
        <v>201.2</v>
      </c>
      <c r="F804" s="26">
        <v>230</v>
      </c>
      <c r="G804" s="26">
        <v>136.19999999999999</v>
      </c>
      <c r="H804" s="26">
        <v>489</v>
      </c>
      <c r="I804" s="26">
        <v>41.16</v>
      </c>
      <c r="J804" s="26">
        <v>141.5</v>
      </c>
      <c r="K804" s="26">
        <v>195</v>
      </c>
      <c r="L804" s="26">
        <v>170.2</v>
      </c>
      <c r="M804" s="26">
        <v>558</v>
      </c>
      <c r="N804" s="26">
        <v>162.1</v>
      </c>
      <c r="O804" s="26">
        <v>1132</v>
      </c>
      <c r="P804" s="26">
        <v>1788</v>
      </c>
      <c r="Q804" s="26">
        <v>74</v>
      </c>
      <c r="R804" s="26">
        <v>44.9</v>
      </c>
      <c r="S804" s="26">
        <v>62.8</v>
      </c>
      <c r="T804" s="26">
        <v>562</v>
      </c>
      <c r="U804" s="26">
        <v>201</v>
      </c>
      <c r="V804" s="26">
        <v>94</v>
      </c>
      <c r="W804" s="26">
        <v>5972</v>
      </c>
      <c r="X804" s="26">
        <v>2931.5</v>
      </c>
      <c r="Y804" s="26">
        <v>269.5</v>
      </c>
      <c r="Z804" s="26">
        <v>590.5</v>
      </c>
      <c r="AA804" s="26">
        <v>3365</v>
      </c>
      <c r="AB804" s="26">
        <v>327.8</v>
      </c>
      <c r="AC804" s="26">
        <v>920</v>
      </c>
      <c r="AD804" s="26">
        <v>12035</v>
      </c>
      <c r="AE804" s="26">
        <v>1339.5</v>
      </c>
      <c r="AF804" s="26">
        <v>1777.5</v>
      </c>
      <c r="AG804" s="26">
        <v>7.8558000000000003</v>
      </c>
    </row>
    <row r="805" spans="1:33" ht="15.75" customHeight="1">
      <c r="A805" s="101">
        <v>44992</v>
      </c>
      <c r="B805" s="102">
        <f>VLOOKUP(A805,'FTSE All-Share Historical '!A:B,2,FALSE)</f>
        <v>4369.6000000000004</v>
      </c>
      <c r="C805" s="26">
        <v>512</v>
      </c>
      <c r="D805" s="26">
        <v>174</v>
      </c>
      <c r="E805" s="26">
        <v>198.3</v>
      </c>
      <c r="F805" s="26">
        <v>231</v>
      </c>
      <c r="G805" s="26">
        <v>134.19999999999999</v>
      </c>
      <c r="H805" s="26">
        <v>485</v>
      </c>
      <c r="I805" s="26">
        <v>40.74</v>
      </c>
      <c r="J805" s="26">
        <v>140</v>
      </c>
      <c r="K805" s="26">
        <v>193.75</v>
      </c>
      <c r="L805" s="26">
        <v>170.2</v>
      </c>
      <c r="M805" s="26">
        <v>555</v>
      </c>
      <c r="N805" s="26">
        <v>167.2</v>
      </c>
      <c r="O805" s="26">
        <v>1112</v>
      </c>
      <c r="P805" s="26">
        <v>1774</v>
      </c>
      <c r="Q805" s="26">
        <v>74.3</v>
      </c>
      <c r="R805" s="26">
        <v>45.25</v>
      </c>
      <c r="S805" s="26">
        <v>64.5</v>
      </c>
      <c r="T805" s="26">
        <v>564</v>
      </c>
      <c r="U805" s="26">
        <v>198</v>
      </c>
      <c r="V805" s="26">
        <v>92.5</v>
      </c>
      <c r="W805" s="26">
        <v>5894</v>
      </c>
      <c r="X805" s="26">
        <v>2851</v>
      </c>
      <c r="Y805" s="26">
        <v>265.5</v>
      </c>
      <c r="Z805" s="26">
        <v>594</v>
      </c>
      <c r="AA805" s="26">
        <v>3190</v>
      </c>
      <c r="AB805" s="26">
        <v>316.8</v>
      </c>
      <c r="AC805" s="26">
        <v>920</v>
      </c>
      <c r="AD805" s="26">
        <v>11615</v>
      </c>
      <c r="AE805" s="26">
        <v>1358.5</v>
      </c>
      <c r="AF805" s="26">
        <v>1808.5</v>
      </c>
      <c r="AG805" s="26">
        <v>7.9461000000000004</v>
      </c>
    </row>
    <row r="806" spans="1:33" ht="15.75" customHeight="1">
      <c r="A806" s="101">
        <v>44993</v>
      </c>
      <c r="B806" s="102">
        <f>VLOOKUP(A806,'FTSE All-Share Historical '!A:B,2,FALSE)</f>
        <v>4371.3100000000004</v>
      </c>
      <c r="C806" s="26">
        <v>520</v>
      </c>
      <c r="D806" s="26">
        <v>182</v>
      </c>
      <c r="E806" s="26">
        <v>197.2</v>
      </c>
      <c r="F806" s="26">
        <v>235</v>
      </c>
      <c r="G806" s="26">
        <v>135.6</v>
      </c>
      <c r="H806" s="26">
        <v>485</v>
      </c>
      <c r="I806" s="26">
        <v>39.72</v>
      </c>
      <c r="J806" s="26">
        <v>140</v>
      </c>
      <c r="K806" s="26">
        <v>190.5</v>
      </c>
      <c r="L806" s="26">
        <v>165</v>
      </c>
      <c r="M806" s="26">
        <v>551</v>
      </c>
      <c r="N806" s="26">
        <v>163.9</v>
      </c>
      <c r="O806" s="26">
        <v>1118</v>
      </c>
      <c r="P806" s="26">
        <v>1782</v>
      </c>
      <c r="Q806" s="26">
        <v>74.2</v>
      </c>
      <c r="R806" s="26">
        <v>46.225000000000001</v>
      </c>
      <c r="S806" s="26">
        <v>63.9</v>
      </c>
      <c r="T806" s="26">
        <v>570</v>
      </c>
      <c r="U806" s="26">
        <v>199</v>
      </c>
      <c r="V806" s="26">
        <v>92.5</v>
      </c>
      <c r="W806" s="26">
        <v>5960</v>
      </c>
      <c r="X806" s="26">
        <v>2880.5</v>
      </c>
      <c r="Y806" s="26">
        <v>264.5</v>
      </c>
      <c r="Z806" s="26">
        <v>581.5</v>
      </c>
      <c r="AA806" s="26">
        <v>3375</v>
      </c>
      <c r="AB806" s="26">
        <v>324.2</v>
      </c>
      <c r="AC806" s="26">
        <v>930</v>
      </c>
      <c r="AD806" s="26">
        <v>11800</v>
      </c>
      <c r="AE806" s="26">
        <v>1381.5</v>
      </c>
      <c r="AF806" s="26">
        <v>1789</v>
      </c>
      <c r="AG806" s="26">
        <v>7.9461000000000004</v>
      </c>
    </row>
    <row r="807" spans="1:33" ht="15.75" customHeight="1">
      <c r="A807" s="101">
        <v>44994</v>
      </c>
      <c r="B807" s="102">
        <f>VLOOKUP(A807,'FTSE All-Share Historical '!A:B,2,FALSE)</f>
        <v>4342.7299999999996</v>
      </c>
      <c r="C807" s="26">
        <v>520</v>
      </c>
      <c r="D807" s="26">
        <v>180</v>
      </c>
      <c r="E807" s="26">
        <v>194.9</v>
      </c>
      <c r="F807" s="26">
        <v>230</v>
      </c>
      <c r="G807" s="26">
        <v>142.4</v>
      </c>
      <c r="H807" s="26">
        <v>486.5</v>
      </c>
      <c r="I807" s="26">
        <v>39.9</v>
      </c>
      <c r="J807" s="26">
        <v>139</v>
      </c>
      <c r="K807" s="26">
        <v>195</v>
      </c>
      <c r="L807" s="26">
        <v>162</v>
      </c>
      <c r="M807" s="26">
        <v>546</v>
      </c>
      <c r="N807" s="26">
        <v>165.2</v>
      </c>
      <c r="O807" s="26">
        <v>1068</v>
      </c>
      <c r="P807" s="26">
        <v>1782</v>
      </c>
      <c r="Q807" s="26">
        <v>70.099999999999994</v>
      </c>
      <c r="R807" s="26">
        <v>46.5</v>
      </c>
      <c r="S807" s="26">
        <v>64.599999999999994</v>
      </c>
      <c r="T807" s="26">
        <v>564</v>
      </c>
      <c r="U807" s="26">
        <v>192</v>
      </c>
      <c r="V807" s="26">
        <v>90.3</v>
      </c>
      <c r="W807" s="26">
        <v>5690</v>
      </c>
      <c r="X807" s="26">
        <v>2813</v>
      </c>
      <c r="Y807" s="26">
        <v>266.5</v>
      </c>
      <c r="Z807" s="26">
        <v>588.5</v>
      </c>
      <c r="AA807" s="26">
        <v>3330</v>
      </c>
      <c r="AB807" s="26">
        <v>323.60000000000002</v>
      </c>
      <c r="AC807" s="26">
        <v>945</v>
      </c>
      <c r="AD807" s="26">
        <v>11685</v>
      </c>
      <c r="AE807" s="26">
        <v>1365</v>
      </c>
      <c r="AF807" s="26">
        <v>1789</v>
      </c>
      <c r="AG807" s="26">
        <v>8.0905000000000005</v>
      </c>
    </row>
    <row r="808" spans="1:33" ht="15.75" customHeight="1">
      <c r="A808" s="101">
        <v>44995</v>
      </c>
      <c r="B808" s="102">
        <f>VLOOKUP(A808,'FTSE All-Share Historical '!A:B,2,FALSE)</f>
        <v>4269.9799999999996</v>
      </c>
      <c r="C808" s="26">
        <v>516</v>
      </c>
      <c r="D808" s="26">
        <v>179</v>
      </c>
      <c r="E808" s="26">
        <v>190.4</v>
      </c>
      <c r="F808" s="26">
        <v>228</v>
      </c>
      <c r="G808" s="26">
        <v>137</v>
      </c>
      <c r="H808" s="26">
        <v>486.5</v>
      </c>
      <c r="I808" s="26">
        <v>38.54</v>
      </c>
      <c r="J808" s="26">
        <v>138</v>
      </c>
      <c r="K808" s="26">
        <v>191</v>
      </c>
      <c r="L808" s="26">
        <v>158</v>
      </c>
      <c r="M808" s="26">
        <v>503</v>
      </c>
      <c r="N808" s="26">
        <v>161.69999999999999</v>
      </c>
      <c r="O808" s="26">
        <v>1068</v>
      </c>
      <c r="P808" s="26">
        <v>1740</v>
      </c>
      <c r="Q808" s="26">
        <v>69.2</v>
      </c>
      <c r="R808" s="26">
        <v>45</v>
      </c>
      <c r="S808" s="26">
        <v>62</v>
      </c>
      <c r="T808" s="26">
        <v>580</v>
      </c>
      <c r="U808" s="26">
        <v>192</v>
      </c>
      <c r="V808" s="26">
        <v>87.2</v>
      </c>
      <c r="W808" s="26">
        <v>5634</v>
      </c>
      <c r="X808" s="26">
        <v>2812</v>
      </c>
      <c r="Y808" s="26">
        <v>265.5</v>
      </c>
      <c r="Z808" s="26">
        <v>579.5</v>
      </c>
      <c r="AA808" s="26">
        <v>3290</v>
      </c>
      <c r="AB808" s="26">
        <v>331</v>
      </c>
      <c r="AC808" s="26">
        <v>905</v>
      </c>
      <c r="AD808" s="26">
        <v>11325</v>
      </c>
      <c r="AE808" s="26">
        <v>1339</v>
      </c>
      <c r="AF808" s="26">
        <v>1762</v>
      </c>
      <c r="AG808" s="26">
        <v>7.5667999999999997</v>
      </c>
    </row>
    <row r="809" spans="1:33" ht="15.75" customHeight="1">
      <c r="A809" s="101">
        <v>44998</v>
      </c>
      <c r="B809" s="102">
        <f>VLOOKUP(A809,'FTSE All-Share Historical '!A:B,2,FALSE)</f>
        <v>4158.8900000000003</v>
      </c>
      <c r="C809" s="26">
        <v>514</v>
      </c>
      <c r="D809" s="26">
        <v>170.2</v>
      </c>
      <c r="E809" s="26">
        <v>185.1</v>
      </c>
      <c r="F809" s="26">
        <v>226</v>
      </c>
      <c r="G809" s="26">
        <v>138</v>
      </c>
      <c r="H809" s="26">
        <v>474.5</v>
      </c>
      <c r="I809" s="26">
        <v>38.28</v>
      </c>
      <c r="J809" s="26">
        <v>136</v>
      </c>
      <c r="K809" s="26">
        <v>195</v>
      </c>
      <c r="L809" s="26">
        <v>151</v>
      </c>
      <c r="M809" s="26">
        <v>488</v>
      </c>
      <c r="N809" s="26">
        <v>157.30000000000001</v>
      </c>
      <c r="O809" s="26">
        <v>1076</v>
      </c>
      <c r="P809" s="26">
        <v>1650</v>
      </c>
      <c r="Q809" s="26">
        <v>66.5</v>
      </c>
      <c r="R809" s="26">
        <v>44.55</v>
      </c>
      <c r="S809" s="26">
        <v>61</v>
      </c>
      <c r="T809" s="26">
        <v>560</v>
      </c>
      <c r="U809" s="26">
        <v>184</v>
      </c>
      <c r="V809" s="26">
        <v>88.1</v>
      </c>
      <c r="W809" s="26">
        <v>5548</v>
      </c>
      <c r="X809" s="26">
        <v>2728</v>
      </c>
      <c r="Y809" s="26">
        <v>260</v>
      </c>
      <c r="Z809" s="26">
        <v>570</v>
      </c>
      <c r="AA809" s="26">
        <v>3200</v>
      </c>
      <c r="AB809" s="26">
        <v>328.8</v>
      </c>
      <c r="AC809" s="26">
        <v>910</v>
      </c>
      <c r="AD809" s="26">
        <v>11100</v>
      </c>
      <c r="AE809" s="26">
        <v>1297.5</v>
      </c>
      <c r="AF809" s="26">
        <v>1724</v>
      </c>
      <c r="AG809" s="26">
        <v>7.2237</v>
      </c>
    </row>
    <row r="810" spans="1:33" ht="15.75" customHeight="1">
      <c r="A810" s="101">
        <v>44999</v>
      </c>
      <c r="B810" s="102">
        <f>VLOOKUP(A810,'FTSE All-Share Historical '!A:B,2,FALSE)</f>
        <v>4210.2299999999996</v>
      </c>
      <c r="C810" s="26">
        <v>512</v>
      </c>
      <c r="D810" s="26">
        <v>171.4</v>
      </c>
      <c r="E810" s="26">
        <v>190.2</v>
      </c>
      <c r="F810" s="26">
        <v>219</v>
      </c>
      <c r="G810" s="26">
        <v>146</v>
      </c>
      <c r="H810" s="26">
        <v>458.5</v>
      </c>
      <c r="I810" s="26">
        <v>38.14</v>
      </c>
      <c r="J810" s="26">
        <v>135.5</v>
      </c>
      <c r="K810" s="26">
        <v>190.5</v>
      </c>
      <c r="L810" s="26">
        <v>155</v>
      </c>
      <c r="M810" s="26">
        <v>500</v>
      </c>
      <c r="N810" s="26">
        <v>165.1</v>
      </c>
      <c r="O810" s="26">
        <v>1090</v>
      </c>
      <c r="P810" s="26">
        <v>1684</v>
      </c>
      <c r="Q810" s="26">
        <v>67.599999999999994</v>
      </c>
      <c r="R810" s="26">
        <v>48</v>
      </c>
      <c r="S810" s="26">
        <v>61.5</v>
      </c>
      <c r="T810" s="26">
        <v>566</v>
      </c>
      <c r="U810" s="26">
        <v>190.5</v>
      </c>
      <c r="V810" s="26">
        <v>90.2</v>
      </c>
      <c r="W810" s="26">
        <v>5642</v>
      </c>
      <c r="X810" s="26">
        <v>2770</v>
      </c>
      <c r="Y810" s="26">
        <v>267.5</v>
      </c>
      <c r="Z810" s="26">
        <v>595</v>
      </c>
      <c r="AA810" s="26">
        <v>3250</v>
      </c>
      <c r="AB810" s="26">
        <v>330.8</v>
      </c>
      <c r="AC810" s="26">
        <v>930</v>
      </c>
      <c r="AD810" s="26">
        <v>11125</v>
      </c>
      <c r="AE810" s="26">
        <v>1336.5</v>
      </c>
      <c r="AF810" s="26">
        <v>1741.5</v>
      </c>
      <c r="AG810" s="26">
        <v>7.5849000000000002</v>
      </c>
    </row>
    <row r="811" spans="1:33" ht="15.75" customHeight="1">
      <c r="A811" s="101">
        <v>45000</v>
      </c>
      <c r="B811" s="102">
        <f>VLOOKUP(A811,'FTSE All-Share Historical '!A:B,2,FALSE)</f>
        <v>4055.98</v>
      </c>
      <c r="C811" s="26">
        <v>500</v>
      </c>
      <c r="D811" s="26">
        <v>169.8</v>
      </c>
      <c r="E811" s="26">
        <v>181.8</v>
      </c>
      <c r="F811" s="26">
        <v>218</v>
      </c>
      <c r="G811" s="26">
        <v>148.6</v>
      </c>
      <c r="H811" s="26">
        <v>452</v>
      </c>
      <c r="I811" s="26">
        <v>36.78</v>
      </c>
      <c r="J811" s="26">
        <v>136</v>
      </c>
      <c r="K811" s="26">
        <v>190</v>
      </c>
      <c r="L811" s="26">
        <v>146.6</v>
      </c>
      <c r="M811" s="26">
        <v>482</v>
      </c>
      <c r="N811" s="26">
        <v>151.5</v>
      </c>
      <c r="O811" s="26">
        <v>1084</v>
      </c>
      <c r="P811" s="26">
        <v>1636</v>
      </c>
      <c r="Q811" s="26">
        <v>67.2</v>
      </c>
      <c r="R811" s="26">
        <v>51.9</v>
      </c>
      <c r="S811" s="26">
        <v>60.6</v>
      </c>
      <c r="T811" s="26">
        <v>564</v>
      </c>
      <c r="U811" s="26">
        <v>183.5</v>
      </c>
      <c r="V811" s="26">
        <v>90.5</v>
      </c>
      <c r="W811" s="26">
        <v>5334</v>
      </c>
      <c r="X811" s="26">
        <v>2559.5</v>
      </c>
      <c r="Y811" s="26">
        <v>253.5</v>
      </c>
      <c r="Z811" s="26">
        <v>577</v>
      </c>
      <c r="AA811" s="26">
        <v>3150</v>
      </c>
      <c r="AB811" s="26">
        <v>308.8</v>
      </c>
      <c r="AC811" s="26">
        <v>920</v>
      </c>
      <c r="AD811" s="26">
        <v>10610</v>
      </c>
      <c r="AE811" s="26">
        <v>1273.5</v>
      </c>
      <c r="AF811" s="26">
        <v>1739</v>
      </c>
      <c r="AG811" s="26">
        <v>7.0430999999999999</v>
      </c>
    </row>
    <row r="812" spans="1:33" ht="15.75" customHeight="1">
      <c r="A812" s="101">
        <v>45001</v>
      </c>
      <c r="B812" s="102">
        <f>VLOOKUP(A812,'FTSE All-Share Historical '!A:B,2,FALSE)</f>
        <v>4091.16</v>
      </c>
      <c r="C812" s="26">
        <v>491</v>
      </c>
      <c r="D812" s="26">
        <v>168.4</v>
      </c>
      <c r="E812" s="26">
        <v>180.6</v>
      </c>
      <c r="F812" s="26">
        <v>218</v>
      </c>
      <c r="G812" s="26">
        <v>153.80000000000001</v>
      </c>
      <c r="H812" s="26">
        <v>450</v>
      </c>
      <c r="I812" s="26">
        <v>37.78</v>
      </c>
      <c r="J812" s="26">
        <v>136</v>
      </c>
      <c r="K812" s="26">
        <v>192</v>
      </c>
      <c r="L812" s="26">
        <v>146.6</v>
      </c>
      <c r="M812" s="26">
        <v>480</v>
      </c>
      <c r="N812" s="26">
        <v>155.1</v>
      </c>
      <c r="O812" s="26">
        <v>1096</v>
      </c>
      <c r="P812" s="26">
        <v>1666</v>
      </c>
      <c r="Q812" s="26">
        <v>67.5</v>
      </c>
      <c r="R812" s="26">
        <v>50.6</v>
      </c>
      <c r="S812" s="26">
        <v>60.5</v>
      </c>
      <c r="T812" s="26">
        <v>560</v>
      </c>
      <c r="U812" s="26">
        <v>191</v>
      </c>
      <c r="V812" s="26">
        <v>89.2</v>
      </c>
      <c r="W812" s="26">
        <v>5281</v>
      </c>
      <c r="X812" s="26">
        <v>2479</v>
      </c>
      <c r="Y812" s="26">
        <v>250.5</v>
      </c>
      <c r="Z812" s="26">
        <v>583.5</v>
      </c>
      <c r="AA812" s="26">
        <v>3170</v>
      </c>
      <c r="AB812" s="26">
        <v>308.39999999999998</v>
      </c>
      <c r="AC812" s="26">
        <v>910</v>
      </c>
      <c r="AD812" s="26">
        <v>10655</v>
      </c>
      <c r="AE812" s="26">
        <v>1277</v>
      </c>
      <c r="AF812" s="26">
        <v>1741.5</v>
      </c>
      <c r="AG812" s="26">
        <v>7.0395000000000003</v>
      </c>
    </row>
    <row r="813" spans="1:33" ht="15.75" customHeight="1">
      <c r="A813" s="101">
        <v>45002</v>
      </c>
      <c r="B813" s="102">
        <f>VLOOKUP(A813,'FTSE All-Share Historical '!A:B,2,FALSE)</f>
        <v>4046.9</v>
      </c>
      <c r="C813" s="26">
        <v>486</v>
      </c>
      <c r="D813" s="26">
        <v>170</v>
      </c>
      <c r="E813" s="26">
        <v>173.5</v>
      </c>
      <c r="F813" s="26">
        <v>224</v>
      </c>
      <c r="G813" s="26">
        <v>144.80000000000001</v>
      </c>
      <c r="H813" s="26">
        <v>439.5</v>
      </c>
      <c r="I813" s="26">
        <v>36.24</v>
      </c>
      <c r="J813" s="26">
        <v>132</v>
      </c>
      <c r="K813" s="26">
        <v>186</v>
      </c>
      <c r="L813" s="26">
        <v>138.6</v>
      </c>
      <c r="M813" s="26">
        <v>463</v>
      </c>
      <c r="N813" s="26">
        <v>154.5</v>
      </c>
      <c r="O813" s="26">
        <v>1080</v>
      </c>
      <c r="P813" s="26">
        <v>1652</v>
      </c>
      <c r="Q813" s="26">
        <v>67.099999999999994</v>
      </c>
      <c r="R813" s="26">
        <v>52.1</v>
      </c>
      <c r="S813" s="26">
        <v>60.5</v>
      </c>
      <c r="T813" s="26">
        <v>512</v>
      </c>
      <c r="U813" s="26">
        <v>190.5</v>
      </c>
      <c r="V813" s="26">
        <v>86.2</v>
      </c>
      <c r="W813" s="26">
        <v>5250</v>
      </c>
      <c r="X813" s="26">
        <v>2504</v>
      </c>
      <c r="Y813" s="26">
        <v>248.5</v>
      </c>
      <c r="Z813" s="26">
        <v>589</v>
      </c>
      <c r="AA813" s="26">
        <v>3145</v>
      </c>
      <c r="AB813" s="26">
        <v>302.2</v>
      </c>
      <c r="AC813" s="26">
        <v>925</v>
      </c>
      <c r="AD813" s="26">
        <v>10605</v>
      </c>
      <c r="AE813" s="26">
        <v>1224</v>
      </c>
      <c r="AF813" s="26">
        <v>1662.5</v>
      </c>
      <c r="AG813" s="26">
        <v>6.9527999999999999</v>
      </c>
    </row>
    <row r="814" spans="1:33" ht="15.75" customHeight="1">
      <c r="A814" s="101">
        <v>45005</v>
      </c>
      <c r="B814" s="102">
        <f>VLOOKUP(A814,'FTSE All-Share Historical '!A:B,2,FALSE)</f>
        <v>4080.06</v>
      </c>
      <c r="C814" s="26">
        <v>485</v>
      </c>
      <c r="D814" s="26">
        <v>170</v>
      </c>
      <c r="E814" s="26">
        <v>176.8</v>
      </c>
      <c r="F814" s="26">
        <v>225</v>
      </c>
      <c r="G814" s="26">
        <v>145.4</v>
      </c>
      <c r="H814" s="26">
        <v>440</v>
      </c>
      <c r="I814" s="26">
        <v>36.299999999999997</v>
      </c>
      <c r="J814" s="26">
        <v>133</v>
      </c>
      <c r="K814" s="26">
        <v>185</v>
      </c>
      <c r="L814" s="26">
        <v>142</v>
      </c>
      <c r="M814" s="26">
        <v>445</v>
      </c>
      <c r="N814" s="26">
        <v>154.69999999999999</v>
      </c>
      <c r="O814" s="26">
        <v>1088</v>
      </c>
      <c r="P814" s="26">
        <v>1662</v>
      </c>
      <c r="Q814" s="26">
        <v>66.900000000000006</v>
      </c>
      <c r="R814" s="26">
        <v>51.1</v>
      </c>
      <c r="S814" s="26">
        <v>59.8</v>
      </c>
      <c r="T814" s="26">
        <v>485</v>
      </c>
      <c r="U814" s="26">
        <v>185</v>
      </c>
      <c r="V814" s="26">
        <v>86.3</v>
      </c>
      <c r="W814" s="26">
        <v>5360</v>
      </c>
      <c r="X814" s="26">
        <v>2626</v>
      </c>
      <c r="Y814" s="26">
        <v>255</v>
      </c>
      <c r="Z814" s="26">
        <v>580</v>
      </c>
      <c r="AA814" s="26">
        <v>3120</v>
      </c>
      <c r="AB814" s="26">
        <v>306.2</v>
      </c>
      <c r="AC814" s="26">
        <v>905</v>
      </c>
      <c r="AD814" s="26">
        <v>10675</v>
      </c>
      <c r="AE814" s="26">
        <v>1238</v>
      </c>
      <c r="AF814" s="26">
        <v>1658.5</v>
      </c>
      <c r="AG814" s="26">
        <v>6.5012999999999996</v>
      </c>
    </row>
    <row r="815" spans="1:33" ht="15.75" customHeight="1">
      <c r="A815" s="101">
        <v>45006</v>
      </c>
      <c r="B815" s="102">
        <f>VLOOKUP(A815,'FTSE All-Share Historical '!A:B,2,FALSE)</f>
        <v>4151.5600000000004</v>
      </c>
      <c r="C815" s="26">
        <v>486</v>
      </c>
      <c r="D815" s="26">
        <v>172.4</v>
      </c>
      <c r="E815" s="26">
        <v>179.4</v>
      </c>
      <c r="F815" s="26">
        <v>222</v>
      </c>
      <c r="G815" s="26">
        <v>145</v>
      </c>
      <c r="H815" s="26">
        <v>431.5</v>
      </c>
      <c r="I815" s="26">
        <v>36.76</v>
      </c>
      <c r="J815" s="26">
        <v>134.5</v>
      </c>
      <c r="K815" s="26">
        <v>179.5</v>
      </c>
      <c r="L815" s="26">
        <v>141.80000000000001</v>
      </c>
      <c r="M815" s="26">
        <v>443.5</v>
      </c>
      <c r="N815" s="26">
        <v>161.6</v>
      </c>
      <c r="O815" s="26">
        <v>1100</v>
      </c>
      <c r="P815" s="26">
        <v>1674</v>
      </c>
      <c r="Q815" s="26">
        <v>68.2</v>
      </c>
      <c r="R815" s="26">
        <v>51.6</v>
      </c>
      <c r="S815" s="26">
        <v>60.4</v>
      </c>
      <c r="T815" s="26">
        <v>506</v>
      </c>
      <c r="U815" s="26">
        <v>183</v>
      </c>
      <c r="V815" s="26">
        <v>88.9</v>
      </c>
      <c r="W815" s="26">
        <v>5340</v>
      </c>
      <c r="X815" s="26">
        <v>2601.5</v>
      </c>
      <c r="Y815" s="26">
        <v>260.5</v>
      </c>
      <c r="Z815" s="26">
        <v>600</v>
      </c>
      <c r="AA815" s="26">
        <v>3145</v>
      </c>
      <c r="AB815" s="26">
        <v>314</v>
      </c>
      <c r="AC815" s="26">
        <v>885</v>
      </c>
      <c r="AD815" s="26">
        <v>10905</v>
      </c>
      <c r="AE815" s="26">
        <v>1278.5</v>
      </c>
      <c r="AF815" s="26">
        <v>1699.5</v>
      </c>
      <c r="AG815" s="26">
        <v>6.3948</v>
      </c>
    </row>
    <row r="816" spans="1:33" ht="15.75" customHeight="1">
      <c r="A816" s="101">
        <v>45007</v>
      </c>
      <c r="B816" s="102">
        <f>VLOOKUP(A816,'FTSE All-Share Historical '!A:B,2,FALSE)</f>
        <v>4165.3900000000003</v>
      </c>
      <c r="C816" s="26">
        <v>471</v>
      </c>
      <c r="D816" s="26">
        <v>171.8</v>
      </c>
      <c r="E816" s="26">
        <v>179.5</v>
      </c>
      <c r="F816" s="26">
        <v>225</v>
      </c>
      <c r="G816" s="26">
        <v>143.80000000000001</v>
      </c>
      <c r="H816" s="26">
        <v>460.5</v>
      </c>
      <c r="I816" s="26">
        <v>36.54</v>
      </c>
      <c r="J816" s="26">
        <v>133.75</v>
      </c>
      <c r="K816" s="26">
        <v>187</v>
      </c>
      <c r="L816" s="26">
        <v>141</v>
      </c>
      <c r="M816" s="26">
        <v>443</v>
      </c>
      <c r="N816" s="26">
        <v>158.5</v>
      </c>
      <c r="O816" s="26">
        <v>1040</v>
      </c>
      <c r="P816" s="26">
        <v>1690</v>
      </c>
      <c r="Q816" s="26">
        <v>67.599999999999994</v>
      </c>
      <c r="R816" s="26">
        <v>55.5</v>
      </c>
      <c r="S816" s="26">
        <v>62.4</v>
      </c>
      <c r="T816" s="26">
        <v>504</v>
      </c>
      <c r="U816" s="26">
        <v>180.25</v>
      </c>
      <c r="V816" s="26">
        <v>87.7</v>
      </c>
      <c r="W816" s="26">
        <v>5319</v>
      </c>
      <c r="X816" s="26">
        <v>2604</v>
      </c>
      <c r="Y816" s="26">
        <v>254</v>
      </c>
      <c r="Z816" s="26">
        <v>592</v>
      </c>
      <c r="AA816" s="26">
        <v>3150</v>
      </c>
      <c r="AB816" s="26">
        <v>313.8</v>
      </c>
      <c r="AC816" s="26">
        <v>887.5</v>
      </c>
      <c r="AD816" s="26">
        <v>10795</v>
      </c>
      <c r="AE816" s="26">
        <v>1269</v>
      </c>
      <c r="AF816" s="26">
        <v>1705.5</v>
      </c>
      <c r="AG816" s="26">
        <v>6.1401000000000003</v>
      </c>
    </row>
    <row r="817" spans="1:33" ht="15.75" customHeight="1">
      <c r="A817" s="101">
        <v>45008</v>
      </c>
      <c r="B817" s="102">
        <f>VLOOKUP(A817,'FTSE All-Share Historical '!A:B,2,FALSE)</f>
        <v>4132.7</v>
      </c>
      <c r="C817" s="26">
        <v>477</v>
      </c>
      <c r="D817" s="26">
        <v>172</v>
      </c>
      <c r="E817" s="26">
        <v>176.3</v>
      </c>
      <c r="F817" s="26">
        <v>230</v>
      </c>
      <c r="G817" s="26">
        <v>140</v>
      </c>
      <c r="H817" s="26">
        <v>462</v>
      </c>
      <c r="I817" s="26">
        <v>35.94</v>
      </c>
      <c r="J817" s="26">
        <v>135</v>
      </c>
      <c r="K817" s="26">
        <v>183.5</v>
      </c>
      <c r="L817" s="26">
        <v>138.80000000000001</v>
      </c>
      <c r="M817" s="26">
        <v>446</v>
      </c>
      <c r="N817" s="26">
        <v>159.5</v>
      </c>
      <c r="O817" s="26">
        <v>1066</v>
      </c>
      <c r="P817" s="26">
        <v>1672</v>
      </c>
      <c r="Q817" s="26">
        <v>67.2</v>
      </c>
      <c r="R817" s="26">
        <v>55.4</v>
      </c>
      <c r="S817" s="26">
        <v>64</v>
      </c>
      <c r="T817" s="26">
        <v>502</v>
      </c>
      <c r="U817" s="26">
        <v>187</v>
      </c>
      <c r="V817" s="26">
        <v>88.2</v>
      </c>
      <c r="W817" s="26">
        <v>5288</v>
      </c>
      <c r="X817" s="26">
        <v>2586.5</v>
      </c>
      <c r="Y817" s="26">
        <v>255</v>
      </c>
      <c r="Z817" s="26">
        <v>581</v>
      </c>
      <c r="AA817" s="26">
        <v>3155</v>
      </c>
      <c r="AB817" s="26">
        <v>307</v>
      </c>
      <c r="AC817" s="26">
        <v>910</v>
      </c>
      <c r="AD817" s="26">
        <v>10690</v>
      </c>
      <c r="AE817" s="26">
        <v>1278.5</v>
      </c>
      <c r="AF817" s="26">
        <v>1673</v>
      </c>
      <c r="AG817" s="26">
        <v>6.1401000000000003</v>
      </c>
    </row>
    <row r="818" spans="1:33" ht="15.75" customHeight="1">
      <c r="A818" s="101">
        <v>45009</v>
      </c>
      <c r="B818" s="102">
        <f>VLOOKUP(A818,'FTSE All-Share Historical '!A:B,2,FALSE)</f>
        <v>4080.78</v>
      </c>
      <c r="C818" s="26">
        <v>471</v>
      </c>
      <c r="D818" s="26">
        <v>171</v>
      </c>
      <c r="E818" s="26">
        <v>172.4</v>
      </c>
      <c r="F818" s="26">
        <v>228</v>
      </c>
      <c r="G818" s="26">
        <v>142.6</v>
      </c>
      <c r="H818" s="26">
        <v>466.5</v>
      </c>
      <c r="I818" s="26">
        <v>35.22</v>
      </c>
      <c r="J818" s="26">
        <v>135</v>
      </c>
      <c r="K818" s="26">
        <v>182.5</v>
      </c>
      <c r="L818" s="26">
        <v>137</v>
      </c>
      <c r="M818" s="26">
        <v>438</v>
      </c>
      <c r="N818" s="26">
        <v>160.19999999999999</v>
      </c>
      <c r="O818" s="26">
        <v>1058</v>
      </c>
      <c r="P818" s="26">
        <v>1648</v>
      </c>
      <c r="Q818" s="26">
        <v>65.2</v>
      </c>
      <c r="R818" s="26">
        <v>53.1</v>
      </c>
      <c r="S818" s="26">
        <v>62.2</v>
      </c>
      <c r="T818" s="26">
        <v>504</v>
      </c>
      <c r="U818" s="26">
        <v>184</v>
      </c>
      <c r="V818" s="26">
        <v>85.5</v>
      </c>
      <c r="W818" s="26">
        <v>5253</v>
      </c>
      <c r="X818" s="26">
        <v>2538</v>
      </c>
      <c r="Y818" s="26">
        <v>252</v>
      </c>
      <c r="Z818" s="26">
        <v>660</v>
      </c>
      <c r="AA818" s="26">
        <v>3175</v>
      </c>
      <c r="AB818" s="26">
        <v>300</v>
      </c>
      <c r="AC818" s="26">
        <v>880</v>
      </c>
      <c r="AD818" s="26">
        <v>10470</v>
      </c>
      <c r="AE818" s="26">
        <v>1263</v>
      </c>
      <c r="AF818" s="26">
        <v>1671.5</v>
      </c>
      <c r="AG818" s="26">
        <v>5.7409999999999997</v>
      </c>
    </row>
    <row r="819" spans="1:33" ht="15.75" customHeight="1">
      <c r="A819" s="101">
        <v>45012</v>
      </c>
      <c r="B819" s="102">
        <f>VLOOKUP(A819,'FTSE All-Share Historical '!A:B,2,FALSE)</f>
        <v>4113.29</v>
      </c>
      <c r="C819" s="26">
        <v>483</v>
      </c>
      <c r="D819" s="26">
        <v>173.4</v>
      </c>
      <c r="E819" s="26">
        <v>172.3</v>
      </c>
      <c r="F819" s="26">
        <v>225</v>
      </c>
      <c r="G819" s="26">
        <v>144</v>
      </c>
      <c r="H819" s="26">
        <v>463</v>
      </c>
      <c r="I819" s="26">
        <v>34.92</v>
      </c>
      <c r="J819" s="26">
        <v>134</v>
      </c>
      <c r="K819" s="26">
        <v>182.5</v>
      </c>
      <c r="L819" s="26">
        <v>137.4</v>
      </c>
      <c r="M819" s="26">
        <v>438</v>
      </c>
      <c r="N819" s="26">
        <v>161.80000000000001</v>
      </c>
      <c r="O819" s="26">
        <v>1096</v>
      </c>
      <c r="P819" s="26">
        <v>1640</v>
      </c>
      <c r="Q819" s="26">
        <v>66.099999999999994</v>
      </c>
      <c r="R819" s="26">
        <v>54.6</v>
      </c>
      <c r="S819" s="26">
        <v>61.5</v>
      </c>
      <c r="T819" s="26">
        <v>480</v>
      </c>
      <c r="U819" s="26">
        <v>182</v>
      </c>
      <c r="V819" s="26">
        <v>86.1</v>
      </c>
      <c r="W819" s="26">
        <v>5232</v>
      </c>
      <c r="X819" s="26">
        <v>2539</v>
      </c>
      <c r="Y819" s="26">
        <v>250.5</v>
      </c>
      <c r="Z819" s="26">
        <v>677.5</v>
      </c>
      <c r="AA819" s="26">
        <v>3070</v>
      </c>
      <c r="AB819" s="26">
        <v>299.60000000000002</v>
      </c>
      <c r="AC819" s="26">
        <v>900</v>
      </c>
      <c r="AD819" s="26">
        <v>10515</v>
      </c>
      <c r="AE819" s="26">
        <v>1271.5</v>
      </c>
      <c r="AF819" s="26">
        <v>1658</v>
      </c>
      <c r="AG819" s="26">
        <v>5.7771999999999997</v>
      </c>
    </row>
    <row r="820" spans="1:33" ht="15.75" customHeight="1">
      <c r="A820" s="101">
        <v>45013</v>
      </c>
      <c r="B820" s="102">
        <f>VLOOKUP(A820,'FTSE All-Share Historical '!A:B,2,FALSE)</f>
        <v>4115.04</v>
      </c>
      <c r="C820" s="26">
        <v>480</v>
      </c>
      <c r="D820" s="26">
        <v>172.4</v>
      </c>
      <c r="E820" s="26">
        <v>170.4</v>
      </c>
      <c r="F820" s="26">
        <v>225</v>
      </c>
      <c r="G820" s="26">
        <v>142.6</v>
      </c>
      <c r="H820" s="26">
        <v>479.5</v>
      </c>
      <c r="I820" s="26">
        <v>34.14</v>
      </c>
      <c r="J820" s="26">
        <v>135</v>
      </c>
      <c r="K820" s="26">
        <v>186</v>
      </c>
      <c r="L820" s="26">
        <v>135.4</v>
      </c>
      <c r="M820" s="26">
        <v>423.5</v>
      </c>
      <c r="N820" s="26">
        <v>161</v>
      </c>
      <c r="O820" s="26">
        <v>1070</v>
      </c>
      <c r="P820" s="26">
        <v>1608</v>
      </c>
      <c r="Q820" s="26">
        <v>64.5</v>
      </c>
      <c r="R820" s="26">
        <v>53.1</v>
      </c>
      <c r="S820" s="26">
        <v>61.5</v>
      </c>
      <c r="T820" s="26">
        <v>488</v>
      </c>
      <c r="U820" s="26">
        <v>180</v>
      </c>
      <c r="V820" s="26">
        <v>84.2</v>
      </c>
      <c r="W820" s="26">
        <v>5338</v>
      </c>
      <c r="X820" s="26">
        <v>2567.5</v>
      </c>
      <c r="Y820" s="26">
        <v>251.5</v>
      </c>
      <c r="Z820" s="26">
        <v>679</v>
      </c>
      <c r="AA820" s="26">
        <v>3105</v>
      </c>
      <c r="AB820" s="26">
        <v>303.60000000000002</v>
      </c>
      <c r="AC820" s="26">
        <v>890</v>
      </c>
      <c r="AD820" s="26">
        <v>10655</v>
      </c>
      <c r="AE820" s="26">
        <v>1270</v>
      </c>
      <c r="AF820" s="26">
        <v>1631.5</v>
      </c>
      <c r="AG820" s="26">
        <v>5.5965999999999996</v>
      </c>
    </row>
    <row r="821" spans="1:33" ht="15.75" customHeight="1">
      <c r="A821" s="101">
        <v>45014</v>
      </c>
      <c r="B821" s="102">
        <f>VLOOKUP(A821,'FTSE All-Share Historical '!A:B,2,FALSE)</f>
        <v>4160.28</v>
      </c>
      <c r="C821" s="26">
        <v>477</v>
      </c>
      <c r="D821" s="26">
        <v>172.4</v>
      </c>
      <c r="E821" s="26">
        <v>170</v>
      </c>
      <c r="F821" s="26">
        <v>225</v>
      </c>
      <c r="G821" s="26">
        <v>143.6</v>
      </c>
      <c r="H821" s="26">
        <v>477</v>
      </c>
      <c r="I821" s="26">
        <v>34.56</v>
      </c>
      <c r="J821" s="26">
        <v>135</v>
      </c>
      <c r="K821" s="26">
        <v>185.5</v>
      </c>
      <c r="L821" s="26">
        <v>137.4</v>
      </c>
      <c r="M821" s="26">
        <v>418.5</v>
      </c>
      <c r="N821" s="26">
        <v>162.19999999999999</v>
      </c>
      <c r="O821" s="26">
        <v>1040</v>
      </c>
      <c r="P821" s="26">
        <v>1650</v>
      </c>
      <c r="Q821" s="26">
        <v>67.8</v>
      </c>
      <c r="R821" s="26">
        <v>52.6</v>
      </c>
      <c r="S821" s="26">
        <v>60.4</v>
      </c>
      <c r="T821" s="26">
        <v>480</v>
      </c>
      <c r="U821" s="26">
        <v>185</v>
      </c>
      <c r="V821" s="26">
        <v>85.2</v>
      </c>
      <c r="W821" s="26">
        <v>5393</v>
      </c>
      <c r="X821" s="26">
        <v>2634</v>
      </c>
      <c r="Y821" s="26">
        <v>239</v>
      </c>
      <c r="Z821" s="26">
        <v>700</v>
      </c>
      <c r="AA821" s="26">
        <v>3100</v>
      </c>
      <c r="AB821" s="26">
        <v>305.60000000000002</v>
      </c>
      <c r="AC821" s="26">
        <v>900</v>
      </c>
      <c r="AD821" s="26">
        <v>10635</v>
      </c>
      <c r="AE821" s="26">
        <v>1291.5</v>
      </c>
      <c r="AF821" s="26">
        <v>1645</v>
      </c>
      <c r="AG821" s="26">
        <v>5.8872999999999998</v>
      </c>
    </row>
    <row r="822" spans="1:33" ht="15.75" customHeight="1">
      <c r="A822" s="101">
        <v>45015</v>
      </c>
      <c r="B822" s="102">
        <f>VLOOKUP(A822,'FTSE All-Share Historical '!A:B,2,FALSE)</f>
        <v>4195.43</v>
      </c>
      <c r="C822" s="26">
        <v>467</v>
      </c>
      <c r="D822" s="26">
        <v>178</v>
      </c>
      <c r="E822" s="26">
        <v>174.9</v>
      </c>
      <c r="F822" s="26">
        <v>223</v>
      </c>
      <c r="G822" s="26">
        <v>140</v>
      </c>
      <c r="H822" s="26">
        <v>466</v>
      </c>
      <c r="I822" s="26">
        <v>35.619999999999997</v>
      </c>
      <c r="J822" s="26">
        <v>133.5</v>
      </c>
      <c r="K822" s="26">
        <v>183</v>
      </c>
      <c r="L822" s="26">
        <v>143.6</v>
      </c>
      <c r="M822" s="26">
        <v>438</v>
      </c>
      <c r="N822" s="26">
        <v>163.6</v>
      </c>
      <c r="O822" s="26">
        <v>1058</v>
      </c>
      <c r="P822" s="26">
        <v>1700</v>
      </c>
      <c r="Q822" s="26">
        <v>68.8</v>
      </c>
      <c r="R822" s="26">
        <v>53.7</v>
      </c>
      <c r="S822" s="26">
        <v>59.8</v>
      </c>
      <c r="T822" s="26">
        <v>495</v>
      </c>
      <c r="U822" s="26">
        <v>181.5</v>
      </c>
      <c r="V822" s="26">
        <v>87.7</v>
      </c>
      <c r="W822" s="26">
        <v>5439</v>
      </c>
      <c r="X822" s="26">
        <v>2687.5</v>
      </c>
      <c r="Y822" s="26">
        <v>236.5</v>
      </c>
      <c r="Z822" s="26">
        <v>722</v>
      </c>
      <c r="AA822" s="26">
        <v>3100</v>
      </c>
      <c r="AB822" s="26">
        <v>302.2</v>
      </c>
      <c r="AC822" s="26">
        <v>905</v>
      </c>
      <c r="AD822" s="26">
        <v>10720</v>
      </c>
      <c r="AE822" s="26">
        <v>1312</v>
      </c>
      <c r="AF822" s="26">
        <v>1680.5</v>
      </c>
      <c r="AG822" s="26">
        <v>5.7771999999999997</v>
      </c>
    </row>
    <row r="823" spans="1:33" ht="15.75" customHeight="1">
      <c r="A823" s="101">
        <v>45016</v>
      </c>
      <c r="B823" s="102">
        <f>VLOOKUP(A823,'FTSE All-Share Historical '!A:B,2,FALSE)</f>
        <v>4201.42</v>
      </c>
      <c r="C823" s="26">
        <v>465</v>
      </c>
      <c r="D823" s="26">
        <v>172.4</v>
      </c>
      <c r="E823" s="26">
        <v>174.8</v>
      </c>
      <c r="F823" s="26">
        <v>227</v>
      </c>
      <c r="G823" s="26">
        <v>131.6</v>
      </c>
      <c r="H823" s="26">
        <v>469.5</v>
      </c>
      <c r="I823" s="26">
        <v>35.86</v>
      </c>
      <c r="J823" s="26">
        <v>135</v>
      </c>
      <c r="K823" s="26">
        <v>186</v>
      </c>
      <c r="L823" s="26">
        <v>143.6</v>
      </c>
      <c r="M823" s="26">
        <v>434.5</v>
      </c>
      <c r="N823" s="26">
        <v>164.5</v>
      </c>
      <c r="O823" s="26">
        <v>1026</v>
      </c>
      <c r="P823" s="26">
        <v>1690</v>
      </c>
      <c r="Q823" s="26">
        <v>68.2</v>
      </c>
      <c r="R823" s="26">
        <v>54.5</v>
      </c>
      <c r="S823" s="26">
        <v>59.8</v>
      </c>
      <c r="T823" s="26">
        <v>490</v>
      </c>
      <c r="U823" s="26">
        <v>183</v>
      </c>
      <c r="V823" s="26">
        <v>88.8</v>
      </c>
      <c r="W823" s="26">
        <v>5478</v>
      </c>
      <c r="X823" s="26">
        <v>2678</v>
      </c>
      <c r="Y823" s="26">
        <v>236.5</v>
      </c>
      <c r="Z823" s="26">
        <v>715</v>
      </c>
      <c r="AA823" s="26">
        <v>3090</v>
      </c>
      <c r="AB823" s="26">
        <v>298.8</v>
      </c>
      <c r="AC823" s="26">
        <v>905</v>
      </c>
      <c r="AD823" s="26">
        <v>10650</v>
      </c>
      <c r="AE823" s="26">
        <v>1312.5</v>
      </c>
      <c r="AF823" s="26">
        <v>1675</v>
      </c>
      <c r="AG823" s="26">
        <v>5.8312999999999997</v>
      </c>
    </row>
    <row r="824" spans="1:33" ht="15.75" customHeight="1">
      <c r="A824" s="101">
        <v>45019</v>
      </c>
      <c r="B824" s="102">
        <f>VLOOKUP(A824,'FTSE All-Share Historical '!A:B,2,FALSE)</f>
        <v>4219.41</v>
      </c>
      <c r="C824" s="26">
        <v>472</v>
      </c>
      <c r="D824" s="26">
        <v>172.2</v>
      </c>
      <c r="E824" s="26">
        <v>172.9</v>
      </c>
      <c r="F824" s="26">
        <v>225</v>
      </c>
      <c r="G824" s="26">
        <v>125.5</v>
      </c>
      <c r="H824" s="26">
        <v>456</v>
      </c>
      <c r="I824" s="26">
        <v>35.5</v>
      </c>
      <c r="J824" s="26">
        <v>135.75</v>
      </c>
      <c r="K824" s="26">
        <v>187.5</v>
      </c>
      <c r="L824" s="26">
        <v>141.80000000000001</v>
      </c>
      <c r="M824" s="26">
        <v>426.5</v>
      </c>
      <c r="N824" s="26">
        <v>162.9</v>
      </c>
      <c r="O824" s="26">
        <v>1060</v>
      </c>
      <c r="P824" s="26">
        <v>1686</v>
      </c>
      <c r="Q824" s="26">
        <v>70.3</v>
      </c>
      <c r="R824" s="26">
        <v>55</v>
      </c>
      <c r="S824" s="26">
        <v>60.1</v>
      </c>
      <c r="T824" s="26">
        <v>494.5</v>
      </c>
      <c r="U824" s="26">
        <v>180.25</v>
      </c>
      <c r="V824" s="26">
        <v>91.4</v>
      </c>
      <c r="W824" s="26">
        <v>5405</v>
      </c>
      <c r="X824" s="26">
        <v>2678</v>
      </c>
      <c r="Y824" s="26">
        <v>239</v>
      </c>
      <c r="Z824" s="26">
        <v>717.5</v>
      </c>
      <c r="AA824" s="26">
        <v>3025</v>
      </c>
      <c r="AB824" s="26">
        <v>302.8</v>
      </c>
      <c r="AC824" s="26">
        <v>906</v>
      </c>
      <c r="AD824" s="26">
        <v>10745</v>
      </c>
      <c r="AE824" s="26">
        <v>1284</v>
      </c>
      <c r="AF824" s="26">
        <v>1686</v>
      </c>
      <c r="AG824" s="26">
        <v>5.3635999999999999</v>
      </c>
    </row>
    <row r="825" spans="1:33" ht="15.75" customHeight="1">
      <c r="A825" s="101">
        <v>45020</v>
      </c>
      <c r="B825" s="102">
        <f>VLOOKUP(A825,'FTSE All-Share Historical '!A:B,2,FALSE)</f>
        <v>4199.2</v>
      </c>
      <c r="C825" s="26">
        <v>475</v>
      </c>
      <c r="D825" s="26">
        <v>171.4</v>
      </c>
      <c r="E825" s="26">
        <v>170.4</v>
      </c>
      <c r="F825" s="26">
        <v>225</v>
      </c>
      <c r="G825" s="26">
        <v>128.5</v>
      </c>
      <c r="H825" s="26">
        <v>462</v>
      </c>
      <c r="I825" s="26">
        <v>33.6</v>
      </c>
      <c r="J825" s="26">
        <v>130</v>
      </c>
      <c r="K825" s="26">
        <v>190</v>
      </c>
      <c r="L825" s="26">
        <v>143.19999999999999</v>
      </c>
      <c r="M825" s="26">
        <v>414</v>
      </c>
      <c r="N825" s="26">
        <v>164.8</v>
      </c>
      <c r="O825" s="26">
        <v>1075</v>
      </c>
      <c r="P825" s="26">
        <v>1680</v>
      </c>
      <c r="Q825" s="26">
        <v>70.400000000000006</v>
      </c>
      <c r="R825" s="26">
        <v>54.4</v>
      </c>
      <c r="S825" s="26">
        <v>59.8</v>
      </c>
      <c r="T825" s="26">
        <v>490</v>
      </c>
      <c r="U825" s="26">
        <v>179.5</v>
      </c>
      <c r="V825" s="26">
        <v>90.5</v>
      </c>
      <c r="W825" s="26">
        <v>5312</v>
      </c>
      <c r="X825" s="26">
        <v>2634</v>
      </c>
      <c r="Y825" s="26">
        <v>234</v>
      </c>
      <c r="Z825" s="26">
        <v>696</v>
      </c>
      <c r="AA825" s="26">
        <v>2990</v>
      </c>
      <c r="AB825" s="26">
        <v>302</v>
      </c>
      <c r="AC825" s="26">
        <v>908</v>
      </c>
      <c r="AD825" s="26">
        <v>10355</v>
      </c>
      <c r="AE825" s="26">
        <v>1282</v>
      </c>
      <c r="AF825" s="26">
        <v>1675.5</v>
      </c>
      <c r="AG825" s="26">
        <v>5.4177999999999997</v>
      </c>
    </row>
    <row r="826" spans="1:33" ht="15.75" customHeight="1">
      <c r="A826" s="101">
        <v>45021</v>
      </c>
      <c r="B826" s="102">
        <f>VLOOKUP(A826,'FTSE All-Share Historical '!A:B,2,FALSE)</f>
        <v>4205.97</v>
      </c>
      <c r="C826" s="26">
        <v>480</v>
      </c>
      <c r="D826" s="26">
        <v>169.4</v>
      </c>
      <c r="E826" s="26">
        <v>165.6</v>
      </c>
      <c r="F826" s="26">
        <v>223</v>
      </c>
      <c r="G826" s="26">
        <v>129</v>
      </c>
      <c r="H826" s="26">
        <v>460</v>
      </c>
      <c r="I826" s="26">
        <v>34.299999999999997</v>
      </c>
      <c r="J826" s="26">
        <v>131</v>
      </c>
      <c r="K826" s="26">
        <v>188.5</v>
      </c>
      <c r="L826" s="26">
        <v>141</v>
      </c>
      <c r="M826" s="26">
        <v>413.5</v>
      </c>
      <c r="N826" s="26">
        <v>157.6</v>
      </c>
      <c r="O826" s="26">
        <v>1095</v>
      </c>
      <c r="P826" s="26">
        <v>1664</v>
      </c>
      <c r="Q826" s="26">
        <v>67.5</v>
      </c>
      <c r="R826" s="26">
        <v>55.2</v>
      </c>
      <c r="S826" s="26">
        <v>60.1</v>
      </c>
      <c r="T826" s="26">
        <v>480</v>
      </c>
      <c r="U826" s="26">
        <v>186.75</v>
      </c>
      <c r="V826" s="26">
        <v>88.3</v>
      </c>
      <c r="W826" s="26">
        <v>5283</v>
      </c>
      <c r="X826" s="26">
        <v>2610.5</v>
      </c>
      <c r="Y826" s="26">
        <v>228</v>
      </c>
      <c r="Z826" s="26">
        <v>697</v>
      </c>
      <c r="AA826" s="26">
        <v>2985</v>
      </c>
      <c r="AB826" s="26">
        <v>299</v>
      </c>
      <c r="AC826" s="26">
        <v>910</v>
      </c>
      <c r="AD826" s="26">
        <v>10100</v>
      </c>
      <c r="AE826" s="26">
        <v>1244</v>
      </c>
      <c r="AF826" s="26">
        <v>1686.5</v>
      </c>
      <c r="AG826" s="26">
        <v>6.5012999999999996</v>
      </c>
    </row>
    <row r="827" spans="1:33" ht="15.75" customHeight="1">
      <c r="A827" s="101">
        <v>45022</v>
      </c>
      <c r="B827" s="102">
        <f>VLOOKUP(A827,'FTSE All-Share Historical '!A:B,2,FALSE)</f>
        <v>4249.2700000000004</v>
      </c>
      <c r="C827" s="26">
        <v>471</v>
      </c>
      <c r="D827" s="26">
        <v>172</v>
      </c>
      <c r="E827" s="26">
        <v>167.4</v>
      </c>
      <c r="F827" s="26">
        <v>228</v>
      </c>
      <c r="G827" s="26">
        <v>130</v>
      </c>
      <c r="H827" s="26">
        <v>465</v>
      </c>
      <c r="I827" s="26">
        <v>35</v>
      </c>
      <c r="J827" s="26">
        <v>134.75</v>
      </c>
      <c r="K827" s="26">
        <v>184.75</v>
      </c>
      <c r="L827" s="26">
        <v>144</v>
      </c>
      <c r="M827" s="26">
        <v>413.5</v>
      </c>
      <c r="N827" s="26">
        <v>160.30000000000001</v>
      </c>
      <c r="O827" s="26">
        <v>1100</v>
      </c>
      <c r="P827" s="26">
        <v>1686</v>
      </c>
      <c r="Q827" s="26">
        <v>67.3</v>
      </c>
      <c r="R827" s="26">
        <v>56</v>
      </c>
      <c r="S827" s="26">
        <v>60.6</v>
      </c>
      <c r="T827" s="26">
        <v>468</v>
      </c>
      <c r="U827" s="26">
        <v>188.5</v>
      </c>
      <c r="V827" s="26">
        <v>91.4</v>
      </c>
      <c r="W827" s="26">
        <v>5295</v>
      </c>
      <c r="X827" s="26">
        <v>2600.5</v>
      </c>
      <c r="Y827" s="26">
        <v>228</v>
      </c>
      <c r="Z827" s="26">
        <v>710.5</v>
      </c>
      <c r="AA827" s="26">
        <v>2990</v>
      </c>
      <c r="AB827" s="26">
        <v>301.60000000000002</v>
      </c>
      <c r="AC827" s="26">
        <v>908</v>
      </c>
      <c r="AD827" s="26">
        <v>9930</v>
      </c>
      <c r="AE827" s="26">
        <v>1266</v>
      </c>
      <c r="AF827" s="26">
        <v>1751</v>
      </c>
      <c r="AG827" s="26">
        <v>6.8228</v>
      </c>
    </row>
    <row r="828" spans="1:33" ht="15.75" customHeight="1">
      <c r="A828" s="101">
        <v>45027</v>
      </c>
      <c r="B828" s="102">
        <f>VLOOKUP(A828,'FTSE All-Share Historical '!A:B,2,FALSE)</f>
        <v>4275.12</v>
      </c>
      <c r="C828" s="26">
        <v>472</v>
      </c>
      <c r="D828" s="26">
        <v>176</v>
      </c>
      <c r="E828" s="26">
        <v>168</v>
      </c>
      <c r="F828" s="26">
        <v>226</v>
      </c>
      <c r="G828" s="26">
        <v>130</v>
      </c>
      <c r="H828" s="26">
        <v>485.5</v>
      </c>
      <c r="I828" s="26">
        <v>34.9</v>
      </c>
      <c r="J828" s="26">
        <v>134</v>
      </c>
      <c r="K828" s="26">
        <v>184.5</v>
      </c>
      <c r="L828" s="26">
        <v>146</v>
      </c>
      <c r="M828" s="26">
        <v>424</v>
      </c>
      <c r="N828" s="26">
        <v>164</v>
      </c>
      <c r="O828" s="26">
        <v>1095</v>
      </c>
      <c r="P828" s="26">
        <v>1726</v>
      </c>
      <c r="Q828" s="26">
        <v>69.400000000000006</v>
      </c>
      <c r="R828" s="26">
        <v>55.4</v>
      </c>
      <c r="S828" s="26">
        <v>60.5</v>
      </c>
      <c r="T828" s="26">
        <v>461.5</v>
      </c>
      <c r="U828" s="26">
        <v>192</v>
      </c>
      <c r="V828" s="26">
        <v>95.6</v>
      </c>
      <c r="W828" s="26">
        <v>5555</v>
      </c>
      <c r="X828" s="26">
        <v>2709</v>
      </c>
      <c r="Y828" s="26">
        <v>230</v>
      </c>
      <c r="Z828" s="26">
        <v>695.5</v>
      </c>
      <c r="AA828" s="26">
        <v>3065</v>
      </c>
      <c r="AB828" s="26">
        <v>300</v>
      </c>
      <c r="AC828" s="26">
        <v>912</v>
      </c>
      <c r="AD828" s="26">
        <v>10175</v>
      </c>
      <c r="AE828" s="26">
        <v>1305</v>
      </c>
      <c r="AF828" s="26">
        <v>1772.5</v>
      </c>
      <c r="AG828" s="26">
        <v>6.8624999999999998</v>
      </c>
    </row>
    <row r="829" spans="1:33" ht="15.75" customHeight="1">
      <c r="A829" s="101">
        <v>45028</v>
      </c>
      <c r="B829" s="102">
        <f>VLOOKUP(A829,'FTSE All-Share Historical '!A:B,2,FALSE)</f>
        <v>4295.09</v>
      </c>
      <c r="C829" s="26">
        <v>478</v>
      </c>
      <c r="D829" s="26">
        <v>175.6</v>
      </c>
      <c r="E829" s="26">
        <v>173.9</v>
      </c>
      <c r="F829" s="26">
        <v>230</v>
      </c>
      <c r="G829" s="26">
        <v>128.5</v>
      </c>
      <c r="H829" s="26">
        <v>492</v>
      </c>
      <c r="I829" s="26">
        <v>33.9</v>
      </c>
      <c r="J829" s="26">
        <v>132.25</v>
      </c>
      <c r="K829" s="26">
        <v>177</v>
      </c>
      <c r="L829" s="26">
        <v>142.19999999999999</v>
      </c>
      <c r="M829" s="26">
        <v>428</v>
      </c>
      <c r="N829" s="26">
        <v>162.1</v>
      </c>
      <c r="O829" s="26">
        <v>1135</v>
      </c>
      <c r="P829" s="26">
        <v>1732</v>
      </c>
      <c r="Q829" s="26">
        <v>69.5</v>
      </c>
      <c r="R829" s="26">
        <v>56</v>
      </c>
      <c r="S829" s="26">
        <v>59.6</v>
      </c>
      <c r="T829" s="26">
        <v>457.5</v>
      </c>
      <c r="U829" s="26">
        <v>199.5</v>
      </c>
      <c r="V829" s="26">
        <v>95.9</v>
      </c>
      <c r="W829" s="26">
        <v>5520</v>
      </c>
      <c r="X829" s="26">
        <v>2675.5</v>
      </c>
      <c r="Y829" s="26">
        <v>230</v>
      </c>
      <c r="Z829" s="26">
        <v>698</v>
      </c>
      <c r="AA829" s="26">
        <v>3020</v>
      </c>
      <c r="AB829" s="26">
        <v>297.39999999999998</v>
      </c>
      <c r="AC829" s="26">
        <v>904</v>
      </c>
      <c r="AD829" s="26">
        <v>10185</v>
      </c>
      <c r="AE829" s="26">
        <v>1277</v>
      </c>
      <c r="AF829" s="26">
        <v>1776.5</v>
      </c>
      <c r="AG829" s="26">
        <v>6.9709000000000003</v>
      </c>
    </row>
    <row r="830" spans="1:33" ht="15.75" customHeight="1">
      <c r="A830" s="101">
        <v>45029</v>
      </c>
      <c r="B830" s="102">
        <f>VLOOKUP(A830,'FTSE All-Share Historical '!A:B,2,FALSE)</f>
        <v>4305.96</v>
      </c>
      <c r="C830" s="26">
        <v>475</v>
      </c>
      <c r="D830" s="26">
        <v>177.6</v>
      </c>
      <c r="E830" s="26">
        <v>174</v>
      </c>
      <c r="F830" s="26">
        <v>230</v>
      </c>
      <c r="G830" s="26">
        <v>121</v>
      </c>
      <c r="H830" s="26">
        <v>475</v>
      </c>
      <c r="I830" s="26">
        <v>34.950000000000003</v>
      </c>
      <c r="J830" s="26">
        <v>133</v>
      </c>
      <c r="K830" s="26">
        <v>186</v>
      </c>
      <c r="L830" s="26">
        <v>144.6</v>
      </c>
      <c r="M830" s="26">
        <v>440</v>
      </c>
      <c r="N830" s="26">
        <v>163.1</v>
      </c>
      <c r="O830" s="26">
        <v>1190</v>
      </c>
      <c r="P830" s="26">
        <v>1772</v>
      </c>
      <c r="Q830" s="26">
        <v>69.599999999999994</v>
      </c>
      <c r="R830" s="26">
        <v>56</v>
      </c>
      <c r="S830" s="26">
        <v>60.6</v>
      </c>
      <c r="T830" s="26">
        <v>474</v>
      </c>
      <c r="U830" s="26">
        <v>198</v>
      </c>
      <c r="V830" s="26">
        <v>88.2</v>
      </c>
      <c r="W830" s="26">
        <v>5537</v>
      </c>
      <c r="X830" s="26">
        <v>2706.5</v>
      </c>
      <c r="Y830" s="26">
        <v>234</v>
      </c>
      <c r="Z830" s="26">
        <v>697</v>
      </c>
      <c r="AA830" s="26">
        <v>3035</v>
      </c>
      <c r="AB830" s="26">
        <v>295.8</v>
      </c>
      <c r="AC830" s="26">
        <v>904</v>
      </c>
      <c r="AD830" s="26">
        <v>10175</v>
      </c>
      <c r="AE830" s="26">
        <v>1270</v>
      </c>
      <c r="AF830" s="26">
        <v>1781.5</v>
      </c>
      <c r="AG830" s="26">
        <v>9.5785999999999998</v>
      </c>
    </row>
    <row r="831" spans="1:33" ht="15.75" customHeight="1">
      <c r="A831" s="101">
        <v>45030</v>
      </c>
      <c r="B831" s="102">
        <f>VLOOKUP(A831,'FTSE All-Share Historical '!A:B,2,FALSE)</f>
        <v>4324.8500000000004</v>
      </c>
      <c r="C831" s="26">
        <v>475</v>
      </c>
      <c r="D831" s="26">
        <v>174.2</v>
      </c>
      <c r="E831" s="26">
        <v>174</v>
      </c>
      <c r="F831" s="26">
        <v>227</v>
      </c>
      <c r="G831" s="26">
        <v>123</v>
      </c>
      <c r="H831" s="26">
        <v>475</v>
      </c>
      <c r="I831" s="26">
        <v>35.1</v>
      </c>
      <c r="J831" s="26">
        <v>133.5</v>
      </c>
      <c r="K831" s="26">
        <v>190</v>
      </c>
      <c r="L831" s="26">
        <v>148.6</v>
      </c>
      <c r="M831" s="26">
        <v>446</v>
      </c>
      <c r="N831" s="26">
        <v>164.2</v>
      </c>
      <c r="O831" s="26">
        <v>1160</v>
      </c>
      <c r="P831" s="26">
        <v>1758</v>
      </c>
      <c r="Q831" s="26">
        <v>70</v>
      </c>
      <c r="R831" s="26">
        <v>54.2</v>
      </c>
      <c r="S831" s="26">
        <v>61.5</v>
      </c>
      <c r="T831" s="26">
        <v>465.5</v>
      </c>
      <c r="U831" s="26">
        <v>200</v>
      </c>
      <c r="V831" s="26">
        <v>92.8</v>
      </c>
      <c r="W831" s="26">
        <v>5462</v>
      </c>
      <c r="X831" s="26">
        <v>2676.5</v>
      </c>
      <c r="Y831" s="26">
        <v>230.5</v>
      </c>
      <c r="Z831" s="26">
        <v>692</v>
      </c>
      <c r="AA831" s="26">
        <v>3040</v>
      </c>
      <c r="AB831" s="26">
        <v>295.2</v>
      </c>
      <c r="AC831" s="26">
        <v>900</v>
      </c>
      <c r="AD831" s="26">
        <v>10405</v>
      </c>
      <c r="AE831" s="26">
        <v>1278</v>
      </c>
      <c r="AF831" s="26">
        <v>1784.5</v>
      </c>
      <c r="AG831" s="26">
        <v>11.9191</v>
      </c>
    </row>
    <row r="832" spans="1:33" ht="15.75" customHeight="1">
      <c r="A832" s="101">
        <v>45033</v>
      </c>
      <c r="B832" s="102">
        <f>VLOOKUP(A832,'FTSE All-Share Historical '!A:B,2,FALSE)</f>
        <v>4329.83</v>
      </c>
      <c r="C832" s="26">
        <v>474</v>
      </c>
      <c r="D832" s="26">
        <v>175.6</v>
      </c>
      <c r="E832" s="26">
        <v>176.6</v>
      </c>
      <c r="F832" s="26">
        <v>233</v>
      </c>
      <c r="G832" s="26">
        <v>125</v>
      </c>
      <c r="H832" s="26">
        <v>473.5</v>
      </c>
      <c r="I832" s="26">
        <v>34.9</v>
      </c>
      <c r="J832" s="26">
        <v>133</v>
      </c>
      <c r="K832" s="26">
        <v>186.5</v>
      </c>
      <c r="L832" s="26">
        <v>151.80000000000001</v>
      </c>
      <c r="M832" s="26">
        <v>444</v>
      </c>
      <c r="N832" s="26">
        <v>165.6</v>
      </c>
      <c r="O832" s="26">
        <v>1185</v>
      </c>
      <c r="P832" s="26">
        <v>1790</v>
      </c>
      <c r="Q832" s="26">
        <v>70.599999999999994</v>
      </c>
      <c r="R832" s="26">
        <v>56</v>
      </c>
      <c r="S832" s="26">
        <v>59.8</v>
      </c>
      <c r="T832" s="26">
        <v>468</v>
      </c>
      <c r="U832" s="26">
        <v>198.5</v>
      </c>
      <c r="V832" s="26">
        <v>94.5</v>
      </c>
      <c r="W832" s="26">
        <v>5551</v>
      </c>
      <c r="X832" s="26">
        <v>2711.5</v>
      </c>
      <c r="Y832" s="26">
        <v>230</v>
      </c>
      <c r="Z832" s="26">
        <v>692</v>
      </c>
      <c r="AA832" s="26">
        <v>3095</v>
      </c>
      <c r="AB832" s="26">
        <v>296.39999999999998</v>
      </c>
      <c r="AC832" s="26">
        <v>900</v>
      </c>
      <c r="AD832" s="26">
        <v>10550</v>
      </c>
      <c r="AE832" s="26">
        <v>1316</v>
      </c>
      <c r="AF832" s="26">
        <v>1793</v>
      </c>
      <c r="AG832" s="26">
        <v>9.7520000000000007</v>
      </c>
    </row>
    <row r="833" spans="1:33" ht="15.75" customHeight="1">
      <c r="A833" s="101">
        <v>45034</v>
      </c>
      <c r="B833" s="102">
        <f>VLOOKUP(A833,'FTSE All-Share Historical '!A:B,2,FALSE)</f>
        <v>4344.28</v>
      </c>
      <c r="C833" s="26">
        <v>475</v>
      </c>
      <c r="D833" s="26">
        <v>176</v>
      </c>
      <c r="E833" s="26">
        <v>193</v>
      </c>
      <c r="F833" s="26">
        <v>234</v>
      </c>
      <c r="G833" s="26">
        <v>125</v>
      </c>
      <c r="H833" s="26">
        <v>474</v>
      </c>
      <c r="I833" s="26">
        <v>34.700000000000003</v>
      </c>
      <c r="J833" s="26">
        <v>131</v>
      </c>
      <c r="K833" s="26">
        <v>190</v>
      </c>
      <c r="L833" s="26">
        <v>151.19999999999999</v>
      </c>
      <c r="M833" s="26">
        <v>434.5</v>
      </c>
      <c r="N833" s="26">
        <v>169.3</v>
      </c>
      <c r="O833" s="26">
        <v>1130</v>
      </c>
      <c r="P833" s="26">
        <v>1792</v>
      </c>
      <c r="Q833" s="26">
        <v>71.8</v>
      </c>
      <c r="R833" s="26">
        <v>55</v>
      </c>
      <c r="S833" s="26">
        <v>60</v>
      </c>
      <c r="T833" s="26">
        <v>464</v>
      </c>
      <c r="U833" s="26">
        <v>199</v>
      </c>
      <c r="V833" s="26">
        <v>92.8</v>
      </c>
      <c r="W833" s="26">
        <v>5609</v>
      </c>
      <c r="X833" s="26">
        <v>2800</v>
      </c>
      <c r="Y833" s="26">
        <v>232</v>
      </c>
      <c r="Z833" s="26">
        <v>695</v>
      </c>
      <c r="AA833" s="26">
        <v>3085</v>
      </c>
      <c r="AB833" s="26">
        <v>294</v>
      </c>
      <c r="AC833" s="26">
        <v>910</v>
      </c>
      <c r="AD833" s="26">
        <v>10595</v>
      </c>
      <c r="AE833" s="26">
        <v>1322</v>
      </c>
      <c r="AF833" s="26">
        <v>1798</v>
      </c>
      <c r="AG833" s="26">
        <v>8.7985000000000007</v>
      </c>
    </row>
    <row r="834" spans="1:33" ht="15.75" customHeight="1">
      <c r="A834" s="101">
        <v>45035</v>
      </c>
      <c r="B834" s="102">
        <f>VLOOKUP(A834,'FTSE All-Share Historical '!A:B,2,FALSE)</f>
        <v>4336.25</v>
      </c>
      <c r="C834" s="26">
        <v>470</v>
      </c>
      <c r="D834" s="26">
        <v>173.4</v>
      </c>
      <c r="E834" s="26">
        <v>192.3</v>
      </c>
      <c r="F834" s="26">
        <v>233</v>
      </c>
      <c r="G834" s="26">
        <v>122</v>
      </c>
      <c r="H834" s="26">
        <v>470</v>
      </c>
      <c r="I834" s="26">
        <v>35</v>
      </c>
      <c r="J834" s="26">
        <v>135</v>
      </c>
      <c r="K834" s="26">
        <v>186.5</v>
      </c>
      <c r="L834" s="26">
        <v>144</v>
      </c>
      <c r="M834" s="26">
        <v>439</v>
      </c>
      <c r="N834" s="26">
        <v>169.4</v>
      </c>
      <c r="O834" s="26">
        <v>1160</v>
      </c>
      <c r="P834" s="26">
        <v>1768</v>
      </c>
      <c r="Q834" s="26">
        <v>71.5</v>
      </c>
      <c r="R834" s="26">
        <v>55.4</v>
      </c>
      <c r="S834" s="26">
        <v>59.9</v>
      </c>
      <c r="T834" s="26">
        <v>472</v>
      </c>
      <c r="U834" s="26">
        <v>200</v>
      </c>
      <c r="V834" s="26">
        <v>92.3</v>
      </c>
      <c r="W834" s="26">
        <v>5530</v>
      </c>
      <c r="X834" s="26">
        <v>2761.5</v>
      </c>
      <c r="Y834" s="26">
        <v>231.5</v>
      </c>
      <c r="Z834" s="26">
        <v>698</v>
      </c>
      <c r="AA834" s="26">
        <v>3045</v>
      </c>
      <c r="AB834" s="26">
        <v>292</v>
      </c>
      <c r="AC834" s="26">
        <v>905</v>
      </c>
      <c r="AD834" s="26">
        <v>10605</v>
      </c>
      <c r="AE834" s="26">
        <v>1324</v>
      </c>
      <c r="AF834" s="26">
        <v>1821</v>
      </c>
      <c r="AG834" s="26">
        <v>9.3908000000000005</v>
      </c>
    </row>
    <row r="835" spans="1:33" ht="15.75" customHeight="1">
      <c r="A835" s="101">
        <v>45036</v>
      </c>
      <c r="B835" s="102">
        <f>VLOOKUP(A835,'FTSE All-Share Historical '!A:B,2,FALSE)</f>
        <v>4336.04</v>
      </c>
      <c r="C835" s="26">
        <v>490</v>
      </c>
      <c r="D835" s="26">
        <v>171.4</v>
      </c>
      <c r="E835" s="26">
        <v>195.3</v>
      </c>
      <c r="F835" s="26">
        <v>233</v>
      </c>
      <c r="G835" s="26">
        <v>123.5</v>
      </c>
      <c r="H835" s="26">
        <v>463.5</v>
      </c>
      <c r="I835" s="26">
        <v>34.549999999999997</v>
      </c>
      <c r="J835" s="26">
        <v>136.75</v>
      </c>
      <c r="K835" s="26">
        <v>185</v>
      </c>
      <c r="L835" s="26">
        <v>136.4</v>
      </c>
      <c r="M835" s="26">
        <v>430</v>
      </c>
      <c r="N835" s="26">
        <v>167.1</v>
      </c>
      <c r="O835" s="26">
        <v>1130</v>
      </c>
      <c r="P835" s="26">
        <v>1750</v>
      </c>
      <c r="Q835" s="26">
        <v>71.7</v>
      </c>
      <c r="R835" s="26">
        <v>55.8</v>
      </c>
      <c r="S835" s="26">
        <v>59</v>
      </c>
      <c r="T835" s="26">
        <v>472.5</v>
      </c>
      <c r="U835" s="26">
        <v>199.5</v>
      </c>
      <c r="V835" s="26">
        <v>92.1</v>
      </c>
      <c r="W835" s="26">
        <v>5442</v>
      </c>
      <c r="X835" s="26">
        <v>2714</v>
      </c>
      <c r="Y835" s="26">
        <v>227.5</v>
      </c>
      <c r="Z835" s="26">
        <v>685</v>
      </c>
      <c r="AA835" s="26">
        <v>3095</v>
      </c>
      <c r="AB835" s="26">
        <v>293</v>
      </c>
      <c r="AC835" s="26">
        <v>903</v>
      </c>
      <c r="AD835" s="26">
        <v>10875</v>
      </c>
      <c r="AE835" s="26">
        <v>1295</v>
      </c>
      <c r="AF835" s="26">
        <v>1833.5</v>
      </c>
      <c r="AG835" s="26">
        <v>9.5496999999999996</v>
      </c>
    </row>
    <row r="836" spans="1:33" ht="15.75" customHeight="1">
      <c r="A836" s="101">
        <v>45037</v>
      </c>
      <c r="B836" s="102">
        <f>VLOOKUP(A836,'FTSE All-Share Historical '!A:B,2,FALSE)</f>
        <v>4345.68</v>
      </c>
      <c r="C836" s="26">
        <v>480</v>
      </c>
      <c r="D836" s="26">
        <v>175.2</v>
      </c>
      <c r="E836" s="26">
        <v>207.2</v>
      </c>
      <c r="F836" s="26">
        <v>239</v>
      </c>
      <c r="G836" s="26">
        <v>122</v>
      </c>
      <c r="H836" s="26">
        <v>467</v>
      </c>
      <c r="I836" s="26">
        <v>34.35</v>
      </c>
      <c r="J836" s="26">
        <v>132.5</v>
      </c>
      <c r="K836" s="26">
        <v>184.5</v>
      </c>
      <c r="L836" s="26">
        <v>135.80000000000001</v>
      </c>
      <c r="M836" s="26">
        <v>449.5</v>
      </c>
      <c r="N836" s="26">
        <v>169.4</v>
      </c>
      <c r="O836" s="26">
        <v>1115</v>
      </c>
      <c r="P836" s="26">
        <v>1768</v>
      </c>
      <c r="Q836" s="26">
        <v>73.2</v>
      </c>
      <c r="R836" s="26">
        <v>55.2</v>
      </c>
      <c r="S836" s="26">
        <v>57</v>
      </c>
      <c r="T836" s="26">
        <v>476.5</v>
      </c>
      <c r="U836" s="26">
        <v>204</v>
      </c>
      <c r="V836" s="26">
        <v>94.1</v>
      </c>
      <c r="W836" s="26">
        <v>5131</v>
      </c>
      <c r="X836" s="26">
        <v>2552.5</v>
      </c>
      <c r="Y836" s="26">
        <v>225</v>
      </c>
      <c r="Z836" s="26">
        <v>691.5</v>
      </c>
      <c r="AA836" s="26">
        <v>3115</v>
      </c>
      <c r="AB836" s="26">
        <v>304.2</v>
      </c>
      <c r="AC836" s="26">
        <v>894</v>
      </c>
      <c r="AD836" s="26">
        <v>10980</v>
      </c>
      <c r="AE836" s="26">
        <v>1284</v>
      </c>
      <c r="AF836" s="26">
        <v>1830.5</v>
      </c>
      <c r="AG836" s="26">
        <v>9.0296000000000003</v>
      </c>
    </row>
    <row r="837" spans="1:33" ht="15.75" customHeight="1">
      <c r="A837" s="101">
        <v>45040</v>
      </c>
      <c r="B837" s="102">
        <f>VLOOKUP(A837,'FTSE All-Share Historical '!A:B,2,FALSE)</f>
        <v>4343.42</v>
      </c>
      <c r="C837" s="26">
        <v>476</v>
      </c>
      <c r="D837" s="26">
        <v>175</v>
      </c>
      <c r="E837" s="26">
        <v>206</v>
      </c>
      <c r="F837" s="26">
        <v>235</v>
      </c>
      <c r="G837" s="26">
        <v>119</v>
      </c>
      <c r="H837" s="26">
        <v>462.5</v>
      </c>
      <c r="I837" s="26">
        <v>33.450000000000003</v>
      </c>
      <c r="J837" s="26">
        <v>135.5</v>
      </c>
      <c r="K837" s="26">
        <v>185</v>
      </c>
      <c r="L837" s="26">
        <v>131.80000000000001</v>
      </c>
      <c r="M837" s="26">
        <v>447</v>
      </c>
      <c r="N837" s="26">
        <v>166.7</v>
      </c>
      <c r="O837" s="26">
        <v>1130</v>
      </c>
      <c r="P837" s="26">
        <v>1774</v>
      </c>
      <c r="Q837" s="26">
        <v>74.5</v>
      </c>
      <c r="R837" s="26">
        <v>60.8</v>
      </c>
      <c r="S837" s="26">
        <v>58.5</v>
      </c>
      <c r="T837" s="26">
        <v>475</v>
      </c>
      <c r="U837" s="26">
        <v>208</v>
      </c>
      <c r="V837" s="26">
        <v>92.5</v>
      </c>
      <c r="W837" s="26">
        <v>5141</v>
      </c>
      <c r="X837" s="26">
        <v>2512</v>
      </c>
      <c r="Y837" s="26">
        <v>223</v>
      </c>
      <c r="Z837" s="26">
        <v>679.5</v>
      </c>
      <c r="AA837" s="26">
        <v>3070</v>
      </c>
      <c r="AB837" s="26">
        <v>302</v>
      </c>
      <c r="AC837" s="26">
        <v>884</v>
      </c>
      <c r="AD837" s="26">
        <v>11070</v>
      </c>
      <c r="AE837" s="26">
        <v>1255</v>
      </c>
      <c r="AF837" s="26">
        <v>1844</v>
      </c>
      <c r="AG837" s="26">
        <v>8.3361000000000001</v>
      </c>
    </row>
    <row r="838" spans="1:33" ht="15.75" customHeight="1">
      <c r="A838" s="101">
        <v>45041</v>
      </c>
      <c r="B838" s="102">
        <f>VLOOKUP(A838,'FTSE All-Share Historical '!A:B,2,FALSE)</f>
        <v>4333.1000000000004</v>
      </c>
      <c r="C838" s="26">
        <v>460</v>
      </c>
      <c r="D838" s="26">
        <v>175.6</v>
      </c>
      <c r="E838" s="26">
        <v>209</v>
      </c>
      <c r="F838" s="26">
        <v>237</v>
      </c>
      <c r="G838" s="26">
        <v>117.5</v>
      </c>
      <c r="H838" s="26">
        <v>445.5</v>
      </c>
      <c r="I838" s="26">
        <v>33.4</v>
      </c>
      <c r="J838" s="26">
        <v>135.25</v>
      </c>
      <c r="K838" s="26">
        <v>186</v>
      </c>
      <c r="L838" s="26">
        <v>131.19999999999999</v>
      </c>
      <c r="M838" s="26">
        <v>452.5</v>
      </c>
      <c r="N838" s="26">
        <v>165.4</v>
      </c>
      <c r="O838" s="26">
        <v>1135</v>
      </c>
      <c r="P838" s="26">
        <v>1774</v>
      </c>
      <c r="Q838" s="26">
        <v>75.5</v>
      </c>
      <c r="R838" s="26">
        <v>58</v>
      </c>
      <c r="S838" s="26">
        <v>58</v>
      </c>
      <c r="T838" s="26">
        <v>495</v>
      </c>
      <c r="U838" s="26">
        <v>206</v>
      </c>
      <c r="V838" s="26">
        <v>92</v>
      </c>
      <c r="W838" s="26">
        <v>4984.5</v>
      </c>
      <c r="X838" s="26">
        <v>2426</v>
      </c>
      <c r="Y838" s="26">
        <v>217.5</v>
      </c>
      <c r="Z838" s="26">
        <v>680.5</v>
      </c>
      <c r="AA838" s="26">
        <v>3035</v>
      </c>
      <c r="AB838" s="26">
        <v>311</v>
      </c>
      <c r="AC838" s="26">
        <v>894</v>
      </c>
      <c r="AD838" s="26">
        <v>10970</v>
      </c>
      <c r="AE838" s="26">
        <v>1216</v>
      </c>
      <c r="AF838" s="26">
        <v>1820.5</v>
      </c>
      <c r="AG838" s="26">
        <v>10.113200000000001</v>
      </c>
    </row>
    <row r="839" spans="1:33" ht="15.75" customHeight="1">
      <c r="A839" s="101">
        <v>45042</v>
      </c>
      <c r="B839" s="102">
        <f>VLOOKUP(A839,'FTSE All-Share Historical '!A:B,2,FALSE)</f>
        <v>4314.67</v>
      </c>
      <c r="C839" s="26">
        <v>465</v>
      </c>
      <c r="D839" s="26">
        <v>179.2</v>
      </c>
      <c r="E839" s="26">
        <v>207.6</v>
      </c>
      <c r="F839" s="26">
        <v>242</v>
      </c>
      <c r="G839" s="26">
        <v>114</v>
      </c>
      <c r="H839" s="26">
        <v>459.5</v>
      </c>
      <c r="I839" s="26">
        <v>33.049999999999997</v>
      </c>
      <c r="J839" s="26">
        <v>137</v>
      </c>
      <c r="K839" s="26">
        <v>185</v>
      </c>
      <c r="L839" s="26">
        <v>131.80000000000001</v>
      </c>
      <c r="M839" s="26">
        <v>423.5</v>
      </c>
      <c r="N839" s="26">
        <v>167.4</v>
      </c>
      <c r="O839" s="26">
        <v>1150</v>
      </c>
      <c r="P839" s="26">
        <v>1774</v>
      </c>
      <c r="Q839" s="26">
        <v>75</v>
      </c>
      <c r="R839" s="26">
        <v>57</v>
      </c>
      <c r="S839" s="26">
        <v>56.2</v>
      </c>
      <c r="T839" s="26">
        <v>495</v>
      </c>
      <c r="U839" s="26">
        <v>207</v>
      </c>
      <c r="V839" s="26">
        <v>92.1</v>
      </c>
      <c r="W839" s="26">
        <v>5037</v>
      </c>
      <c r="X839" s="26">
        <v>2426</v>
      </c>
      <c r="Y839" s="26">
        <v>218</v>
      </c>
      <c r="Z839" s="26">
        <v>689</v>
      </c>
      <c r="AA839" s="26">
        <v>3055</v>
      </c>
      <c r="AB839" s="26">
        <v>319.8</v>
      </c>
      <c r="AC839" s="26">
        <v>906</v>
      </c>
      <c r="AD839" s="26">
        <v>10830</v>
      </c>
      <c r="AE839" s="26">
        <v>1211</v>
      </c>
      <c r="AF839" s="26">
        <v>1767.5</v>
      </c>
      <c r="AG839" s="26">
        <v>8.6684000000000001</v>
      </c>
    </row>
    <row r="840" spans="1:33" ht="15.75" customHeight="1">
      <c r="A840" s="101">
        <v>45043</v>
      </c>
      <c r="B840" s="102">
        <f>VLOOKUP(A840,'FTSE All-Share Historical '!A:B,2,FALSE)</f>
        <v>4305.97</v>
      </c>
      <c r="C840" s="26">
        <v>458</v>
      </c>
      <c r="D840" s="26">
        <v>179.2</v>
      </c>
      <c r="E840" s="26">
        <v>207.2</v>
      </c>
      <c r="F840" s="26">
        <v>239</v>
      </c>
      <c r="G840" s="26">
        <v>123.5</v>
      </c>
      <c r="H840" s="26">
        <v>464</v>
      </c>
      <c r="I840" s="26">
        <v>33.4</v>
      </c>
      <c r="J840" s="26">
        <v>135</v>
      </c>
      <c r="K840" s="26">
        <v>185.5</v>
      </c>
      <c r="L840" s="26">
        <v>131.6</v>
      </c>
      <c r="M840" s="26">
        <v>426</v>
      </c>
      <c r="N840" s="26">
        <v>169.9</v>
      </c>
      <c r="O840" s="26">
        <v>1135</v>
      </c>
      <c r="P840" s="26">
        <v>1698</v>
      </c>
      <c r="Q840" s="26">
        <v>74</v>
      </c>
      <c r="R840" s="26">
        <v>57.6</v>
      </c>
      <c r="S840" s="26">
        <v>57.9</v>
      </c>
      <c r="T840" s="26">
        <v>496.5</v>
      </c>
      <c r="U840" s="26">
        <v>209</v>
      </c>
      <c r="V840" s="26">
        <v>93.4</v>
      </c>
      <c r="W840" s="26">
        <v>5044</v>
      </c>
      <c r="X840" s="26">
        <v>2427</v>
      </c>
      <c r="Y840" s="26">
        <v>207</v>
      </c>
      <c r="Z840" s="26">
        <v>709.5</v>
      </c>
      <c r="AA840" s="26">
        <v>3095</v>
      </c>
      <c r="AB840" s="26">
        <v>317.2</v>
      </c>
      <c r="AC840" s="26">
        <v>890</v>
      </c>
      <c r="AD840" s="26">
        <v>10880</v>
      </c>
      <c r="AE840" s="26">
        <v>1213</v>
      </c>
      <c r="AF840" s="26">
        <v>1770</v>
      </c>
      <c r="AG840" s="26">
        <v>8.3072999999999997</v>
      </c>
    </row>
    <row r="841" spans="1:33" ht="15.75" customHeight="1">
      <c r="A841" s="101">
        <v>45044</v>
      </c>
      <c r="B841" s="102">
        <f>VLOOKUP(A841,'FTSE All-Share Historical '!A:B,2,FALSE)</f>
        <v>4329.96</v>
      </c>
      <c r="C841" s="26">
        <v>472</v>
      </c>
      <c r="D841" s="26">
        <v>177.6</v>
      </c>
      <c r="E841" s="26">
        <v>210.2</v>
      </c>
      <c r="F841" s="26">
        <v>250</v>
      </c>
      <c r="G841" s="26">
        <v>124.5</v>
      </c>
      <c r="H841" s="26">
        <v>462</v>
      </c>
      <c r="I841" s="26">
        <v>34.799999999999997</v>
      </c>
      <c r="J841" s="26">
        <v>135</v>
      </c>
      <c r="K841" s="26">
        <v>195</v>
      </c>
      <c r="L841" s="26">
        <v>132</v>
      </c>
      <c r="M841" s="26">
        <v>434</v>
      </c>
      <c r="N841" s="26">
        <v>175.1</v>
      </c>
      <c r="O841" s="26">
        <v>1145</v>
      </c>
      <c r="P841" s="26">
        <v>1694</v>
      </c>
      <c r="Q841" s="26">
        <v>76.7</v>
      </c>
      <c r="R841" s="26">
        <v>59.6</v>
      </c>
      <c r="S841" s="26">
        <v>57.7</v>
      </c>
      <c r="T841" s="26">
        <v>521</v>
      </c>
      <c r="U841" s="26">
        <v>208</v>
      </c>
      <c r="V841" s="26">
        <v>96.6</v>
      </c>
      <c r="W841" s="26">
        <v>5049</v>
      </c>
      <c r="X841" s="26">
        <v>2445</v>
      </c>
      <c r="Y841" s="26">
        <v>205.5</v>
      </c>
      <c r="Z841" s="26">
        <v>713</v>
      </c>
      <c r="AA841" s="26">
        <v>3100</v>
      </c>
      <c r="AB841" s="26">
        <v>317.39999999999998</v>
      </c>
      <c r="AC841" s="26">
        <v>898</v>
      </c>
      <c r="AD841" s="26">
        <v>11195</v>
      </c>
      <c r="AE841" s="26">
        <v>1226</v>
      </c>
      <c r="AF841" s="26">
        <v>1841</v>
      </c>
      <c r="AG841" s="26">
        <v>6.8624999999999998</v>
      </c>
    </row>
    <row r="842" spans="1:33" ht="15.75" customHeight="1">
      <c r="A842" s="101">
        <v>45048</v>
      </c>
      <c r="B842" s="102">
        <f>VLOOKUP(A842,'FTSE All-Share Historical '!A:B,2,FALSE)</f>
        <v>4280.37</v>
      </c>
      <c r="C842" s="26">
        <v>474</v>
      </c>
      <c r="D842" s="26">
        <v>176.6</v>
      </c>
      <c r="E842" s="26">
        <v>210</v>
      </c>
      <c r="F842" s="26">
        <v>245</v>
      </c>
      <c r="G842" s="26">
        <v>126</v>
      </c>
      <c r="H842" s="26">
        <v>456</v>
      </c>
      <c r="I842" s="26">
        <v>34.950000000000003</v>
      </c>
      <c r="J842" s="26">
        <v>133.5</v>
      </c>
      <c r="K842" s="26">
        <v>186.5</v>
      </c>
      <c r="L842" s="26">
        <v>129.6</v>
      </c>
      <c r="M842" s="26">
        <v>427</v>
      </c>
      <c r="N842" s="26">
        <v>176.4</v>
      </c>
      <c r="O842" s="26">
        <v>1180</v>
      </c>
      <c r="P842" s="26">
        <v>1676</v>
      </c>
      <c r="Q842" s="26">
        <v>75.8</v>
      </c>
      <c r="R842" s="26">
        <v>58.4</v>
      </c>
      <c r="S842" s="26">
        <v>54.9</v>
      </c>
      <c r="T842" s="26">
        <v>560</v>
      </c>
      <c r="U842" s="26">
        <v>210</v>
      </c>
      <c r="V842" s="26">
        <v>96</v>
      </c>
      <c r="W842" s="26">
        <v>4915</v>
      </c>
      <c r="X842" s="26">
        <v>2370.5</v>
      </c>
      <c r="Y842" s="26">
        <v>203.5</v>
      </c>
      <c r="Z842" s="26">
        <v>724.5</v>
      </c>
      <c r="AA842" s="26">
        <v>3135</v>
      </c>
      <c r="AB842" s="26">
        <v>321.60000000000002</v>
      </c>
      <c r="AC842" s="26">
        <v>894</v>
      </c>
      <c r="AD842" s="26">
        <v>11070</v>
      </c>
      <c r="AE842" s="26">
        <v>1193</v>
      </c>
      <c r="AF842" s="26">
        <v>1832</v>
      </c>
      <c r="AG842" s="26">
        <v>6.5012999999999996</v>
      </c>
    </row>
    <row r="843" spans="1:33" ht="15.75" customHeight="1">
      <c r="A843" s="101">
        <v>45049</v>
      </c>
      <c r="B843" s="102">
        <f>VLOOKUP(A843,'FTSE All-Share Historical '!A:B,2,FALSE)</f>
        <v>4289.2299999999996</v>
      </c>
      <c r="C843" s="26">
        <v>481</v>
      </c>
      <c r="D843" s="26">
        <v>178</v>
      </c>
      <c r="E843" s="26">
        <v>207.4</v>
      </c>
      <c r="F843" s="26">
        <v>237</v>
      </c>
      <c r="G843" s="26">
        <v>130.25</v>
      </c>
      <c r="H843" s="26">
        <v>447</v>
      </c>
      <c r="I843" s="26">
        <v>35.15</v>
      </c>
      <c r="J843" s="26">
        <v>132</v>
      </c>
      <c r="K843" s="26">
        <v>184</v>
      </c>
      <c r="L843" s="26">
        <v>129.80000000000001</v>
      </c>
      <c r="M843" s="26">
        <v>415</v>
      </c>
      <c r="N843" s="26">
        <v>174.7</v>
      </c>
      <c r="O843" s="26">
        <v>1160</v>
      </c>
      <c r="P843" s="26">
        <v>1694</v>
      </c>
      <c r="Q843" s="26">
        <v>75.599999999999994</v>
      </c>
      <c r="R843" s="26">
        <v>59</v>
      </c>
      <c r="S843" s="26">
        <v>56</v>
      </c>
      <c r="T843" s="26">
        <v>573</v>
      </c>
      <c r="U843" s="26">
        <v>209</v>
      </c>
      <c r="V843" s="26">
        <v>95</v>
      </c>
      <c r="W843" s="26">
        <v>4954.5</v>
      </c>
      <c r="X843" s="26">
        <v>2413</v>
      </c>
      <c r="Y843" s="26">
        <v>202</v>
      </c>
      <c r="Z843" s="26">
        <v>727</v>
      </c>
      <c r="AA843" s="26">
        <v>3100</v>
      </c>
      <c r="AB843" s="26">
        <v>321</v>
      </c>
      <c r="AC843" s="26">
        <v>900</v>
      </c>
      <c r="AD843" s="26">
        <v>11160</v>
      </c>
      <c r="AE843" s="26">
        <v>1187</v>
      </c>
      <c r="AF843" s="26">
        <v>1843</v>
      </c>
      <c r="AG843" s="26">
        <v>6.5012999999999996</v>
      </c>
    </row>
    <row r="844" spans="1:33" ht="15.75" customHeight="1">
      <c r="A844" s="101">
        <v>45050</v>
      </c>
      <c r="B844" s="102">
        <f>VLOOKUP(A844,'FTSE All-Share Historical '!A:B,2,FALSE)</f>
        <v>4244.92</v>
      </c>
      <c r="C844" s="26">
        <v>487</v>
      </c>
      <c r="D844" s="26">
        <v>176</v>
      </c>
      <c r="E844" s="26">
        <v>204.8</v>
      </c>
      <c r="F844" s="26">
        <v>241</v>
      </c>
      <c r="G844" s="26">
        <v>130</v>
      </c>
      <c r="H844" s="26">
        <v>448.5</v>
      </c>
      <c r="I844" s="26">
        <v>34.85</v>
      </c>
      <c r="J844" s="26">
        <v>134</v>
      </c>
      <c r="K844" s="26">
        <v>183</v>
      </c>
      <c r="L844" s="26">
        <v>125</v>
      </c>
      <c r="M844" s="26">
        <v>416</v>
      </c>
      <c r="N844" s="26">
        <v>174.3</v>
      </c>
      <c r="O844" s="26">
        <v>1165</v>
      </c>
      <c r="P844" s="26">
        <v>1764</v>
      </c>
      <c r="Q844" s="26">
        <v>75</v>
      </c>
      <c r="R844" s="26">
        <v>59</v>
      </c>
      <c r="S844" s="26">
        <v>55.5</v>
      </c>
      <c r="T844" s="26">
        <v>564</v>
      </c>
      <c r="U844" s="26">
        <v>208</v>
      </c>
      <c r="V844" s="26">
        <v>95</v>
      </c>
      <c r="W844" s="26">
        <v>4870</v>
      </c>
      <c r="X844" s="26">
        <v>2377</v>
      </c>
      <c r="Y844" s="26">
        <v>203</v>
      </c>
      <c r="Z844" s="26">
        <v>728.5</v>
      </c>
      <c r="AA844" s="26">
        <v>3035</v>
      </c>
      <c r="AB844" s="26">
        <v>314</v>
      </c>
      <c r="AC844" s="26">
        <v>910</v>
      </c>
      <c r="AD844" s="26">
        <v>10960</v>
      </c>
      <c r="AE844" s="26">
        <v>1180</v>
      </c>
      <c r="AF844" s="26">
        <v>1869</v>
      </c>
      <c r="AG844" s="26">
        <v>6.6025</v>
      </c>
    </row>
    <row r="845" spans="1:33" ht="15.75" customHeight="1">
      <c r="A845" s="101">
        <v>45051</v>
      </c>
      <c r="B845" s="102">
        <f>VLOOKUP(A845,'FTSE All-Share Historical '!A:B,2,FALSE)</f>
        <v>4287.24</v>
      </c>
      <c r="C845" s="26">
        <v>506</v>
      </c>
      <c r="D845" s="26">
        <v>177.4</v>
      </c>
      <c r="E845" s="26">
        <v>205</v>
      </c>
      <c r="F845" s="26" t="e">
        <v>#N/A</v>
      </c>
      <c r="G845" s="26">
        <v>129.5</v>
      </c>
      <c r="H845" s="26">
        <v>445.5</v>
      </c>
      <c r="I845" s="26">
        <v>35.6</v>
      </c>
      <c r="J845" s="26">
        <v>135</v>
      </c>
      <c r="K845" s="26">
        <v>182</v>
      </c>
      <c r="L845" s="26">
        <v>128.19999999999999</v>
      </c>
      <c r="M845" s="26">
        <v>415</v>
      </c>
      <c r="N845" s="26">
        <v>178.2</v>
      </c>
      <c r="O845" s="26">
        <v>1170</v>
      </c>
      <c r="P845" s="26">
        <v>1800</v>
      </c>
      <c r="Q845" s="26">
        <v>76.3</v>
      </c>
      <c r="R845" s="26">
        <v>58.2</v>
      </c>
      <c r="S845" s="26">
        <v>55.7</v>
      </c>
      <c r="T845" s="26">
        <v>568</v>
      </c>
      <c r="U845" s="26">
        <v>214</v>
      </c>
      <c r="V845" s="26">
        <v>95.1</v>
      </c>
      <c r="W845" s="26">
        <v>4992</v>
      </c>
      <c r="X845" s="26">
        <v>2447</v>
      </c>
      <c r="Y845" s="26">
        <v>202</v>
      </c>
      <c r="Z845" s="26">
        <v>754.5</v>
      </c>
      <c r="AA845" s="26">
        <v>3080</v>
      </c>
      <c r="AB845" s="26">
        <v>312</v>
      </c>
      <c r="AC845" s="26">
        <v>905</v>
      </c>
      <c r="AD845" s="26">
        <v>10985</v>
      </c>
      <c r="AE845" s="26">
        <v>1182</v>
      </c>
      <c r="AF845" s="26">
        <v>1874</v>
      </c>
      <c r="AG845" s="26">
        <v>6.1401000000000003</v>
      </c>
    </row>
    <row r="846" spans="1:33" ht="15.75" customHeight="1">
      <c r="A846" s="101">
        <v>45055</v>
      </c>
      <c r="B846" s="102">
        <f>VLOOKUP(A846,'FTSE All-Share Historical '!A:B,2,FALSE)</f>
        <v>4274.9799999999996</v>
      </c>
      <c r="C846" s="26">
        <v>510</v>
      </c>
      <c r="D846" s="26">
        <v>175</v>
      </c>
      <c r="E846" s="26">
        <v>204.6</v>
      </c>
      <c r="F846" s="26">
        <v>239</v>
      </c>
      <c r="G846" s="26">
        <v>135</v>
      </c>
      <c r="H846" s="26">
        <v>450</v>
      </c>
      <c r="I846" s="26">
        <v>36.35</v>
      </c>
      <c r="J846" s="26">
        <v>130</v>
      </c>
      <c r="K846" s="26">
        <v>178</v>
      </c>
      <c r="L846" s="26">
        <v>126.8</v>
      </c>
      <c r="M846" s="26">
        <v>401</v>
      </c>
      <c r="N846" s="26">
        <v>180.8</v>
      </c>
      <c r="O846" s="26">
        <v>1150</v>
      </c>
      <c r="P846" s="26">
        <v>1782</v>
      </c>
      <c r="Q846" s="26">
        <v>76.5</v>
      </c>
      <c r="R846" s="26">
        <v>59</v>
      </c>
      <c r="S846" s="26">
        <v>58</v>
      </c>
      <c r="T846" s="26">
        <v>574</v>
      </c>
      <c r="U846" s="26">
        <v>215</v>
      </c>
      <c r="V846" s="26">
        <v>94.1</v>
      </c>
      <c r="W846" s="26">
        <v>5027</v>
      </c>
      <c r="X846" s="26">
        <v>2447</v>
      </c>
      <c r="Y846" s="26">
        <v>209</v>
      </c>
      <c r="Z846" s="26">
        <v>744.5</v>
      </c>
      <c r="AA846" s="26">
        <v>3030</v>
      </c>
      <c r="AB846" s="26">
        <v>314</v>
      </c>
      <c r="AC846" s="26">
        <v>920</v>
      </c>
      <c r="AD846" s="26">
        <v>11380</v>
      </c>
      <c r="AE846" s="26">
        <v>1195</v>
      </c>
      <c r="AF846" s="26">
        <v>1859</v>
      </c>
      <c r="AG846" s="26">
        <v>5.7789999999999999</v>
      </c>
    </row>
    <row r="847" spans="1:33" ht="15.75" customHeight="1">
      <c r="A847" s="101">
        <v>45056</v>
      </c>
      <c r="B847" s="102">
        <f>VLOOKUP(A847,'FTSE All-Share Historical '!A:B,2,FALSE)</f>
        <v>4264.1000000000004</v>
      </c>
      <c r="C847" s="26">
        <v>530</v>
      </c>
      <c r="D847" s="26">
        <v>180</v>
      </c>
      <c r="E847" s="26">
        <v>200.6</v>
      </c>
      <c r="F847" s="26">
        <v>236</v>
      </c>
      <c r="G847" s="26">
        <v>144</v>
      </c>
      <c r="H847" s="26">
        <v>450.5</v>
      </c>
      <c r="I847" s="26">
        <v>37.1</v>
      </c>
      <c r="J847" s="26">
        <v>132.5</v>
      </c>
      <c r="K847" s="26">
        <v>175.5</v>
      </c>
      <c r="L847" s="26">
        <v>127.8</v>
      </c>
      <c r="M847" s="26">
        <v>402</v>
      </c>
      <c r="N847" s="26">
        <v>189.5</v>
      </c>
      <c r="O847" s="26">
        <v>1165</v>
      </c>
      <c r="P847" s="26">
        <v>1778</v>
      </c>
      <c r="Q847" s="26">
        <v>75.400000000000006</v>
      </c>
      <c r="R847" s="26">
        <v>57.4</v>
      </c>
      <c r="S847" s="26">
        <v>59.8</v>
      </c>
      <c r="T847" s="26">
        <v>535</v>
      </c>
      <c r="U847" s="26">
        <v>211</v>
      </c>
      <c r="V847" s="26">
        <v>92.7</v>
      </c>
      <c r="W847" s="26">
        <v>4984.5</v>
      </c>
      <c r="X847" s="26">
        <v>2444</v>
      </c>
      <c r="Y847" s="26">
        <v>206</v>
      </c>
      <c r="Z847" s="26">
        <v>783.5</v>
      </c>
      <c r="AA847" s="26">
        <v>3060</v>
      </c>
      <c r="AB847" s="26">
        <v>317</v>
      </c>
      <c r="AC847" s="26">
        <v>902</v>
      </c>
      <c r="AD847" s="26">
        <v>11470</v>
      </c>
      <c r="AE847" s="26">
        <v>1211</v>
      </c>
      <c r="AF847" s="26">
        <v>1859.5</v>
      </c>
      <c r="AG847" s="26">
        <v>6.0317999999999996</v>
      </c>
    </row>
    <row r="848" spans="1:33" ht="15.75" customHeight="1">
      <c r="A848" s="101">
        <v>45057</v>
      </c>
      <c r="B848" s="102">
        <f>VLOOKUP(A848,'FTSE All-Share Historical '!A:B,2,FALSE)</f>
        <v>4258.8</v>
      </c>
      <c r="C848" s="26">
        <v>530</v>
      </c>
      <c r="D848" s="26">
        <v>180.4</v>
      </c>
      <c r="E848" s="26">
        <v>198.7</v>
      </c>
      <c r="F848" s="26">
        <v>238</v>
      </c>
      <c r="G848" s="26">
        <v>146</v>
      </c>
      <c r="H848" s="26">
        <v>451</v>
      </c>
      <c r="I848" s="26">
        <v>36.549999999999997</v>
      </c>
      <c r="J848" s="26">
        <v>133</v>
      </c>
      <c r="K848" s="26">
        <v>176</v>
      </c>
      <c r="L848" s="26">
        <v>126.6</v>
      </c>
      <c r="M848" s="26">
        <v>408</v>
      </c>
      <c r="N848" s="26">
        <v>193.1</v>
      </c>
      <c r="O848" s="26">
        <v>1185</v>
      </c>
      <c r="P848" s="26">
        <v>1800</v>
      </c>
      <c r="Q848" s="26">
        <v>75.7</v>
      </c>
      <c r="R848" s="26">
        <v>57.2</v>
      </c>
      <c r="S848" s="26">
        <v>59</v>
      </c>
      <c r="T848" s="26">
        <v>517</v>
      </c>
      <c r="U848" s="26">
        <v>206</v>
      </c>
      <c r="V848" s="26">
        <v>94.9</v>
      </c>
      <c r="W848" s="26">
        <v>4882.5</v>
      </c>
      <c r="X848" s="26">
        <v>2347.5</v>
      </c>
      <c r="Y848" s="26">
        <v>202.5</v>
      </c>
      <c r="Z848" s="26">
        <v>779</v>
      </c>
      <c r="AA848" s="26">
        <v>2985</v>
      </c>
      <c r="AB848" s="26">
        <v>313.39999999999998</v>
      </c>
      <c r="AC848" s="26">
        <v>902</v>
      </c>
      <c r="AD848" s="26">
        <v>11615</v>
      </c>
      <c r="AE848" s="26">
        <v>1215</v>
      </c>
      <c r="AF848" s="26">
        <v>1856</v>
      </c>
      <c r="AG848" s="26">
        <v>5.9992999999999999</v>
      </c>
    </row>
    <row r="849" spans="1:33" ht="15.75" customHeight="1">
      <c r="A849" s="101">
        <v>45058</v>
      </c>
      <c r="B849" s="102">
        <f>VLOOKUP(A849,'FTSE All-Share Historical '!A:B,2,FALSE)</f>
        <v>4267.72</v>
      </c>
      <c r="C849" s="26">
        <v>534</v>
      </c>
      <c r="D849" s="26">
        <v>179.4</v>
      </c>
      <c r="E849" s="26">
        <v>198.6</v>
      </c>
      <c r="F849" s="26">
        <v>238</v>
      </c>
      <c r="G849" s="26">
        <v>142.5</v>
      </c>
      <c r="H849" s="26">
        <v>448</v>
      </c>
      <c r="I849" s="26">
        <v>36.5</v>
      </c>
      <c r="J849" s="26">
        <v>133</v>
      </c>
      <c r="K849" s="26">
        <v>178</v>
      </c>
      <c r="L849" s="26">
        <v>122.8</v>
      </c>
      <c r="M849" s="26">
        <v>407.5</v>
      </c>
      <c r="N849" s="26">
        <v>196.5</v>
      </c>
      <c r="O849" s="26">
        <v>1195</v>
      </c>
      <c r="P849" s="26">
        <v>1816</v>
      </c>
      <c r="Q849" s="26">
        <v>77</v>
      </c>
      <c r="R849" s="26">
        <v>53.4</v>
      </c>
      <c r="S849" s="26">
        <v>59</v>
      </c>
      <c r="T849" s="26">
        <v>522</v>
      </c>
      <c r="U849" s="26">
        <v>215</v>
      </c>
      <c r="V849" s="26">
        <v>97.4</v>
      </c>
      <c r="W849" s="26">
        <v>4917.5</v>
      </c>
      <c r="X849" s="26">
        <v>2337.5</v>
      </c>
      <c r="Y849" s="26">
        <v>204</v>
      </c>
      <c r="Z849" s="26">
        <v>758</v>
      </c>
      <c r="AA849" s="26">
        <v>2995</v>
      </c>
      <c r="AB849" s="26">
        <v>312</v>
      </c>
      <c r="AC849" s="26">
        <v>900</v>
      </c>
      <c r="AD849" s="26">
        <v>11630</v>
      </c>
      <c r="AE849" s="26">
        <v>1235</v>
      </c>
      <c r="AF849" s="26">
        <v>1852.5</v>
      </c>
      <c r="AG849" s="26">
        <v>7.0467000000000004</v>
      </c>
    </row>
    <row r="850" spans="1:33" ht="15.75" customHeight="1">
      <c r="A850" s="101">
        <v>45061</v>
      </c>
      <c r="B850" s="102">
        <f>VLOOKUP(A850,'FTSE All-Share Historical '!A:B,2,FALSE)</f>
        <v>4280.84</v>
      </c>
      <c r="C850" s="26">
        <v>554</v>
      </c>
      <c r="D850" s="26">
        <v>179.2</v>
      </c>
      <c r="E850" s="26">
        <v>199</v>
      </c>
      <c r="F850" s="26">
        <v>238</v>
      </c>
      <c r="G850" s="26">
        <v>143</v>
      </c>
      <c r="H850" s="26">
        <v>452</v>
      </c>
      <c r="I850" s="26">
        <v>37.15</v>
      </c>
      <c r="J850" s="26">
        <v>131.5</v>
      </c>
      <c r="K850" s="26">
        <v>180</v>
      </c>
      <c r="L850" s="26">
        <v>127.4</v>
      </c>
      <c r="M850" s="26">
        <v>412.5</v>
      </c>
      <c r="N850" s="26">
        <v>195</v>
      </c>
      <c r="O850" s="26">
        <v>1185</v>
      </c>
      <c r="P850" s="26">
        <v>1840</v>
      </c>
      <c r="Q850" s="26">
        <v>78</v>
      </c>
      <c r="R850" s="26">
        <v>56</v>
      </c>
      <c r="S850" s="26">
        <v>60.9</v>
      </c>
      <c r="T850" s="26">
        <v>527</v>
      </c>
      <c r="U850" s="26">
        <v>212</v>
      </c>
      <c r="V850" s="26">
        <v>96.9</v>
      </c>
      <c r="W850" s="26">
        <v>4963</v>
      </c>
      <c r="X850" s="26">
        <v>2380</v>
      </c>
      <c r="Y850" s="26">
        <v>203</v>
      </c>
      <c r="Z850" s="26">
        <v>768.5</v>
      </c>
      <c r="AA850" s="26">
        <v>3020</v>
      </c>
      <c r="AB850" s="26">
        <v>313.2</v>
      </c>
      <c r="AC850" s="26">
        <v>900</v>
      </c>
      <c r="AD850" s="26">
        <v>11745</v>
      </c>
      <c r="AE850" s="26">
        <v>1249</v>
      </c>
      <c r="AF850" s="26">
        <v>1848</v>
      </c>
      <c r="AG850" s="26">
        <v>7.0467000000000004</v>
      </c>
    </row>
    <row r="851" spans="1:33" ht="15.75" customHeight="1">
      <c r="A851" s="101">
        <v>45062</v>
      </c>
      <c r="B851" s="102">
        <f>VLOOKUP(A851,'FTSE All-Share Historical '!A:B,2,FALSE)</f>
        <v>4268.6899999999996</v>
      </c>
      <c r="C851" s="26">
        <v>528</v>
      </c>
      <c r="D851" s="26">
        <v>179.2</v>
      </c>
      <c r="E851" s="26">
        <v>202</v>
      </c>
      <c r="F851" s="26">
        <v>235</v>
      </c>
      <c r="G851" s="26">
        <v>145</v>
      </c>
      <c r="H851" s="26">
        <v>445</v>
      </c>
      <c r="I851" s="26">
        <v>34.799999999999997</v>
      </c>
      <c r="J851" s="26">
        <v>131</v>
      </c>
      <c r="K851" s="26">
        <v>175</v>
      </c>
      <c r="L851" s="26">
        <v>109.4</v>
      </c>
      <c r="M851" s="26">
        <v>430.5</v>
      </c>
      <c r="N851" s="26">
        <v>195.1</v>
      </c>
      <c r="O851" s="26">
        <v>1175</v>
      </c>
      <c r="P851" s="26">
        <v>1848</v>
      </c>
      <c r="Q851" s="26">
        <v>77.7</v>
      </c>
      <c r="R851" s="26">
        <v>53.2</v>
      </c>
      <c r="S851" s="26">
        <v>61.5</v>
      </c>
      <c r="T851" s="26">
        <v>488.5</v>
      </c>
      <c r="U851" s="26">
        <v>208</v>
      </c>
      <c r="V851" s="26">
        <v>97</v>
      </c>
      <c r="W851" s="26">
        <v>4916.5</v>
      </c>
      <c r="X851" s="26">
        <v>2365.5</v>
      </c>
      <c r="Y851" s="26">
        <v>203</v>
      </c>
      <c r="Z851" s="26">
        <v>765.5</v>
      </c>
      <c r="AA851" s="26">
        <v>3025</v>
      </c>
      <c r="AB851" s="26">
        <v>316.2</v>
      </c>
      <c r="AC851" s="26">
        <v>898</v>
      </c>
      <c r="AD851" s="26">
        <v>11705</v>
      </c>
      <c r="AE851" s="26">
        <v>1264</v>
      </c>
      <c r="AF851" s="26">
        <v>1835.5</v>
      </c>
      <c r="AG851" s="26">
        <v>7.0106000000000002</v>
      </c>
    </row>
    <row r="852" spans="1:33" ht="15.75" customHeight="1">
      <c r="A852" s="101">
        <v>45063</v>
      </c>
      <c r="B852" s="102">
        <f>VLOOKUP(A852,'FTSE All-Share Historical '!A:B,2,FALSE)</f>
        <v>4253.7299999999996</v>
      </c>
      <c r="C852" s="26">
        <v>522</v>
      </c>
      <c r="D852" s="26">
        <v>179</v>
      </c>
      <c r="E852" s="26">
        <v>202.4</v>
      </c>
      <c r="F852" s="26">
        <v>235</v>
      </c>
      <c r="G852" s="26">
        <v>134.5</v>
      </c>
      <c r="H852" s="26">
        <v>443</v>
      </c>
      <c r="I852" s="26">
        <v>35.15</v>
      </c>
      <c r="J852" s="26">
        <v>130</v>
      </c>
      <c r="K852" s="26">
        <v>173</v>
      </c>
      <c r="L852" s="26">
        <v>107.4</v>
      </c>
      <c r="M852" s="26">
        <v>424</v>
      </c>
      <c r="N852" s="26">
        <v>199.1</v>
      </c>
      <c r="O852" s="26">
        <v>1160</v>
      </c>
      <c r="P852" s="26">
        <v>1842</v>
      </c>
      <c r="Q852" s="26">
        <v>77.900000000000006</v>
      </c>
      <c r="R852" s="26">
        <v>54.2</v>
      </c>
      <c r="S852" s="26">
        <v>62</v>
      </c>
      <c r="T852" s="26">
        <v>485.5</v>
      </c>
      <c r="U852" s="26">
        <v>212</v>
      </c>
      <c r="V852" s="26">
        <v>98.8</v>
      </c>
      <c r="W852" s="26">
        <v>4970.5</v>
      </c>
      <c r="X852" s="26">
        <v>2370</v>
      </c>
      <c r="Y852" s="26">
        <v>204</v>
      </c>
      <c r="Z852" s="26">
        <v>756</v>
      </c>
      <c r="AA852" s="26">
        <v>3025</v>
      </c>
      <c r="AB852" s="26">
        <v>318.2</v>
      </c>
      <c r="AC852" s="26">
        <v>910</v>
      </c>
      <c r="AD852" s="26">
        <v>11680</v>
      </c>
      <c r="AE852" s="26">
        <v>1293</v>
      </c>
      <c r="AF852" s="26">
        <v>1835</v>
      </c>
      <c r="AG852" s="26">
        <v>7.0467000000000004</v>
      </c>
    </row>
    <row r="853" spans="1:33" ht="15.75" customHeight="1">
      <c r="A853" s="101">
        <v>45064</v>
      </c>
      <c r="B853" s="102">
        <f>VLOOKUP(A853,'FTSE All-Share Historical '!A:B,2,FALSE)</f>
        <v>4265.34</v>
      </c>
      <c r="C853" s="26">
        <v>530</v>
      </c>
      <c r="D853" s="26">
        <v>181</v>
      </c>
      <c r="E853" s="26">
        <v>202.6</v>
      </c>
      <c r="F853" s="26">
        <v>243</v>
      </c>
      <c r="G853" s="26">
        <v>133</v>
      </c>
      <c r="H853" s="26">
        <v>440</v>
      </c>
      <c r="I853" s="26">
        <v>34.15</v>
      </c>
      <c r="J853" s="26">
        <v>133.5</v>
      </c>
      <c r="K853" s="26">
        <v>176</v>
      </c>
      <c r="L853" s="26">
        <v>104.6</v>
      </c>
      <c r="M853" s="26">
        <v>437</v>
      </c>
      <c r="N853" s="26">
        <v>208.4</v>
      </c>
      <c r="O853" s="26">
        <v>1185</v>
      </c>
      <c r="P853" s="26">
        <v>1830</v>
      </c>
      <c r="Q853" s="26">
        <v>80.3</v>
      </c>
      <c r="R853" s="26">
        <v>54</v>
      </c>
      <c r="S853" s="26">
        <v>63</v>
      </c>
      <c r="T853" s="26">
        <v>493.5</v>
      </c>
      <c r="U853" s="26">
        <v>212</v>
      </c>
      <c r="V853" s="26">
        <v>95.8</v>
      </c>
      <c r="W853" s="26">
        <v>4936</v>
      </c>
      <c r="X853" s="26">
        <v>2328.5</v>
      </c>
      <c r="Y853" s="26">
        <v>202</v>
      </c>
      <c r="Z853" s="26">
        <v>764</v>
      </c>
      <c r="AA853" s="26">
        <v>3010</v>
      </c>
      <c r="AB853" s="26">
        <v>320.8</v>
      </c>
      <c r="AC853" s="26">
        <v>854</v>
      </c>
      <c r="AD853" s="26">
        <v>12000</v>
      </c>
      <c r="AE853" s="26">
        <v>1259</v>
      </c>
      <c r="AF853" s="26">
        <v>1830</v>
      </c>
      <c r="AG853" s="26">
        <v>6.8661000000000003</v>
      </c>
    </row>
    <row r="854" spans="1:33" ht="15.75" customHeight="1">
      <c r="A854" s="101">
        <v>45065</v>
      </c>
      <c r="B854" s="102">
        <f>VLOOKUP(A854,'FTSE All-Share Historical '!A:B,2,FALSE)</f>
        <v>4271.9399999999996</v>
      </c>
      <c r="C854" s="26">
        <v>526</v>
      </c>
      <c r="D854" s="26">
        <v>178.4</v>
      </c>
      <c r="E854" s="26">
        <v>199.7</v>
      </c>
      <c r="F854" s="26">
        <v>237</v>
      </c>
      <c r="G854" s="26">
        <v>133</v>
      </c>
      <c r="H854" s="26">
        <v>451.5</v>
      </c>
      <c r="I854" s="26">
        <v>33.75</v>
      </c>
      <c r="J854" s="26">
        <v>132</v>
      </c>
      <c r="K854" s="26">
        <v>170</v>
      </c>
      <c r="L854" s="26">
        <v>102</v>
      </c>
      <c r="M854" s="26">
        <v>446.5</v>
      </c>
      <c r="N854" s="26">
        <v>208</v>
      </c>
      <c r="O854" s="26">
        <v>1155</v>
      </c>
      <c r="P854" s="26">
        <v>1856</v>
      </c>
      <c r="Q854" s="26">
        <v>81.900000000000006</v>
      </c>
      <c r="R854" s="26">
        <v>53.4</v>
      </c>
      <c r="S854" s="26">
        <v>64.400000000000006</v>
      </c>
      <c r="T854" s="26">
        <v>487.5</v>
      </c>
      <c r="U854" s="26">
        <v>212</v>
      </c>
      <c r="V854" s="26">
        <v>97</v>
      </c>
      <c r="W854" s="26">
        <v>4948.5</v>
      </c>
      <c r="X854" s="26">
        <v>2350</v>
      </c>
      <c r="Y854" s="26">
        <v>200</v>
      </c>
      <c r="Z854" s="26">
        <v>736.5</v>
      </c>
      <c r="AA854" s="26">
        <v>3010</v>
      </c>
      <c r="AB854" s="26">
        <v>319</v>
      </c>
      <c r="AC854" s="26">
        <v>856</v>
      </c>
      <c r="AD854" s="26">
        <v>11865</v>
      </c>
      <c r="AE854" s="26">
        <v>1227</v>
      </c>
      <c r="AF854" s="26">
        <v>1826</v>
      </c>
      <c r="AG854" s="26">
        <v>7.0467000000000004</v>
      </c>
    </row>
    <row r="855" spans="1:33" ht="15.75" customHeight="1">
      <c r="A855" s="101">
        <v>45068</v>
      </c>
      <c r="B855" s="102">
        <f>VLOOKUP(A855,'FTSE All-Share Historical '!A:B,2,FALSE)</f>
        <v>4278.13</v>
      </c>
      <c r="C855" s="26">
        <v>536</v>
      </c>
      <c r="D855" s="26">
        <v>176</v>
      </c>
      <c r="E855" s="26">
        <v>200.8</v>
      </c>
      <c r="F855" s="26">
        <v>238</v>
      </c>
      <c r="G855" s="26">
        <v>131</v>
      </c>
      <c r="H855" s="26">
        <v>443</v>
      </c>
      <c r="I855" s="26">
        <v>33.65</v>
      </c>
      <c r="J855" s="26">
        <v>131.5</v>
      </c>
      <c r="K855" s="26">
        <v>170</v>
      </c>
      <c r="L855" s="26">
        <v>103</v>
      </c>
      <c r="M855" s="26">
        <v>444.5</v>
      </c>
      <c r="N855" s="26">
        <v>209.8</v>
      </c>
      <c r="O855" s="26">
        <v>1140</v>
      </c>
      <c r="P855" s="26">
        <v>1846</v>
      </c>
      <c r="Q855" s="26">
        <v>81.099999999999994</v>
      </c>
      <c r="R855" s="26">
        <v>50.6</v>
      </c>
      <c r="S855" s="26">
        <v>61.6</v>
      </c>
      <c r="T855" s="26">
        <v>489.5</v>
      </c>
      <c r="U855" s="26">
        <v>210</v>
      </c>
      <c r="V855" s="26">
        <v>96.4</v>
      </c>
      <c r="W855" s="26">
        <v>4936.5</v>
      </c>
      <c r="X855" s="26">
        <v>2365.5</v>
      </c>
      <c r="Y855" s="26">
        <v>200</v>
      </c>
      <c r="Z855" s="26">
        <v>741</v>
      </c>
      <c r="AA855" s="26">
        <v>2975</v>
      </c>
      <c r="AB855" s="26">
        <v>319</v>
      </c>
      <c r="AC855" s="26">
        <v>854</v>
      </c>
      <c r="AD855" s="26">
        <v>12000</v>
      </c>
      <c r="AE855" s="26">
        <v>1238</v>
      </c>
      <c r="AF855" s="26">
        <v>1841</v>
      </c>
      <c r="AG855" s="26">
        <v>7.0106000000000002</v>
      </c>
    </row>
    <row r="856" spans="1:33" ht="15.75" customHeight="1">
      <c r="A856" s="101">
        <v>45069</v>
      </c>
      <c r="B856" s="102">
        <f>VLOOKUP(A856,'FTSE All-Share Historical '!A:B,2,FALSE)</f>
        <v>4272.29</v>
      </c>
      <c r="C856" s="26">
        <v>536</v>
      </c>
      <c r="D856" s="26">
        <v>184</v>
      </c>
      <c r="E856" s="26">
        <v>204</v>
      </c>
      <c r="F856" s="26">
        <v>235</v>
      </c>
      <c r="G856" s="26">
        <v>127.5</v>
      </c>
      <c r="H856" s="26">
        <v>442.5</v>
      </c>
      <c r="I856" s="26">
        <v>33.700000000000003</v>
      </c>
      <c r="J856" s="26">
        <v>130.5</v>
      </c>
      <c r="K856" s="26">
        <v>170</v>
      </c>
      <c r="L856" s="26">
        <v>105</v>
      </c>
      <c r="M856" s="26">
        <v>446.5</v>
      </c>
      <c r="N856" s="26">
        <v>207.2</v>
      </c>
      <c r="O856" s="26">
        <v>1160</v>
      </c>
      <c r="P856" s="26">
        <v>1850</v>
      </c>
      <c r="Q856" s="26">
        <v>80.599999999999994</v>
      </c>
      <c r="R856" s="26">
        <v>52</v>
      </c>
      <c r="S856" s="26">
        <v>62.5</v>
      </c>
      <c r="T856" s="26">
        <v>478</v>
      </c>
      <c r="U856" s="26">
        <v>214</v>
      </c>
      <c r="V856" s="26">
        <v>76.8</v>
      </c>
      <c r="W856" s="26">
        <v>4895</v>
      </c>
      <c r="X856" s="26">
        <v>2346</v>
      </c>
      <c r="Y856" s="26">
        <v>200.5</v>
      </c>
      <c r="Z856" s="26">
        <v>720</v>
      </c>
      <c r="AA856" s="26">
        <v>2950</v>
      </c>
      <c r="AB856" s="26">
        <v>311.39999999999998</v>
      </c>
      <c r="AC856" s="26">
        <v>846</v>
      </c>
      <c r="AD856" s="26">
        <v>11720</v>
      </c>
      <c r="AE856" s="26">
        <v>1231</v>
      </c>
      <c r="AF856" s="26">
        <v>1842.5</v>
      </c>
      <c r="AG856" s="26">
        <v>6.7324999999999999</v>
      </c>
    </row>
    <row r="857" spans="1:33" ht="15.75" customHeight="1">
      <c r="A857" s="101">
        <v>45070</v>
      </c>
      <c r="B857" s="102">
        <f>VLOOKUP(A857,'FTSE All-Share Historical '!A:B,2,FALSE)</f>
        <v>4199.37</v>
      </c>
      <c r="C857" s="26">
        <v>540</v>
      </c>
      <c r="D857" s="26">
        <v>180.2</v>
      </c>
      <c r="E857" s="26">
        <v>202.2</v>
      </c>
      <c r="F857" s="26">
        <v>237</v>
      </c>
      <c r="G857" s="26">
        <v>122</v>
      </c>
      <c r="H857" s="26">
        <v>437</v>
      </c>
      <c r="I857" s="26">
        <v>33.049999999999997</v>
      </c>
      <c r="J857" s="26">
        <v>128.5</v>
      </c>
      <c r="K857" s="26">
        <v>177</v>
      </c>
      <c r="L857" s="26">
        <v>104.4</v>
      </c>
      <c r="M857" s="26">
        <v>447.5</v>
      </c>
      <c r="N857" s="26">
        <v>206.8</v>
      </c>
      <c r="O857" s="26">
        <v>1165</v>
      </c>
      <c r="P857" s="26">
        <v>1832</v>
      </c>
      <c r="Q857" s="26">
        <v>78.900000000000006</v>
      </c>
      <c r="R857" s="26">
        <v>52</v>
      </c>
      <c r="S857" s="26">
        <v>62.5</v>
      </c>
      <c r="T857" s="26">
        <v>480</v>
      </c>
      <c r="U857" s="26">
        <v>213</v>
      </c>
      <c r="V857" s="26">
        <v>72.3</v>
      </c>
      <c r="W857" s="26">
        <v>4774</v>
      </c>
      <c r="X857" s="26">
        <v>2278.5</v>
      </c>
      <c r="Y857" s="26">
        <v>196</v>
      </c>
      <c r="Z857" s="26">
        <v>712.5</v>
      </c>
      <c r="AA857" s="26">
        <v>2915</v>
      </c>
      <c r="AB857" s="26">
        <v>308.60000000000002</v>
      </c>
      <c r="AC857" s="26">
        <v>846</v>
      </c>
      <c r="AD857" s="26">
        <v>11540</v>
      </c>
      <c r="AE857" s="26">
        <v>1186</v>
      </c>
      <c r="AF857" s="26">
        <v>1847.5</v>
      </c>
      <c r="AG857" s="26">
        <v>6.4977</v>
      </c>
    </row>
    <row r="858" spans="1:33" ht="15.75" customHeight="1">
      <c r="A858" s="101">
        <v>45071</v>
      </c>
      <c r="B858" s="102">
        <f>VLOOKUP(A858,'FTSE All-Share Historical '!A:B,2,FALSE)</f>
        <v>4169.9399999999996</v>
      </c>
      <c r="C858" s="26">
        <v>538</v>
      </c>
      <c r="D858" s="26">
        <v>186</v>
      </c>
      <c r="E858" s="26">
        <v>202</v>
      </c>
      <c r="F858" s="26">
        <v>236</v>
      </c>
      <c r="G858" s="26">
        <v>123</v>
      </c>
      <c r="H858" s="26">
        <v>435</v>
      </c>
      <c r="I858" s="26">
        <v>32.65</v>
      </c>
      <c r="J858" s="26">
        <v>130</v>
      </c>
      <c r="K858" s="26">
        <v>175.25</v>
      </c>
      <c r="L858" s="26">
        <v>104</v>
      </c>
      <c r="M858" s="26">
        <v>438</v>
      </c>
      <c r="N858" s="26">
        <v>207.2</v>
      </c>
      <c r="O858" s="26">
        <v>1170</v>
      </c>
      <c r="P858" s="26">
        <v>1838</v>
      </c>
      <c r="Q858" s="26">
        <v>79.099999999999994</v>
      </c>
      <c r="R858" s="26">
        <v>52</v>
      </c>
      <c r="S858" s="26">
        <v>62.3</v>
      </c>
      <c r="T858" s="26">
        <v>483</v>
      </c>
      <c r="U858" s="26">
        <v>212</v>
      </c>
      <c r="V858" s="26">
        <v>72</v>
      </c>
      <c r="W858" s="26">
        <v>4758</v>
      </c>
      <c r="X858" s="26">
        <v>2267</v>
      </c>
      <c r="Y858" s="26">
        <v>195.4</v>
      </c>
      <c r="Z858" s="26">
        <v>712.5</v>
      </c>
      <c r="AA858" s="26">
        <v>2895</v>
      </c>
      <c r="AB858" s="26">
        <v>306.60000000000002</v>
      </c>
      <c r="AC858" s="26">
        <v>838</v>
      </c>
      <c r="AD858" s="26">
        <v>11680</v>
      </c>
      <c r="AE858" s="26">
        <v>1205</v>
      </c>
      <c r="AF858" s="26">
        <v>1832</v>
      </c>
      <c r="AG858" s="26">
        <v>6.2123999999999997</v>
      </c>
    </row>
    <row r="859" spans="1:33" ht="15.75" customHeight="1">
      <c r="A859" s="101">
        <v>45072</v>
      </c>
      <c r="B859" s="102">
        <f>VLOOKUP(A859,'FTSE All-Share Historical '!A:B,2,FALSE)</f>
        <v>4195.1400000000003</v>
      </c>
      <c r="C859" s="26">
        <v>542</v>
      </c>
      <c r="D859" s="26">
        <v>180.4</v>
      </c>
      <c r="E859" s="26">
        <v>200.6</v>
      </c>
      <c r="F859" s="26" t="e">
        <v>#N/A</v>
      </c>
      <c r="G859" s="26">
        <v>124</v>
      </c>
      <c r="H859" s="26">
        <v>434.5</v>
      </c>
      <c r="I859" s="26">
        <v>32.299999999999997</v>
      </c>
      <c r="J859" s="26">
        <v>130</v>
      </c>
      <c r="K859" s="26">
        <v>173</v>
      </c>
      <c r="L859" s="26">
        <v>104.2</v>
      </c>
      <c r="M859" s="26">
        <v>441.5</v>
      </c>
      <c r="N859" s="26">
        <v>207.8</v>
      </c>
      <c r="O859" s="26">
        <v>1180</v>
      </c>
      <c r="P859" s="26">
        <v>1830</v>
      </c>
      <c r="Q859" s="26">
        <v>78.900000000000006</v>
      </c>
      <c r="R859" s="26">
        <v>53.8</v>
      </c>
      <c r="S859" s="26">
        <v>61.5</v>
      </c>
      <c r="T859" s="26">
        <v>492</v>
      </c>
      <c r="U859" s="26">
        <v>215.5</v>
      </c>
      <c r="V859" s="26">
        <v>67.599999999999994</v>
      </c>
      <c r="W859" s="26">
        <v>4925</v>
      </c>
      <c r="X859" s="26">
        <v>2318.5</v>
      </c>
      <c r="Y859" s="26">
        <v>195.6</v>
      </c>
      <c r="Z859" s="26">
        <v>712.5</v>
      </c>
      <c r="AA859" s="26">
        <v>2855</v>
      </c>
      <c r="AB859" s="26">
        <v>308.39999999999998</v>
      </c>
      <c r="AC859" s="26">
        <v>838</v>
      </c>
      <c r="AD859" s="26">
        <v>11870</v>
      </c>
      <c r="AE859" s="26">
        <v>1193</v>
      </c>
      <c r="AF859" s="26">
        <v>1851.5</v>
      </c>
      <c r="AG859" s="26">
        <v>6.0678999999999998</v>
      </c>
    </row>
    <row r="860" spans="1:33" ht="15.75" customHeight="1">
      <c r="A860" s="101">
        <v>45076</v>
      </c>
      <c r="B860" s="102">
        <f>VLOOKUP(A860,'FTSE All-Share Historical '!A:B,2,FALSE)</f>
        <v>4145.8100000000004</v>
      </c>
      <c r="C860" s="26">
        <v>538</v>
      </c>
      <c r="D860" s="26">
        <v>177</v>
      </c>
      <c r="E860" s="26">
        <v>202.8</v>
      </c>
      <c r="F860" s="26">
        <v>234</v>
      </c>
      <c r="G860" s="26">
        <v>118</v>
      </c>
      <c r="H860" s="26">
        <v>430</v>
      </c>
      <c r="I860" s="26">
        <v>32</v>
      </c>
      <c r="J860" s="26">
        <v>128.5</v>
      </c>
      <c r="K860" s="26">
        <v>172.25</v>
      </c>
      <c r="L860" s="26">
        <v>101.6</v>
      </c>
      <c r="M860" s="26">
        <v>442</v>
      </c>
      <c r="N860" s="26">
        <v>201.8</v>
      </c>
      <c r="O860" s="26">
        <v>1185</v>
      </c>
      <c r="P860" s="26">
        <v>1830</v>
      </c>
      <c r="Q860" s="26">
        <v>79.900000000000006</v>
      </c>
      <c r="R860" s="26">
        <v>51.6</v>
      </c>
      <c r="S860" s="26">
        <v>61.9</v>
      </c>
      <c r="T860" s="26">
        <v>502</v>
      </c>
      <c r="U860" s="26">
        <v>214</v>
      </c>
      <c r="V860" s="26">
        <v>69.099999999999994</v>
      </c>
      <c r="W860" s="26">
        <v>4839.5</v>
      </c>
      <c r="X860" s="26">
        <v>2265</v>
      </c>
      <c r="Y860" s="26">
        <v>190.4</v>
      </c>
      <c r="Z860" s="26">
        <v>710.5</v>
      </c>
      <c r="AA860" s="26">
        <v>2845</v>
      </c>
      <c r="AB860" s="26">
        <v>310.39999999999998</v>
      </c>
      <c r="AC860" s="26">
        <v>830</v>
      </c>
      <c r="AD860" s="26">
        <v>11950</v>
      </c>
      <c r="AE860" s="26">
        <v>1202</v>
      </c>
      <c r="AF860" s="26">
        <v>1798</v>
      </c>
      <c r="AG860" s="26">
        <v>6.5012999999999996</v>
      </c>
    </row>
    <row r="861" spans="1:33" ht="15.75" customHeight="1">
      <c r="A861" s="101">
        <v>45077</v>
      </c>
      <c r="B861" s="102">
        <f>VLOOKUP(A861,'FTSE All-Share Historical '!A:B,2,FALSE)</f>
        <v>4107.24</v>
      </c>
      <c r="C861" s="26">
        <v>530</v>
      </c>
      <c r="D861" s="26">
        <v>180.2</v>
      </c>
      <c r="E861" s="26">
        <v>202.6</v>
      </c>
      <c r="F861" s="26">
        <v>240</v>
      </c>
      <c r="G861" s="26">
        <v>121</v>
      </c>
      <c r="H861" s="26">
        <v>446.5</v>
      </c>
      <c r="I861" s="26">
        <v>31.6</v>
      </c>
      <c r="J861" s="26">
        <v>127.5</v>
      </c>
      <c r="K861" s="26">
        <v>171.5</v>
      </c>
      <c r="L861" s="26">
        <v>98.3</v>
      </c>
      <c r="M861" s="26">
        <v>448.5</v>
      </c>
      <c r="N861" s="26">
        <v>204.6</v>
      </c>
      <c r="O861" s="26">
        <v>1180</v>
      </c>
      <c r="P861" s="26">
        <v>1820</v>
      </c>
      <c r="Q861" s="26">
        <v>77.5</v>
      </c>
      <c r="R861" s="26">
        <v>50.8</v>
      </c>
      <c r="S861" s="26">
        <v>61.3</v>
      </c>
      <c r="T861" s="26">
        <v>530</v>
      </c>
      <c r="U861" s="26">
        <v>214</v>
      </c>
      <c r="V861" s="26">
        <v>66.8</v>
      </c>
      <c r="W861" s="26">
        <v>4782</v>
      </c>
      <c r="X861" s="26">
        <v>2223.5</v>
      </c>
      <c r="Y861" s="26">
        <v>185.6</v>
      </c>
      <c r="Z861" s="26">
        <v>733.5</v>
      </c>
      <c r="AA861" s="26">
        <v>2865</v>
      </c>
      <c r="AB861" s="26">
        <v>308.2</v>
      </c>
      <c r="AC861" s="26">
        <v>832</v>
      </c>
      <c r="AD861" s="26">
        <v>11675</v>
      </c>
      <c r="AE861" s="26">
        <v>1196</v>
      </c>
      <c r="AF861" s="26">
        <v>1791.5</v>
      </c>
      <c r="AG861" s="26">
        <v>6.4615999999999998</v>
      </c>
    </row>
    <row r="862" spans="1:33" ht="15.75" customHeight="1">
      <c r="A862" s="101">
        <v>45078</v>
      </c>
      <c r="B862" s="102">
        <f>VLOOKUP(A862,'FTSE All-Share Historical '!A:B,2,FALSE)</f>
        <v>4131.3999999999996</v>
      </c>
      <c r="C862" s="26">
        <v>544</v>
      </c>
      <c r="D862" s="26">
        <v>179</v>
      </c>
      <c r="E862" s="26">
        <v>204.4</v>
      </c>
      <c r="F862" s="26">
        <v>238</v>
      </c>
      <c r="G862" s="26">
        <v>123.5</v>
      </c>
      <c r="H862" s="26">
        <v>441</v>
      </c>
      <c r="I862" s="26">
        <v>30.45</v>
      </c>
      <c r="J862" s="26">
        <v>129.75</v>
      </c>
      <c r="K862" s="26">
        <v>172.25</v>
      </c>
      <c r="L862" s="26">
        <v>99.1</v>
      </c>
      <c r="M862" s="26">
        <v>457</v>
      </c>
      <c r="N862" s="26">
        <v>206.2</v>
      </c>
      <c r="O862" s="26">
        <v>1180</v>
      </c>
      <c r="P862" s="26">
        <v>1860</v>
      </c>
      <c r="Q862" s="26">
        <v>80</v>
      </c>
      <c r="R862" s="26">
        <v>51.2</v>
      </c>
      <c r="S862" s="26">
        <v>59</v>
      </c>
      <c r="T862" s="26">
        <v>553</v>
      </c>
      <c r="U862" s="26">
        <v>215</v>
      </c>
      <c r="V862" s="26">
        <v>63.5</v>
      </c>
      <c r="W862" s="26">
        <v>4886</v>
      </c>
      <c r="X862" s="26">
        <v>2299.5</v>
      </c>
      <c r="Y862" s="26">
        <v>186.2</v>
      </c>
      <c r="Z862" s="26">
        <v>731.5</v>
      </c>
      <c r="AA862" s="26">
        <v>2925</v>
      </c>
      <c r="AB862" s="26">
        <v>309.2</v>
      </c>
      <c r="AC862" s="26">
        <v>830</v>
      </c>
      <c r="AD862" s="26">
        <v>11580</v>
      </c>
      <c r="AE862" s="26">
        <v>1225</v>
      </c>
      <c r="AF862" s="26">
        <v>1792</v>
      </c>
      <c r="AG862" s="26">
        <v>6.0678999999999998</v>
      </c>
    </row>
    <row r="863" spans="1:33" ht="15.75" customHeight="1">
      <c r="A863" s="101">
        <v>45079</v>
      </c>
      <c r="B863" s="102">
        <f>VLOOKUP(A863,'FTSE All-Share Historical '!A:B,2,FALSE)</f>
        <v>4196.79</v>
      </c>
      <c r="C863" s="26">
        <v>540</v>
      </c>
      <c r="D863" s="26">
        <v>179.6</v>
      </c>
      <c r="E863" s="26">
        <v>210.8</v>
      </c>
      <c r="F863" s="26">
        <v>242</v>
      </c>
      <c r="G863" s="26">
        <v>126.5</v>
      </c>
      <c r="H863" s="26">
        <v>450</v>
      </c>
      <c r="I863" s="26">
        <v>30.5</v>
      </c>
      <c r="J863" s="26">
        <v>126</v>
      </c>
      <c r="K863" s="26">
        <v>173.5</v>
      </c>
      <c r="L863" s="26">
        <v>102.2</v>
      </c>
      <c r="M863" s="26">
        <v>461.5</v>
      </c>
      <c r="N863" s="26">
        <v>209.4</v>
      </c>
      <c r="O863" s="26">
        <v>1185</v>
      </c>
      <c r="P863" s="26">
        <v>1880</v>
      </c>
      <c r="Q863" s="26">
        <v>81.099999999999994</v>
      </c>
      <c r="R863" s="26">
        <v>51.8</v>
      </c>
      <c r="S863" s="26">
        <v>60.5</v>
      </c>
      <c r="T863" s="26">
        <v>577</v>
      </c>
      <c r="U863" s="26">
        <v>214</v>
      </c>
      <c r="V863" s="26">
        <v>68.3</v>
      </c>
      <c r="W863" s="26">
        <v>5070</v>
      </c>
      <c r="X863" s="26">
        <v>2418</v>
      </c>
      <c r="Y863" s="26">
        <v>193.8</v>
      </c>
      <c r="Z863" s="26">
        <v>728</v>
      </c>
      <c r="AA863" s="26">
        <v>2940</v>
      </c>
      <c r="AB863" s="26">
        <v>312.60000000000002</v>
      </c>
      <c r="AC863" s="26">
        <v>830</v>
      </c>
      <c r="AD863" s="26">
        <v>11810</v>
      </c>
      <c r="AE863" s="26">
        <v>1263</v>
      </c>
      <c r="AF863" s="26">
        <v>1803</v>
      </c>
      <c r="AG863" s="26">
        <v>6.2846000000000002</v>
      </c>
    </row>
    <row r="864" spans="1:33" ht="15.75" customHeight="1">
      <c r="A864" s="101">
        <v>45082</v>
      </c>
      <c r="B864" s="102">
        <f>VLOOKUP(A864,'FTSE All-Share Historical '!A:B,2,FALSE)</f>
        <v>4192.2299999999996</v>
      </c>
      <c r="C864" s="26">
        <v>530</v>
      </c>
      <c r="D864" s="26">
        <v>183</v>
      </c>
      <c r="E864" s="26">
        <v>208.2</v>
      </c>
      <c r="F864" s="26">
        <v>240</v>
      </c>
      <c r="G864" s="26">
        <v>124</v>
      </c>
      <c r="H864" s="26">
        <v>446.5</v>
      </c>
      <c r="I864" s="26">
        <v>30.85</v>
      </c>
      <c r="J864" s="26">
        <v>125</v>
      </c>
      <c r="K864" s="26">
        <v>179</v>
      </c>
      <c r="L864" s="26">
        <v>101.8</v>
      </c>
      <c r="M864" s="26">
        <v>462.5</v>
      </c>
      <c r="N864" s="26">
        <v>212.8</v>
      </c>
      <c r="O864" s="26">
        <v>1200</v>
      </c>
      <c r="P864" s="26">
        <v>1896</v>
      </c>
      <c r="Q864" s="26">
        <v>81.8</v>
      </c>
      <c r="R864" s="26">
        <v>53</v>
      </c>
      <c r="S864" s="26">
        <v>60.8</v>
      </c>
      <c r="T864" s="26">
        <v>587</v>
      </c>
      <c r="U864" s="26">
        <v>217</v>
      </c>
      <c r="V864" s="26">
        <v>69.400000000000006</v>
      </c>
      <c r="W864" s="26">
        <v>5055</v>
      </c>
      <c r="X864" s="26">
        <v>2414.5</v>
      </c>
      <c r="Y864" s="26">
        <v>194</v>
      </c>
      <c r="Z864" s="26">
        <v>734</v>
      </c>
      <c r="AA864" s="26">
        <v>2955</v>
      </c>
      <c r="AB864" s="26">
        <v>311.2</v>
      </c>
      <c r="AC864" s="26">
        <v>838</v>
      </c>
      <c r="AD864" s="26">
        <v>11795</v>
      </c>
      <c r="AE864" s="26">
        <v>1271</v>
      </c>
      <c r="AF864" s="26">
        <v>1801.5</v>
      </c>
      <c r="AG864" s="26">
        <v>6.1546000000000003</v>
      </c>
    </row>
    <row r="865" spans="1:33" ht="15.75" customHeight="1">
      <c r="A865" s="101">
        <v>45083</v>
      </c>
      <c r="B865" s="102">
        <f>VLOOKUP(A865,'FTSE All-Share Historical '!A:B,2,FALSE)</f>
        <v>4208.76</v>
      </c>
      <c r="C865" s="26">
        <v>530</v>
      </c>
      <c r="D865" s="26">
        <v>183.4</v>
      </c>
      <c r="E865" s="26">
        <v>205.2</v>
      </c>
      <c r="F865" s="26">
        <v>236</v>
      </c>
      <c r="G865" s="26">
        <v>123</v>
      </c>
      <c r="H865" s="26">
        <v>443.5</v>
      </c>
      <c r="I865" s="26">
        <v>30.65</v>
      </c>
      <c r="J865" s="26">
        <v>123</v>
      </c>
      <c r="K865" s="26">
        <v>181</v>
      </c>
      <c r="L865" s="26">
        <v>101.2</v>
      </c>
      <c r="M865" s="26">
        <v>469</v>
      </c>
      <c r="N865" s="26">
        <v>214</v>
      </c>
      <c r="O865" s="26">
        <v>1185</v>
      </c>
      <c r="P865" s="26">
        <v>1884</v>
      </c>
      <c r="Q865" s="26">
        <v>81.3</v>
      </c>
      <c r="R865" s="26">
        <v>53</v>
      </c>
      <c r="S865" s="26">
        <v>60.5</v>
      </c>
      <c r="T865" s="26">
        <v>607</v>
      </c>
      <c r="U865" s="26">
        <v>219</v>
      </c>
      <c r="V865" s="26">
        <v>66.7</v>
      </c>
      <c r="W865" s="26">
        <v>5102</v>
      </c>
      <c r="X865" s="26">
        <v>2454.5</v>
      </c>
      <c r="Y865" s="26">
        <v>193</v>
      </c>
      <c r="Z865" s="26">
        <v>746</v>
      </c>
      <c r="AA865" s="26">
        <v>2930</v>
      </c>
      <c r="AB865" s="26">
        <v>312.2</v>
      </c>
      <c r="AC865" s="26">
        <v>832</v>
      </c>
      <c r="AD865" s="26">
        <v>11940</v>
      </c>
      <c r="AE865" s="26">
        <v>1277</v>
      </c>
      <c r="AF865" s="26">
        <v>1814.5</v>
      </c>
      <c r="AG865" s="26">
        <v>6.0715000000000003</v>
      </c>
    </row>
    <row r="866" spans="1:33" ht="15.75" customHeight="1">
      <c r="A866" s="101">
        <v>45084</v>
      </c>
      <c r="B866" s="102">
        <f>VLOOKUP(A866,'FTSE All-Share Historical '!A:B,2,FALSE)</f>
        <v>4204.96</v>
      </c>
      <c r="C866" s="26">
        <v>530</v>
      </c>
      <c r="D866" s="26">
        <v>185.4</v>
      </c>
      <c r="E866" s="26">
        <v>206.6</v>
      </c>
      <c r="F866" s="26">
        <v>238</v>
      </c>
      <c r="G866" s="26">
        <v>124.5</v>
      </c>
      <c r="H866" s="26">
        <v>437</v>
      </c>
      <c r="I866" s="26">
        <v>30.1</v>
      </c>
      <c r="J866" s="26">
        <v>125</v>
      </c>
      <c r="K866" s="26">
        <v>180</v>
      </c>
      <c r="L866" s="26">
        <v>98</v>
      </c>
      <c r="M866" s="26">
        <v>465</v>
      </c>
      <c r="N866" s="26">
        <v>214</v>
      </c>
      <c r="O866" s="26">
        <v>1195</v>
      </c>
      <c r="P866" s="26">
        <v>1880</v>
      </c>
      <c r="Q866" s="26">
        <v>82</v>
      </c>
      <c r="R866" s="26">
        <v>54</v>
      </c>
      <c r="S866" s="26">
        <v>61</v>
      </c>
      <c r="T866" s="26">
        <v>588</v>
      </c>
      <c r="U866" s="26">
        <v>214</v>
      </c>
      <c r="V866" s="26">
        <v>64</v>
      </c>
      <c r="W866" s="26">
        <v>5103</v>
      </c>
      <c r="X866" s="26">
        <v>2456</v>
      </c>
      <c r="Y866" s="26">
        <v>199.6</v>
      </c>
      <c r="Z866" s="26">
        <v>728.5</v>
      </c>
      <c r="AA866" s="26">
        <v>2975</v>
      </c>
      <c r="AB866" s="26">
        <v>313.8</v>
      </c>
      <c r="AC866" s="26">
        <v>834</v>
      </c>
      <c r="AD866" s="26">
        <v>11875</v>
      </c>
      <c r="AE866" s="26">
        <v>1289</v>
      </c>
      <c r="AF866" s="26">
        <v>1813.5</v>
      </c>
      <c r="AG866" s="26">
        <v>6.1401000000000003</v>
      </c>
    </row>
    <row r="867" spans="1:33" ht="15.75" customHeight="1">
      <c r="A867" s="101">
        <v>45085</v>
      </c>
      <c r="B867" s="102">
        <f>VLOOKUP(A867,'FTSE All-Share Historical '!A:B,2,FALSE)</f>
        <v>4191.92</v>
      </c>
      <c r="C867" s="26">
        <v>534</v>
      </c>
      <c r="D867" s="26">
        <v>200</v>
      </c>
      <c r="E867" s="26">
        <v>200.6</v>
      </c>
      <c r="F867" s="26">
        <v>235</v>
      </c>
      <c r="G867" s="26">
        <v>125.5</v>
      </c>
      <c r="H867" s="26">
        <v>438.5</v>
      </c>
      <c r="I867" s="26">
        <v>30.2</v>
      </c>
      <c r="J867" s="26">
        <v>125</v>
      </c>
      <c r="K867" s="26">
        <v>181</v>
      </c>
      <c r="L867" s="26">
        <v>100.8</v>
      </c>
      <c r="M867" s="26">
        <v>464</v>
      </c>
      <c r="N867" s="26">
        <v>217.6</v>
      </c>
      <c r="O867" s="26">
        <v>1175</v>
      </c>
      <c r="P867" s="26">
        <v>1886</v>
      </c>
      <c r="Q867" s="26">
        <v>81.2</v>
      </c>
      <c r="R867" s="26">
        <v>47.1</v>
      </c>
      <c r="S867" s="26">
        <v>60.8</v>
      </c>
      <c r="T867" s="26">
        <v>596</v>
      </c>
      <c r="U867" s="26">
        <v>218</v>
      </c>
      <c r="V867" s="26">
        <v>63.3</v>
      </c>
      <c r="W867" s="26">
        <v>5127</v>
      </c>
      <c r="X867" s="26">
        <v>2459.5</v>
      </c>
      <c r="Y867" s="26">
        <v>201</v>
      </c>
      <c r="Z867" s="26">
        <v>738.5</v>
      </c>
      <c r="AA867" s="26">
        <v>3100</v>
      </c>
      <c r="AB867" s="26">
        <v>317.60000000000002</v>
      </c>
      <c r="AC867" s="26">
        <v>822</v>
      </c>
      <c r="AD867" s="26">
        <v>11635</v>
      </c>
      <c r="AE867" s="26">
        <v>1305</v>
      </c>
      <c r="AF867" s="26">
        <v>1838.5</v>
      </c>
      <c r="AG867" s="26">
        <v>5.9198000000000004</v>
      </c>
    </row>
    <row r="868" spans="1:33" ht="15.75" customHeight="1">
      <c r="A868" s="101">
        <v>45086</v>
      </c>
      <c r="B868" s="102">
        <f>VLOOKUP(A868,'FTSE All-Share Historical '!A:B,2,FALSE)</f>
        <v>4173.74</v>
      </c>
      <c r="C868" s="26">
        <v>526</v>
      </c>
      <c r="D868" s="26">
        <v>197</v>
      </c>
      <c r="E868" s="26">
        <v>200.8</v>
      </c>
      <c r="F868" s="26">
        <v>237</v>
      </c>
      <c r="G868" s="26">
        <v>124</v>
      </c>
      <c r="H868" s="26">
        <v>435.5</v>
      </c>
      <c r="I868" s="26">
        <v>29.75</v>
      </c>
      <c r="J868" s="26">
        <v>125</v>
      </c>
      <c r="K868" s="26">
        <v>177</v>
      </c>
      <c r="L868" s="26">
        <v>102</v>
      </c>
      <c r="M868" s="26">
        <v>461</v>
      </c>
      <c r="N868" s="26">
        <v>216</v>
      </c>
      <c r="O868" s="26">
        <v>1200</v>
      </c>
      <c r="P868" s="26">
        <v>1864</v>
      </c>
      <c r="Q868" s="26">
        <v>80.900000000000006</v>
      </c>
      <c r="R868" s="26">
        <v>48.8</v>
      </c>
      <c r="S868" s="26">
        <v>61.6</v>
      </c>
      <c r="T868" s="26">
        <v>550</v>
      </c>
      <c r="U868" s="26">
        <v>220</v>
      </c>
      <c r="V868" s="26">
        <v>68.3</v>
      </c>
      <c r="W868" s="26">
        <v>5125</v>
      </c>
      <c r="X868" s="26">
        <v>2457</v>
      </c>
      <c r="Y868" s="26">
        <v>200.5</v>
      </c>
      <c r="Z868" s="26">
        <v>726</v>
      </c>
      <c r="AA868" s="26">
        <v>3050</v>
      </c>
      <c r="AB868" s="26">
        <v>317.2</v>
      </c>
      <c r="AC868" s="26">
        <v>820</v>
      </c>
      <c r="AD868" s="26">
        <v>11530</v>
      </c>
      <c r="AE868" s="26">
        <v>1288</v>
      </c>
      <c r="AF868" s="26">
        <v>1890.5</v>
      </c>
      <c r="AG868" s="26">
        <v>5.9126000000000003</v>
      </c>
    </row>
    <row r="869" spans="1:33" ht="15.75" customHeight="1">
      <c r="A869" s="101">
        <v>45089</v>
      </c>
      <c r="B869" s="102">
        <f>VLOOKUP(A869,'FTSE All-Share Historical '!A:B,2,FALSE)</f>
        <v>4180.7700000000004</v>
      </c>
      <c r="C869" s="26">
        <v>536</v>
      </c>
      <c r="D869" s="26">
        <v>200.5</v>
      </c>
      <c r="E869" s="26">
        <v>201.4</v>
      </c>
      <c r="F869" s="26">
        <v>240</v>
      </c>
      <c r="G869" s="26">
        <v>126</v>
      </c>
      <c r="H869" s="26">
        <v>430.5</v>
      </c>
      <c r="I869" s="26">
        <v>30.05</v>
      </c>
      <c r="J869" s="26">
        <v>123</v>
      </c>
      <c r="K869" s="26">
        <v>180.5</v>
      </c>
      <c r="L869" s="26">
        <v>107.4</v>
      </c>
      <c r="M869" s="26">
        <v>463</v>
      </c>
      <c r="N869" s="26">
        <v>217.2</v>
      </c>
      <c r="O869" s="26">
        <v>1185</v>
      </c>
      <c r="P869" s="26">
        <v>1864</v>
      </c>
      <c r="Q869" s="26">
        <v>80.3</v>
      </c>
      <c r="R869" s="26">
        <v>47.7</v>
      </c>
      <c r="S869" s="26">
        <v>62.4</v>
      </c>
      <c r="T869" s="26">
        <v>534</v>
      </c>
      <c r="U869" s="26">
        <v>214</v>
      </c>
      <c r="V869" s="26">
        <v>69.599999999999994</v>
      </c>
      <c r="W869" s="26">
        <v>5068</v>
      </c>
      <c r="X869" s="26">
        <v>2416.5</v>
      </c>
      <c r="Y869" s="26">
        <v>196</v>
      </c>
      <c r="Z869" s="26">
        <v>726.5</v>
      </c>
      <c r="AA869" s="26">
        <v>3010</v>
      </c>
      <c r="AB869" s="26">
        <v>310.2</v>
      </c>
      <c r="AC869" s="26">
        <v>920</v>
      </c>
      <c r="AD869" s="26">
        <v>11605</v>
      </c>
      <c r="AE869" s="26">
        <v>1227</v>
      </c>
      <c r="AF869" s="26">
        <v>1883</v>
      </c>
      <c r="AG869" s="26">
        <v>5.9596</v>
      </c>
    </row>
    <row r="870" spans="1:33" ht="15.75" customHeight="1">
      <c r="A870" s="101">
        <v>45090</v>
      </c>
      <c r="B870" s="102">
        <f>VLOOKUP(A870,'FTSE All-Share Historical '!A:B,2,FALSE)</f>
        <v>4192.1000000000004</v>
      </c>
      <c r="C870" s="26">
        <v>550</v>
      </c>
      <c r="D870" s="26">
        <v>200.5</v>
      </c>
      <c r="E870" s="26">
        <v>200</v>
      </c>
      <c r="F870" s="26">
        <v>231</v>
      </c>
      <c r="G870" s="26">
        <v>125</v>
      </c>
      <c r="H870" s="26">
        <v>434.5</v>
      </c>
      <c r="I870" s="26">
        <v>30.8</v>
      </c>
      <c r="J870" s="26">
        <v>125</v>
      </c>
      <c r="K870" s="26">
        <v>170</v>
      </c>
      <c r="L870" s="26">
        <v>113.2</v>
      </c>
      <c r="M870" s="26">
        <v>465.5</v>
      </c>
      <c r="N870" s="26">
        <v>220.6</v>
      </c>
      <c r="O870" s="26">
        <v>1205</v>
      </c>
      <c r="P870" s="26">
        <v>1868</v>
      </c>
      <c r="Q870" s="26">
        <v>80</v>
      </c>
      <c r="R870" s="26">
        <v>47.5</v>
      </c>
      <c r="S870" s="26">
        <v>62.8</v>
      </c>
      <c r="T870" s="26">
        <v>555</v>
      </c>
      <c r="U870" s="26">
        <v>215</v>
      </c>
      <c r="V870" s="26">
        <v>70.3</v>
      </c>
      <c r="W870" s="26">
        <v>5203</v>
      </c>
      <c r="X870" s="26">
        <v>2483</v>
      </c>
      <c r="Y870" s="26">
        <v>200.5</v>
      </c>
      <c r="Z870" s="26">
        <v>723.5</v>
      </c>
      <c r="AA870" s="26">
        <v>3040</v>
      </c>
      <c r="AB870" s="26">
        <v>309</v>
      </c>
      <c r="AC870" s="26">
        <v>924</v>
      </c>
      <c r="AD870" s="26">
        <v>11645</v>
      </c>
      <c r="AE870" s="26">
        <v>1229</v>
      </c>
      <c r="AF870" s="26">
        <v>1886</v>
      </c>
      <c r="AG870" s="26">
        <v>6.0895999999999999</v>
      </c>
    </row>
    <row r="871" spans="1:33" ht="15.75" customHeight="1">
      <c r="A871" s="101">
        <v>45091</v>
      </c>
      <c r="B871" s="102">
        <f>VLOOKUP(A871,'FTSE All-Share Historical '!A:B,2,FALSE)</f>
        <v>4195.46</v>
      </c>
      <c r="C871" s="26">
        <v>550</v>
      </c>
      <c r="D871" s="26">
        <v>202</v>
      </c>
      <c r="E871" s="26">
        <v>190.7</v>
      </c>
      <c r="F871" s="26">
        <v>230</v>
      </c>
      <c r="G871" s="26">
        <v>124.5</v>
      </c>
      <c r="H871" s="26">
        <v>433.5</v>
      </c>
      <c r="I871" s="26">
        <v>31</v>
      </c>
      <c r="J871" s="26">
        <v>120</v>
      </c>
      <c r="K871" s="26">
        <v>176.5</v>
      </c>
      <c r="L871" s="26">
        <v>114.8</v>
      </c>
      <c r="M871" s="26">
        <v>468.5</v>
      </c>
      <c r="N871" s="26">
        <v>215</v>
      </c>
      <c r="O871" s="26">
        <v>1220</v>
      </c>
      <c r="P871" s="26">
        <v>1864</v>
      </c>
      <c r="Q871" s="26">
        <v>80.3</v>
      </c>
      <c r="R871" s="26">
        <v>46</v>
      </c>
      <c r="S871" s="26">
        <v>63.2</v>
      </c>
      <c r="T871" s="26">
        <v>562</v>
      </c>
      <c r="U871" s="26">
        <v>216</v>
      </c>
      <c r="V871" s="26">
        <v>72.5</v>
      </c>
      <c r="W871" s="26">
        <v>5338</v>
      </c>
      <c r="X871" s="26">
        <v>2582.5</v>
      </c>
      <c r="Y871" s="26">
        <v>199.4</v>
      </c>
      <c r="Z871" s="26">
        <v>718</v>
      </c>
      <c r="AA871" s="26">
        <v>3085</v>
      </c>
      <c r="AB871" s="26">
        <v>304.60000000000002</v>
      </c>
      <c r="AC871" s="26">
        <v>922</v>
      </c>
      <c r="AD871" s="26">
        <v>11790</v>
      </c>
      <c r="AE871" s="26">
        <v>1237</v>
      </c>
      <c r="AF871" s="26">
        <v>1900</v>
      </c>
      <c r="AG871" s="26">
        <v>5.7355999999999998</v>
      </c>
    </row>
    <row r="872" spans="1:33" ht="15.75" customHeight="1">
      <c r="A872" s="101">
        <v>45092</v>
      </c>
      <c r="B872" s="102">
        <f>VLOOKUP(A872,'FTSE All-Share Historical '!A:B,2,FALSE)</f>
        <v>4203.29</v>
      </c>
      <c r="C872" s="26">
        <v>582</v>
      </c>
      <c r="D872" s="26">
        <v>205</v>
      </c>
      <c r="E872" s="26">
        <v>196.1</v>
      </c>
      <c r="F872" s="26">
        <v>230</v>
      </c>
      <c r="G872" s="26">
        <v>124</v>
      </c>
      <c r="H872" s="26">
        <v>437</v>
      </c>
      <c r="I872" s="26">
        <v>30.5</v>
      </c>
      <c r="J872" s="26">
        <v>111.25</v>
      </c>
      <c r="K872" s="26">
        <v>178</v>
      </c>
      <c r="L872" s="26">
        <v>117</v>
      </c>
      <c r="M872" s="26">
        <v>468</v>
      </c>
      <c r="N872" s="26">
        <v>204.8</v>
      </c>
      <c r="O872" s="26">
        <v>1220</v>
      </c>
      <c r="P872" s="26">
        <v>1866</v>
      </c>
      <c r="Q872" s="26">
        <v>79.400000000000006</v>
      </c>
      <c r="R872" s="26">
        <v>45.1</v>
      </c>
      <c r="S872" s="26">
        <v>63</v>
      </c>
      <c r="T872" s="26">
        <v>576</v>
      </c>
      <c r="U872" s="26">
        <v>216.5</v>
      </c>
      <c r="V872" s="26">
        <v>72.5</v>
      </c>
      <c r="W872" s="26">
        <v>5343</v>
      </c>
      <c r="X872" s="26">
        <v>2580</v>
      </c>
      <c r="Y872" s="26">
        <v>197.2</v>
      </c>
      <c r="Z872" s="26">
        <v>696.5</v>
      </c>
      <c r="AA872" s="26">
        <v>3005</v>
      </c>
      <c r="AB872" s="26">
        <v>303.8</v>
      </c>
      <c r="AC872" s="26">
        <v>926</v>
      </c>
      <c r="AD872" s="26">
        <v>11875</v>
      </c>
      <c r="AE872" s="26">
        <v>1250</v>
      </c>
      <c r="AF872" s="26">
        <v>1925</v>
      </c>
      <c r="AG872" s="26">
        <v>5.4177999999999997</v>
      </c>
    </row>
    <row r="873" spans="1:33" ht="15.75" customHeight="1">
      <c r="A873" s="101">
        <v>45093</v>
      </c>
      <c r="B873" s="102">
        <f>VLOOKUP(A873,'FTSE All-Share Historical '!A:B,2,FALSE)</f>
        <v>4209.87</v>
      </c>
      <c r="C873" s="26">
        <v>586</v>
      </c>
      <c r="D873" s="26">
        <v>202</v>
      </c>
      <c r="E873" s="26">
        <v>196.5</v>
      </c>
      <c r="F873" s="26">
        <v>228</v>
      </c>
      <c r="G873" s="26">
        <v>126.5</v>
      </c>
      <c r="H873" s="26">
        <v>438.5</v>
      </c>
      <c r="I873" s="26">
        <v>30.25</v>
      </c>
      <c r="J873" s="26">
        <v>104.5</v>
      </c>
      <c r="K873" s="26">
        <v>178</v>
      </c>
      <c r="L873" s="26">
        <v>119</v>
      </c>
      <c r="M873" s="26">
        <v>470</v>
      </c>
      <c r="N873" s="26">
        <v>210</v>
      </c>
      <c r="O873" s="26">
        <v>1240</v>
      </c>
      <c r="P873" s="26">
        <v>1848</v>
      </c>
      <c r="Q873" s="26">
        <v>80.3</v>
      </c>
      <c r="R873" s="26">
        <v>44.8</v>
      </c>
      <c r="S873" s="26">
        <v>62.8</v>
      </c>
      <c r="T873" s="26">
        <v>580</v>
      </c>
      <c r="U873" s="26">
        <v>222</v>
      </c>
      <c r="V873" s="26">
        <v>74</v>
      </c>
      <c r="W873" s="26">
        <v>5300</v>
      </c>
      <c r="X873" s="26">
        <v>2545</v>
      </c>
      <c r="Y873" s="26">
        <v>195</v>
      </c>
      <c r="Z873" s="26">
        <v>682.5</v>
      </c>
      <c r="AA873" s="26">
        <v>2985</v>
      </c>
      <c r="AB873" s="26">
        <v>308.8</v>
      </c>
      <c r="AC873" s="26">
        <v>932</v>
      </c>
      <c r="AD873" s="26">
        <v>11680</v>
      </c>
      <c r="AE873" s="26">
        <v>1258</v>
      </c>
      <c r="AF873" s="26">
        <v>1930</v>
      </c>
      <c r="AG873" s="26">
        <v>5.5983999999999998</v>
      </c>
    </row>
    <row r="874" spans="1:33" ht="15.75" customHeight="1">
      <c r="A874" s="101">
        <v>45096</v>
      </c>
      <c r="B874" s="102">
        <f>VLOOKUP(A874,'FTSE All-Share Historical '!A:B,2,FALSE)</f>
        <v>4178.7</v>
      </c>
      <c r="C874" s="26">
        <v>598</v>
      </c>
      <c r="D874" s="26">
        <v>202</v>
      </c>
      <c r="E874" s="26">
        <v>195.4</v>
      </c>
      <c r="F874" s="26">
        <v>225</v>
      </c>
      <c r="G874" s="26">
        <v>126.5</v>
      </c>
      <c r="H874" s="26">
        <v>443</v>
      </c>
      <c r="I874" s="26">
        <v>29.8</v>
      </c>
      <c r="J874" s="26">
        <v>102.75</v>
      </c>
      <c r="K874" s="26">
        <v>184</v>
      </c>
      <c r="L874" s="26">
        <v>114.8</v>
      </c>
      <c r="M874" s="26">
        <v>460</v>
      </c>
      <c r="N874" s="26">
        <v>211</v>
      </c>
      <c r="O874" s="26">
        <v>1215</v>
      </c>
      <c r="P874" s="26">
        <v>1832</v>
      </c>
      <c r="Q874" s="26">
        <v>78.8</v>
      </c>
      <c r="R874" s="26">
        <v>44.2</v>
      </c>
      <c r="S874" s="26">
        <v>62.8</v>
      </c>
      <c r="T874" s="26">
        <v>587</v>
      </c>
      <c r="U874" s="26">
        <v>218</v>
      </c>
      <c r="V874" s="26">
        <v>72</v>
      </c>
      <c r="W874" s="26">
        <v>5214</v>
      </c>
      <c r="X874" s="26">
        <v>2484</v>
      </c>
      <c r="Y874" s="26">
        <v>193.6</v>
      </c>
      <c r="Z874" s="26">
        <v>682.5</v>
      </c>
      <c r="AA874" s="26">
        <v>2970</v>
      </c>
      <c r="AB874" s="26">
        <v>311.39999999999998</v>
      </c>
      <c r="AC874" s="26">
        <v>940</v>
      </c>
      <c r="AD874" s="26">
        <v>11665</v>
      </c>
      <c r="AE874" s="26">
        <v>1272</v>
      </c>
      <c r="AF874" s="26">
        <v>1893</v>
      </c>
      <c r="AG874" s="26">
        <v>6.2123999999999997</v>
      </c>
    </row>
    <row r="875" spans="1:33" ht="15.75" customHeight="1">
      <c r="A875" s="101">
        <v>45097</v>
      </c>
      <c r="B875" s="102">
        <f>VLOOKUP(A875,'FTSE All-Share Historical '!A:B,2,FALSE)</f>
        <v>4166.25</v>
      </c>
      <c r="C875" s="26">
        <v>598</v>
      </c>
      <c r="D875" s="26">
        <v>197.8</v>
      </c>
      <c r="E875" s="26">
        <v>191.7</v>
      </c>
      <c r="F875" s="26">
        <v>220</v>
      </c>
      <c r="G875" s="26">
        <v>128</v>
      </c>
      <c r="H875" s="26">
        <v>439</v>
      </c>
      <c r="I875" s="26">
        <v>29.55</v>
      </c>
      <c r="J875" s="26">
        <v>102</v>
      </c>
      <c r="K875" s="26">
        <v>188</v>
      </c>
      <c r="L875" s="26">
        <v>107</v>
      </c>
      <c r="M875" s="26">
        <v>462</v>
      </c>
      <c r="N875" s="26">
        <v>216.6</v>
      </c>
      <c r="O875" s="26">
        <v>1205</v>
      </c>
      <c r="P875" s="26">
        <v>1838</v>
      </c>
      <c r="Q875" s="26">
        <v>78.3</v>
      </c>
      <c r="R875" s="26">
        <v>44</v>
      </c>
      <c r="S875" s="26">
        <v>68.400000000000006</v>
      </c>
      <c r="T875" s="26">
        <v>582</v>
      </c>
      <c r="U875" s="26">
        <v>213</v>
      </c>
      <c r="V875" s="26">
        <v>71.5</v>
      </c>
      <c r="W875" s="26">
        <v>5153</v>
      </c>
      <c r="X875" s="26">
        <v>2384.5</v>
      </c>
      <c r="Y875" s="26">
        <v>190</v>
      </c>
      <c r="Z875" s="26">
        <v>681</v>
      </c>
      <c r="AA875" s="26">
        <v>2965</v>
      </c>
      <c r="AB875" s="26">
        <v>307.39999999999998</v>
      </c>
      <c r="AC875" s="26">
        <v>970</v>
      </c>
      <c r="AD875" s="26">
        <v>11690</v>
      </c>
      <c r="AE875" s="26">
        <v>1264</v>
      </c>
      <c r="AF875" s="26">
        <v>1868</v>
      </c>
      <c r="AG875" s="26">
        <v>5.9234</v>
      </c>
    </row>
    <row r="876" spans="1:33" ht="15.75" customHeight="1">
      <c r="A876" s="101">
        <v>45098</v>
      </c>
      <c r="B876" s="102">
        <f>VLOOKUP(A876,'FTSE All-Share Historical '!A:B,2,FALSE)</f>
        <v>4156</v>
      </c>
      <c r="C876" s="26">
        <v>606</v>
      </c>
      <c r="D876" s="26">
        <v>199.4</v>
      </c>
      <c r="E876" s="26">
        <v>207.6</v>
      </c>
      <c r="F876" s="26">
        <v>219</v>
      </c>
      <c r="G876" s="26">
        <v>125.5</v>
      </c>
      <c r="H876" s="26">
        <v>440</v>
      </c>
      <c r="I876" s="26">
        <v>29.05</v>
      </c>
      <c r="J876" s="26">
        <v>104</v>
      </c>
      <c r="K876" s="26">
        <v>188</v>
      </c>
      <c r="L876" s="26">
        <v>103.4</v>
      </c>
      <c r="M876" s="26">
        <v>464.5</v>
      </c>
      <c r="N876" s="26">
        <v>218</v>
      </c>
      <c r="O876" s="26">
        <v>1230</v>
      </c>
      <c r="P876" s="26">
        <v>1792</v>
      </c>
      <c r="Q876" s="26">
        <v>77.900000000000006</v>
      </c>
      <c r="R876" s="26">
        <v>43.4</v>
      </c>
      <c r="S876" s="26">
        <v>68.400000000000006</v>
      </c>
      <c r="T876" s="26">
        <v>602</v>
      </c>
      <c r="U876" s="26">
        <v>212</v>
      </c>
      <c r="V876" s="26">
        <v>72.099999999999994</v>
      </c>
      <c r="W876" s="26">
        <v>5105</v>
      </c>
      <c r="X876" s="26">
        <v>2336</v>
      </c>
      <c r="Y876" s="26">
        <v>184.2</v>
      </c>
      <c r="Z876" s="26">
        <v>678</v>
      </c>
      <c r="AA876" s="26">
        <v>2960</v>
      </c>
      <c r="AB876" s="26">
        <v>305.39999999999998</v>
      </c>
      <c r="AC876" s="26">
        <v>990</v>
      </c>
      <c r="AD876" s="26">
        <v>11900</v>
      </c>
      <c r="AE876" s="26">
        <v>1272</v>
      </c>
      <c r="AF876" s="26">
        <v>1851</v>
      </c>
      <c r="AG876" s="26">
        <v>5.4177999999999997</v>
      </c>
    </row>
    <row r="877" spans="1:33" ht="15.75" customHeight="1">
      <c r="A877" s="101">
        <v>45099</v>
      </c>
      <c r="B877" s="102">
        <f>VLOOKUP(A877,'FTSE All-Share Historical '!A:B,2,FALSE)</f>
        <v>4121.3599999999997</v>
      </c>
      <c r="C877" s="26">
        <v>582</v>
      </c>
      <c r="D877" s="26">
        <v>201</v>
      </c>
      <c r="E877" s="26">
        <v>215.4</v>
      </c>
      <c r="F877" s="26">
        <v>207</v>
      </c>
      <c r="G877" s="26">
        <v>125</v>
      </c>
      <c r="H877" s="26">
        <v>451</v>
      </c>
      <c r="I877" s="26">
        <v>28.8</v>
      </c>
      <c r="J877" s="26">
        <v>102.5</v>
      </c>
      <c r="K877" s="26">
        <v>180.5</v>
      </c>
      <c r="L877" s="26">
        <v>100</v>
      </c>
      <c r="M877" s="26">
        <v>454.5</v>
      </c>
      <c r="N877" s="26">
        <v>215.6</v>
      </c>
      <c r="O877" s="26">
        <v>1230</v>
      </c>
      <c r="P877" s="26">
        <v>1768</v>
      </c>
      <c r="Q877" s="26">
        <v>77.7</v>
      </c>
      <c r="R877" s="26">
        <v>45.1</v>
      </c>
      <c r="S877" s="26">
        <v>68.400000000000006</v>
      </c>
      <c r="T877" s="26">
        <v>622</v>
      </c>
      <c r="U877" s="26">
        <v>210</v>
      </c>
      <c r="V877" s="26">
        <v>68.7</v>
      </c>
      <c r="W877" s="26">
        <v>5080</v>
      </c>
      <c r="X877" s="26">
        <v>2331</v>
      </c>
      <c r="Y877" s="26">
        <v>183.4</v>
      </c>
      <c r="Z877" s="26">
        <v>672.5</v>
      </c>
      <c r="AA877" s="26">
        <v>2920</v>
      </c>
      <c r="AB877" s="26">
        <v>289.2</v>
      </c>
      <c r="AC877" s="26">
        <v>992</v>
      </c>
      <c r="AD877" s="26">
        <v>12010</v>
      </c>
      <c r="AE877" s="26">
        <v>1236</v>
      </c>
      <c r="AF877" s="26">
        <v>1856.5</v>
      </c>
      <c r="AG877" s="26">
        <v>6.3569000000000004</v>
      </c>
    </row>
    <row r="878" spans="1:33" ht="15.75" customHeight="1">
      <c r="A878" s="101">
        <v>45100</v>
      </c>
      <c r="B878" s="102">
        <f>VLOOKUP(A878,'FTSE All-Share Historical '!A:B,2,FALSE)</f>
        <v>4094.07</v>
      </c>
      <c r="C878" s="26">
        <v>582</v>
      </c>
      <c r="D878" s="26">
        <v>199</v>
      </c>
      <c r="E878" s="26">
        <v>212</v>
      </c>
      <c r="F878" s="26">
        <v>211</v>
      </c>
      <c r="G878" s="26">
        <v>125.5</v>
      </c>
      <c r="H878" s="26">
        <v>459.5</v>
      </c>
      <c r="I878" s="26">
        <v>27.9</v>
      </c>
      <c r="J878" s="26">
        <v>100.5</v>
      </c>
      <c r="K878" s="26">
        <v>185</v>
      </c>
      <c r="L878" s="26">
        <v>97.1</v>
      </c>
      <c r="M878" s="26">
        <v>433.5</v>
      </c>
      <c r="N878" s="26">
        <v>203.8</v>
      </c>
      <c r="O878" s="26">
        <v>1190</v>
      </c>
      <c r="P878" s="26">
        <v>1738</v>
      </c>
      <c r="Q878" s="26">
        <v>77</v>
      </c>
      <c r="R878" s="26">
        <v>44</v>
      </c>
      <c r="S878" s="26">
        <v>68.599999999999994</v>
      </c>
      <c r="T878" s="26">
        <v>619</v>
      </c>
      <c r="U878" s="26">
        <v>212</v>
      </c>
      <c r="V878" s="26">
        <v>69</v>
      </c>
      <c r="W878" s="26">
        <v>4971.5</v>
      </c>
      <c r="X878" s="26">
        <v>2248</v>
      </c>
      <c r="Y878" s="26">
        <v>179.8</v>
      </c>
      <c r="Z878" s="26">
        <v>659</v>
      </c>
      <c r="AA878" s="26">
        <v>2860</v>
      </c>
      <c r="AB878" s="26">
        <v>289.39999999999998</v>
      </c>
      <c r="AC878" s="26">
        <v>990</v>
      </c>
      <c r="AD878" s="26">
        <v>12030</v>
      </c>
      <c r="AE878" s="26">
        <v>1186</v>
      </c>
      <c r="AF878" s="26">
        <v>1855</v>
      </c>
      <c r="AG878" s="26">
        <v>6.5012999999999996</v>
      </c>
    </row>
    <row r="879" spans="1:33" ht="15.75" customHeight="1">
      <c r="A879" s="101">
        <v>45103</v>
      </c>
      <c r="B879" s="102">
        <f>VLOOKUP(A879,'FTSE All-Share Historical '!A:B,2,FALSE)</f>
        <v>4087.41</v>
      </c>
      <c r="C879" s="26">
        <v>596</v>
      </c>
      <c r="D879" s="26">
        <v>196.2</v>
      </c>
      <c r="E879" s="26">
        <v>208.4</v>
      </c>
      <c r="F879" s="26">
        <v>208</v>
      </c>
      <c r="G879" s="26">
        <v>126.5</v>
      </c>
      <c r="H879" s="26">
        <v>450</v>
      </c>
      <c r="I879" s="26">
        <v>27.25</v>
      </c>
      <c r="J879" s="26">
        <v>99.4</v>
      </c>
      <c r="K879" s="26">
        <v>184</v>
      </c>
      <c r="L879" s="26">
        <v>98.4</v>
      </c>
      <c r="M879" s="26">
        <v>439</v>
      </c>
      <c r="N879" s="26">
        <v>203.6</v>
      </c>
      <c r="O879" s="26">
        <v>1185</v>
      </c>
      <c r="P879" s="26">
        <v>1722</v>
      </c>
      <c r="Q879" s="26">
        <v>75.7</v>
      </c>
      <c r="R879" s="26">
        <v>44.3</v>
      </c>
      <c r="S879" s="26">
        <v>68.7</v>
      </c>
      <c r="T879" s="26">
        <v>604</v>
      </c>
      <c r="U879" s="26">
        <v>210</v>
      </c>
      <c r="V879" s="26">
        <v>68.3</v>
      </c>
      <c r="W879" s="26">
        <v>5013</v>
      </c>
      <c r="X879" s="26">
        <v>2275</v>
      </c>
      <c r="Y879" s="26">
        <v>179</v>
      </c>
      <c r="Z879" s="26">
        <v>649.5</v>
      </c>
      <c r="AA879" s="26">
        <v>2840</v>
      </c>
      <c r="AB879" s="26">
        <v>287.60000000000002</v>
      </c>
      <c r="AC879" s="26">
        <v>996</v>
      </c>
      <c r="AD879" s="26">
        <v>11815</v>
      </c>
      <c r="AE879" s="26">
        <v>1184</v>
      </c>
      <c r="AF879" s="26">
        <v>1816</v>
      </c>
      <c r="AG879" s="26">
        <v>6.5012999999999996</v>
      </c>
    </row>
    <row r="880" spans="1:33" ht="15.75" customHeight="1">
      <c r="A880" s="101">
        <v>45104</v>
      </c>
      <c r="B880" s="102">
        <f>VLOOKUP(A880,'FTSE All-Share Historical '!A:B,2,FALSE)</f>
        <v>4093.64</v>
      </c>
      <c r="C880" s="26">
        <v>588</v>
      </c>
      <c r="D880" s="26">
        <v>196</v>
      </c>
      <c r="E880" s="26">
        <v>211</v>
      </c>
      <c r="F880" s="26">
        <v>210</v>
      </c>
      <c r="G880" s="26">
        <v>127.5</v>
      </c>
      <c r="H880" s="26">
        <v>460</v>
      </c>
      <c r="I880" s="26">
        <v>27.45</v>
      </c>
      <c r="J880" s="26">
        <v>100.5</v>
      </c>
      <c r="K880" s="26">
        <v>181</v>
      </c>
      <c r="L880" s="26">
        <v>97.4</v>
      </c>
      <c r="M880" s="26">
        <v>419</v>
      </c>
      <c r="N880" s="26">
        <v>203</v>
      </c>
      <c r="O880" s="26">
        <v>1215</v>
      </c>
      <c r="P880" s="26">
        <v>1706</v>
      </c>
      <c r="Q880" s="26">
        <v>75.099999999999994</v>
      </c>
      <c r="R880" s="26">
        <v>44.8</v>
      </c>
      <c r="S880" s="26">
        <v>69.5</v>
      </c>
      <c r="T880" s="26">
        <v>576</v>
      </c>
      <c r="U880" s="26">
        <v>211</v>
      </c>
      <c r="V880" s="26">
        <v>68.5</v>
      </c>
      <c r="W880" s="26">
        <v>5042</v>
      </c>
      <c r="X880" s="26">
        <v>2280</v>
      </c>
      <c r="Y880" s="26">
        <v>179.6</v>
      </c>
      <c r="Z880" s="26">
        <v>654</v>
      </c>
      <c r="AA880" s="26">
        <v>2885</v>
      </c>
      <c r="AB880" s="26">
        <v>289.2</v>
      </c>
      <c r="AC880" s="26">
        <v>990</v>
      </c>
      <c r="AD880" s="26">
        <v>11980</v>
      </c>
      <c r="AE880" s="26">
        <v>1205</v>
      </c>
      <c r="AF880" s="26">
        <v>1783</v>
      </c>
      <c r="AG880" s="26">
        <v>5.9812000000000003</v>
      </c>
    </row>
    <row r="881" spans="1:33" ht="15.75" customHeight="1">
      <c r="A881" s="101">
        <v>45105</v>
      </c>
      <c r="B881" s="102">
        <f>VLOOKUP(A881,'FTSE All-Share Historical '!A:B,2,FALSE)</f>
        <v>4123.28</v>
      </c>
      <c r="C881" s="26">
        <v>600</v>
      </c>
      <c r="D881" s="26">
        <v>195.4</v>
      </c>
      <c r="E881" s="26">
        <v>215</v>
      </c>
      <c r="F881" s="26">
        <v>207</v>
      </c>
      <c r="G881" s="26">
        <v>127</v>
      </c>
      <c r="H881" s="26">
        <v>459.5</v>
      </c>
      <c r="I881" s="26">
        <v>28.4</v>
      </c>
      <c r="J881" s="26">
        <v>100.5</v>
      </c>
      <c r="K881" s="26">
        <v>179.5</v>
      </c>
      <c r="L881" s="26">
        <v>96</v>
      </c>
      <c r="M881" s="26">
        <v>432.5</v>
      </c>
      <c r="N881" s="26">
        <v>205.8</v>
      </c>
      <c r="O881" s="26">
        <v>1215</v>
      </c>
      <c r="P881" s="26">
        <v>1740</v>
      </c>
      <c r="Q881" s="26">
        <v>76.099999999999994</v>
      </c>
      <c r="R881" s="26">
        <v>46.4</v>
      </c>
      <c r="S881" s="26">
        <v>70.8</v>
      </c>
      <c r="T881" s="26">
        <v>606</v>
      </c>
      <c r="U881" s="26">
        <v>217</v>
      </c>
      <c r="V881" s="26">
        <v>69.3</v>
      </c>
      <c r="W881" s="26">
        <v>5003</v>
      </c>
      <c r="X881" s="26">
        <v>2237.5</v>
      </c>
      <c r="Y881" s="26">
        <v>179.2</v>
      </c>
      <c r="Z881" s="26">
        <v>669</v>
      </c>
      <c r="AA881" s="26">
        <v>2920</v>
      </c>
      <c r="AB881" s="26">
        <v>299.2</v>
      </c>
      <c r="AC881" s="26">
        <v>952</v>
      </c>
      <c r="AD881" s="26">
        <v>12185</v>
      </c>
      <c r="AE881" s="26">
        <v>1236</v>
      </c>
      <c r="AF881" s="26">
        <v>1822.5</v>
      </c>
      <c r="AG881" s="26">
        <v>5.9558999999999997</v>
      </c>
    </row>
    <row r="882" spans="1:33" ht="15.75" customHeight="1">
      <c r="A882" s="101">
        <v>45106</v>
      </c>
      <c r="B882" s="102">
        <f>VLOOKUP(A882,'FTSE All-Share Historical '!A:B,2,FALSE)</f>
        <v>4105.22</v>
      </c>
      <c r="C882" s="26">
        <v>600</v>
      </c>
      <c r="D882" s="26">
        <v>194.4</v>
      </c>
      <c r="E882" s="26">
        <v>214</v>
      </c>
      <c r="F882" s="26">
        <v>210</v>
      </c>
      <c r="G882" s="26">
        <v>127</v>
      </c>
      <c r="H882" s="26">
        <v>452</v>
      </c>
      <c r="I882" s="26">
        <v>30.4</v>
      </c>
      <c r="J882" s="26">
        <v>95</v>
      </c>
      <c r="K882" s="26">
        <v>170</v>
      </c>
      <c r="L882" s="26">
        <v>93.8</v>
      </c>
      <c r="M882" s="26">
        <v>420</v>
      </c>
      <c r="N882" s="26">
        <v>206.6</v>
      </c>
      <c r="O882" s="26">
        <v>1215</v>
      </c>
      <c r="P882" s="26">
        <v>1820</v>
      </c>
      <c r="Q882" s="26">
        <v>74.599999999999994</v>
      </c>
      <c r="R882" s="26">
        <v>45.3</v>
      </c>
      <c r="S882" s="26">
        <v>69.3</v>
      </c>
      <c r="T882" s="26">
        <v>605</v>
      </c>
      <c r="U882" s="26">
        <v>210</v>
      </c>
      <c r="V882" s="26">
        <v>70.599999999999994</v>
      </c>
      <c r="W882" s="26">
        <v>4998</v>
      </c>
      <c r="X882" s="26">
        <v>2234</v>
      </c>
      <c r="Y882" s="26">
        <v>179</v>
      </c>
      <c r="Z882" s="26">
        <v>674</v>
      </c>
      <c r="AA882" s="26">
        <v>2915</v>
      </c>
      <c r="AB882" s="26">
        <v>283.2</v>
      </c>
      <c r="AC882" s="26">
        <v>960</v>
      </c>
      <c r="AD882" s="26">
        <v>12300</v>
      </c>
      <c r="AE882" s="26">
        <v>1246</v>
      </c>
      <c r="AF882" s="26">
        <v>1836.5</v>
      </c>
      <c r="AG882" s="26">
        <v>5.4177999999999997</v>
      </c>
    </row>
    <row r="883" spans="1:33" ht="15.75" customHeight="1">
      <c r="A883" s="101">
        <v>45107</v>
      </c>
      <c r="B883" s="102">
        <f>VLOOKUP(A883,'FTSE All-Share Historical '!A:B,2,FALSE)</f>
        <v>4138.09</v>
      </c>
      <c r="C883" s="26">
        <v>598</v>
      </c>
      <c r="D883" s="26">
        <v>194.6</v>
      </c>
      <c r="E883" s="26">
        <v>215.6</v>
      </c>
      <c r="F883" s="26">
        <v>211</v>
      </c>
      <c r="G883" s="26">
        <v>127</v>
      </c>
      <c r="H883" s="26">
        <v>447</v>
      </c>
      <c r="I883" s="26">
        <v>29.4</v>
      </c>
      <c r="J883" s="26">
        <v>95.4</v>
      </c>
      <c r="K883" s="26">
        <v>169</v>
      </c>
      <c r="L883" s="26">
        <v>96</v>
      </c>
      <c r="M883" s="26">
        <v>420</v>
      </c>
      <c r="N883" s="26">
        <v>204.2</v>
      </c>
      <c r="O883" s="26">
        <v>1200</v>
      </c>
      <c r="P883" s="26">
        <v>1830</v>
      </c>
      <c r="Q883" s="26">
        <v>75.099999999999994</v>
      </c>
      <c r="R883" s="26">
        <v>46</v>
      </c>
      <c r="S883" s="26">
        <v>71.400000000000006</v>
      </c>
      <c r="T883" s="26">
        <v>589</v>
      </c>
      <c r="U883" s="26">
        <v>211</v>
      </c>
      <c r="V883" s="26">
        <v>71.400000000000006</v>
      </c>
      <c r="W883" s="26">
        <v>4985.5</v>
      </c>
      <c r="X883" s="26">
        <v>2233</v>
      </c>
      <c r="Y883" s="26">
        <v>180.2</v>
      </c>
      <c r="Z883" s="26">
        <v>672.5</v>
      </c>
      <c r="AA883" s="26">
        <v>2960</v>
      </c>
      <c r="AB883" s="26">
        <v>282.60000000000002</v>
      </c>
      <c r="AC883" s="26">
        <v>960</v>
      </c>
      <c r="AD883" s="26">
        <v>12410</v>
      </c>
      <c r="AE883" s="26">
        <v>1246</v>
      </c>
      <c r="AF883" s="26">
        <v>1890.5</v>
      </c>
      <c r="AG883" s="26">
        <v>6.2846000000000002</v>
      </c>
    </row>
    <row r="884" spans="1:33" ht="15.75" customHeight="1">
      <c r="A884" s="101">
        <v>45110</v>
      </c>
      <c r="B884" s="102">
        <f>VLOOKUP(A884,'FTSE All-Share Historical '!A:B,2,FALSE)</f>
        <v>4138.91</v>
      </c>
      <c r="C884" s="26">
        <v>588</v>
      </c>
      <c r="D884" s="26">
        <v>199.8</v>
      </c>
      <c r="E884" s="26">
        <v>214.6</v>
      </c>
      <c r="F884" s="26">
        <v>210</v>
      </c>
      <c r="G884" s="26">
        <v>122.5</v>
      </c>
      <c r="H884" s="26">
        <v>450</v>
      </c>
      <c r="I884" s="26">
        <v>30.7</v>
      </c>
      <c r="J884" s="26">
        <v>96.4</v>
      </c>
      <c r="K884" s="26">
        <v>165</v>
      </c>
      <c r="L884" s="26">
        <v>96.6</v>
      </c>
      <c r="M884" s="26">
        <v>420</v>
      </c>
      <c r="N884" s="26">
        <v>206.4</v>
      </c>
      <c r="O884" s="26">
        <v>1180</v>
      </c>
      <c r="P884" s="26">
        <v>1840</v>
      </c>
      <c r="Q884" s="26">
        <v>75.7</v>
      </c>
      <c r="R884" s="26">
        <v>47.7</v>
      </c>
      <c r="S884" s="26">
        <v>71.099999999999994</v>
      </c>
      <c r="T884" s="26">
        <v>605</v>
      </c>
      <c r="U884" s="26">
        <v>210</v>
      </c>
      <c r="V884" s="26">
        <v>74</v>
      </c>
      <c r="W884" s="26">
        <v>5091</v>
      </c>
      <c r="X884" s="26">
        <v>2329.5</v>
      </c>
      <c r="Y884" s="26">
        <v>182.8</v>
      </c>
      <c r="Z884" s="26">
        <v>683.5</v>
      </c>
      <c r="AA884" s="26">
        <v>2970</v>
      </c>
      <c r="AB884" s="26">
        <v>284.39999999999998</v>
      </c>
      <c r="AC884" s="26">
        <v>990</v>
      </c>
      <c r="AD884" s="26">
        <v>12360</v>
      </c>
      <c r="AE884" s="26">
        <v>1273</v>
      </c>
      <c r="AF884" s="26">
        <v>1894</v>
      </c>
      <c r="AG884" s="26">
        <v>5.5260999999999996</v>
      </c>
    </row>
    <row r="885" spans="1:33" ht="15.75" customHeight="1">
      <c r="A885" s="101">
        <v>45111</v>
      </c>
      <c r="B885" s="102">
        <f>VLOOKUP(A885,'FTSE All-Share Historical '!A:B,2,FALSE)</f>
        <v>4136.16</v>
      </c>
      <c r="C885" s="26">
        <v>582</v>
      </c>
      <c r="D885" s="26">
        <v>203.5</v>
      </c>
      <c r="E885" s="26">
        <v>216.2</v>
      </c>
      <c r="F885" s="26">
        <v>214</v>
      </c>
      <c r="G885" s="26">
        <v>125.5</v>
      </c>
      <c r="H885" s="26">
        <v>447</v>
      </c>
      <c r="I885" s="26">
        <v>31.4</v>
      </c>
      <c r="J885" s="26">
        <v>96.4</v>
      </c>
      <c r="K885" s="26">
        <v>167</v>
      </c>
      <c r="L885" s="26">
        <v>101.8</v>
      </c>
      <c r="M885" s="26">
        <v>424</v>
      </c>
      <c r="N885" s="26">
        <v>208</v>
      </c>
      <c r="O885" s="26">
        <v>1210</v>
      </c>
      <c r="P885" s="26">
        <v>1854</v>
      </c>
      <c r="Q885" s="26">
        <v>74.8</v>
      </c>
      <c r="R885" s="26">
        <v>47.4</v>
      </c>
      <c r="S885" s="26">
        <v>72.2</v>
      </c>
      <c r="T885" s="26">
        <v>614</v>
      </c>
      <c r="U885" s="26">
        <v>210</v>
      </c>
      <c r="V885" s="26">
        <v>76.5</v>
      </c>
      <c r="W885" s="26">
        <v>5050</v>
      </c>
      <c r="X885" s="26">
        <v>2332</v>
      </c>
      <c r="Y885" s="26">
        <v>182.8</v>
      </c>
      <c r="Z885" s="26">
        <v>682</v>
      </c>
      <c r="AA885" s="26">
        <v>2970</v>
      </c>
      <c r="AB885" s="26">
        <v>279.2</v>
      </c>
      <c r="AC885" s="26">
        <v>1030</v>
      </c>
      <c r="AD885" s="26">
        <v>12305</v>
      </c>
      <c r="AE885" s="26">
        <v>1283</v>
      </c>
      <c r="AF885" s="26">
        <v>1901.5</v>
      </c>
      <c r="AG885" s="26">
        <v>5.5152999999999999</v>
      </c>
    </row>
    <row r="886" spans="1:33" ht="15.75" customHeight="1">
      <c r="A886" s="101">
        <v>45112</v>
      </c>
      <c r="B886" s="102">
        <f>VLOOKUP(A886,'FTSE All-Share Historical '!A:B,2,FALSE)</f>
        <v>4095.05</v>
      </c>
      <c r="C886" s="26">
        <v>586</v>
      </c>
      <c r="D886" s="26">
        <v>197</v>
      </c>
      <c r="E886" s="26">
        <v>215</v>
      </c>
      <c r="F886" s="26">
        <v>216</v>
      </c>
      <c r="G886" s="26">
        <v>125.5</v>
      </c>
      <c r="H886" s="26">
        <v>440</v>
      </c>
      <c r="I886" s="26">
        <v>30.9</v>
      </c>
      <c r="J886" s="26">
        <v>95</v>
      </c>
      <c r="K886" s="26">
        <v>166.5</v>
      </c>
      <c r="L886" s="26">
        <v>102.8</v>
      </c>
      <c r="M886" s="26">
        <v>416.5</v>
      </c>
      <c r="N886" s="26">
        <v>204</v>
      </c>
      <c r="O886" s="26">
        <v>1200</v>
      </c>
      <c r="P886" s="26">
        <v>1844</v>
      </c>
      <c r="Q886" s="26">
        <v>75.5</v>
      </c>
      <c r="R886" s="26">
        <v>47</v>
      </c>
      <c r="S886" s="26">
        <v>73</v>
      </c>
      <c r="T886" s="26">
        <v>614</v>
      </c>
      <c r="U886" s="26">
        <v>210</v>
      </c>
      <c r="V886" s="26">
        <v>74.099999999999994</v>
      </c>
      <c r="W886" s="26">
        <v>5017</v>
      </c>
      <c r="X886" s="26">
        <v>2268.5</v>
      </c>
      <c r="Y886" s="26">
        <v>178.8</v>
      </c>
      <c r="Z886" s="26">
        <v>668</v>
      </c>
      <c r="AA886" s="26">
        <v>2925</v>
      </c>
      <c r="AB886" s="26">
        <v>276</v>
      </c>
      <c r="AC886" s="26">
        <v>1020</v>
      </c>
      <c r="AD886" s="26">
        <v>12255</v>
      </c>
      <c r="AE886" s="26">
        <v>1263</v>
      </c>
      <c r="AF886" s="26">
        <v>1903.5</v>
      </c>
      <c r="AG886" s="26">
        <v>5.7789999999999999</v>
      </c>
    </row>
    <row r="887" spans="1:33" ht="15.75" customHeight="1">
      <c r="A887" s="101">
        <v>45113</v>
      </c>
      <c r="B887" s="102">
        <f>VLOOKUP(A887,'FTSE All-Share Historical '!A:B,2,FALSE)</f>
        <v>4003.71</v>
      </c>
      <c r="C887" s="26">
        <v>580</v>
      </c>
      <c r="D887" s="26">
        <v>194</v>
      </c>
      <c r="E887" s="26">
        <v>211</v>
      </c>
      <c r="F887" s="26">
        <v>210</v>
      </c>
      <c r="G887" s="26">
        <v>119</v>
      </c>
      <c r="H887" s="26">
        <v>428.5</v>
      </c>
      <c r="I887" s="26">
        <v>30.05</v>
      </c>
      <c r="J887" s="26">
        <v>95.4</v>
      </c>
      <c r="K887" s="26">
        <v>161</v>
      </c>
      <c r="L887" s="26">
        <v>96.2</v>
      </c>
      <c r="M887" s="26">
        <v>412.5</v>
      </c>
      <c r="N887" s="26">
        <v>199.3</v>
      </c>
      <c r="O887" s="26">
        <v>1220</v>
      </c>
      <c r="P887" s="26">
        <v>1780</v>
      </c>
      <c r="Q887" s="26">
        <v>75.5</v>
      </c>
      <c r="R887" s="26">
        <v>46.5</v>
      </c>
      <c r="S887" s="26">
        <v>69.5</v>
      </c>
      <c r="T887" s="26">
        <v>590</v>
      </c>
      <c r="U887" s="26">
        <v>211</v>
      </c>
      <c r="V887" s="26">
        <v>73</v>
      </c>
      <c r="W887" s="26">
        <v>4896</v>
      </c>
      <c r="X887" s="26">
        <v>2168.5</v>
      </c>
      <c r="Y887" s="26">
        <v>175.6</v>
      </c>
      <c r="Z887" s="26">
        <v>651</v>
      </c>
      <c r="AA887" s="26">
        <v>2880</v>
      </c>
      <c r="AB887" s="26">
        <v>271</v>
      </c>
      <c r="AC887" s="26">
        <v>998</v>
      </c>
      <c r="AD887" s="26">
        <v>11910</v>
      </c>
      <c r="AE887" s="26">
        <v>1131</v>
      </c>
      <c r="AF887" s="26">
        <v>1851.5</v>
      </c>
      <c r="AG887" s="26">
        <v>5.2732999999999999</v>
      </c>
    </row>
    <row r="888" spans="1:33" ht="15.75" customHeight="1">
      <c r="A888" s="101">
        <v>45114</v>
      </c>
      <c r="B888" s="102">
        <f>VLOOKUP(A888,'FTSE All-Share Historical '!A:B,2,FALSE)</f>
        <v>3995.3</v>
      </c>
      <c r="C888" s="26">
        <v>556</v>
      </c>
      <c r="D888" s="26">
        <v>192.6</v>
      </c>
      <c r="E888" s="26">
        <v>213</v>
      </c>
      <c r="F888" s="26">
        <v>209</v>
      </c>
      <c r="G888" s="26">
        <v>119</v>
      </c>
      <c r="H888" s="26">
        <v>435</v>
      </c>
      <c r="I888" s="26">
        <v>30.3</v>
      </c>
      <c r="J888" s="26">
        <v>96.4</v>
      </c>
      <c r="K888" s="26">
        <v>153</v>
      </c>
      <c r="L888" s="26">
        <v>96.3</v>
      </c>
      <c r="M888" s="26">
        <v>415.5</v>
      </c>
      <c r="N888" s="26">
        <v>200</v>
      </c>
      <c r="O888" s="26">
        <v>1195</v>
      </c>
      <c r="P888" s="26">
        <v>1778</v>
      </c>
      <c r="Q888" s="26">
        <v>76</v>
      </c>
      <c r="R888" s="26">
        <v>46.8</v>
      </c>
      <c r="S888" s="26">
        <v>69.599999999999994</v>
      </c>
      <c r="T888" s="26">
        <v>606</v>
      </c>
      <c r="U888" s="26">
        <v>212</v>
      </c>
      <c r="V888" s="26">
        <v>74.2</v>
      </c>
      <c r="W888" s="26">
        <v>4915</v>
      </c>
      <c r="X888" s="26">
        <v>2201</v>
      </c>
      <c r="Y888" s="26">
        <v>180.2</v>
      </c>
      <c r="Z888" s="26">
        <v>653.5</v>
      </c>
      <c r="AA888" s="26">
        <v>2915</v>
      </c>
      <c r="AB888" s="26">
        <v>269</v>
      </c>
      <c r="AC888" s="26">
        <v>998</v>
      </c>
      <c r="AD888" s="26">
        <v>12025</v>
      </c>
      <c r="AE888" s="26">
        <v>1165</v>
      </c>
      <c r="AF888" s="26">
        <v>1847</v>
      </c>
      <c r="AG888" s="26">
        <v>5.3022</v>
      </c>
    </row>
    <row r="889" spans="1:33" ht="15.75" customHeight="1">
      <c r="A889" s="101">
        <v>45117</v>
      </c>
      <c r="B889" s="102">
        <f>VLOOKUP(A889,'FTSE All-Share Historical '!A:B,2,FALSE)</f>
        <v>4004.02</v>
      </c>
      <c r="C889" s="26">
        <v>558</v>
      </c>
      <c r="D889" s="26">
        <v>195</v>
      </c>
      <c r="E889" s="26">
        <v>214.4</v>
      </c>
      <c r="F889" s="26">
        <v>209</v>
      </c>
      <c r="G889" s="26">
        <v>121.5</v>
      </c>
      <c r="H889" s="26">
        <v>437</v>
      </c>
      <c r="I889" s="26">
        <v>29.5</v>
      </c>
      <c r="J889" s="26">
        <v>96.6</v>
      </c>
      <c r="K889" s="26">
        <v>161</v>
      </c>
      <c r="L889" s="26">
        <v>97.6</v>
      </c>
      <c r="M889" s="26">
        <v>420</v>
      </c>
      <c r="N889" s="26">
        <v>201.8</v>
      </c>
      <c r="O889" s="26">
        <v>1200</v>
      </c>
      <c r="P889" s="26">
        <v>1784</v>
      </c>
      <c r="Q889" s="26">
        <v>77.3</v>
      </c>
      <c r="R889" s="26">
        <v>47</v>
      </c>
      <c r="S889" s="26">
        <v>69.599999999999994</v>
      </c>
      <c r="T889" s="26">
        <v>613</v>
      </c>
      <c r="U889" s="26">
        <v>211</v>
      </c>
      <c r="V889" s="26">
        <v>72.5</v>
      </c>
      <c r="W889" s="26">
        <v>4868.5</v>
      </c>
      <c r="X889" s="26">
        <v>2194</v>
      </c>
      <c r="Y889" s="26">
        <v>178.2</v>
      </c>
      <c r="Z889" s="26">
        <v>656</v>
      </c>
      <c r="AA889" s="26">
        <v>2965</v>
      </c>
      <c r="AB889" s="26">
        <v>272.39999999999998</v>
      </c>
      <c r="AC889" s="26">
        <v>1005</v>
      </c>
      <c r="AD889" s="26">
        <v>12050</v>
      </c>
      <c r="AE889" s="26">
        <v>1133</v>
      </c>
      <c r="AF889" s="26">
        <v>1855</v>
      </c>
      <c r="AG889" s="26">
        <v>5.0566000000000004</v>
      </c>
    </row>
    <row r="890" spans="1:33" ht="15.75" customHeight="1">
      <c r="A890" s="101">
        <v>45118</v>
      </c>
      <c r="B890" s="102">
        <f>VLOOKUP(A890,'FTSE All-Share Historical '!A:B,2,FALSE)</f>
        <v>4011.65</v>
      </c>
      <c r="C890" s="26">
        <v>548</v>
      </c>
      <c r="D890" s="26">
        <v>210</v>
      </c>
      <c r="E890" s="26">
        <v>215.2</v>
      </c>
      <c r="F890" s="26">
        <v>209</v>
      </c>
      <c r="G890" s="26">
        <v>121</v>
      </c>
      <c r="H890" s="26">
        <v>437.5</v>
      </c>
      <c r="I890" s="26">
        <v>29.6</v>
      </c>
      <c r="J890" s="26">
        <v>97</v>
      </c>
      <c r="K890" s="26">
        <v>160</v>
      </c>
      <c r="L890" s="26">
        <v>99.9</v>
      </c>
      <c r="M890" s="26">
        <v>416</v>
      </c>
      <c r="N890" s="26">
        <v>200.6</v>
      </c>
      <c r="O890" s="26">
        <v>1205</v>
      </c>
      <c r="P890" s="26">
        <v>1792</v>
      </c>
      <c r="Q890" s="26">
        <v>77.900000000000006</v>
      </c>
      <c r="R890" s="26">
        <v>48</v>
      </c>
      <c r="S890" s="26">
        <v>72</v>
      </c>
      <c r="T890" s="26">
        <v>606</v>
      </c>
      <c r="U890" s="26">
        <v>211</v>
      </c>
      <c r="V890" s="26">
        <v>74.900000000000006</v>
      </c>
      <c r="W890" s="26">
        <v>4947</v>
      </c>
      <c r="X890" s="26">
        <v>2229</v>
      </c>
      <c r="Y890" s="26">
        <v>182.6</v>
      </c>
      <c r="Z890" s="26">
        <v>662.5</v>
      </c>
      <c r="AA890" s="26">
        <v>2970</v>
      </c>
      <c r="AB890" s="26">
        <v>272.8</v>
      </c>
      <c r="AC890" s="26">
        <v>1020</v>
      </c>
      <c r="AD890" s="26">
        <v>12180</v>
      </c>
      <c r="AE890" s="26">
        <v>1115</v>
      </c>
      <c r="AF890" s="26">
        <v>1818.5</v>
      </c>
      <c r="AG890" s="26">
        <v>4.9481999999999999</v>
      </c>
    </row>
    <row r="891" spans="1:33" ht="15.75" customHeight="1">
      <c r="A891" s="101">
        <v>45119</v>
      </c>
      <c r="B891" s="102">
        <f>VLOOKUP(A891,'FTSE All-Share Historical '!A:B,2,FALSE)</f>
        <v>4088.57</v>
      </c>
      <c r="C891" s="26">
        <v>568</v>
      </c>
      <c r="D891" s="26">
        <v>209</v>
      </c>
      <c r="E891" s="26">
        <v>222</v>
      </c>
      <c r="F891" s="26">
        <v>213</v>
      </c>
      <c r="G891" s="26">
        <v>125</v>
      </c>
      <c r="H891" s="26">
        <v>438</v>
      </c>
      <c r="I891" s="26">
        <v>30.35</v>
      </c>
      <c r="J891" s="26">
        <v>97</v>
      </c>
      <c r="K891" s="26">
        <v>160</v>
      </c>
      <c r="L891" s="26">
        <v>104.8</v>
      </c>
      <c r="M891" s="26">
        <v>423</v>
      </c>
      <c r="N891" s="26">
        <v>208</v>
      </c>
      <c r="O891" s="26">
        <v>1220</v>
      </c>
      <c r="P891" s="26">
        <v>1800</v>
      </c>
      <c r="Q891" s="26">
        <v>81.2</v>
      </c>
      <c r="R891" s="26">
        <v>48.2</v>
      </c>
      <c r="S891" s="26">
        <v>72.400000000000006</v>
      </c>
      <c r="T891" s="26">
        <v>630</v>
      </c>
      <c r="U891" s="26">
        <v>211</v>
      </c>
      <c r="V891" s="26">
        <v>77</v>
      </c>
      <c r="W891" s="26">
        <v>5140</v>
      </c>
      <c r="X891" s="26">
        <v>2325</v>
      </c>
      <c r="Y891" s="26">
        <v>186.4</v>
      </c>
      <c r="Z891" s="26">
        <v>731</v>
      </c>
      <c r="AA891" s="26">
        <v>3030</v>
      </c>
      <c r="AB891" s="26">
        <v>286</v>
      </c>
      <c r="AC891" s="26">
        <v>990</v>
      </c>
      <c r="AD891" s="26">
        <v>12350</v>
      </c>
      <c r="AE891" s="26">
        <v>1110</v>
      </c>
      <c r="AF891" s="26">
        <v>1815</v>
      </c>
      <c r="AG891" s="26">
        <v>5.2371999999999996</v>
      </c>
    </row>
    <row r="892" spans="1:33" ht="15.75" customHeight="1">
      <c r="A892" s="101">
        <v>45120</v>
      </c>
      <c r="B892" s="102">
        <f>VLOOKUP(A892,'FTSE All-Share Historical '!A:B,2,FALSE)</f>
        <v>4101.6000000000004</v>
      </c>
      <c r="C892" s="26">
        <v>566</v>
      </c>
      <c r="D892" s="26">
        <v>203</v>
      </c>
      <c r="E892" s="26">
        <v>222.2</v>
      </c>
      <c r="F892" s="26">
        <v>211</v>
      </c>
      <c r="G892" s="26">
        <v>123</v>
      </c>
      <c r="H892" s="26">
        <v>435</v>
      </c>
      <c r="I892" s="26">
        <v>30.75</v>
      </c>
      <c r="J892" s="26">
        <v>96.8</v>
      </c>
      <c r="K892" s="26">
        <v>160</v>
      </c>
      <c r="L892" s="26">
        <v>102.6</v>
      </c>
      <c r="M892" s="26">
        <v>429</v>
      </c>
      <c r="N892" s="26">
        <v>208</v>
      </c>
      <c r="O892" s="26">
        <v>1230</v>
      </c>
      <c r="P892" s="26">
        <v>1830</v>
      </c>
      <c r="Q892" s="26">
        <v>81.3</v>
      </c>
      <c r="R892" s="26">
        <v>48.8</v>
      </c>
      <c r="S892" s="26">
        <v>73.3</v>
      </c>
      <c r="T892" s="26">
        <v>636</v>
      </c>
      <c r="U892" s="26">
        <v>214</v>
      </c>
      <c r="V892" s="26">
        <v>77.5</v>
      </c>
      <c r="W892" s="26">
        <v>5228</v>
      </c>
      <c r="X892" s="26">
        <v>2365</v>
      </c>
      <c r="Y892" s="26">
        <v>188.4</v>
      </c>
      <c r="Z892" s="26">
        <v>708</v>
      </c>
      <c r="AA892" s="26">
        <v>2970</v>
      </c>
      <c r="AB892" s="26">
        <v>296</v>
      </c>
      <c r="AC892" s="26">
        <v>990</v>
      </c>
      <c r="AD892" s="26">
        <v>12330</v>
      </c>
      <c r="AE892" s="26">
        <v>1156</v>
      </c>
      <c r="AF892" s="26">
        <v>1820.5</v>
      </c>
      <c r="AG892" s="26">
        <v>5.3418999999999999</v>
      </c>
    </row>
    <row r="893" spans="1:33" ht="15.75" customHeight="1">
      <c r="A893" s="101">
        <v>45121</v>
      </c>
      <c r="B893" s="102">
        <f>VLOOKUP(A893,'FTSE All-Share Historical '!A:B,2,FALSE)</f>
        <v>4096.91</v>
      </c>
      <c r="C893" s="26">
        <v>564</v>
      </c>
      <c r="D893" s="26">
        <v>205</v>
      </c>
      <c r="E893" s="26">
        <v>220.2</v>
      </c>
      <c r="F893" s="26">
        <v>209</v>
      </c>
      <c r="G893" s="26">
        <v>126.5</v>
      </c>
      <c r="H893" s="26">
        <v>438.5</v>
      </c>
      <c r="I893" s="26">
        <v>30.35</v>
      </c>
      <c r="J893" s="26">
        <v>96.8</v>
      </c>
      <c r="K893" s="26">
        <v>159.5</v>
      </c>
      <c r="L893" s="26">
        <v>99.1</v>
      </c>
      <c r="M893" s="26">
        <v>428</v>
      </c>
      <c r="N893" s="26">
        <v>208.8</v>
      </c>
      <c r="O893" s="26">
        <v>1230</v>
      </c>
      <c r="P893" s="26">
        <v>1832</v>
      </c>
      <c r="Q893" s="26">
        <v>82.1</v>
      </c>
      <c r="R893" s="26">
        <v>47.2</v>
      </c>
      <c r="S893" s="26">
        <v>73.8</v>
      </c>
      <c r="T893" s="26">
        <v>633</v>
      </c>
      <c r="U893" s="26">
        <v>214</v>
      </c>
      <c r="V893" s="26">
        <v>74.8</v>
      </c>
      <c r="W893" s="26">
        <v>5212</v>
      </c>
      <c r="X893" s="26">
        <v>2349</v>
      </c>
      <c r="Y893" s="26">
        <v>186.4</v>
      </c>
      <c r="Z893" s="26">
        <v>710.5</v>
      </c>
      <c r="AA893" s="26">
        <v>2920</v>
      </c>
      <c r="AB893" s="26">
        <v>298</v>
      </c>
      <c r="AC893" s="26">
        <v>1000</v>
      </c>
      <c r="AD893" s="26">
        <v>12315</v>
      </c>
      <c r="AE893" s="26">
        <v>1197</v>
      </c>
      <c r="AF893" s="26">
        <v>1810</v>
      </c>
      <c r="AG893" s="26">
        <v>5.2877000000000001</v>
      </c>
    </row>
    <row r="894" spans="1:33" ht="15.75" customHeight="1">
      <c r="A894" s="101">
        <v>45124</v>
      </c>
      <c r="B894" s="102">
        <f>VLOOKUP(A894,'FTSE All-Share Historical '!A:B,2,FALSE)</f>
        <v>4078.52</v>
      </c>
      <c r="C894" s="26">
        <v>564</v>
      </c>
      <c r="D894" s="26">
        <v>197.2</v>
      </c>
      <c r="E894" s="26">
        <v>216.2</v>
      </c>
      <c r="F894" s="26">
        <v>212</v>
      </c>
      <c r="G894" s="26">
        <v>128</v>
      </c>
      <c r="H894" s="26">
        <v>428</v>
      </c>
      <c r="I894" s="26">
        <v>31.2</v>
      </c>
      <c r="J894" s="26">
        <v>97.2</v>
      </c>
      <c r="K894" s="26">
        <v>160</v>
      </c>
      <c r="L894" s="26">
        <v>96.7</v>
      </c>
      <c r="M894" s="26">
        <v>423.5</v>
      </c>
      <c r="N894" s="26">
        <v>205</v>
      </c>
      <c r="O894" s="26">
        <v>1225</v>
      </c>
      <c r="P894" s="26">
        <v>1808</v>
      </c>
      <c r="Q894" s="26">
        <v>79.8</v>
      </c>
      <c r="R894" s="26">
        <v>48</v>
      </c>
      <c r="S894" s="26">
        <v>72.099999999999994</v>
      </c>
      <c r="T894" s="26">
        <v>675</v>
      </c>
      <c r="U894" s="26">
        <v>211</v>
      </c>
      <c r="V894" s="26">
        <v>74.900000000000006</v>
      </c>
      <c r="W894" s="26">
        <v>5086</v>
      </c>
      <c r="X894" s="26">
        <v>2290.5</v>
      </c>
      <c r="Y894" s="26">
        <v>185</v>
      </c>
      <c r="Z894" s="26">
        <v>703.5</v>
      </c>
      <c r="AA894" s="26">
        <v>2840</v>
      </c>
      <c r="AB894" s="26">
        <v>305.60000000000002</v>
      </c>
      <c r="AC894" s="26">
        <v>1000</v>
      </c>
      <c r="AD894" s="26">
        <v>12275</v>
      </c>
      <c r="AE894" s="26">
        <v>1168</v>
      </c>
      <c r="AF894" s="26">
        <v>1818</v>
      </c>
      <c r="AG894" s="26">
        <v>5.2552000000000003</v>
      </c>
    </row>
    <row r="895" spans="1:33" ht="15.75" customHeight="1">
      <c r="A895" s="101">
        <v>45125</v>
      </c>
      <c r="B895" s="102">
        <f>VLOOKUP(A895,'FTSE All-Share Historical '!A:B,2,FALSE)</f>
        <v>4107.5600000000004</v>
      </c>
      <c r="C895" s="26">
        <v>568</v>
      </c>
      <c r="D895" s="26">
        <v>200</v>
      </c>
      <c r="E895" s="26">
        <v>219.4</v>
      </c>
      <c r="F895" s="26">
        <v>226</v>
      </c>
      <c r="G895" s="26">
        <v>120</v>
      </c>
      <c r="H895" s="26">
        <v>428.5</v>
      </c>
      <c r="I895" s="26">
        <v>32.049999999999997</v>
      </c>
      <c r="J895" s="26">
        <v>98.2</v>
      </c>
      <c r="K895" s="26">
        <v>170</v>
      </c>
      <c r="L895" s="26">
        <v>95.4</v>
      </c>
      <c r="M895" s="26">
        <v>427.5</v>
      </c>
      <c r="N895" s="26">
        <v>209.8</v>
      </c>
      <c r="O895" s="26">
        <v>1220</v>
      </c>
      <c r="P895" s="26">
        <v>1824</v>
      </c>
      <c r="Q895" s="26">
        <v>80.099999999999994</v>
      </c>
      <c r="R895" s="26">
        <v>50</v>
      </c>
      <c r="S895" s="26">
        <v>70.599999999999994</v>
      </c>
      <c r="T895" s="26">
        <v>702</v>
      </c>
      <c r="U895" s="26">
        <v>212</v>
      </c>
      <c r="V895" s="26">
        <v>77.2</v>
      </c>
      <c r="W895" s="26">
        <v>5110</v>
      </c>
      <c r="X895" s="26">
        <v>2311</v>
      </c>
      <c r="Y895" s="26">
        <v>189</v>
      </c>
      <c r="Z895" s="26">
        <v>717.5</v>
      </c>
      <c r="AA895" s="26">
        <v>2840</v>
      </c>
      <c r="AB895" s="26">
        <v>309</v>
      </c>
      <c r="AC895" s="26">
        <v>1000</v>
      </c>
      <c r="AD895" s="26">
        <v>12205</v>
      </c>
      <c r="AE895" s="26">
        <v>1188</v>
      </c>
      <c r="AF895" s="26">
        <v>1879.5</v>
      </c>
      <c r="AG895" s="26">
        <v>5.1612999999999998</v>
      </c>
    </row>
    <row r="896" spans="1:33" ht="15.75" customHeight="1">
      <c r="A896" s="101">
        <v>45126</v>
      </c>
      <c r="B896" s="102">
        <f>VLOOKUP(A896,'FTSE All-Share Historical '!A:B,2,FALSE)</f>
        <v>4193.1899999999996</v>
      </c>
      <c r="C896" s="26">
        <v>580</v>
      </c>
      <c r="D896" s="26">
        <v>200</v>
      </c>
      <c r="E896" s="26">
        <v>222.8</v>
      </c>
      <c r="F896" s="26">
        <v>228</v>
      </c>
      <c r="G896" s="26">
        <v>127.5</v>
      </c>
      <c r="H896" s="26">
        <v>428</v>
      </c>
      <c r="I896" s="26">
        <v>32.6</v>
      </c>
      <c r="J896" s="26">
        <v>97</v>
      </c>
      <c r="K896" s="26">
        <v>166.25</v>
      </c>
      <c r="L896" s="26">
        <v>100</v>
      </c>
      <c r="M896" s="26">
        <v>440</v>
      </c>
      <c r="N896" s="26">
        <v>221.4</v>
      </c>
      <c r="O896" s="26">
        <v>1225</v>
      </c>
      <c r="P896" s="26">
        <v>1890</v>
      </c>
      <c r="Q896" s="26">
        <v>84.2</v>
      </c>
      <c r="R896" s="26">
        <v>49.2</v>
      </c>
      <c r="S896" s="26">
        <v>70</v>
      </c>
      <c r="T896" s="26">
        <v>692</v>
      </c>
      <c r="U896" s="26">
        <v>213</v>
      </c>
      <c r="V896" s="26">
        <v>46.7</v>
      </c>
      <c r="W896" s="26">
        <v>5096</v>
      </c>
      <c r="X896" s="26">
        <v>2303</v>
      </c>
      <c r="Y896" s="26">
        <v>188.8</v>
      </c>
      <c r="Z896" s="26">
        <v>727.5</v>
      </c>
      <c r="AA896" s="26">
        <v>2915</v>
      </c>
      <c r="AB896" s="26">
        <v>315.60000000000002</v>
      </c>
      <c r="AC896" s="26">
        <v>1015</v>
      </c>
      <c r="AD896" s="26">
        <v>12200</v>
      </c>
      <c r="AE896" s="26">
        <v>1228</v>
      </c>
      <c r="AF896" s="26">
        <v>1951.5</v>
      </c>
      <c r="AG896" s="26">
        <v>5.0891000000000002</v>
      </c>
    </row>
    <row r="897" spans="1:33" ht="15.75" customHeight="1">
      <c r="A897" s="101">
        <v>45127</v>
      </c>
      <c r="B897" s="102">
        <f>VLOOKUP(A897,'FTSE All-Share Historical '!A:B,2,FALSE)</f>
        <v>4220.22</v>
      </c>
      <c r="C897" s="26">
        <v>580</v>
      </c>
      <c r="D897" s="26">
        <v>207</v>
      </c>
      <c r="E897" s="26">
        <v>223</v>
      </c>
      <c r="F897" s="26">
        <v>225</v>
      </c>
      <c r="G897" s="26">
        <v>137.5</v>
      </c>
      <c r="H897" s="26">
        <v>426</v>
      </c>
      <c r="I897" s="26">
        <v>31.95</v>
      </c>
      <c r="J897" s="26">
        <v>96.6</v>
      </c>
      <c r="K897" s="26">
        <v>166.5</v>
      </c>
      <c r="L897" s="26">
        <v>96.3</v>
      </c>
      <c r="M897" s="26">
        <v>434.5</v>
      </c>
      <c r="N897" s="26">
        <v>223</v>
      </c>
      <c r="O897" s="26">
        <v>1220</v>
      </c>
      <c r="P897" s="26">
        <v>1916</v>
      </c>
      <c r="Q897" s="26">
        <v>89</v>
      </c>
      <c r="R897" s="26">
        <v>48.8</v>
      </c>
      <c r="S897" s="26">
        <v>70</v>
      </c>
      <c r="T897" s="26">
        <v>698</v>
      </c>
      <c r="U897" s="26">
        <v>224</v>
      </c>
      <c r="V897" s="26">
        <v>45.4</v>
      </c>
      <c r="W897" s="26">
        <v>5174</v>
      </c>
      <c r="X897" s="26">
        <v>2380</v>
      </c>
      <c r="Y897" s="26">
        <v>188.2</v>
      </c>
      <c r="Z897" s="26">
        <v>707</v>
      </c>
      <c r="AA897" s="26">
        <v>2880</v>
      </c>
      <c r="AB897" s="26">
        <v>361.6</v>
      </c>
      <c r="AC897" s="26">
        <v>1030</v>
      </c>
      <c r="AD897" s="26">
        <v>12210</v>
      </c>
      <c r="AE897" s="26">
        <v>1220</v>
      </c>
      <c r="AF897" s="26">
        <v>2063</v>
      </c>
      <c r="AG897" s="26">
        <v>5.0891000000000002</v>
      </c>
    </row>
    <row r="898" spans="1:33" ht="15.75" customHeight="1">
      <c r="A898" s="101">
        <v>45128</v>
      </c>
      <c r="B898" s="102">
        <f>VLOOKUP(A898,'FTSE All-Share Historical '!A:B,2,FALSE)</f>
        <v>4225.1099999999997</v>
      </c>
      <c r="C898" s="26">
        <v>598</v>
      </c>
      <c r="D898" s="26">
        <v>199</v>
      </c>
      <c r="E898" s="26">
        <v>216.6</v>
      </c>
      <c r="F898" s="26">
        <v>225</v>
      </c>
      <c r="G898" s="26">
        <v>135</v>
      </c>
      <c r="H898" s="26">
        <v>425</v>
      </c>
      <c r="I898" s="26">
        <v>32.75</v>
      </c>
      <c r="J898" s="26">
        <v>98</v>
      </c>
      <c r="K898" s="26">
        <v>164</v>
      </c>
      <c r="L898" s="26">
        <v>94.7</v>
      </c>
      <c r="M898" s="26">
        <v>437.5</v>
      </c>
      <c r="N898" s="26">
        <v>220.6</v>
      </c>
      <c r="O898" s="26">
        <v>1225</v>
      </c>
      <c r="P898" s="26">
        <v>1908</v>
      </c>
      <c r="Q898" s="26">
        <v>89.3</v>
      </c>
      <c r="R898" s="26">
        <v>48.5</v>
      </c>
      <c r="S898" s="26">
        <v>69.3</v>
      </c>
      <c r="T898" s="26">
        <v>715</v>
      </c>
      <c r="U898" s="26">
        <v>212</v>
      </c>
      <c r="V898" s="26">
        <v>45</v>
      </c>
      <c r="W898" s="26">
        <v>5140</v>
      </c>
      <c r="X898" s="26">
        <v>2389</v>
      </c>
      <c r="Y898" s="26">
        <v>186</v>
      </c>
      <c r="Z898" s="26">
        <v>710.5</v>
      </c>
      <c r="AA898" s="26">
        <v>2885</v>
      </c>
      <c r="AB898" s="26">
        <v>377.4</v>
      </c>
      <c r="AC898" s="26">
        <v>1010</v>
      </c>
      <c r="AD898" s="26">
        <v>12240</v>
      </c>
      <c r="AE898" s="26">
        <v>1194</v>
      </c>
      <c r="AF898" s="26">
        <v>2040</v>
      </c>
      <c r="AG898" s="26">
        <v>5.3418999999999999</v>
      </c>
    </row>
    <row r="899" spans="1:33" ht="15.75" customHeight="1">
      <c r="A899" s="101">
        <v>45131</v>
      </c>
      <c r="B899" s="102">
        <f>VLOOKUP(A899,'FTSE All-Share Historical '!A:B,2,FALSE)</f>
        <v>4230.3999999999996</v>
      </c>
      <c r="C899" s="26">
        <v>600</v>
      </c>
      <c r="D899" s="26">
        <v>200</v>
      </c>
      <c r="E899" s="26">
        <v>214.6</v>
      </c>
      <c r="F899" s="26">
        <v>224</v>
      </c>
      <c r="G899" s="26">
        <v>130.5</v>
      </c>
      <c r="H899" s="26">
        <v>424</v>
      </c>
      <c r="I899" s="26">
        <v>32.85</v>
      </c>
      <c r="J899" s="26">
        <v>99</v>
      </c>
      <c r="K899" s="26">
        <v>164</v>
      </c>
      <c r="L899" s="26">
        <v>91.4</v>
      </c>
      <c r="M899" s="26">
        <v>438.5</v>
      </c>
      <c r="N899" s="26">
        <v>217</v>
      </c>
      <c r="O899" s="26">
        <v>1215</v>
      </c>
      <c r="P899" s="26">
        <v>1920</v>
      </c>
      <c r="Q899" s="26">
        <v>90</v>
      </c>
      <c r="R899" s="26">
        <v>48.3</v>
      </c>
      <c r="S899" s="26">
        <v>69.5</v>
      </c>
      <c r="T899" s="26">
        <v>708</v>
      </c>
      <c r="U899" s="26">
        <v>212</v>
      </c>
      <c r="V899" s="26">
        <v>50</v>
      </c>
      <c r="W899" s="26">
        <v>5177</v>
      </c>
      <c r="X899" s="26">
        <v>2390.5</v>
      </c>
      <c r="Y899" s="26">
        <v>181.6</v>
      </c>
      <c r="Z899" s="26">
        <v>692.5</v>
      </c>
      <c r="AA899" s="26">
        <v>2880</v>
      </c>
      <c r="AB899" s="26">
        <v>387.8</v>
      </c>
      <c r="AC899" s="26">
        <v>1000</v>
      </c>
      <c r="AD899" s="26">
        <v>12335</v>
      </c>
      <c r="AE899" s="26">
        <v>1145</v>
      </c>
      <c r="AF899" s="26">
        <v>2045</v>
      </c>
      <c r="AG899" s="26">
        <v>5.3239000000000001</v>
      </c>
    </row>
    <row r="900" spans="1:33" ht="15.75" customHeight="1">
      <c r="A900" s="101">
        <v>45132</v>
      </c>
      <c r="B900" s="102">
        <f>VLOOKUP(A900,'FTSE All-Share Historical '!A:B,2,FALSE)</f>
        <v>4236.8100000000004</v>
      </c>
      <c r="C900" s="26">
        <v>580</v>
      </c>
      <c r="D900" s="26">
        <v>200.5</v>
      </c>
      <c r="E900" s="26">
        <v>218.8</v>
      </c>
      <c r="F900" s="26">
        <v>221</v>
      </c>
      <c r="G900" s="26">
        <v>130.5</v>
      </c>
      <c r="H900" s="26">
        <v>434</v>
      </c>
      <c r="I900" s="26">
        <v>31.85</v>
      </c>
      <c r="J900" s="26">
        <v>102</v>
      </c>
      <c r="K900" s="26">
        <v>170</v>
      </c>
      <c r="L900" s="26">
        <v>90</v>
      </c>
      <c r="M900" s="26">
        <v>444</v>
      </c>
      <c r="N900" s="26">
        <v>210.4</v>
      </c>
      <c r="O900" s="26">
        <v>1225</v>
      </c>
      <c r="P900" s="26">
        <v>1942</v>
      </c>
      <c r="Q900" s="26">
        <v>87.2</v>
      </c>
      <c r="R900" s="26">
        <v>48.9</v>
      </c>
      <c r="S900" s="26">
        <v>69.5</v>
      </c>
      <c r="T900" s="26">
        <v>716</v>
      </c>
      <c r="U900" s="26">
        <v>212</v>
      </c>
      <c r="V900" s="26">
        <v>49.95</v>
      </c>
      <c r="W900" s="26">
        <v>5394</v>
      </c>
      <c r="X900" s="26">
        <v>2506</v>
      </c>
      <c r="Y900" s="26">
        <v>184</v>
      </c>
      <c r="Z900" s="26">
        <v>687</v>
      </c>
      <c r="AA900" s="26">
        <v>2825</v>
      </c>
      <c r="AB900" s="26">
        <v>390</v>
      </c>
      <c r="AC900" s="26">
        <v>1010</v>
      </c>
      <c r="AD900" s="26">
        <v>12425</v>
      </c>
      <c r="AE900" s="26">
        <v>1127</v>
      </c>
      <c r="AF900" s="26">
        <v>2049</v>
      </c>
      <c r="AG900" s="26">
        <v>5.3239000000000001</v>
      </c>
    </row>
    <row r="901" spans="1:33" ht="15.75" customHeight="1">
      <c r="A901" s="101">
        <v>45133</v>
      </c>
      <c r="B901" s="102">
        <f>VLOOKUP(A901,'FTSE All-Share Historical '!A:B,2,FALSE)</f>
        <v>4230.8999999999996</v>
      </c>
      <c r="C901" s="26">
        <v>592</v>
      </c>
      <c r="D901" s="26">
        <v>201.5</v>
      </c>
      <c r="E901" s="26">
        <v>220.2</v>
      </c>
      <c r="F901" s="26">
        <v>219</v>
      </c>
      <c r="G901" s="26">
        <v>126</v>
      </c>
      <c r="H901" s="26">
        <v>425.5</v>
      </c>
      <c r="I901" s="26">
        <v>32.25</v>
      </c>
      <c r="J901" s="26">
        <v>110</v>
      </c>
      <c r="K901" s="26">
        <v>162</v>
      </c>
      <c r="L901" s="26">
        <v>89</v>
      </c>
      <c r="M901" s="26">
        <v>440</v>
      </c>
      <c r="N901" s="26">
        <v>215.2</v>
      </c>
      <c r="O901" s="26">
        <v>1225</v>
      </c>
      <c r="P901" s="26">
        <v>1938</v>
      </c>
      <c r="Q901" s="26">
        <v>88.8</v>
      </c>
      <c r="R901" s="26">
        <v>49</v>
      </c>
      <c r="S901" s="26">
        <v>69.3</v>
      </c>
      <c r="T901" s="26">
        <v>722</v>
      </c>
      <c r="U901" s="26">
        <v>212</v>
      </c>
      <c r="V901" s="26">
        <v>49.75</v>
      </c>
      <c r="W901" s="26">
        <v>5229</v>
      </c>
      <c r="X901" s="26">
        <v>2450</v>
      </c>
      <c r="Y901" s="26">
        <v>182</v>
      </c>
      <c r="Z901" s="26">
        <v>692.5</v>
      </c>
      <c r="AA901" s="26">
        <v>2835</v>
      </c>
      <c r="AB901" s="26">
        <v>394.2</v>
      </c>
      <c r="AC901" s="26">
        <v>1007.5</v>
      </c>
      <c r="AD901" s="26">
        <v>12350</v>
      </c>
      <c r="AE901" s="26">
        <v>1145</v>
      </c>
      <c r="AF901" s="26">
        <v>2080</v>
      </c>
      <c r="AG901" s="26">
        <v>5.3997000000000002</v>
      </c>
    </row>
    <row r="902" spans="1:33" ht="15.75" customHeight="1">
      <c r="A902" s="101">
        <v>45134</v>
      </c>
      <c r="B902" s="102">
        <f>VLOOKUP(A902,'FTSE All-Share Historical '!A:B,2,FALSE)</f>
        <v>4241.12</v>
      </c>
      <c r="C902" s="26">
        <v>596</v>
      </c>
      <c r="D902" s="26">
        <v>203</v>
      </c>
      <c r="E902" s="26">
        <v>224</v>
      </c>
      <c r="F902" s="26">
        <v>218</v>
      </c>
      <c r="G902" s="26">
        <v>126</v>
      </c>
      <c r="H902" s="26">
        <v>423.5</v>
      </c>
      <c r="I902" s="26">
        <v>31.85</v>
      </c>
      <c r="J902" s="26">
        <v>106</v>
      </c>
      <c r="K902" s="26">
        <v>169.5</v>
      </c>
      <c r="L902" s="26">
        <v>89</v>
      </c>
      <c r="M902" s="26">
        <v>436.5</v>
      </c>
      <c r="N902" s="26">
        <v>233</v>
      </c>
      <c r="O902" s="26">
        <v>1225</v>
      </c>
      <c r="P902" s="26">
        <v>1942</v>
      </c>
      <c r="Q902" s="26">
        <v>89.8</v>
      </c>
      <c r="R902" s="26">
        <v>50</v>
      </c>
      <c r="S902" s="26">
        <v>71.5</v>
      </c>
      <c r="T902" s="26">
        <v>709</v>
      </c>
      <c r="U902" s="26">
        <v>210</v>
      </c>
      <c r="V902" s="26">
        <v>48.45</v>
      </c>
      <c r="W902" s="26">
        <v>5213</v>
      </c>
      <c r="X902" s="26">
        <v>2427</v>
      </c>
      <c r="Y902" s="26">
        <v>182.2</v>
      </c>
      <c r="Z902" s="26">
        <v>703</v>
      </c>
      <c r="AA902" s="26">
        <v>2850</v>
      </c>
      <c r="AB902" s="26">
        <v>386.2</v>
      </c>
      <c r="AC902" s="26">
        <v>1000</v>
      </c>
      <c r="AD902" s="26">
        <v>12680</v>
      </c>
      <c r="AE902" s="26">
        <v>1130</v>
      </c>
      <c r="AF902" s="26">
        <v>2096</v>
      </c>
      <c r="AG902" s="26">
        <v>6.3170999999999999</v>
      </c>
    </row>
    <row r="903" spans="1:33" ht="15.75" customHeight="1">
      <c r="A903" s="101">
        <v>45135</v>
      </c>
      <c r="B903" s="102">
        <f>VLOOKUP(A903,'FTSE All-Share Historical '!A:B,2,FALSE)</f>
        <v>4237.17</v>
      </c>
      <c r="C903" s="26">
        <v>602</v>
      </c>
      <c r="D903" s="26">
        <v>203</v>
      </c>
      <c r="E903" s="26">
        <v>222.4</v>
      </c>
      <c r="F903" s="26">
        <v>217</v>
      </c>
      <c r="G903" s="26">
        <v>130</v>
      </c>
      <c r="H903" s="26">
        <v>425.5</v>
      </c>
      <c r="I903" s="26">
        <v>31.4</v>
      </c>
      <c r="J903" s="26">
        <v>106.5</v>
      </c>
      <c r="K903" s="26">
        <v>168.5</v>
      </c>
      <c r="L903" s="26">
        <v>88.7</v>
      </c>
      <c r="M903" s="26">
        <v>440</v>
      </c>
      <c r="N903" s="26">
        <v>227.8</v>
      </c>
      <c r="O903" s="26">
        <v>1205</v>
      </c>
      <c r="P903" s="26">
        <v>1890</v>
      </c>
      <c r="Q903" s="26">
        <v>87.5</v>
      </c>
      <c r="R903" s="26">
        <v>49.5</v>
      </c>
      <c r="S903" s="26">
        <v>71</v>
      </c>
      <c r="T903" s="26">
        <v>722</v>
      </c>
      <c r="U903" s="26">
        <v>214</v>
      </c>
      <c r="V903" s="26">
        <v>49.3</v>
      </c>
      <c r="W903" s="26">
        <v>5125</v>
      </c>
      <c r="X903" s="26">
        <v>2383</v>
      </c>
      <c r="Y903" s="26">
        <v>181.8</v>
      </c>
      <c r="Z903" s="26">
        <v>693</v>
      </c>
      <c r="AA903" s="26">
        <v>2800</v>
      </c>
      <c r="AB903" s="26">
        <v>372.6</v>
      </c>
      <c r="AC903" s="26">
        <v>994</v>
      </c>
      <c r="AD903" s="26">
        <v>12475</v>
      </c>
      <c r="AE903" s="26">
        <v>1123</v>
      </c>
      <c r="AF903" s="26">
        <v>2100</v>
      </c>
      <c r="AG903" s="26">
        <v>6.5373999999999999</v>
      </c>
    </row>
    <row r="904" spans="1:33" ht="15.75" customHeight="1">
      <c r="A904" s="101">
        <v>45138</v>
      </c>
      <c r="B904" s="102">
        <f>VLOOKUP(A904,'FTSE All-Share Historical '!A:B,2,FALSE)</f>
        <v>4240.22</v>
      </c>
      <c r="C904" s="26">
        <v>596</v>
      </c>
      <c r="D904" s="26">
        <v>198</v>
      </c>
      <c r="E904" s="26">
        <v>221.2</v>
      </c>
      <c r="F904" s="26">
        <v>217</v>
      </c>
      <c r="G904" s="26">
        <v>130</v>
      </c>
      <c r="H904" s="26">
        <v>423.5</v>
      </c>
      <c r="I904" s="26">
        <v>31.5</v>
      </c>
      <c r="J904" s="26">
        <v>106.5</v>
      </c>
      <c r="K904" s="26">
        <v>162.5</v>
      </c>
      <c r="L904" s="26">
        <v>89</v>
      </c>
      <c r="M904" s="26">
        <v>442</v>
      </c>
      <c r="N904" s="26">
        <v>230</v>
      </c>
      <c r="O904" s="26">
        <v>1185</v>
      </c>
      <c r="P904" s="26">
        <v>1908</v>
      </c>
      <c r="Q904" s="26">
        <v>87.8</v>
      </c>
      <c r="R904" s="26">
        <v>49.9</v>
      </c>
      <c r="S904" s="26">
        <v>70</v>
      </c>
      <c r="T904" s="26">
        <v>656</v>
      </c>
      <c r="U904" s="26">
        <v>208</v>
      </c>
      <c r="V904" s="26">
        <v>48</v>
      </c>
      <c r="W904" s="26">
        <v>5150</v>
      </c>
      <c r="X904" s="26">
        <v>2394</v>
      </c>
      <c r="Y904" s="26">
        <v>183.6</v>
      </c>
      <c r="Z904" s="26">
        <v>676</v>
      </c>
      <c r="AA904" s="26">
        <v>2790</v>
      </c>
      <c r="AB904" s="26">
        <v>374.4</v>
      </c>
      <c r="AC904" s="26">
        <v>1000</v>
      </c>
      <c r="AD904" s="26">
        <v>12505</v>
      </c>
      <c r="AE904" s="26">
        <v>1124</v>
      </c>
      <c r="AF904" s="26">
        <v>2089</v>
      </c>
      <c r="AG904" s="26">
        <v>6.4977</v>
      </c>
    </row>
    <row r="905" spans="1:33" ht="15.75" customHeight="1">
      <c r="A905" s="101">
        <v>45139</v>
      </c>
      <c r="B905" s="102">
        <f>VLOOKUP(A905,'FTSE All-Share Historical '!A:B,2,FALSE)</f>
        <v>4222.1000000000004</v>
      </c>
      <c r="C905" s="26">
        <v>596</v>
      </c>
      <c r="D905" s="26">
        <v>199</v>
      </c>
      <c r="E905" s="26">
        <v>217.2</v>
      </c>
      <c r="F905" s="26">
        <v>221</v>
      </c>
      <c r="G905" s="26">
        <v>131.5</v>
      </c>
      <c r="H905" s="26">
        <v>423.5</v>
      </c>
      <c r="I905" s="26">
        <v>30.8</v>
      </c>
      <c r="J905" s="26">
        <v>107</v>
      </c>
      <c r="K905" s="26">
        <v>166</v>
      </c>
      <c r="L905" s="26">
        <v>87.1</v>
      </c>
      <c r="M905" s="26">
        <v>450</v>
      </c>
      <c r="N905" s="26">
        <v>228.4</v>
      </c>
      <c r="O905" s="26">
        <v>1165</v>
      </c>
      <c r="P905" s="26">
        <v>1924</v>
      </c>
      <c r="Q905" s="26">
        <v>87.4</v>
      </c>
      <c r="R905" s="26">
        <v>48.8</v>
      </c>
      <c r="S905" s="26">
        <v>70</v>
      </c>
      <c r="T905" s="26">
        <v>709</v>
      </c>
      <c r="U905" s="26">
        <v>210</v>
      </c>
      <c r="V905" s="26">
        <v>47.5</v>
      </c>
      <c r="W905" s="26">
        <v>5095</v>
      </c>
      <c r="X905" s="26">
        <v>2342.5</v>
      </c>
      <c r="Y905" s="26">
        <v>184.2</v>
      </c>
      <c r="Z905" s="26">
        <v>666.5</v>
      </c>
      <c r="AA905" s="26">
        <v>2795</v>
      </c>
      <c r="AB905" s="26">
        <v>371.2</v>
      </c>
      <c r="AC905" s="26">
        <v>1000</v>
      </c>
      <c r="AD905" s="26">
        <v>12630</v>
      </c>
      <c r="AE905" s="26">
        <v>1138</v>
      </c>
      <c r="AF905" s="26">
        <v>2105</v>
      </c>
      <c r="AG905" s="26">
        <v>6.1401000000000003</v>
      </c>
    </row>
    <row r="906" spans="1:33" ht="15.75" customHeight="1">
      <c r="A906" s="101">
        <v>45140</v>
      </c>
      <c r="B906" s="102">
        <f>VLOOKUP(A906,'FTSE All-Share Historical '!A:B,2,FALSE)</f>
        <v>4164.7</v>
      </c>
      <c r="C906" s="26">
        <v>600</v>
      </c>
      <c r="D906" s="26">
        <v>195</v>
      </c>
      <c r="E906" s="26">
        <v>204.4</v>
      </c>
      <c r="F906" s="26">
        <v>213</v>
      </c>
      <c r="G906" s="26">
        <v>138</v>
      </c>
      <c r="H906" s="26">
        <v>416.5</v>
      </c>
      <c r="I906" s="26">
        <v>30.4</v>
      </c>
      <c r="J906" s="26">
        <v>106.5</v>
      </c>
      <c r="K906" s="26">
        <v>165</v>
      </c>
      <c r="L906" s="26">
        <v>82.8</v>
      </c>
      <c r="M906" s="26">
        <v>443</v>
      </c>
      <c r="N906" s="26">
        <v>226</v>
      </c>
      <c r="O906" s="26">
        <v>1150</v>
      </c>
      <c r="P906" s="26">
        <v>1912</v>
      </c>
      <c r="Q906" s="26">
        <v>87.4</v>
      </c>
      <c r="R906" s="26">
        <v>47.5</v>
      </c>
      <c r="S906" s="26">
        <v>71.3</v>
      </c>
      <c r="T906" s="26">
        <v>664</v>
      </c>
      <c r="U906" s="26">
        <v>210</v>
      </c>
      <c r="V906" s="26">
        <v>47</v>
      </c>
      <c r="W906" s="26">
        <v>4964</v>
      </c>
      <c r="X906" s="26">
        <v>2253</v>
      </c>
      <c r="Y906" s="26">
        <v>181.8</v>
      </c>
      <c r="Z906" s="26">
        <v>650</v>
      </c>
      <c r="AA906" s="26">
        <v>2755</v>
      </c>
      <c r="AB906" s="26">
        <v>372.2</v>
      </c>
      <c r="AC906" s="26">
        <v>1000</v>
      </c>
      <c r="AD906" s="26">
        <v>12645</v>
      </c>
      <c r="AE906" s="26">
        <v>1122</v>
      </c>
      <c r="AF906" s="26">
        <v>2075</v>
      </c>
      <c r="AG906" s="26">
        <v>6.1437999999999997</v>
      </c>
    </row>
    <row r="907" spans="1:33" ht="15.75" customHeight="1">
      <c r="A907" s="101">
        <v>45141</v>
      </c>
      <c r="B907" s="102">
        <f>VLOOKUP(A907,'FTSE All-Share Historical '!A:B,2,FALSE)</f>
        <v>4149.99</v>
      </c>
      <c r="C907" s="26">
        <v>583</v>
      </c>
      <c r="D907" s="26">
        <v>193.8</v>
      </c>
      <c r="E907" s="26">
        <v>205</v>
      </c>
      <c r="F907" s="26">
        <v>217</v>
      </c>
      <c r="G907" s="26">
        <v>133.5</v>
      </c>
      <c r="H907" s="26">
        <v>412</v>
      </c>
      <c r="I907" s="26">
        <v>30.05</v>
      </c>
      <c r="J907" s="26">
        <v>105</v>
      </c>
      <c r="K907" s="26">
        <v>157</v>
      </c>
      <c r="L907" s="26">
        <v>83.8</v>
      </c>
      <c r="M907" s="26">
        <v>446</v>
      </c>
      <c r="N907" s="26">
        <v>227.2</v>
      </c>
      <c r="O907" s="26">
        <v>1170</v>
      </c>
      <c r="P907" s="26">
        <v>1878</v>
      </c>
      <c r="Q907" s="26">
        <v>87.6</v>
      </c>
      <c r="R907" s="26">
        <v>47.2</v>
      </c>
      <c r="S907" s="26">
        <v>70.3</v>
      </c>
      <c r="T907" s="26">
        <v>672</v>
      </c>
      <c r="U907" s="26">
        <v>204</v>
      </c>
      <c r="V907" s="26">
        <v>48.35</v>
      </c>
      <c r="W907" s="26">
        <v>4999.5</v>
      </c>
      <c r="X907" s="26">
        <v>2250</v>
      </c>
      <c r="Y907" s="26">
        <v>184</v>
      </c>
      <c r="Z907" s="26">
        <v>645</v>
      </c>
      <c r="AA907" s="26">
        <v>2850</v>
      </c>
      <c r="AB907" s="26">
        <v>373.8</v>
      </c>
      <c r="AC907" s="26">
        <v>1000</v>
      </c>
      <c r="AD907" s="26">
        <v>12495</v>
      </c>
      <c r="AE907" s="26">
        <v>1126</v>
      </c>
      <c r="AF907" s="26">
        <v>2060</v>
      </c>
      <c r="AG907" s="26">
        <v>6.1401000000000003</v>
      </c>
    </row>
    <row r="908" spans="1:33" ht="15.75" customHeight="1">
      <c r="A908" s="101">
        <v>45142</v>
      </c>
      <c r="B908" s="102">
        <f>VLOOKUP(A908,'FTSE All-Share Historical '!A:B,2,FALSE)</f>
        <v>4169.8</v>
      </c>
      <c r="C908" s="26">
        <v>594</v>
      </c>
      <c r="D908" s="26">
        <v>200</v>
      </c>
      <c r="E908" s="26">
        <v>205.4</v>
      </c>
      <c r="F908" s="26">
        <v>219</v>
      </c>
      <c r="G908" s="26">
        <v>134</v>
      </c>
      <c r="H908" s="26">
        <v>415.5</v>
      </c>
      <c r="I908" s="26">
        <v>31</v>
      </c>
      <c r="J908" s="26">
        <v>101</v>
      </c>
      <c r="K908" s="26">
        <v>153</v>
      </c>
      <c r="L908" s="26">
        <v>86</v>
      </c>
      <c r="M908" s="26">
        <v>431</v>
      </c>
      <c r="N908" s="26">
        <v>234.6</v>
      </c>
      <c r="O908" s="26">
        <v>1160</v>
      </c>
      <c r="P908" s="26">
        <v>1874</v>
      </c>
      <c r="Q908" s="26">
        <v>88.5</v>
      </c>
      <c r="R908" s="26">
        <v>47.4</v>
      </c>
      <c r="S908" s="26">
        <v>72</v>
      </c>
      <c r="T908" s="26">
        <v>662</v>
      </c>
      <c r="U908" s="26">
        <v>209</v>
      </c>
      <c r="V908" s="26">
        <v>48.25</v>
      </c>
      <c r="W908" s="26">
        <v>5010</v>
      </c>
      <c r="X908" s="26">
        <v>2242.5</v>
      </c>
      <c r="Y908" s="26">
        <v>185.6</v>
      </c>
      <c r="Z908" s="26">
        <v>647</v>
      </c>
      <c r="AA908" s="26">
        <v>2870</v>
      </c>
      <c r="AB908" s="26">
        <v>386.2</v>
      </c>
      <c r="AC908" s="26">
        <v>988</v>
      </c>
      <c r="AD908" s="26">
        <v>12550</v>
      </c>
      <c r="AE908" s="26">
        <v>1147</v>
      </c>
      <c r="AF908" s="26">
        <v>2100</v>
      </c>
      <c r="AG908" s="26">
        <v>6.1401000000000003</v>
      </c>
    </row>
    <row r="909" spans="1:33" ht="15.75" customHeight="1">
      <c r="A909" s="101">
        <v>45145</v>
      </c>
      <c r="B909" s="102">
        <f>VLOOKUP(A909,'FTSE All-Share Historical '!A:B,2,FALSE)</f>
        <v>4162.8500000000004</v>
      </c>
      <c r="C909" s="26">
        <v>574</v>
      </c>
      <c r="D909" s="26">
        <v>203</v>
      </c>
      <c r="E909" s="26">
        <v>204.2</v>
      </c>
      <c r="F909" s="26">
        <v>215</v>
      </c>
      <c r="G909" s="26">
        <v>131.5</v>
      </c>
      <c r="H909" s="26">
        <v>415.5</v>
      </c>
      <c r="I909" s="26">
        <v>31</v>
      </c>
      <c r="J909" s="26">
        <v>101.5</v>
      </c>
      <c r="K909" s="26">
        <v>154</v>
      </c>
      <c r="L909" s="26">
        <v>84.9</v>
      </c>
      <c r="M909" s="26">
        <v>401.5</v>
      </c>
      <c r="N909" s="26">
        <v>232.4</v>
      </c>
      <c r="O909" s="26">
        <v>1160</v>
      </c>
      <c r="P909" s="26">
        <v>1856</v>
      </c>
      <c r="Q909" s="26">
        <v>88.7</v>
      </c>
      <c r="R909" s="26">
        <v>48.4</v>
      </c>
      <c r="S909" s="26">
        <v>71</v>
      </c>
      <c r="T909" s="26">
        <v>694</v>
      </c>
      <c r="U909" s="26">
        <v>209</v>
      </c>
      <c r="V909" s="26">
        <v>49.1</v>
      </c>
      <c r="W909" s="26">
        <v>4966.5</v>
      </c>
      <c r="X909" s="26">
        <v>2200.5</v>
      </c>
      <c r="Y909" s="26">
        <v>194.6</v>
      </c>
      <c r="Z909" s="26">
        <v>644.5</v>
      </c>
      <c r="AA909" s="26">
        <v>2755</v>
      </c>
      <c r="AB909" s="26">
        <v>378.4</v>
      </c>
      <c r="AC909" s="26">
        <v>996</v>
      </c>
      <c r="AD909" s="26">
        <v>12610</v>
      </c>
      <c r="AE909" s="26">
        <v>1144</v>
      </c>
      <c r="AF909" s="26">
        <v>2149</v>
      </c>
      <c r="AG909" s="26">
        <v>5.9596</v>
      </c>
    </row>
    <row r="910" spans="1:33" ht="15.75" customHeight="1">
      <c r="A910" s="101">
        <v>45146</v>
      </c>
      <c r="B910" s="102">
        <f>VLOOKUP(A910,'FTSE All-Share Historical '!A:B,2,FALSE)</f>
        <v>4149.41</v>
      </c>
      <c r="C910" s="26">
        <v>594</v>
      </c>
      <c r="D910" s="26">
        <v>202</v>
      </c>
      <c r="E910" s="26">
        <v>205.2</v>
      </c>
      <c r="F910" s="26">
        <v>215</v>
      </c>
      <c r="G910" s="26">
        <v>134</v>
      </c>
      <c r="H910" s="26">
        <v>423.5</v>
      </c>
      <c r="I910" s="26">
        <v>30.6</v>
      </c>
      <c r="J910" s="26">
        <v>100</v>
      </c>
      <c r="K910" s="26">
        <v>144.5</v>
      </c>
      <c r="L910" s="26">
        <v>83.7</v>
      </c>
      <c r="M910" s="26">
        <v>380</v>
      </c>
      <c r="N910" s="26">
        <v>232.6</v>
      </c>
      <c r="O910" s="26">
        <v>1150</v>
      </c>
      <c r="P910" s="26">
        <v>1836</v>
      </c>
      <c r="Q910" s="26">
        <v>88.4</v>
      </c>
      <c r="R910" s="26">
        <v>47.3</v>
      </c>
      <c r="S910" s="26">
        <v>70.7</v>
      </c>
      <c r="T910" s="26">
        <v>689</v>
      </c>
      <c r="U910" s="26">
        <v>209</v>
      </c>
      <c r="V910" s="26">
        <v>48.9</v>
      </c>
      <c r="W910" s="26">
        <v>4906.5</v>
      </c>
      <c r="X910" s="26">
        <v>2156.5</v>
      </c>
      <c r="Y910" s="26">
        <v>194.2</v>
      </c>
      <c r="Z910" s="26">
        <v>635.5</v>
      </c>
      <c r="AA910" s="26">
        <v>2755</v>
      </c>
      <c r="AB910" s="26">
        <v>377.2</v>
      </c>
      <c r="AC910" s="26">
        <v>1020</v>
      </c>
      <c r="AD910" s="26">
        <v>12535</v>
      </c>
      <c r="AE910" s="26">
        <v>1143</v>
      </c>
      <c r="AF910" s="26">
        <v>2194</v>
      </c>
      <c r="AG910" s="26">
        <v>5.5948000000000002</v>
      </c>
    </row>
    <row r="911" spans="1:33" ht="15.75" customHeight="1">
      <c r="A911" s="101">
        <v>45147</v>
      </c>
      <c r="B911" s="102">
        <f>VLOOKUP(A911,'FTSE All-Share Historical '!A:B,2,FALSE)</f>
        <v>4180.7299999999996</v>
      </c>
      <c r="C911" s="26">
        <v>582</v>
      </c>
      <c r="D911" s="26">
        <v>200</v>
      </c>
      <c r="E911" s="26">
        <v>200</v>
      </c>
      <c r="F911" s="26">
        <v>210</v>
      </c>
      <c r="G911" s="26">
        <v>133</v>
      </c>
      <c r="H911" s="26">
        <v>421.5</v>
      </c>
      <c r="I911" s="26">
        <v>31</v>
      </c>
      <c r="J911" s="26">
        <v>100</v>
      </c>
      <c r="K911" s="26">
        <v>147.5</v>
      </c>
      <c r="L911" s="26">
        <v>92.1</v>
      </c>
      <c r="M911" s="26">
        <v>364</v>
      </c>
      <c r="N911" s="26">
        <v>236.2</v>
      </c>
      <c r="O911" s="26">
        <v>1135</v>
      </c>
      <c r="P911" s="26">
        <v>1860</v>
      </c>
      <c r="Q911" s="26">
        <v>88.5</v>
      </c>
      <c r="R911" s="26">
        <v>47.4</v>
      </c>
      <c r="S911" s="26">
        <v>70.099999999999994</v>
      </c>
      <c r="T911" s="26">
        <v>680</v>
      </c>
      <c r="U911" s="26">
        <v>209</v>
      </c>
      <c r="V911" s="26">
        <v>48.65</v>
      </c>
      <c r="W911" s="26">
        <v>4955</v>
      </c>
      <c r="X911" s="26">
        <v>2160.5</v>
      </c>
      <c r="Y911" s="26">
        <v>194</v>
      </c>
      <c r="Z911" s="26">
        <v>638.5</v>
      </c>
      <c r="AA911" s="26">
        <v>2815</v>
      </c>
      <c r="AB911" s="26">
        <v>391</v>
      </c>
      <c r="AC911" s="26">
        <v>1010</v>
      </c>
      <c r="AD911" s="26">
        <v>12570</v>
      </c>
      <c r="AE911" s="26">
        <v>1134</v>
      </c>
      <c r="AF911" s="26">
        <v>2205</v>
      </c>
      <c r="AG911" s="26">
        <v>5.4177999999999997</v>
      </c>
    </row>
    <row r="912" spans="1:33" ht="15.75" customHeight="1">
      <c r="A912" s="101">
        <v>45148</v>
      </c>
      <c r="B912" s="102">
        <f>VLOOKUP(A912,'FTSE All-Share Historical '!A:B,2,FALSE)</f>
        <v>4197.3</v>
      </c>
      <c r="C912" s="26">
        <v>580</v>
      </c>
      <c r="D912" s="26">
        <v>199</v>
      </c>
      <c r="E912" s="26">
        <v>194.6</v>
      </c>
      <c r="F912" s="26">
        <v>210</v>
      </c>
      <c r="G912" s="26">
        <v>131.5</v>
      </c>
      <c r="H912" s="26">
        <v>428.5</v>
      </c>
      <c r="I912" s="26">
        <v>31.15</v>
      </c>
      <c r="J912" s="26">
        <v>102.5</v>
      </c>
      <c r="K912" s="26">
        <v>152</v>
      </c>
      <c r="L912" s="26">
        <v>95.5</v>
      </c>
      <c r="M912" s="26">
        <v>357</v>
      </c>
      <c r="N912" s="26">
        <v>234.4</v>
      </c>
      <c r="O912" s="26">
        <v>1135</v>
      </c>
      <c r="P912" s="26">
        <v>1894</v>
      </c>
      <c r="Q912" s="26">
        <v>88</v>
      </c>
      <c r="R912" s="26">
        <v>46.7</v>
      </c>
      <c r="S912" s="26">
        <v>70.2</v>
      </c>
      <c r="T912" s="26">
        <v>680</v>
      </c>
      <c r="U912" s="26">
        <v>209</v>
      </c>
      <c r="V912" s="26">
        <v>49</v>
      </c>
      <c r="W912" s="26">
        <v>4793</v>
      </c>
      <c r="X912" s="26">
        <v>2193.5</v>
      </c>
      <c r="Y912" s="26">
        <v>194.2</v>
      </c>
      <c r="Z912" s="26">
        <v>659</v>
      </c>
      <c r="AA912" s="26">
        <v>2725</v>
      </c>
      <c r="AB912" s="26">
        <v>393.4</v>
      </c>
      <c r="AC912" s="26">
        <v>1035</v>
      </c>
      <c r="AD912" s="26">
        <v>12635</v>
      </c>
      <c r="AE912" s="26">
        <v>1133</v>
      </c>
      <c r="AF912" s="26">
        <v>2200</v>
      </c>
      <c r="AG912" s="26">
        <v>5.4214000000000002</v>
      </c>
    </row>
    <row r="913" spans="1:33" ht="15.75" customHeight="1">
      <c r="A913" s="101">
        <v>45149</v>
      </c>
      <c r="B913" s="102">
        <f>VLOOKUP(A913,'FTSE All-Share Historical '!A:B,2,FALSE)</f>
        <v>4146.5600000000004</v>
      </c>
      <c r="C913" s="26">
        <v>594</v>
      </c>
      <c r="D913" s="26">
        <v>195</v>
      </c>
      <c r="E913" s="26">
        <v>191.5</v>
      </c>
      <c r="F913" s="26">
        <v>220</v>
      </c>
      <c r="G913" s="26">
        <v>127.5</v>
      </c>
      <c r="H913" s="26">
        <v>421</v>
      </c>
      <c r="I913" s="26">
        <v>31.3</v>
      </c>
      <c r="J913" s="26">
        <v>101.75</v>
      </c>
      <c r="K913" s="26">
        <v>147.5</v>
      </c>
      <c r="L913" s="26">
        <v>91.7</v>
      </c>
      <c r="M913" s="26">
        <v>350</v>
      </c>
      <c r="N913" s="26">
        <v>229.4</v>
      </c>
      <c r="O913" s="26">
        <v>1170</v>
      </c>
      <c r="P913" s="26">
        <v>1888</v>
      </c>
      <c r="Q913" s="26">
        <v>86.9</v>
      </c>
      <c r="R913" s="26">
        <v>46.2</v>
      </c>
      <c r="S913" s="26">
        <v>71</v>
      </c>
      <c r="T913" s="26">
        <v>664</v>
      </c>
      <c r="U913" s="26">
        <v>207</v>
      </c>
      <c r="V913" s="26">
        <v>49.65</v>
      </c>
      <c r="W913" s="26">
        <v>4726</v>
      </c>
      <c r="X913" s="26">
        <v>2151</v>
      </c>
      <c r="Y913" s="26">
        <v>194.8</v>
      </c>
      <c r="Z913" s="26">
        <v>659.5</v>
      </c>
      <c r="AA913" s="26">
        <v>2730</v>
      </c>
      <c r="AB913" s="26">
        <v>389.4</v>
      </c>
      <c r="AC913" s="26">
        <v>1010</v>
      </c>
      <c r="AD913" s="26">
        <v>12525</v>
      </c>
      <c r="AE913" s="26">
        <v>1120</v>
      </c>
      <c r="AF913" s="26">
        <v>2137</v>
      </c>
      <c r="AG913" s="26">
        <v>5.5983999999999998</v>
      </c>
    </row>
    <row r="914" spans="1:33" ht="15.75" customHeight="1">
      <c r="A914" s="101">
        <v>45152</v>
      </c>
      <c r="B914" s="102">
        <f>VLOOKUP(A914,'FTSE All-Share Historical '!A:B,2,FALSE)</f>
        <v>4137.32</v>
      </c>
      <c r="C914" s="26">
        <v>586</v>
      </c>
      <c r="D914" s="26">
        <v>197</v>
      </c>
      <c r="E914" s="26">
        <v>193.7</v>
      </c>
      <c r="F914" s="26">
        <v>209</v>
      </c>
      <c r="G914" s="26">
        <v>131</v>
      </c>
      <c r="H914" s="26">
        <v>422</v>
      </c>
      <c r="I914" s="26">
        <v>31.85</v>
      </c>
      <c r="J914" s="26">
        <v>96.2</v>
      </c>
      <c r="K914" s="26">
        <v>145</v>
      </c>
      <c r="L914" s="26">
        <v>104.4</v>
      </c>
      <c r="M914" s="26">
        <v>346</v>
      </c>
      <c r="N914" s="26">
        <v>231.6</v>
      </c>
      <c r="O914" s="26">
        <v>1145</v>
      </c>
      <c r="P914" s="26">
        <v>1884</v>
      </c>
      <c r="Q914" s="26">
        <v>86.5</v>
      </c>
      <c r="R914" s="26">
        <v>46.6</v>
      </c>
      <c r="S914" s="26">
        <v>72</v>
      </c>
      <c r="T914" s="26">
        <v>643</v>
      </c>
      <c r="U914" s="26">
        <v>208</v>
      </c>
      <c r="V914" s="26">
        <v>47.15</v>
      </c>
      <c r="W914" s="26">
        <v>4647</v>
      </c>
      <c r="X914" s="26">
        <v>2074</v>
      </c>
      <c r="Y914" s="26">
        <v>189.4</v>
      </c>
      <c r="Z914" s="26">
        <v>680</v>
      </c>
      <c r="AA914" s="26">
        <v>2710</v>
      </c>
      <c r="AB914" s="26">
        <v>390.4</v>
      </c>
      <c r="AC914" s="26">
        <v>1010</v>
      </c>
      <c r="AD914" s="26">
        <v>12665</v>
      </c>
      <c r="AE914" s="26">
        <v>1129</v>
      </c>
      <c r="AF914" s="26">
        <v>2146</v>
      </c>
      <c r="AG914" s="26">
        <v>5.7789999999999999</v>
      </c>
    </row>
    <row r="915" spans="1:33" ht="15.75" customHeight="1">
      <c r="A915" s="101">
        <v>45153</v>
      </c>
      <c r="B915" s="102">
        <f>VLOOKUP(A915,'FTSE All-Share Historical '!A:B,2,FALSE)</f>
        <v>4078.56</v>
      </c>
      <c r="C915" s="26">
        <v>578</v>
      </c>
      <c r="D915" s="26">
        <v>195.2</v>
      </c>
      <c r="E915" s="26">
        <v>191</v>
      </c>
      <c r="F915" s="26">
        <v>208</v>
      </c>
      <c r="G915" s="26">
        <v>130.5</v>
      </c>
      <c r="H915" s="26">
        <v>424.5</v>
      </c>
      <c r="I915" s="26">
        <v>32.25</v>
      </c>
      <c r="J915" s="26">
        <v>96.2</v>
      </c>
      <c r="K915" s="26">
        <v>149.5</v>
      </c>
      <c r="L915" s="26">
        <v>103.2</v>
      </c>
      <c r="M915" s="26">
        <v>345</v>
      </c>
      <c r="N915" s="26">
        <v>233.8</v>
      </c>
      <c r="O915" s="26">
        <v>1150</v>
      </c>
      <c r="P915" s="26">
        <v>1890</v>
      </c>
      <c r="Q915" s="26">
        <v>86.2</v>
      </c>
      <c r="R915" s="26">
        <v>46</v>
      </c>
      <c r="S915" s="26">
        <v>71.3</v>
      </c>
      <c r="T915" s="26">
        <v>597</v>
      </c>
      <c r="U915" s="26">
        <v>207</v>
      </c>
      <c r="V915" s="26">
        <v>46.3</v>
      </c>
      <c r="W915" s="26">
        <v>4587</v>
      </c>
      <c r="X915" s="26">
        <v>2025</v>
      </c>
      <c r="Y915" s="26">
        <v>186</v>
      </c>
      <c r="Z915" s="26">
        <v>684.5</v>
      </c>
      <c r="AA915" s="26">
        <v>2705</v>
      </c>
      <c r="AB915" s="26">
        <v>392.6</v>
      </c>
      <c r="AC915" s="26">
        <v>1010</v>
      </c>
      <c r="AD915" s="26">
        <v>12600</v>
      </c>
      <c r="AE915" s="26">
        <v>1111</v>
      </c>
      <c r="AF915" s="26">
        <v>2137</v>
      </c>
      <c r="AG915" s="26">
        <v>5.5803000000000003</v>
      </c>
    </row>
    <row r="916" spans="1:33" ht="15.75" customHeight="1">
      <c r="A916" s="101">
        <v>45154</v>
      </c>
      <c r="B916" s="102">
        <f>VLOOKUP(A916,'FTSE All-Share Historical '!A:B,2,FALSE)</f>
        <v>4060.6</v>
      </c>
      <c r="C916" s="26">
        <v>572</v>
      </c>
      <c r="D916" s="26">
        <v>198.2</v>
      </c>
      <c r="E916" s="26">
        <v>191.5</v>
      </c>
      <c r="F916" s="26">
        <v>207</v>
      </c>
      <c r="G916" s="26">
        <v>130</v>
      </c>
      <c r="H916" s="26">
        <v>423.5</v>
      </c>
      <c r="I916" s="26">
        <v>32.049999999999997</v>
      </c>
      <c r="J916" s="26">
        <v>95</v>
      </c>
      <c r="K916" s="26">
        <v>150</v>
      </c>
      <c r="L916" s="26">
        <v>99.2</v>
      </c>
      <c r="M916" s="26">
        <v>345</v>
      </c>
      <c r="N916" s="26">
        <v>230</v>
      </c>
      <c r="O916" s="26">
        <v>1150</v>
      </c>
      <c r="P916" s="26">
        <v>1900</v>
      </c>
      <c r="Q916" s="26">
        <v>85</v>
      </c>
      <c r="R916" s="26">
        <v>46.5</v>
      </c>
      <c r="S916" s="26">
        <v>70.5</v>
      </c>
      <c r="T916" s="26">
        <v>608</v>
      </c>
      <c r="U916" s="26">
        <v>206</v>
      </c>
      <c r="V916" s="26">
        <v>47.95</v>
      </c>
      <c r="W916" s="26">
        <v>4559</v>
      </c>
      <c r="X916" s="26">
        <v>2026.5</v>
      </c>
      <c r="Y916" s="26">
        <v>184.4</v>
      </c>
      <c r="Z916" s="26">
        <v>673</v>
      </c>
      <c r="AA916" s="26">
        <v>2730</v>
      </c>
      <c r="AB916" s="26">
        <v>390.6</v>
      </c>
      <c r="AC916" s="26">
        <v>1000</v>
      </c>
      <c r="AD916" s="26">
        <v>12615</v>
      </c>
      <c r="AE916" s="26">
        <v>1143</v>
      </c>
      <c r="AF916" s="26">
        <v>2128</v>
      </c>
      <c r="AG916" s="26">
        <v>5.5983999999999998</v>
      </c>
    </row>
    <row r="917" spans="1:33" ht="15.75" customHeight="1">
      <c r="A917" s="101">
        <v>45155</v>
      </c>
      <c r="B917" s="102">
        <f>VLOOKUP(A917,'FTSE All-Share Historical '!A:B,2,FALSE)</f>
        <v>4031.5</v>
      </c>
      <c r="C917" s="26">
        <v>572</v>
      </c>
      <c r="D917" s="26">
        <v>195</v>
      </c>
      <c r="E917" s="26">
        <v>185.4</v>
      </c>
      <c r="F917" s="26">
        <v>205</v>
      </c>
      <c r="G917" s="26">
        <v>130.5</v>
      </c>
      <c r="H917" s="26">
        <v>425</v>
      </c>
      <c r="I917" s="26">
        <v>32.15</v>
      </c>
      <c r="J917" s="26">
        <v>95</v>
      </c>
      <c r="K917" s="26">
        <v>150</v>
      </c>
      <c r="L917" s="26">
        <v>98.7</v>
      </c>
      <c r="M917" s="26">
        <v>325.5</v>
      </c>
      <c r="N917" s="26">
        <v>227</v>
      </c>
      <c r="O917" s="26">
        <v>1130</v>
      </c>
      <c r="P917" s="26">
        <v>1910</v>
      </c>
      <c r="Q917" s="26">
        <v>84.8</v>
      </c>
      <c r="R917" s="26">
        <v>47.3</v>
      </c>
      <c r="S917" s="26">
        <v>71.900000000000006</v>
      </c>
      <c r="T917" s="26">
        <v>635</v>
      </c>
      <c r="U917" s="26">
        <v>202</v>
      </c>
      <c r="V917" s="26">
        <v>47.55</v>
      </c>
      <c r="W917" s="26">
        <v>4636</v>
      </c>
      <c r="X917" s="26">
        <v>2008.5</v>
      </c>
      <c r="Y917" s="26">
        <v>185.8</v>
      </c>
      <c r="Z917" s="26">
        <v>644.5</v>
      </c>
      <c r="AA917" s="26">
        <v>2745</v>
      </c>
      <c r="AB917" s="26">
        <v>386.2</v>
      </c>
      <c r="AC917" s="26">
        <v>1010</v>
      </c>
      <c r="AD917" s="26">
        <v>12375</v>
      </c>
      <c r="AE917" s="26">
        <v>1087</v>
      </c>
      <c r="AF917" s="26">
        <v>2109</v>
      </c>
      <c r="AG917" s="26">
        <v>5.4177999999999997</v>
      </c>
    </row>
    <row r="918" spans="1:33" ht="15.75" customHeight="1">
      <c r="A918" s="101">
        <v>45156</v>
      </c>
      <c r="B918" s="102">
        <f>VLOOKUP(A918,'FTSE All-Share Historical '!A:B,2,FALSE)</f>
        <v>4000.79</v>
      </c>
      <c r="C918" s="26">
        <v>560</v>
      </c>
      <c r="D918" s="26">
        <v>195</v>
      </c>
      <c r="E918" s="26">
        <v>181.2</v>
      </c>
      <c r="F918" s="26">
        <v>200</v>
      </c>
      <c r="G918" s="26">
        <v>127</v>
      </c>
      <c r="H918" s="26">
        <v>421.5</v>
      </c>
      <c r="I918" s="26">
        <v>31.45</v>
      </c>
      <c r="J918" s="26">
        <v>95.6</v>
      </c>
      <c r="K918" s="26">
        <v>147.25</v>
      </c>
      <c r="L918" s="26">
        <v>97.5</v>
      </c>
      <c r="M918" s="26">
        <v>337.5</v>
      </c>
      <c r="N918" s="26">
        <v>222.6</v>
      </c>
      <c r="O918" s="26">
        <v>1155</v>
      </c>
      <c r="P918" s="26">
        <v>1900</v>
      </c>
      <c r="Q918" s="26">
        <v>83.1</v>
      </c>
      <c r="R918" s="26">
        <v>45</v>
      </c>
      <c r="S918" s="26">
        <v>70.5</v>
      </c>
      <c r="T918" s="26">
        <v>668</v>
      </c>
      <c r="U918" s="26">
        <v>202</v>
      </c>
      <c r="V918" s="26">
        <v>45.55</v>
      </c>
      <c r="W918" s="26">
        <v>4600.5</v>
      </c>
      <c r="X918" s="26">
        <v>1972.4</v>
      </c>
      <c r="Y918" s="26">
        <v>183.4</v>
      </c>
      <c r="Z918" s="26">
        <v>636</v>
      </c>
      <c r="AA918" s="26">
        <v>2715</v>
      </c>
      <c r="AB918" s="26">
        <v>375</v>
      </c>
      <c r="AC918" s="26">
        <v>956</v>
      </c>
      <c r="AD918" s="26">
        <v>12150</v>
      </c>
      <c r="AE918" s="26">
        <v>1079</v>
      </c>
      <c r="AF918" s="26">
        <v>2088</v>
      </c>
      <c r="AG918" s="26">
        <v>5.4177999999999997</v>
      </c>
    </row>
    <row r="919" spans="1:33" ht="15.75" customHeight="1">
      <c r="A919" s="101">
        <v>45159</v>
      </c>
      <c r="B919" s="102">
        <f>VLOOKUP(A919,'FTSE All-Share Historical '!A:B,2,FALSE)</f>
        <v>3992.43</v>
      </c>
      <c r="C919" s="26">
        <v>570</v>
      </c>
      <c r="D919" s="26">
        <v>195</v>
      </c>
      <c r="E919" s="26">
        <v>179.5</v>
      </c>
      <c r="F919" s="26">
        <v>200</v>
      </c>
      <c r="G919" s="26">
        <v>128</v>
      </c>
      <c r="H919" s="26">
        <v>421</v>
      </c>
      <c r="I919" s="26">
        <v>31.5</v>
      </c>
      <c r="J919" s="26">
        <v>95.4</v>
      </c>
      <c r="K919" s="26">
        <v>143</v>
      </c>
      <c r="L919" s="26">
        <v>97.3</v>
      </c>
      <c r="M919" s="26">
        <v>339</v>
      </c>
      <c r="N919" s="26">
        <v>223</v>
      </c>
      <c r="O919" s="26">
        <v>1125</v>
      </c>
      <c r="P919" s="26">
        <v>1900</v>
      </c>
      <c r="Q919" s="26">
        <v>81.599999999999994</v>
      </c>
      <c r="R919" s="26">
        <v>45.8</v>
      </c>
      <c r="S919" s="26">
        <v>70</v>
      </c>
      <c r="T919" s="26">
        <v>638</v>
      </c>
      <c r="U919" s="26">
        <v>203</v>
      </c>
      <c r="V919" s="26">
        <v>43.8</v>
      </c>
      <c r="W919" s="26">
        <v>4617.5</v>
      </c>
      <c r="X919" s="26">
        <v>1970</v>
      </c>
      <c r="Y919" s="26">
        <v>183.4</v>
      </c>
      <c r="Z919" s="26">
        <v>642.5</v>
      </c>
      <c r="AA919" s="26">
        <v>2645</v>
      </c>
      <c r="AB919" s="26">
        <v>373.4</v>
      </c>
      <c r="AC919" s="26">
        <v>980</v>
      </c>
      <c r="AD919" s="26">
        <v>12100</v>
      </c>
      <c r="AE919" s="26">
        <v>1071</v>
      </c>
      <c r="AF919" s="26">
        <v>2060</v>
      </c>
      <c r="AG919" s="26">
        <v>5.9596</v>
      </c>
    </row>
    <row r="920" spans="1:33" ht="15.75" customHeight="1">
      <c r="A920" s="101">
        <v>45160</v>
      </c>
      <c r="B920" s="102">
        <f>VLOOKUP(A920,'FTSE All-Share Historical '!A:B,2,FALSE)</f>
        <v>4002.47</v>
      </c>
      <c r="C920" s="26">
        <v>556</v>
      </c>
      <c r="D920" s="26">
        <v>195</v>
      </c>
      <c r="E920" s="26">
        <v>182.9</v>
      </c>
      <c r="F920" s="26">
        <v>205</v>
      </c>
      <c r="G920" s="26">
        <v>128.5</v>
      </c>
      <c r="H920" s="26">
        <v>422</v>
      </c>
      <c r="I920" s="26">
        <v>32.35</v>
      </c>
      <c r="J920" s="26">
        <v>95.2</v>
      </c>
      <c r="K920" s="26">
        <v>150</v>
      </c>
      <c r="L920" s="26">
        <v>102</v>
      </c>
      <c r="M920" s="26">
        <v>316.5</v>
      </c>
      <c r="N920" s="26">
        <v>220.4</v>
      </c>
      <c r="O920" s="26">
        <v>1140</v>
      </c>
      <c r="P920" s="26">
        <v>1928</v>
      </c>
      <c r="Q920" s="26">
        <v>82.7</v>
      </c>
      <c r="R920" s="26">
        <v>47.9</v>
      </c>
      <c r="S920" s="26">
        <v>69</v>
      </c>
      <c r="T920" s="26">
        <v>635</v>
      </c>
      <c r="U920" s="26">
        <v>204</v>
      </c>
      <c r="V920" s="26">
        <v>44.2</v>
      </c>
      <c r="W920" s="26">
        <v>4675</v>
      </c>
      <c r="X920" s="26">
        <v>2002</v>
      </c>
      <c r="Y920" s="26">
        <v>186.6</v>
      </c>
      <c r="Z920" s="26">
        <v>653</v>
      </c>
      <c r="AA920" s="26">
        <v>2685</v>
      </c>
      <c r="AB920" s="26">
        <v>368.6</v>
      </c>
      <c r="AC920" s="26">
        <v>982</v>
      </c>
      <c r="AD920" s="26">
        <v>12215</v>
      </c>
      <c r="AE920" s="26">
        <v>1086</v>
      </c>
      <c r="AF920" s="26">
        <v>2050</v>
      </c>
      <c r="AG920" s="26">
        <v>6.1364999999999998</v>
      </c>
    </row>
    <row r="921" spans="1:33" ht="15.75" customHeight="1">
      <c r="A921" s="101">
        <v>45161</v>
      </c>
      <c r="B921" s="102">
        <f>VLOOKUP(A921,'FTSE All-Share Historical '!A:B,2,FALSE)</f>
        <v>4032.33</v>
      </c>
      <c r="C921" s="26">
        <v>560</v>
      </c>
      <c r="D921" s="26">
        <v>195.6</v>
      </c>
      <c r="E921" s="26">
        <v>183.5</v>
      </c>
      <c r="F921" s="26">
        <v>200</v>
      </c>
      <c r="G921" s="26">
        <v>125.5</v>
      </c>
      <c r="H921" s="26">
        <v>425</v>
      </c>
      <c r="I921" s="26">
        <v>33.299999999999997</v>
      </c>
      <c r="J921" s="26">
        <v>94</v>
      </c>
      <c r="K921" s="26">
        <v>144.75</v>
      </c>
      <c r="L921" s="26">
        <v>100</v>
      </c>
      <c r="M921" s="26">
        <v>327.5</v>
      </c>
      <c r="N921" s="26">
        <v>223.4</v>
      </c>
      <c r="O921" s="26">
        <v>1130</v>
      </c>
      <c r="P921" s="26">
        <v>1922</v>
      </c>
      <c r="Q921" s="26">
        <v>83.1</v>
      </c>
      <c r="R921" s="26">
        <v>51</v>
      </c>
      <c r="S921" s="26">
        <v>69.2</v>
      </c>
      <c r="T921" s="26">
        <v>619</v>
      </c>
      <c r="U921" s="26">
        <v>207</v>
      </c>
      <c r="V921" s="26">
        <v>46</v>
      </c>
      <c r="W921" s="26">
        <v>4760</v>
      </c>
      <c r="X921" s="26">
        <v>2052.5</v>
      </c>
      <c r="Y921" s="26">
        <v>189</v>
      </c>
      <c r="Z921" s="26">
        <v>686</v>
      </c>
      <c r="AA921" s="26">
        <v>2705</v>
      </c>
      <c r="AB921" s="26">
        <v>377</v>
      </c>
      <c r="AC921" s="26">
        <v>1001</v>
      </c>
      <c r="AD921" s="26">
        <v>12300</v>
      </c>
      <c r="AE921" s="26">
        <v>1078</v>
      </c>
      <c r="AF921" s="26">
        <v>2087</v>
      </c>
      <c r="AG921" s="26">
        <v>6.5012999999999996</v>
      </c>
    </row>
    <row r="922" spans="1:33" ht="15.75" customHeight="1">
      <c r="A922" s="101">
        <v>45162</v>
      </c>
      <c r="B922" s="102">
        <f>VLOOKUP(A922,'FTSE All-Share Historical '!A:B,2,FALSE)</f>
        <v>4037.53</v>
      </c>
      <c r="C922" s="26">
        <v>558</v>
      </c>
      <c r="D922" s="26">
        <v>195</v>
      </c>
      <c r="E922" s="26">
        <v>183.8</v>
      </c>
      <c r="F922" s="26">
        <v>202</v>
      </c>
      <c r="G922" s="26">
        <v>125.5</v>
      </c>
      <c r="H922" s="26">
        <v>422</v>
      </c>
      <c r="I922" s="26">
        <v>33.299999999999997</v>
      </c>
      <c r="J922" s="26">
        <v>94.9</v>
      </c>
      <c r="K922" s="26">
        <v>145</v>
      </c>
      <c r="L922" s="26">
        <v>97.4</v>
      </c>
      <c r="M922" s="26">
        <v>320.5</v>
      </c>
      <c r="N922" s="26">
        <v>222</v>
      </c>
      <c r="O922" s="26">
        <v>1140</v>
      </c>
      <c r="P922" s="26">
        <v>1934</v>
      </c>
      <c r="Q922" s="26">
        <v>83.6</v>
      </c>
      <c r="R922" s="26">
        <v>52</v>
      </c>
      <c r="S922" s="26">
        <v>68.3</v>
      </c>
      <c r="T922" s="26">
        <v>600</v>
      </c>
      <c r="U922" s="26">
        <v>206</v>
      </c>
      <c r="V922" s="26">
        <v>46</v>
      </c>
      <c r="W922" s="26">
        <v>4752</v>
      </c>
      <c r="X922" s="26">
        <v>2039</v>
      </c>
      <c r="Y922" s="26">
        <v>187</v>
      </c>
      <c r="Z922" s="26">
        <v>675.5</v>
      </c>
      <c r="AA922" s="26">
        <v>2680</v>
      </c>
      <c r="AB922" s="26">
        <v>377.2</v>
      </c>
      <c r="AC922" s="26">
        <v>994.5</v>
      </c>
      <c r="AD922" s="26">
        <v>12405</v>
      </c>
      <c r="AE922" s="26">
        <v>1063</v>
      </c>
      <c r="AF922" s="26">
        <v>2096</v>
      </c>
      <c r="AG922" s="26">
        <v>5.9957000000000003</v>
      </c>
    </row>
    <row r="923" spans="1:33" ht="15.75" customHeight="1">
      <c r="A923" s="101">
        <v>45163</v>
      </c>
      <c r="B923" s="102">
        <f>VLOOKUP(A923,'FTSE All-Share Historical '!A:B,2,FALSE)</f>
        <v>4037.89</v>
      </c>
      <c r="C923" s="26">
        <v>552</v>
      </c>
      <c r="D923" s="26">
        <v>197</v>
      </c>
      <c r="E923" s="26">
        <v>180.4</v>
      </c>
      <c r="F923" s="26" t="e">
        <v>#N/A</v>
      </c>
      <c r="G923" s="26">
        <v>125.5</v>
      </c>
      <c r="H923" s="26">
        <v>422</v>
      </c>
      <c r="I923" s="26">
        <v>33.299999999999997</v>
      </c>
      <c r="J923" s="26">
        <v>94.9</v>
      </c>
      <c r="K923" s="26">
        <v>148.75</v>
      </c>
      <c r="L923" s="26">
        <v>95.3</v>
      </c>
      <c r="M923" s="26">
        <v>323.5</v>
      </c>
      <c r="N923" s="26">
        <v>217.6</v>
      </c>
      <c r="O923" s="26">
        <v>1155</v>
      </c>
      <c r="P923" s="26">
        <v>1924</v>
      </c>
      <c r="Q923" s="26">
        <v>84.9</v>
      </c>
      <c r="R923" s="26">
        <v>54</v>
      </c>
      <c r="S923" s="26">
        <v>69.5</v>
      </c>
      <c r="T923" s="26">
        <v>596</v>
      </c>
      <c r="U923" s="26">
        <v>206</v>
      </c>
      <c r="V923" s="26">
        <v>45.75</v>
      </c>
      <c r="W923" s="26">
        <v>4745.5</v>
      </c>
      <c r="X923" s="26">
        <v>2031</v>
      </c>
      <c r="Y923" s="26">
        <v>186.2</v>
      </c>
      <c r="Z923" s="26">
        <v>681</v>
      </c>
      <c r="AA923" s="26">
        <v>2645</v>
      </c>
      <c r="AB923" s="26">
        <v>379.4</v>
      </c>
      <c r="AC923" s="26">
        <v>974</v>
      </c>
      <c r="AD923" s="26">
        <v>12340</v>
      </c>
      <c r="AE923" s="26">
        <v>1053</v>
      </c>
      <c r="AF923" s="26">
        <v>2122</v>
      </c>
      <c r="AG923" s="26">
        <v>6.1364999999999998</v>
      </c>
    </row>
    <row r="924" spans="1:33" ht="15.75" customHeight="1">
      <c r="A924" s="101">
        <v>45167</v>
      </c>
      <c r="B924" s="102">
        <f>VLOOKUP(A924,'FTSE All-Share Historical '!A:B,2,FALSE)</f>
        <v>4108.2299999999996</v>
      </c>
      <c r="C924" s="26">
        <v>566</v>
      </c>
      <c r="D924" s="26">
        <v>195.2</v>
      </c>
      <c r="E924" s="26">
        <v>184.1</v>
      </c>
      <c r="F924" s="26">
        <v>212</v>
      </c>
      <c r="G924" s="26">
        <v>126.5</v>
      </c>
      <c r="H924" s="26">
        <v>422</v>
      </c>
      <c r="I924" s="26">
        <v>32.75</v>
      </c>
      <c r="J924" s="26">
        <v>97</v>
      </c>
      <c r="K924" s="26">
        <v>149</v>
      </c>
      <c r="L924" s="26">
        <v>97.3</v>
      </c>
      <c r="M924" s="26">
        <v>319</v>
      </c>
      <c r="N924" s="26">
        <v>221</v>
      </c>
      <c r="O924" s="26">
        <v>1145</v>
      </c>
      <c r="P924" s="26">
        <v>1950</v>
      </c>
      <c r="Q924" s="26">
        <v>86.2</v>
      </c>
      <c r="R924" s="26">
        <v>55.4</v>
      </c>
      <c r="S924" s="26">
        <v>69.3</v>
      </c>
      <c r="T924" s="26">
        <v>617</v>
      </c>
      <c r="U924" s="26">
        <v>201</v>
      </c>
      <c r="V924" s="26">
        <v>44.55</v>
      </c>
      <c r="W924" s="26">
        <v>4824</v>
      </c>
      <c r="X924" s="26">
        <v>2093</v>
      </c>
      <c r="Y924" s="26">
        <v>193</v>
      </c>
      <c r="Z924" s="26">
        <v>698</v>
      </c>
      <c r="AA924" s="26">
        <v>2710</v>
      </c>
      <c r="AB924" s="26">
        <v>384.2</v>
      </c>
      <c r="AC924" s="26">
        <v>972</v>
      </c>
      <c r="AD924" s="26">
        <v>12580</v>
      </c>
      <c r="AE924" s="26">
        <v>1075</v>
      </c>
      <c r="AF924" s="26">
        <v>2161</v>
      </c>
      <c r="AG924" s="26">
        <v>6.1437999999999997</v>
      </c>
    </row>
    <row r="925" spans="1:33" ht="15.75" customHeight="1">
      <c r="A925" s="101">
        <v>45168</v>
      </c>
      <c r="B925" s="102">
        <f>VLOOKUP(A925,'FTSE All-Share Historical '!A:B,2,FALSE)</f>
        <v>4115.33</v>
      </c>
      <c r="C925" s="26">
        <v>556</v>
      </c>
      <c r="D925" s="26">
        <v>196</v>
      </c>
      <c r="E925" s="26">
        <v>182.1</v>
      </c>
      <c r="F925" s="26">
        <v>210</v>
      </c>
      <c r="G925" s="26">
        <v>126</v>
      </c>
      <c r="H925" s="26">
        <v>422</v>
      </c>
      <c r="I925" s="26">
        <v>32.85</v>
      </c>
      <c r="J925" s="26">
        <v>95.9</v>
      </c>
      <c r="K925" s="26">
        <v>148</v>
      </c>
      <c r="L925" s="26">
        <v>97.5</v>
      </c>
      <c r="M925" s="26">
        <v>324</v>
      </c>
      <c r="N925" s="26">
        <v>220</v>
      </c>
      <c r="O925" s="26">
        <v>1130</v>
      </c>
      <c r="P925" s="26">
        <v>1954</v>
      </c>
      <c r="Q925" s="26">
        <v>86</v>
      </c>
      <c r="R925" s="26">
        <v>54.4</v>
      </c>
      <c r="S925" s="26">
        <v>69</v>
      </c>
      <c r="T925" s="26">
        <v>591</v>
      </c>
      <c r="U925" s="26">
        <v>206</v>
      </c>
      <c r="V925" s="26">
        <v>46.25</v>
      </c>
      <c r="W925" s="26">
        <v>4852</v>
      </c>
      <c r="X925" s="26">
        <v>2086.5</v>
      </c>
      <c r="Y925" s="26">
        <v>198</v>
      </c>
      <c r="Z925" s="26">
        <v>707.5</v>
      </c>
      <c r="AA925" s="26">
        <v>2745</v>
      </c>
      <c r="AB925" s="26">
        <v>379.2</v>
      </c>
      <c r="AC925" s="26">
        <v>986</v>
      </c>
      <c r="AD925" s="26">
        <v>12680</v>
      </c>
      <c r="AE925" s="26">
        <v>1049</v>
      </c>
      <c r="AF925" s="26">
        <v>2186</v>
      </c>
      <c r="AG925" s="26">
        <v>6.1437999999999997</v>
      </c>
    </row>
    <row r="926" spans="1:33" ht="15.75" customHeight="1">
      <c r="A926" s="101">
        <v>45169</v>
      </c>
      <c r="B926" s="102">
        <f>VLOOKUP(A926,'FTSE All-Share Historical '!A:B,2,FALSE)</f>
        <v>4100.28</v>
      </c>
      <c r="C926" s="26">
        <v>570</v>
      </c>
      <c r="D926" s="26">
        <v>196</v>
      </c>
      <c r="E926" s="26">
        <v>182.9</v>
      </c>
      <c r="F926" s="26">
        <v>206</v>
      </c>
      <c r="G926" s="26">
        <v>129</v>
      </c>
      <c r="H926" s="26">
        <v>409</v>
      </c>
      <c r="I926" s="26">
        <v>31.95</v>
      </c>
      <c r="J926" s="26">
        <v>97</v>
      </c>
      <c r="K926" s="26">
        <v>150</v>
      </c>
      <c r="L926" s="26">
        <v>96.6</v>
      </c>
      <c r="M926" s="26">
        <v>322.5</v>
      </c>
      <c r="N926" s="26">
        <v>220.6</v>
      </c>
      <c r="O926" s="26">
        <v>1150</v>
      </c>
      <c r="P926" s="26">
        <v>1974</v>
      </c>
      <c r="Q926" s="26">
        <v>84.9</v>
      </c>
      <c r="R926" s="26">
        <v>57</v>
      </c>
      <c r="S926" s="26">
        <v>69.8</v>
      </c>
      <c r="T926" s="26">
        <v>567</v>
      </c>
      <c r="U926" s="26">
        <v>199</v>
      </c>
      <c r="V926" s="26">
        <v>46.9</v>
      </c>
      <c r="W926" s="26">
        <v>4872.5</v>
      </c>
      <c r="X926" s="26">
        <v>2100.5</v>
      </c>
      <c r="Y926" s="26">
        <v>199.8</v>
      </c>
      <c r="Z926" s="26">
        <v>723</v>
      </c>
      <c r="AA926" s="26">
        <v>2710</v>
      </c>
      <c r="AB926" s="26">
        <v>386.4</v>
      </c>
      <c r="AC926" s="26">
        <v>976</v>
      </c>
      <c r="AD926" s="26">
        <v>12845</v>
      </c>
      <c r="AE926" s="26">
        <v>1055</v>
      </c>
      <c r="AF926" s="26">
        <v>2189</v>
      </c>
      <c r="AG926" s="26">
        <v>6.5735999999999999</v>
      </c>
    </row>
    <row r="927" spans="1:33" ht="15.75" customHeight="1">
      <c r="A927" s="101">
        <v>45170</v>
      </c>
      <c r="B927" s="102">
        <f>VLOOKUP(A927,'FTSE All-Share Historical '!A:B,2,FALSE)</f>
        <v>4110.1499999999996</v>
      </c>
      <c r="C927" s="26">
        <v>570</v>
      </c>
      <c r="D927" s="26">
        <v>196.2</v>
      </c>
      <c r="E927" s="26">
        <v>183.8</v>
      </c>
      <c r="F927" s="26">
        <v>205</v>
      </c>
      <c r="G927" s="26">
        <v>127.5</v>
      </c>
      <c r="H927" s="26">
        <v>419.5</v>
      </c>
      <c r="I927" s="26">
        <v>31.15</v>
      </c>
      <c r="J927" s="26">
        <v>94.7</v>
      </c>
      <c r="K927" s="26">
        <v>148</v>
      </c>
      <c r="L927" s="26">
        <v>92.5</v>
      </c>
      <c r="M927" s="26">
        <v>324</v>
      </c>
      <c r="N927" s="26">
        <v>220</v>
      </c>
      <c r="O927" s="26">
        <v>1160</v>
      </c>
      <c r="P927" s="26">
        <v>1976</v>
      </c>
      <c r="Q927" s="26">
        <v>84</v>
      </c>
      <c r="R927" s="26">
        <v>58.4</v>
      </c>
      <c r="S927" s="26">
        <v>69.8</v>
      </c>
      <c r="T927" s="26">
        <v>562</v>
      </c>
      <c r="U927" s="26">
        <v>198</v>
      </c>
      <c r="V927" s="26">
        <v>45.55</v>
      </c>
      <c r="W927" s="26">
        <v>4972.5</v>
      </c>
      <c r="X927" s="26">
        <v>2136</v>
      </c>
      <c r="Y927" s="26">
        <v>204.5</v>
      </c>
      <c r="Z927" s="26">
        <v>718.5</v>
      </c>
      <c r="AA927" s="26">
        <v>2690</v>
      </c>
      <c r="AB927" s="26">
        <v>389</v>
      </c>
      <c r="AC927" s="26">
        <v>990</v>
      </c>
      <c r="AD927" s="26">
        <v>12850</v>
      </c>
      <c r="AE927" s="26">
        <v>1060</v>
      </c>
      <c r="AF927" s="26">
        <v>2173</v>
      </c>
      <c r="AG927" s="26">
        <v>6.5411000000000001</v>
      </c>
    </row>
    <row r="928" spans="1:33" ht="15.75" customHeight="1">
      <c r="A928" s="101">
        <v>45173</v>
      </c>
      <c r="B928" s="102">
        <f>VLOOKUP(A928,'FTSE All-Share Historical '!A:B,2,FALSE)</f>
        <v>4104.18</v>
      </c>
      <c r="C928" s="26">
        <v>566</v>
      </c>
      <c r="D928" s="26">
        <v>196.4</v>
      </c>
      <c r="E928" s="26">
        <v>188.1</v>
      </c>
      <c r="F928" s="26">
        <v>204</v>
      </c>
      <c r="G928" s="26">
        <v>128</v>
      </c>
      <c r="H928" s="26">
        <v>422</v>
      </c>
      <c r="I928" s="26">
        <v>31.15</v>
      </c>
      <c r="J928" s="26">
        <v>92</v>
      </c>
      <c r="K928" s="26">
        <v>150</v>
      </c>
      <c r="L928" s="26">
        <v>94.1</v>
      </c>
      <c r="M928" s="26">
        <v>304.5</v>
      </c>
      <c r="N928" s="26">
        <v>217.6</v>
      </c>
      <c r="O928" s="26">
        <v>1120</v>
      </c>
      <c r="P928" s="26">
        <v>1958</v>
      </c>
      <c r="Q928" s="26">
        <v>83.5</v>
      </c>
      <c r="R928" s="26">
        <v>58.2</v>
      </c>
      <c r="S928" s="26">
        <v>67.900000000000006</v>
      </c>
      <c r="T928" s="26">
        <v>545</v>
      </c>
      <c r="U928" s="26">
        <v>198</v>
      </c>
      <c r="V928" s="26">
        <v>45.15</v>
      </c>
      <c r="W928" s="26">
        <v>5000</v>
      </c>
      <c r="X928" s="26">
        <v>2135</v>
      </c>
      <c r="Y928" s="26">
        <v>206</v>
      </c>
      <c r="Z928" s="26">
        <v>701.5</v>
      </c>
      <c r="AA928" s="26">
        <v>2705</v>
      </c>
      <c r="AB928" s="26">
        <v>386</v>
      </c>
      <c r="AC928" s="26">
        <v>980</v>
      </c>
      <c r="AD928" s="26">
        <v>12775</v>
      </c>
      <c r="AE928" s="26">
        <v>1056</v>
      </c>
      <c r="AF928" s="26">
        <v>2169</v>
      </c>
      <c r="AG928" s="26">
        <v>6.2484999999999999</v>
      </c>
    </row>
    <row r="929" spans="1:33" ht="15.75" customHeight="1">
      <c r="A929" s="101">
        <v>45174</v>
      </c>
      <c r="B929" s="102">
        <f>VLOOKUP(A929,'FTSE All-Share Historical '!A:B,2,FALSE)</f>
        <v>4096.1400000000003</v>
      </c>
      <c r="C929" s="26">
        <v>570</v>
      </c>
      <c r="D929" s="26">
        <v>195</v>
      </c>
      <c r="E929" s="26">
        <v>186.8</v>
      </c>
      <c r="F929" s="26">
        <v>208</v>
      </c>
      <c r="G929" s="26">
        <v>128</v>
      </c>
      <c r="H929" s="26">
        <v>420</v>
      </c>
      <c r="I929" s="26">
        <v>31.2</v>
      </c>
      <c r="J929" s="26">
        <v>93.4</v>
      </c>
      <c r="K929" s="26">
        <v>150.5</v>
      </c>
      <c r="L929" s="26">
        <v>94.4</v>
      </c>
      <c r="M929" s="26">
        <v>308</v>
      </c>
      <c r="N929" s="26">
        <v>217.2</v>
      </c>
      <c r="O929" s="26">
        <v>1160</v>
      </c>
      <c r="P929" s="26">
        <v>1960</v>
      </c>
      <c r="Q929" s="26">
        <v>84.8</v>
      </c>
      <c r="R929" s="26">
        <v>58.8</v>
      </c>
      <c r="S929" s="26">
        <v>67.400000000000006</v>
      </c>
      <c r="T929" s="26">
        <v>548</v>
      </c>
      <c r="U929" s="26">
        <v>201</v>
      </c>
      <c r="V929" s="26">
        <v>44</v>
      </c>
      <c r="W929" s="26">
        <v>4975</v>
      </c>
      <c r="X929" s="26">
        <v>2101.5</v>
      </c>
      <c r="Y929" s="26">
        <v>205</v>
      </c>
      <c r="Z929" s="26">
        <v>686.5</v>
      </c>
      <c r="AA929" s="26">
        <v>2710</v>
      </c>
      <c r="AB929" s="26">
        <v>386.8</v>
      </c>
      <c r="AC929" s="26">
        <v>980</v>
      </c>
      <c r="AD929" s="26">
        <v>12640</v>
      </c>
      <c r="AE929" s="26">
        <v>1053</v>
      </c>
      <c r="AF929" s="26">
        <v>2119</v>
      </c>
      <c r="AG929" s="26">
        <v>6.7542</v>
      </c>
    </row>
    <row r="930" spans="1:33" ht="15.75" customHeight="1">
      <c r="A930" s="101">
        <v>45175</v>
      </c>
      <c r="B930" s="102">
        <f>VLOOKUP(A930,'FTSE All-Share Historical '!A:B,2,FALSE)</f>
        <v>4089.33</v>
      </c>
      <c r="C930" s="26">
        <v>574</v>
      </c>
      <c r="D930" s="26">
        <v>195.4</v>
      </c>
      <c r="E930" s="26">
        <v>192.3</v>
      </c>
      <c r="F930" s="26">
        <v>202</v>
      </c>
      <c r="G930" s="26">
        <v>128.5</v>
      </c>
      <c r="H930" s="26">
        <v>420</v>
      </c>
      <c r="I930" s="26">
        <v>30.2</v>
      </c>
      <c r="J930" s="26">
        <v>92.8</v>
      </c>
      <c r="K930" s="26">
        <v>149</v>
      </c>
      <c r="L930" s="26">
        <v>92</v>
      </c>
      <c r="M930" s="26">
        <v>303</v>
      </c>
      <c r="N930" s="26">
        <v>215.4</v>
      </c>
      <c r="O930" s="26">
        <v>1150</v>
      </c>
      <c r="P930" s="26">
        <v>1968</v>
      </c>
      <c r="Q930" s="26">
        <v>86.6</v>
      </c>
      <c r="R930" s="26">
        <v>59.8</v>
      </c>
      <c r="S930" s="26">
        <v>67</v>
      </c>
      <c r="T930" s="26">
        <v>551</v>
      </c>
      <c r="U930" s="26">
        <v>201</v>
      </c>
      <c r="V930" s="26">
        <v>43</v>
      </c>
      <c r="W930" s="26">
        <v>4978.5</v>
      </c>
      <c r="X930" s="26">
        <v>2086</v>
      </c>
      <c r="Y930" s="26">
        <v>201.5</v>
      </c>
      <c r="Z930" s="26">
        <v>676.5</v>
      </c>
      <c r="AA930" s="26">
        <v>2700</v>
      </c>
      <c r="AB930" s="26">
        <v>388</v>
      </c>
      <c r="AC930" s="26">
        <v>974</v>
      </c>
      <c r="AD930" s="26">
        <v>12485</v>
      </c>
      <c r="AE930" s="26">
        <v>1026</v>
      </c>
      <c r="AF930" s="26">
        <v>2095</v>
      </c>
      <c r="AG930" s="26">
        <v>6.3207000000000004</v>
      </c>
    </row>
    <row r="931" spans="1:33" ht="15.75" customHeight="1">
      <c r="A931" s="101">
        <v>45176</v>
      </c>
      <c r="B931" s="102">
        <f>VLOOKUP(A931,'FTSE All-Share Historical '!A:B,2,FALSE)</f>
        <v>4094.58</v>
      </c>
      <c r="C931" s="26">
        <v>586</v>
      </c>
      <c r="D931" s="26">
        <v>195.6</v>
      </c>
      <c r="E931" s="26">
        <v>191.6</v>
      </c>
      <c r="F931" s="26">
        <v>209</v>
      </c>
      <c r="G931" s="26">
        <v>129</v>
      </c>
      <c r="H931" s="26">
        <v>415.5</v>
      </c>
      <c r="I931" s="26">
        <v>30.1</v>
      </c>
      <c r="J931" s="26">
        <v>91</v>
      </c>
      <c r="K931" s="26">
        <v>154</v>
      </c>
      <c r="L931" s="26">
        <v>94.8</v>
      </c>
      <c r="M931" s="26">
        <v>309</v>
      </c>
      <c r="N931" s="26">
        <v>216.2</v>
      </c>
      <c r="O931" s="26">
        <v>1120</v>
      </c>
      <c r="P931" s="26">
        <v>1960</v>
      </c>
      <c r="Q931" s="26">
        <v>87</v>
      </c>
      <c r="R931" s="26">
        <v>58.6</v>
      </c>
      <c r="S931" s="26">
        <v>67.5</v>
      </c>
      <c r="T931" s="26">
        <v>523</v>
      </c>
      <c r="U931" s="26">
        <v>200</v>
      </c>
      <c r="V931" s="26">
        <v>43.4</v>
      </c>
      <c r="W931" s="26">
        <v>4847</v>
      </c>
      <c r="X931" s="26">
        <v>2025.5</v>
      </c>
      <c r="Y931" s="26">
        <v>200.5</v>
      </c>
      <c r="Z931" s="26">
        <v>680</v>
      </c>
      <c r="AA931" s="26">
        <v>2715</v>
      </c>
      <c r="AB931" s="26">
        <v>395</v>
      </c>
      <c r="AC931" s="26">
        <v>950</v>
      </c>
      <c r="AD931" s="26">
        <v>12370</v>
      </c>
      <c r="AE931" s="26">
        <v>1091</v>
      </c>
      <c r="AF931" s="26">
        <v>2089</v>
      </c>
      <c r="AG931" s="26">
        <v>6.2484999999999999</v>
      </c>
    </row>
    <row r="932" spans="1:33" ht="15.75" customHeight="1">
      <c r="A932" s="101">
        <v>45177</v>
      </c>
      <c r="B932" s="102">
        <f>VLOOKUP(A932,'FTSE All-Share Historical '!A:B,2,FALSE)</f>
        <v>4114.3</v>
      </c>
      <c r="C932" s="26">
        <v>590</v>
      </c>
      <c r="D932" s="26">
        <v>195.8</v>
      </c>
      <c r="E932" s="26">
        <v>192.5</v>
      </c>
      <c r="F932" s="26">
        <v>198</v>
      </c>
      <c r="G932" s="26">
        <v>129</v>
      </c>
      <c r="H932" s="26">
        <v>420</v>
      </c>
      <c r="I932" s="26">
        <v>30.9</v>
      </c>
      <c r="J932" s="26">
        <v>92</v>
      </c>
      <c r="K932" s="26">
        <v>154</v>
      </c>
      <c r="L932" s="26">
        <v>96.4</v>
      </c>
      <c r="M932" s="26">
        <v>302</v>
      </c>
      <c r="N932" s="26">
        <v>219.8</v>
      </c>
      <c r="O932" s="26">
        <v>1115</v>
      </c>
      <c r="P932" s="26">
        <v>1980</v>
      </c>
      <c r="Q932" s="26">
        <v>87.2</v>
      </c>
      <c r="R932" s="26">
        <v>59.2</v>
      </c>
      <c r="S932" s="26">
        <v>67.2</v>
      </c>
      <c r="T932" s="26">
        <v>531</v>
      </c>
      <c r="U932" s="26">
        <v>198</v>
      </c>
      <c r="V932" s="26">
        <v>45.05</v>
      </c>
      <c r="W932" s="26">
        <v>4834.5</v>
      </c>
      <c r="X932" s="26">
        <v>2023</v>
      </c>
      <c r="Y932" s="26">
        <v>201.5</v>
      </c>
      <c r="Z932" s="26">
        <v>687.5</v>
      </c>
      <c r="AA932" s="26">
        <v>2720</v>
      </c>
      <c r="AB932" s="26">
        <v>383.8</v>
      </c>
      <c r="AC932" s="26">
        <v>934</v>
      </c>
      <c r="AD932" s="26">
        <v>12370</v>
      </c>
      <c r="AE932" s="26">
        <v>1087</v>
      </c>
      <c r="AF932" s="26">
        <v>2086</v>
      </c>
      <c r="AG932" s="26">
        <v>6.1401000000000003</v>
      </c>
    </row>
    <row r="933" spans="1:33" ht="15.75" customHeight="1">
      <c r="A933" s="101">
        <v>45180</v>
      </c>
      <c r="B933" s="102">
        <f>VLOOKUP(A933,'FTSE All-Share Historical '!A:B,2,FALSE)</f>
        <v>4124.99</v>
      </c>
      <c r="C933" s="26">
        <v>588</v>
      </c>
      <c r="D933" s="26">
        <v>199</v>
      </c>
      <c r="E933" s="26">
        <v>194.1</v>
      </c>
      <c r="F933" s="26">
        <v>198</v>
      </c>
      <c r="G933" s="26">
        <v>129</v>
      </c>
      <c r="H933" s="26">
        <v>422</v>
      </c>
      <c r="I933" s="26">
        <v>30.8</v>
      </c>
      <c r="J933" s="26">
        <v>91</v>
      </c>
      <c r="K933" s="26">
        <v>148</v>
      </c>
      <c r="L933" s="26">
        <v>100.8</v>
      </c>
      <c r="M933" s="26">
        <v>287.5</v>
      </c>
      <c r="N933" s="26">
        <v>220.8</v>
      </c>
      <c r="O933" s="26">
        <v>1140</v>
      </c>
      <c r="P933" s="26">
        <v>2025</v>
      </c>
      <c r="Q933" s="26">
        <v>88.2</v>
      </c>
      <c r="R933" s="26">
        <v>59.2</v>
      </c>
      <c r="S933" s="26">
        <v>67</v>
      </c>
      <c r="T933" s="26">
        <v>565</v>
      </c>
      <c r="U933" s="26">
        <v>200</v>
      </c>
      <c r="V933" s="26">
        <v>45.2</v>
      </c>
      <c r="W933" s="26">
        <v>5001</v>
      </c>
      <c r="X933" s="26">
        <v>2071.5</v>
      </c>
      <c r="Y933" s="26">
        <v>206</v>
      </c>
      <c r="Z933" s="26">
        <v>681.5</v>
      </c>
      <c r="AA933" s="26">
        <v>2720</v>
      </c>
      <c r="AB933" s="26">
        <v>392.2</v>
      </c>
      <c r="AC933" s="26">
        <v>930</v>
      </c>
      <c r="AD933" s="26">
        <v>12350</v>
      </c>
      <c r="AE933" s="26">
        <v>1098</v>
      </c>
      <c r="AF933" s="26">
        <v>2073</v>
      </c>
      <c r="AG933" s="26">
        <v>6.6818999999999997</v>
      </c>
    </row>
    <row r="934" spans="1:33" ht="15.75" customHeight="1">
      <c r="A934" s="101">
        <v>45181</v>
      </c>
      <c r="B934" s="102">
        <f>VLOOKUP(A934,'FTSE All-Share Historical '!A:B,2,FALSE)</f>
        <v>4140.1099999999997</v>
      </c>
      <c r="C934" s="26">
        <v>592</v>
      </c>
      <c r="D934" s="26">
        <v>199</v>
      </c>
      <c r="E934" s="26">
        <v>193.8</v>
      </c>
      <c r="F934" s="26">
        <v>198.5</v>
      </c>
      <c r="G934" s="26">
        <v>129</v>
      </c>
      <c r="H934" s="26">
        <v>434</v>
      </c>
      <c r="I934" s="26">
        <v>30.35</v>
      </c>
      <c r="J934" s="26">
        <v>92</v>
      </c>
      <c r="K934" s="26">
        <v>149.5</v>
      </c>
      <c r="L934" s="26">
        <v>104</v>
      </c>
      <c r="M934" s="26">
        <v>277</v>
      </c>
      <c r="N934" s="26">
        <v>223</v>
      </c>
      <c r="O934" s="26">
        <v>1120</v>
      </c>
      <c r="P934" s="26">
        <v>2010</v>
      </c>
      <c r="Q934" s="26">
        <v>88.6</v>
      </c>
      <c r="R934" s="26">
        <v>59.6</v>
      </c>
      <c r="S934" s="26">
        <v>69.099999999999994</v>
      </c>
      <c r="T934" s="26">
        <v>581</v>
      </c>
      <c r="U934" s="26">
        <v>202</v>
      </c>
      <c r="V934" s="26">
        <v>42.25</v>
      </c>
      <c r="W934" s="26">
        <v>5002</v>
      </c>
      <c r="X934" s="26">
        <v>2091.5</v>
      </c>
      <c r="Y934" s="26">
        <v>206</v>
      </c>
      <c r="Z934" s="26">
        <v>699.5</v>
      </c>
      <c r="AA934" s="26">
        <v>2750</v>
      </c>
      <c r="AB934" s="26">
        <v>378.4</v>
      </c>
      <c r="AC934" s="26">
        <v>914</v>
      </c>
      <c r="AD934" s="26">
        <v>12460</v>
      </c>
      <c r="AE934" s="26">
        <v>1151</v>
      </c>
      <c r="AF934" s="26">
        <v>2090</v>
      </c>
      <c r="AG934" s="26">
        <v>6.6818999999999997</v>
      </c>
    </row>
    <row r="935" spans="1:33" ht="15.75" customHeight="1">
      <c r="A935" s="101">
        <v>45182</v>
      </c>
      <c r="B935" s="102">
        <f>VLOOKUP(A935,'FTSE All-Share Historical '!A:B,2,FALSE)</f>
        <v>4139.99</v>
      </c>
      <c r="C935" s="26">
        <v>590</v>
      </c>
      <c r="D935" s="26">
        <v>197.2</v>
      </c>
      <c r="E935" s="26">
        <v>195</v>
      </c>
      <c r="F935" s="26">
        <v>202</v>
      </c>
      <c r="G935" s="26">
        <v>127</v>
      </c>
      <c r="H935" s="26">
        <v>442</v>
      </c>
      <c r="I935" s="26">
        <v>30.3</v>
      </c>
      <c r="J935" s="26">
        <v>94</v>
      </c>
      <c r="K935" s="26">
        <v>149</v>
      </c>
      <c r="L935" s="26">
        <v>118.4</v>
      </c>
      <c r="M935" s="26">
        <v>275</v>
      </c>
      <c r="N935" s="26">
        <v>223</v>
      </c>
      <c r="O935" s="26">
        <v>1080</v>
      </c>
      <c r="P935" s="26">
        <v>2020</v>
      </c>
      <c r="Q935" s="26">
        <v>87</v>
      </c>
      <c r="R935" s="26">
        <v>60.2</v>
      </c>
      <c r="S935" s="26">
        <v>68.7</v>
      </c>
      <c r="T935" s="26">
        <v>582</v>
      </c>
      <c r="U935" s="26">
        <v>207</v>
      </c>
      <c r="V935" s="26">
        <v>41.55</v>
      </c>
      <c r="W935" s="26">
        <v>4985</v>
      </c>
      <c r="X935" s="26">
        <v>2100</v>
      </c>
      <c r="Y935" s="26">
        <v>202</v>
      </c>
      <c r="Z935" s="26">
        <v>695</v>
      </c>
      <c r="AA935" s="26">
        <v>2715</v>
      </c>
      <c r="AB935" s="26">
        <v>384.2</v>
      </c>
      <c r="AC935" s="26">
        <v>926</v>
      </c>
      <c r="AD935" s="26">
        <v>12360</v>
      </c>
      <c r="AE935" s="26">
        <v>1135</v>
      </c>
      <c r="AF935" s="26">
        <v>2083</v>
      </c>
      <c r="AG935" s="26">
        <v>6.3207000000000004</v>
      </c>
    </row>
    <row r="936" spans="1:33" ht="15.75" customHeight="1">
      <c r="A936" s="101">
        <v>45183</v>
      </c>
      <c r="B936" s="102">
        <f>VLOOKUP(A936,'FTSE All-Share Historical '!A:B,2,FALSE)</f>
        <v>4220.13</v>
      </c>
      <c r="C936" s="26">
        <v>594</v>
      </c>
      <c r="D936" s="26">
        <v>195</v>
      </c>
      <c r="E936" s="26">
        <v>197.3</v>
      </c>
      <c r="F936" s="26">
        <v>202</v>
      </c>
      <c r="G936" s="26">
        <v>126</v>
      </c>
      <c r="H936" s="26">
        <v>434</v>
      </c>
      <c r="I936" s="26">
        <v>30.4</v>
      </c>
      <c r="J936" s="26">
        <v>93</v>
      </c>
      <c r="K936" s="26">
        <v>145.5</v>
      </c>
      <c r="L936" s="26">
        <v>116.4</v>
      </c>
      <c r="M936" s="26">
        <v>269</v>
      </c>
      <c r="N936" s="26">
        <v>228</v>
      </c>
      <c r="O936" s="26">
        <v>1070</v>
      </c>
      <c r="P936" s="26">
        <v>2055</v>
      </c>
      <c r="Q936" s="26">
        <v>92.2</v>
      </c>
      <c r="R936" s="26">
        <v>60</v>
      </c>
      <c r="S936" s="26">
        <v>67</v>
      </c>
      <c r="T936" s="26">
        <v>624</v>
      </c>
      <c r="U936" s="26">
        <v>208</v>
      </c>
      <c r="V936" s="26">
        <v>43</v>
      </c>
      <c r="W936" s="26">
        <v>5221</v>
      </c>
      <c r="X936" s="26">
        <v>2262.5</v>
      </c>
      <c r="Y936" s="26">
        <v>204</v>
      </c>
      <c r="Z936" s="26">
        <v>720</v>
      </c>
      <c r="AA936" s="26">
        <v>2780</v>
      </c>
      <c r="AB936" s="26">
        <v>393.4</v>
      </c>
      <c r="AC936" s="26">
        <v>922</v>
      </c>
      <c r="AD936" s="26">
        <v>12450</v>
      </c>
      <c r="AE936" s="26">
        <v>1116</v>
      </c>
      <c r="AF936" s="26">
        <v>2095</v>
      </c>
      <c r="AG936" s="26">
        <v>6.5012999999999996</v>
      </c>
    </row>
    <row r="937" spans="1:33" ht="15.75" customHeight="1">
      <c r="A937" s="101">
        <v>45184</v>
      </c>
      <c r="B937" s="102">
        <f>VLOOKUP(A937,'FTSE All-Share Historical '!A:B,2,FALSE)</f>
        <v>4234.82</v>
      </c>
      <c r="C937" s="26">
        <v>590</v>
      </c>
      <c r="D937" s="26">
        <v>201.5</v>
      </c>
      <c r="E937" s="26">
        <v>197.2</v>
      </c>
      <c r="F937" s="26">
        <v>204</v>
      </c>
      <c r="G937" s="26">
        <v>126</v>
      </c>
      <c r="H937" s="26">
        <v>432.5</v>
      </c>
      <c r="I937" s="26">
        <v>29.65</v>
      </c>
      <c r="J937" s="26">
        <v>91</v>
      </c>
      <c r="K937" s="26">
        <v>147</v>
      </c>
      <c r="L937" s="26">
        <v>118.8</v>
      </c>
      <c r="M937" s="26">
        <v>259</v>
      </c>
      <c r="N937" s="26">
        <v>228</v>
      </c>
      <c r="O937" s="26">
        <v>1085</v>
      </c>
      <c r="P937" s="26">
        <v>2070</v>
      </c>
      <c r="Q937" s="26">
        <v>100.2</v>
      </c>
      <c r="R937" s="26">
        <v>60</v>
      </c>
      <c r="S937" s="26">
        <v>66.099999999999994</v>
      </c>
      <c r="T937" s="26">
        <v>632</v>
      </c>
      <c r="U937" s="26">
        <v>225</v>
      </c>
      <c r="V937" s="26">
        <v>42.65</v>
      </c>
      <c r="W937" s="26">
        <v>5289</v>
      </c>
      <c r="X937" s="26">
        <v>2302.5</v>
      </c>
      <c r="Y937" s="26">
        <v>206</v>
      </c>
      <c r="Z937" s="26">
        <v>708.5</v>
      </c>
      <c r="AA937" s="26">
        <v>2800</v>
      </c>
      <c r="AB937" s="26">
        <v>390.2</v>
      </c>
      <c r="AC937" s="26">
        <v>950</v>
      </c>
      <c r="AD937" s="26">
        <v>12380</v>
      </c>
      <c r="AE937" s="26">
        <v>1110</v>
      </c>
      <c r="AF937" s="26">
        <v>2063</v>
      </c>
      <c r="AG937" s="26">
        <v>6.2088000000000001</v>
      </c>
    </row>
    <row r="938" spans="1:33" ht="15.75" customHeight="1">
      <c r="A938" s="101">
        <v>45187</v>
      </c>
      <c r="B938" s="102">
        <f>VLOOKUP(A938,'FTSE All-Share Historical '!A:B,2,FALSE)</f>
        <v>4196.55</v>
      </c>
      <c r="C938" s="26">
        <v>592</v>
      </c>
      <c r="D938" s="26">
        <v>203</v>
      </c>
      <c r="E938" s="26">
        <v>192.9</v>
      </c>
      <c r="F938" s="26">
        <v>198</v>
      </c>
      <c r="G938" s="26">
        <v>125.5</v>
      </c>
      <c r="H938" s="26">
        <v>432</v>
      </c>
      <c r="I938" s="26">
        <v>29.6</v>
      </c>
      <c r="J938" s="26">
        <v>92.4</v>
      </c>
      <c r="K938" s="26">
        <v>147.5</v>
      </c>
      <c r="L938" s="26">
        <v>116</v>
      </c>
      <c r="M938" s="26">
        <v>244</v>
      </c>
      <c r="N938" s="26">
        <v>220</v>
      </c>
      <c r="O938" s="26">
        <v>1095</v>
      </c>
      <c r="P938" s="26">
        <v>2040</v>
      </c>
      <c r="Q938" s="26">
        <v>104</v>
      </c>
      <c r="R938" s="26">
        <v>59</v>
      </c>
      <c r="S938" s="26">
        <v>70.5</v>
      </c>
      <c r="T938" s="26">
        <v>635</v>
      </c>
      <c r="U938" s="26">
        <v>215</v>
      </c>
      <c r="V938" s="26">
        <v>40</v>
      </c>
      <c r="W938" s="26">
        <v>5238</v>
      </c>
      <c r="X938" s="26">
        <v>2268</v>
      </c>
      <c r="Y938" s="26">
        <v>206</v>
      </c>
      <c r="Z938" s="26">
        <v>706</v>
      </c>
      <c r="AA938" s="26">
        <v>2760</v>
      </c>
      <c r="AB938" s="26">
        <v>380.2</v>
      </c>
      <c r="AC938" s="26">
        <v>930</v>
      </c>
      <c r="AD938" s="26">
        <v>12415</v>
      </c>
      <c r="AE938" s="26">
        <v>1093</v>
      </c>
      <c r="AF938" s="26">
        <v>2100</v>
      </c>
      <c r="AG938" s="26">
        <v>6.0498000000000003</v>
      </c>
    </row>
    <row r="939" spans="1:33" ht="15.75" customHeight="1">
      <c r="A939" s="101">
        <v>45188</v>
      </c>
      <c r="B939" s="102">
        <f>VLOOKUP(A939,'FTSE All-Share Historical '!A:B,2,FALSE)</f>
        <v>4199.28</v>
      </c>
      <c r="C939" s="26">
        <v>586</v>
      </c>
      <c r="D939" s="26">
        <v>207.5</v>
      </c>
      <c r="E939" s="26">
        <v>193.4</v>
      </c>
      <c r="F939" s="26">
        <v>200</v>
      </c>
      <c r="G939" s="26">
        <v>126</v>
      </c>
      <c r="H939" s="26">
        <v>426.5</v>
      </c>
      <c r="I939" s="26">
        <v>30.05</v>
      </c>
      <c r="J939" s="26">
        <v>93</v>
      </c>
      <c r="K939" s="26">
        <v>148</v>
      </c>
      <c r="L939" s="26">
        <v>116.2</v>
      </c>
      <c r="M939" s="26">
        <v>241.5</v>
      </c>
      <c r="N939" s="26">
        <v>219.4</v>
      </c>
      <c r="O939" s="26">
        <v>1065</v>
      </c>
      <c r="P939" s="26">
        <v>2060</v>
      </c>
      <c r="Q939" s="26">
        <v>106.8</v>
      </c>
      <c r="R939" s="26">
        <v>57.8</v>
      </c>
      <c r="S939" s="26">
        <v>68.5</v>
      </c>
      <c r="T939" s="26">
        <v>630</v>
      </c>
      <c r="U939" s="26">
        <v>219</v>
      </c>
      <c r="V939" s="26">
        <v>39.6</v>
      </c>
      <c r="W939" s="26">
        <v>5229</v>
      </c>
      <c r="X939" s="26">
        <v>2262</v>
      </c>
      <c r="Y939" s="26">
        <v>204.5</v>
      </c>
      <c r="Z939" s="26">
        <v>700.5</v>
      </c>
      <c r="AA939" s="26">
        <v>2780</v>
      </c>
      <c r="AB939" s="26">
        <v>383.2</v>
      </c>
      <c r="AC939" s="26">
        <v>934</v>
      </c>
      <c r="AD939" s="26">
        <v>12425</v>
      </c>
      <c r="AE939" s="26">
        <v>1078</v>
      </c>
      <c r="AF939" s="26">
        <v>2107</v>
      </c>
      <c r="AG939" s="26">
        <v>6.1401000000000003</v>
      </c>
    </row>
    <row r="940" spans="1:33" ht="15.75" customHeight="1">
      <c r="A940" s="101">
        <v>45189</v>
      </c>
      <c r="B940" s="102">
        <f>VLOOKUP(A940,'FTSE All-Share Historical '!A:B,2,FALSE)</f>
        <v>4242</v>
      </c>
      <c r="C940" s="26">
        <v>580</v>
      </c>
      <c r="D940" s="26">
        <v>219.5</v>
      </c>
      <c r="E940" s="26">
        <v>198</v>
      </c>
      <c r="F940" s="26">
        <v>202</v>
      </c>
      <c r="G940" s="26">
        <v>126</v>
      </c>
      <c r="H940" s="26">
        <v>427</v>
      </c>
      <c r="I940" s="26">
        <v>31.05</v>
      </c>
      <c r="J940" s="26">
        <v>91</v>
      </c>
      <c r="K940" s="26">
        <v>144</v>
      </c>
      <c r="L940" s="26">
        <v>118.8</v>
      </c>
      <c r="M940" s="26">
        <v>269</v>
      </c>
      <c r="N940" s="26">
        <v>224.2</v>
      </c>
      <c r="O940" s="26">
        <v>1045</v>
      </c>
      <c r="P940" s="26">
        <v>2095</v>
      </c>
      <c r="Q940" s="26">
        <v>110.4</v>
      </c>
      <c r="R940" s="26">
        <v>58</v>
      </c>
      <c r="S940" s="26">
        <v>69.5</v>
      </c>
      <c r="T940" s="26">
        <v>631</v>
      </c>
      <c r="U940" s="26">
        <v>215</v>
      </c>
      <c r="V940" s="26">
        <v>41.5</v>
      </c>
      <c r="W940" s="26">
        <v>5284</v>
      </c>
      <c r="X940" s="26">
        <v>2296</v>
      </c>
      <c r="Y940" s="26">
        <v>206</v>
      </c>
      <c r="Z940" s="26">
        <v>712.5</v>
      </c>
      <c r="AA940" s="26">
        <v>2810</v>
      </c>
      <c r="AB940" s="26">
        <v>381.8</v>
      </c>
      <c r="AC940" s="26">
        <v>954</v>
      </c>
      <c r="AD940" s="26">
        <v>12495</v>
      </c>
      <c r="AE940" s="26">
        <v>1117</v>
      </c>
      <c r="AF940" s="26">
        <v>2127</v>
      </c>
      <c r="AG940" s="26">
        <v>6.1401000000000003</v>
      </c>
    </row>
    <row r="941" spans="1:33" ht="15.75" customHeight="1">
      <c r="A941" s="101">
        <v>45190</v>
      </c>
      <c r="B941" s="102">
        <f>VLOOKUP(A941,'FTSE All-Share Historical '!A:B,2,FALSE)</f>
        <v>4214.6000000000004</v>
      </c>
      <c r="C941" s="26">
        <v>590</v>
      </c>
      <c r="D941" s="26">
        <v>245</v>
      </c>
      <c r="E941" s="26">
        <v>204.8</v>
      </c>
      <c r="F941" s="26">
        <v>200</v>
      </c>
      <c r="G941" s="26">
        <v>127</v>
      </c>
      <c r="H941" s="26">
        <v>413</v>
      </c>
      <c r="I941" s="26">
        <v>32.299999999999997</v>
      </c>
      <c r="J941" s="26">
        <v>92.7</v>
      </c>
      <c r="K941" s="26">
        <v>145</v>
      </c>
      <c r="L941" s="26">
        <v>118.4</v>
      </c>
      <c r="M941" s="26">
        <v>263.5</v>
      </c>
      <c r="N941" s="26">
        <v>226.6</v>
      </c>
      <c r="O941" s="26">
        <v>1080</v>
      </c>
      <c r="P941" s="26">
        <v>2100</v>
      </c>
      <c r="Q941" s="26">
        <v>110</v>
      </c>
      <c r="R941" s="26">
        <v>54.8</v>
      </c>
      <c r="S941" s="26">
        <v>72.3</v>
      </c>
      <c r="T941" s="26">
        <v>570</v>
      </c>
      <c r="U941" s="26">
        <v>211</v>
      </c>
      <c r="V941" s="26">
        <v>42.5</v>
      </c>
      <c r="W941" s="26">
        <v>5140</v>
      </c>
      <c r="X941" s="26">
        <v>2235</v>
      </c>
      <c r="Y941" s="26">
        <v>203</v>
      </c>
      <c r="Z941" s="26">
        <v>723.5</v>
      </c>
      <c r="AA941" s="26">
        <v>2835</v>
      </c>
      <c r="AB941" s="26">
        <v>384.6</v>
      </c>
      <c r="AC941" s="26">
        <v>968</v>
      </c>
      <c r="AD941" s="26">
        <v>12220</v>
      </c>
      <c r="AE941" s="26">
        <v>1114</v>
      </c>
      <c r="AF941" s="26">
        <v>2110</v>
      </c>
      <c r="AG941" s="26">
        <v>5.0566000000000004</v>
      </c>
    </row>
    <row r="942" spans="1:33" ht="15.75" customHeight="1">
      <c r="A942" s="101">
        <v>45191</v>
      </c>
      <c r="B942" s="102">
        <f>VLOOKUP(A942,'FTSE All-Share Historical '!A:B,2,FALSE)</f>
        <v>4216.1099999999997</v>
      </c>
      <c r="C942" s="26">
        <v>588</v>
      </c>
      <c r="D942" s="26">
        <v>236</v>
      </c>
      <c r="E942" s="26">
        <v>203.2</v>
      </c>
      <c r="F942" s="26">
        <v>197.5</v>
      </c>
      <c r="G942" s="26">
        <v>125</v>
      </c>
      <c r="H942" s="26">
        <v>410</v>
      </c>
      <c r="I942" s="26">
        <v>31.4</v>
      </c>
      <c r="J942" s="26">
        <v>88</v>
      </c>
      <c r="K942" s="26">
        <v>145.5</v>
      </c>
      <c r="L942" s="26">
        <v>115.2</v>
      </c>
      <c r="M942" s="26">
        <v>272.5</v>
      </c>
      <c r="N942" s="26">
        <v>224.8</v>
      </c>
      <c r="O942" s="26">
        <v>1060</v>
      </c>
      <c r="P942" s="26">
        <v>2095</v>
      </c>
      <c r="Q942" s="26">
        <v>110.6</v>
      </c>
      <c r="R942" s="26">
        <v>55.4</v>
      </c>
      <c r="S942" s="26">
        <v>74.2</v>
      </c>
      <c r="T942" s="26">
        <v>550</v>
      </c>
      <c r="U942" s="26">
        <v>217</v>
      </c>
      <c r="V942" s="26">
        <v>40.700000000000003</v>
      </c>
      <c r="W942" s="26">
        <v>5183</v>
      </c>
      <c r="X942" s="26">
        <v>2248</v>
      </c>
      <c r="Y942" s="26">
        <v>205</v>
      </c>
      <c r="Z942" s="26">
        <v>708</v>
      </c>
      <c r="AA942" s="26">
        <v>2830</v>
      </c>
      <c r="AB942" s="26">
        <v>384</v>
      </c>
      <c r="AC942" s="26">
        <v>932</v>
      </c>
      <c r="AD942" s="26">
        <v>12235</v>
      </c>
      <c r="AE942" s="26">
        <v>1101</v>
      </c>
      <c r="AF942" s="26">
        <v>2103</v>
      </c>
      <c r="AG942" s="26">
        <v>5.3960999999999997</v>
      </c>
    </row>
    <row r="943" spans="1:33" ht="15.75" customHeight="1">
      <c r="A943" s="101">
        <v>45194</v>
      </c>
      <c r="B943" s="102">
        <f>VLOOKUP(A943,'FTSE All-Share Historical '!A:B,2,FALSE)</f>
        <v>4181.78</v>
      </c>
      <c r="C943" s="26">
        <v>596</v>
      </c>
      <c r="D943" s="26">
        <v>236</v>
      </c>
      <c r="E943" s="26">
        <v>202</v>
      </c>
      <c r="F943" s="26">
        <v>198</v>
      </c>
      <c r="G943" s="26">
        <v>125</v>
      </c>
      <c r="H943" s="26">
        <v>405.5</v>
      </c>
      <c r="I943" s="26">
        <v>30.55</v>
      </c>
      <c r="J943" s="26">
        <v>90</v>
      </c>
      <c r="K943" s="26">
        <v>147</v>
      </c>
      <c r="L943" s="26">
        <v>112</v>
      </c>
      <c r="M943" s="26">
        <v>290.5</v>
      </c>
      <c r="N943" s="26">
        <v>218.6</v>
      </c>
      <c r="O943" s="26">
        <v>1070</v>
      </c>
      <c r="P943" s="26">
        <v>2100</v>
      </c>
      <c r="Q943" s="26">
        <v>113</v>
      </c>
      <c r="R943" s="26">
        <v>58.6</v>
      </c>
      <c r="S943" s="26">
        <v>76.3</v>
      </c>
      <c r="T943" s="26">
        <v>532</v>
      </c>
      <c r="U943" s="26">
        <v>211</v>
      </c>
      <c r="V943" s="26">
        <v>41.85</v>
      </c>
      <c r="W943" s="26">
        <v>5085</v>
      </c>
      <c r="X943" s="26">
        <v>2218.5</v>
      </c>
      <c r="Y943" s="26">
        <v>204.5</v>
      </c>
      <c r="Z943" s="26">
        <v>689</v>
      </c>
      <c r="AA943" s="26">
        <v>2785</v>
      </c>
      <c r="AB943" s="26">
        <v>378.8</v>
      </c>
      <c r="AC943" s="26">
        <v>954</v>
      </c>
      <c r="AD943" s="26">
        <v>12390</v>
      </c>
      <c r="AE943" s="26">
        <v>1073</v>
      </c>
      <c r="AF943" s="26">
        <v>2098</v>
      </c>
      <c r="AG943" s="26">
        <v>5.3311000000000002</v>
      </c>
    </row>
    <row r="944" spans="1:33" ht="15.75" customHeight="1">
      <c r="A944" s="101">
        <v>45195</v>
      </c>
      <c r="B944" s="102">
        <f>VLOOKUP(A944,'FTSE All-Share Historical '!A:B,2,FALSE)</f>
        <v>4180.1499999999996</v>
      </c>
      <c r="C944" s="26">
        <v>594</v>
      </c>
      <c r="D944" s="26">
        <v>238</v>
      </c>
      <c r="E944" s="26">
        <v>199.7</v>
      </c>
      <c r="F944" s="26">
        <v>198.5</v>
      </c>
      <c r="G944" s="26">
        <v>127</v>
      </c>
      <c r="H944" s="26">
        <v>410</v>
      </c>
      <c r="I944" s="26">
        <v>30.35</v>
      </c>
      <c r="J944" s="26">
        <v>90</v>
      </c>
      <c r="K944" s="26">
        <v>148</v>
      </c>
      <c r="L944" s="26">
        <v>106</v>
      </c>
      <c r="M944" s="26">
        <v>291.5</v>
      </c>
      <c r="N944" s="26">
        <v>218</v>
      </c>
      <c r="O944" s="26">
        <v>1085</v>
      </c>
      <c r="P944" s="26">
        <v>2115</v>
      </c>
      <c r="Q944" s="26">
        <v>113.8</v>
      </c>
      <c r="R944" s="26">
        <v>56.8</v>
      </c>
      <c r="S944" s="26">
        <v>74</v>
      </c>
      <c r="T944" s="26">
        <v>518</v>
      </c>
      <c r="U944" s="26">
        <v>210</v>
      </c>
      <c r="V944" s="26">
        <v>41.45</v>
      </c>
      <c r="W944" s="26">
        <v>5054</v>
      </c>
      <c r="X944" s="26">
        <v>2204.5</v>
      </c>
      <c r="Y944" s="26">
        <v>196.4</v>
      </c>
      <c r="Z944" s="26">
        <v>677.5</v>
      </c>
      <c r="AA944" s="26">
        <v>2790</v>
      </c>
      <c r="AB944" s="26">
        <v>378</v>
      </c>
      <c r="AC944" s="26">
        <v>958</v>
      </c>
      <c r="AD944" s="26">
        <v>12880</v>
      </c>
      <c r="AE944" s="26">
        <v>1064</v>
      </c>
      <c r="AF944" s="26">
        <v>2080</v>
      </c>
      <c r="AG944" s="26">
        <v>5.1974999999999998</v>
      </c>
    </row>
    <row r="945" spans="1:33" ht="15.75" customHeight="1">
      <c r="A945" s="101">
        <v>45196</v>
      </c>
      <c r="B945" s="102">
        <f>VLOOKUP(A945,'FTSE All-Share Historical '!A:B,2,FALSE)</f>
        <v>4161.1400000000003</v>
      </c>
      <c r="C945" s="26">
        <v>592</v>
      </c>
      <c r="D945" s="26">
        <v>230.5</v>
      </c>
      <c r="E945" s="26">
        <v>196.3</v>
      </c>
      <c r="F945" s="26">
        <v>195</v>
      </c>
      <c r="G945" s="26">
        <v>125</v>
      </c>
      <c r="H945" s="26">
        <v>414.5</v>
      </c>
      <c r="I945" s="26">
        <v>30.1</v>
      </c>
      <c r="J945" s="26">
        <v>90</v>
      </c>
      <c r="K945" s="26">
        <v>152</v>
      </c>
      <c r="L945" s="26">
        <v>104.6</v>
      </c>
      <c r="M945" s="26">
        <v>294.5</v>
      </c>
      <c r="N945" s="26">
        <v>214.6</v>
      </c>
      <c r="O945" s="26">
        <v>1065</v>
      </c>
      <c r="P945" s="26">
        <v>2095</v>
      </c>
      <c r="Q945" s="26">
        <v>113.8</v>
      </c>
      <c r="R945" s="26">
        <v>57.6</v>
      </c>
      <c r="S945" s="26">
        <v>74.900000000000006</v>
      </c>
      <c r="T945" s="26">
        <v>519</v>
      </c>
      <c r="U945" s="26">
        <v>208</v>
      </c>
      <c r="V945" s="26">
        <v>40.5</v>
      </c>
      <c r="W945" s="26">
        <v>5074</v>
      </c>
      <c r="X945" s="26">
        <v>2196</v>
      </c>
      <c r="Y945" s="26">
        <v>199</v>
      </c>
      <c r="Z945" s="26">
        <v>677.5</v>
      </c>
      <c r="AA945" s="26">
        <v>2745</v>
      </c>
      <c r="AB945" s="26">
        <v>388.4</v>
      </c>
      <c r="AC945" s="26">
        <v>958</v>
      </c>
      <c r="AD945" s="26">
        <v>13270</v>
      </c>
      <c r="AE945" s="26">
        <v>1060</v>
      </c>
      <c r="AF945" s="26">
        <v>2093</v>
      </c>
      <c r="AG945" s="26">
        <v>5.4935999999999998</v>
      </c>
    </row>
    <row r="946" spans="1:33" ht="15.75" customHeight="1">
      <c r="A946" s="101">
        <v>45197</v>
      </c>
      <c r="B946" s="102">
        <f>VLOOKUP(A946,'FTSE All-Share Historical '!A:B,2,FALSE)</f>
        <v>4161.42</v>
      </c>
      <c r="C946" s="26">
        <v>598</v>
      </c>
      <c r="D946" s="26">
        <v>236</v>
      </c>
      <c r="E946" s="26">
        <v>195.3</v>
      </c>
      <c r="F946" s="26">
        <v>196</v>
      </c>
      <c r="G946" s="26">
        <v>126.75</v>
      </c>
      <c r="H946" s="26">
        <v>412</v>
      </c>
      <c r="I946" s="26">
        <v>30.15</v>
      </c>
      <c r="J946" s="26">
        <v>90</v>
      </c>
      <c r="K946" s="26">
        <v>152</v>
      </c>
      <c r="L946" s="26">
        <v>103</v>
      </c>
      <c r="M946" s="26">
        <v>297</v>
      </c>
      <c r="N946" s="26">
        <v>223.8</v>
      </c>
      <c r="O946" s="26">
        <v>1075</v>
      </c>
      <c r="P946" s="26">
        <v>2055</v>
      </c>
      <c r="Q946" s="26">
        <v>113.4</v>
      </c>
      <c r="R946" s="26">
        <v>56.8</v>
      </c>
      <c r="S946" s="26">
        <v>74.5</v>
      </c>
      <c r="T946" s="26">
        <v>527</v>
      </c>
      <c r="U946" s="26">
        <v>206</v>
      </c>
      <c r="V946" s="26">
        <v>39.5</v>
      </c>
      <c r="W946" s="26">
        <v>5186</v>
      </c>
      <c r="X946" s="26">
        <v>2267</v>
      </c>
      <c r="Y946" s="26">
        <v>190</v>
      </c>
      <c r="Z946" s="26">
        <v>686.5</v>
      </c>
      <c r="AA946" s="26">
        <v>2660</v>
      </c>
      <c r="AB946" s="26">
        <v>409.6</v>
      </c>
      <c r="AC946" s="26">
        <v>959</v>
      </c>
      <c r="AD946" s="26">
        <v>13805</v>
      </c>
      <c r="AE946" s="26">
        <v>1062</v>
      </c>
      <c r="AF946" s="26">
        <v>2079</v>
      </c>
      <c r="AG946" s="26">
        <v>5.3094000000000001</v>
      </c>
    </row>
    <row r="947" spans="1:33" ht="15.75" customHeight="1">
      <c r="A947" s="101">
        <v>45198</v>
      </c>
      <c r="B947" s="102">
        <f>VLOOKUP(A947,'FTSE All-Share Historical '!A:B,2,FALSE)</f>
        <v>4170.01</v>
      </c>
      <c r="C947" s="26">
        <v>598</v>
      </c>
      <c r="D947" s="26">
        <v>243.5</v>
      </c>
      <c r="E947" s="26">
        <v>198.3</v>
      </c>
      <c r="F947" s="26">
        <v>192.5</v>
      </c>
      <c r="G947" s="26">
        <v>127</v>
      </c>
      <c r="H947" s="26">
        <v>415</v>
      </c>
      <c r="I947" s="26">
        <v>30.4</v>
      </c>
      <c r="J947" s="26">
        <v>88</v>
      </c>
      <c r="K947" s="26">
        <v>152.5</v>
      </c>
      <c r="L947" s="26">
        <v>105.8</v>
      </c>
      <c r="M947" s="26">
        <v>305.5</v>
      </c>
      <c r="N947" s="26">
        <v>226</v>
      </c>
      <c r="O947" s="26">
        <v>1070</v>
      </c>
      <c r="P947" s="26">
        <v>2055</v>
      </c>
      <c r="Q947" s="26">
        <v>115</v>
      </c>
      <c r="R947" s="26">
        <v>56.8</v>
      </c>
      <c r="S947" s="26">
        <v>74.7</v>
      </c>
      <c r="T947" s="26">
        <v>520</v>
      </c>
      <c r="U947" s="26">
        <v>207</v>
      </c>
      <c r="V947" s="26">
        <v>40</v>
      </c>
      <c r="W947" s="26">
        <v>5174</v>
      </c>
      <c r="X947" s="26">
        <v>2265.5</v>
      </c>
      <c r="Y947" s="26">
        <v>188</v>
      </c>
      <c r="Z947" s="26">
        <v>691.5</v>
      </c>
      <c r="AA947" s="26">
        <v>2735</v>
      </c>
      <c r="AB947" s="26">
        <v>413.4</v>
      </c>
      <c r="AC947" s="26">
        <v>970</v>
      </c>
      <c r="AD947" s="26">
        <v>13565</v>
      </c>
      <c r="AE947" s="26">
        <v>1083</v>
      </c>
      <c r="AF947" s="26">
        <v>2088</v>
      </c>
      <c r="AG947" s="26">
        <v>5.5983999999999998</v>
      </c>
    </row>
    <row r="948" spans="1:33" ht="15.75" customHeight="1">
      <c r="A948" s="101">
        <v>45201</v>
      </c>
      <c r="B948" s="102">
        <f>VLOOKUP(A948,'FTSE All-Share Historical '!A:B,2,FALSE)</f>
        <v>4114.5200000000004</v>
      </c>
      <c r="C948" s="26">
        <v>590</v>
      </c>
      <c r="D948" s="26">
        <v>245</v>
      </c>
      <c r="E948" s="26">
        <v>193.8</v>
      </c>
      <c r="F948" s="26">
        <v>192</v>
      </c>
      <c r="G948" s="26">
        <v>126</v>
      </c>
      <c r="H948" s="26">
        <v>410</v>
      </c>
      <c r="I948" s="26">
        <v>29.75</v>
      </c>
      <c r="J948" s="26">
        <v>88</v>
      </c>
      <c r="K948" s="26">
        <v>146</v>
      </c>
      <c r="L948" s="26">
        <v>103.8</v>
      </c>
      <c r="M948" s="26">
        <v>307.5</v>
      </c>
      <c r="N948" s="26">
        <v>213.4</v>
      </c>
      <c r="O948" s="26">
        <v>1080</v>
      </c>
      <c r="P948" s="26">
        <v>1996</v>
      </c>
      <c r="Q948" s="26">
        <v>111.6</v>
      </c>
      <c r="R948" s="26">
        <v>53.8</v>
      </c>
      <c r="S948" s="26">
        <v>73</v>
      </c>
      <c r="T948" s="26">
        <v>500</v>
      </c>
      <c r="U948" s="26">
        <v>209</v>
      </c>
      <c r="V948" s="26">
        <v>36</v>
      </c>
      <c r="W948" s="26">
        <v>5120</v>
      </c>
      <c r="X948" s="26">
        <v>2236.5</v>
      </c>
      <c r="Y948" s="26">
        <v>183.8</v>
      </c>
      <c r="Z948" s="26">
        <v>673</v>
      </c>
      <c r="AA948" s="26">
        <v>2735</v>
      </c>
      <c r="AB948" s="26">
        <v>406.2</v>
      </c>
      <c r="AC948" s="26">
        <v>982</v>
      </c>
      <c r="AD948" s="26">
        <v>13570</v>
      </c>
      <c r="AE948" s="26">
        <v>1070</v>
      </c>
      <c r="AF948" s="26">
        <v>2062</v>
      </c>
      <c r="AG948" s="26">
        <v>5.7427999999999999</v>
      </c>
    </row>
    <row r="949" spans="1:33" ht="15.75" customHeight="1">
      <c r="A949" s="101">
        <v>45202</v>
      </c>
      <c r="B949" s="102">
        <f>VLOOKUP(A949,'FTSE All-Share Historical '!A:B,2,FALSE)</f>
        <v>4085.97</v>
      </c>
      <c r="C949" s="26">
        <v>600</v>
      </c>
      <c r="D949" s="26">
        <v>244.5</v>
      </c>
      <c r="E949" s="26">
        <v>186</v>
      </c>
      <c r="F949" s="26">
        <v>192</v>
      </c>
      <c r="G949" s="26">
        <v>125</v>
      </c>
      <c r="H949" s="26">
        <v>410</v>
      </c>
      <c r="I949" s="26">
        <v>28</v>
      </c>
      <c r="J949" s="26">
        <v>88</v>
      </c>
      <c r="K949" s="26">
        <v>146</v>
      </c>
      <c r="L949" s="26">
        <v>100.4</v>
      </c>
      <c r="M949" s="26">
        <v>307</v>
      </c>
      <c r="N949" s="26">
        <v>210</v>
      </c>
      <c r="O949" s="26">
        <v>1070</v>
      </c>
      <c r="P949" s="26">
        <v>1960</v>
      </c>
      <c r="Q949" s="26">
        <v>110.8</v>
      </c>
      <c r="R949" s="26">
        <v>57</v>
      </c>
      <c r="S949" s="26">
        <v>70.099999999999994</v>
      </c>
      <c r="T949" s="26">
        <v>441.5</v>
      </c>
      <c r="U949" s="26">
        <v>205</v>
      </c>
      <c r="V949" s="26">
        <v>35.950000000000003</v>
      </c>
      <c r="W949" s="26">
        <v>5035</v>
      </c>
      <c r="X949" s="26">
        <v>2157.5</v>
      </c>
      <c r="Y949" s="26">
        <v>177.2</v>
      </c>
      <c r="Z949" s="26">
        <v>662</v>
      </c>
      <c r="AA949" s="26">
        <v>2680</v>
      </c>
      <c r="AB949" s="26">
        <v>396.8</v>
      </c>
      <c r="AC949" s="26">
        <v>1015</v>
      </c>
      <c r="AD949" s="26">
        <v>13280</v>
      </c>
      <c r="AE949" s="26">
        <v>1051</v>
      </c>
      <c r="AF949" s="26">
        <v>2053</v>
      </c>
      <c r="AG949" s="26">
        <v>5.3491</v>
      </c>
    </row>
    <row r="950" spans="1:33" ht="15.75" customHeight="1">
      <c r="A950" s="101">
        <v>45203</v>
      </c>
      <c r="B950" s="102">
        <f>VLOOKUP(A950,'FTSE All-Share Historical '!A:B,2,FALSE)</f>
        <v>4052.9</v>
      </c>
      <c r="C950" s="26">
        <v>582</v>
      </c>
      <c r="D950" s="26">
        <v>246.5</v>
      </c>
      <c r="E950" s="26">
        <v>181.7</v>
      </c>
      <c r="F950" s="26">
        <v>191</v>
      </c>
      <c r="G950" s="26">
        <v>125.25</v>
      </c>
      <c r="H950" s="26">
        <v>403.5</v>
      </c>
      <c r="I950" s="26">
        <v>28.15</v>
      </c>
      <c r="J950" s="26">
        <v>86.9</v>
      </c>
      <c r="K950" s="26">
        <v>147.25</v>
      </c>
      <c r="L950" s="26">
        <v>98.5</v>
      </c>
      <c r="M950" s="26">
        <v>297</v>
      </c>
      <c r="N950" s="26">
        <v>204</v>
      </c>
      <c r="O950" s="26">
        <v>1070</v>
      </c>
      <c r="P950" s="26">
        <v>1952</v>
      </c>
      <c r="Q950" s="26">
        <v>109.2</v>
      </c>
      <c r="R950" s="26">
        <v>56.2</v>
      </c>
      <c r="S950" s="26">
        <v>71</v>
      </c>
      <c r="T950" s="26">
        <v>476.5</v>
      </c>
      <c r="U950" s="26">
        <v>203</v>
      </c>
      <c r="V950" s="26">
        <v>35.4</v>
      </c>
      <c r="W950" s="26">
        <v>4931.5</v>
      </c>
      <c r="X950" s="26">
        <v>2141.5</v>
      </c>
      <c r="Y950" s="26">
        <v>170</v>
      </c>
      <c r="Z950" s="26">
        <v>677.5</v>
      </c>
      <c r="AA950" s="26">
        <v>2625</v>
      </c>
      <c r="AB950" s="26">
        <v>397.8</v>
      </c>
      <c r="AC950" s="26">
        <v>986</v>
      </c>
      <c r="AD950" s="26">
        <v>13190</v>
      </c>
      <c r="AE950" s="26">
        <v>1042</v>
      </c>
      <c r="AF950" s="26">
        <v>2024</v>
      </c>
      <c r="AG950" s="26">
        <v>5.0782999999999996</v>
      </c>
    </row>
    <row r="951" spans="1:33" ht="15.75" customHeight="1">
      <c r="A951" s="101">
        <v>45204</v>
      </c>
      <c r="B951" s="102">
        <f>VLOOKUP(A951,'FTSE All-Share Historical '!A:B,2,FALSE)</f>
        <v>4074.73</v>
      </c>
      <c r="C951" s="26">
        <v>584</v>
      </c>
      <c r="D951" s="26">
        <v>235</v>
      </c>
      <c r="E951" s="26">
        <v>184.5</v>
      </c>
      <c r="F951" s="26">
        <v>190</v>
      </c>
      <c r="G951" s="26">
        <v>117</v>
      </c>
      <c r="H951" s="26">
        <v>402.5</v>
      </c>
      <c r="I951" s="26">
        <v>28.8</v>
      </c>
      <c r="J951" s="26">
        <v>87</v>
      </c>
      <c r="K951" s="26">
        <v>145</v>
      </c>
      <c r="L951" s="26">
        <v>102.2</v>
      </c>
      <c r="M951" s="26">
        <v>287.5</v>
      </c>
      <c r="N951" s="26">
        <v>204.6</v>
      </c>
      <c r="O951" s="26">
        <v>1030</v>
      </c>
      <c r="P951" s="26">
        <v>1906</v>
      </c>
      <c r="Q951" s="26">
        <v>108.6</v>
      </c>
      <c r="R951" s="26">
        <v>55.8</v>
      </c>
      <c r="S951" s="26">
        <v>71.3</v>
      </c>
      <c r="T951" s="26">
        <v>497</v>
      </c>
      <c r="U951" s="26">
        <v>199</v>
      </c>
      <c r="V951" s="26">
        <v>35.950000000000003</v>
      </c>
      <c r="W951" s="26">
        <v>4957.5</v>
      </c>
      <c r="X951" s="26">
        <v>2108.5</v>
      </c>
      <c r="Y951" s="26">
        <v>165.4</v>
      </c>
      <c r="Z951" s="26">
        <v>696.5</v>
      </c>
      <c r="AA951" s="26">
        <v>2590</v>
      </c>
      <c r="AB951" s="26">
        <v>395.2</v>
      </c>
      <c r="AC951" s="26">
        <v>990</v>
      </c>
      <c r="AD951" s="26">
        <v>13250</v>
      </c>
      <c r="AE951" s="26">
        <v>1074</v>
      </c>
      <c r="AF951" s="26">
        <v>2063</v>
      </c>
      <c r="AG951" s="26">
        <v>5.0566000000000004</v>
      </c>
    </row>
    <row r="952" spans="1:33" ht="15.75" customHeight="1">
      <c r="A952" s="101">
        <v>45205</v>
      </c>
      <c r="B952" s="102">
        <f>VLOOKUP(A952,'FTSE All-Share Historical '!A:B,2,FALSE)</f>
        <v>4099.2299999999996</v>
      </c>
      <c r="C952" s="26">
        <v>574</v>
      </c>
      <c r="D952" s="26">
        <v>231</v>
      </c>
      <c r="E952" s="26">
        <v>184</v>
      </c>
      <c r="F952" s="26">
        <v>192</v>
      </c>
      <c r="G952" s="26">
        <v>118.5</v>
      </c>
      <c r="H952" s="26">
        <v>404</v>
      </c>
      <c r="I952" s="26">
        <v>27.9</v>
      </c>
      <c r="J952" s="26">
        <v>86.2</v>
      </c>
      <c r="K952" s="26">
        <v>142</v>
      </c>
      <c r="L952" s="26">
        <v>103.4</v>
      </c>
      <c r="M952" s="26">
        <v>296</v>
      </c>
      <c r="N952" s="26">
        <v>204.2</v>
      </c>
      <c r="O952" s="26">
        <v>1030</v>
      </c>
      <c r="P952" s="26">
        <v>1936</v>
      </c>
      <c r="Q952" s="26">
        <v>109</v>
      </c>
      <c r="R952" s="26">
        <v>55.8</v>
      </c>
      <c r="S952" s="26">
        <v>71.3</v>
      </c>
      <c r="T952" s="26">
        <v>443</v>
      </c>
      <c r="U952" s="26">
        <v>201</v>
      </c>
      <c r="V952" s="26">
        <v>35.450000000000003</v>
      </c>
      <c r="W952" s="26">
        <v>5008</v>
      </c>
      <c r="X952" s="26">
        <v>2151</v>
      </c>
      <c r="Y952" s="26">
        <v>167</v>
      </c>
      <c r="Z952" s="26">
        <v>652</v>
      </c>
      <c r="AA952" s="26">
        <v>2625</v>
      </c>
      <c r="AB952" s="26">
        <v>395</v>
      </c>
      <c r="AC952" s="26">
        <v>1000</v>
      </c>
      <c r="AD952" s="26">
        <v>13315</v>
      </c>
      <c r="AE952" s="26">
        <v>1085</v>
      </c>
      <c r="AF952" s="26">
        <v>2075</v>
      </c>
      <c r="AG952" s="26">
        <v>5.4466999999999999</v>
      </c>
    </row>
    <row r="953" spans="1:33" ht="15.75" customHeight="1">
      <c r="A953" s="101">
        <v>45208</v>
      </c>
      <c r="B953" s="102">
        <f>VLOOKUP(A953,'FTSE All-Share Historical '!A:B,2,FALSE)</f>
        <v>4093.1</v>
      </c>
      <c r="C953" s="26">
        <v>574</v>
      </c>
      <c r="D953" s="26">
        <v>223.5</v>
      </c>
      <c r="E953" s="26">
        <v>181.5</v>
      </c>
      <c r="F953" s="26">
        <v>189</v>
      </c>
      <c r="G953" s="26">
        <v>117</v>
      </c>
      <c r="H953" s="26">
        <v>404</v>
      </c>
      <c r="I953" s="26">
        <v>27.95</v>
      </c>
      <c r="J953" s="26">
        <v>85</v>
      </c>
      <c r="K953" s="26">
        <v>142</v>
      </c>
      <c r="L953" s="26">
        <v>99.7</v>
      </c>
      <c r="M953" s="26">
        <v>299.5</v>
      </c>
      <c r="N953" s="26">
        <v>200.2</v>
      </c>
      <c r="O953" s="26">
        <v>1000</v>
      </c>
      <c r="P953" s="26">
        <v>1928</v>
      </c>
      <c r="Q953" s="26">
        <v>105</v>
      </c>
      <c r="R953" s="26">
        <v>55</v>
      </c>
      <c r="S953" s="26">
        <v>71.3</v>
      </c>
      <c r="T953" s="26">
        <v>438</v>
      </c>
      <c r="U953" s="26">
        <v>198</v>
      </c>
      <c r="V953" s="26">
        <v>35.25</v>
      </c>
      <c r="W953" s="26">
        <v>4944.5</v>
      </c>
      <c r="X953" s="26">
        <v>2148.5</v>
      </c>
      <c r="Y953" s="26">
        <v>167.4</v>
      </c>
      <c r="Z953" s="26">
        <v>635.5</v>
      </c>
      <c r="AA953" s="26">
        <v>2640</v>
      </c>
      <c r="AB953" s="26">
        <v>399</v>
      </c>
      <c r="AC953" s="26">
        <v>1000</v>
      </c>
      <c r="AD953" s="26">
        <v>13315</v>
      </c>
      <c r="AE953" s="26">
        <v>1026</v>
      </c>
      <c r="AF953" s="26">
        <v>2015</v>
      </c>
      <c r="AG953" s="26">
        <v>5.3491</v>
      </c>
    </row>
    <row r="954" spans="1:33" ht="15.75" customHeight="1">
      <c r="A954" s="101">
        <v>45209</v>
      </c>
      <c r="B954" s="102">
        <f>VLOOKUP(A954,'FTSE All-Share Historical '!A:B,2,FALSE)</f>
        <v>4169.79</v>
      </c>
      <c r="C954" s="26">
        <v>576</v>
      </c>
      <c r="D954" s="26">
        <v>226</v>
      </c>
      <c r="E954" s="26">
        <v>185</v>
      </c>
      <c r="F954" s="26">
        <v>189</v>
      </c>
      <c r="G954" s="26">
        <v>117</v>
      </c>
      <c r="H954" s="26">
        <v>413.5</v>
      </c>
      <c r="I954" s="26">
        <v>28.85</v>
      </c>
      <c r="J954" s="26">
        <v>84.6</v>
      </c>
      <c r="K954" s="26">
        <v>150</v>
      </c>
      <c r="L954" s="26">
        <v>105</v>
      </c>
      <c r="M954" s="26">
        <v>304.5</v>
      </c>
      <c r="N954" s="26">
        <v>205</v>
      </c>
      <c r="O954" s="26">
        <v>976</v>
      </c>
      <c r="P954" s="26">
        <v>1968</v>
      </c>
      <c r="Q954" s="26">
        <v>108.2</v>
      </c>
      <c r="R954" s="26">
        <v>55.4</v>
      </c>
      <c r="S954" s="26">
        <v>73.8</v>
      </c>
      <c r="T954" s="26">
        <v>438.5</v>
      </c>
      <c r="U954" s="26">
        <v>197</v>
      </c>
      <c r="V954" s="26">
        <v>34.85</v>
      </c>
      <c r="W954" s="26">
        <v>5063</v>
      </c>
      <c r="X954" s="26">
        <v>2269.5</v>
      </c>
      <c r="Y954" s="26">
        <v>173.4</v>
      </c>
      <c r="Z954" s="26">
        <v>659</v>
      </c>
      <c r="AA954" s="26">
        <v>2680</v>
      </c>
      <c r="AB954" s="26">
        <v>404.6</v>
      </c>
      <c r="AC954" s="26">
        <v>1005</v>
      </c>
      <c r="AD954" s="26">
        <v>13785</v>
      </c>
      <c r="AE954" s="26">
        <v>1072</v>
      </c>
      <c r="AF954" s="26">
        <v>2064</v>
      </c>
      <c r="AG954" s="26">
        <v>5.3491</v>
      </c>
    </row>
    <row r="955" spans="1:33" ht="15.75" customHeight="1">
      <c r="A955" s="101">
        <v>45210</v>
      </c>
      <c r="B955" s="102">
        <f>VLOOKUP(A955,'FTSE All-Share Historical '!A:B,2,FALSE)</f>
        <v>4163.07</v>
      </c>
      <c r="C955" s="26">
        <v>584</v>
      </c>
      <c r="D955" s="26">
        <v>219</v>
      </c>
      <c r="E955" s="26">
        <v>182.6</v>
      </c>
      <c r="F955" s="26">
        <v>190</v>
      </c>
      <c r="G955" s="26">
        <v>117</v>
      </c>
      <c r="H955" s="26">
        <v>410.5</v>
      </c>
      <c r="I955" s="26">
        <v>27.6</v>
      </c>
      <c r="J955" s="26">
        <v>83.5</v>
      </c>
      <c r="K955" s="26">
        <v>147</v>
      </c>
      <c r="L955" s="26">
        <v>101</v>
      </c>
      <c r="M955" s="26">
        <v>298.5</v>
      </c>
      <c r="N955" s="26">
        <v>205.8</v>
      </c>
      <c r="O955" s="26">
        <v>1010</v>
      </c>
      <c r="P955" s="26">
        <v>1960</v>
      </c>
      <c r="Q955" s="26">
        <v>107</v>
      </c>
      <c r="R955" s="26">
        <v>54</v>
      </c>
      <c r="S955" s="26">
        <v>75.900000000000006</v>
      </c>
      <c r="T955" s="26">
        <v>426.5</v>
      </c>
      <c r="U955" s="26">
        <v>199</v>
      </c>
      <c r="V955" s="26">
        <v>32.200000000000003</v>
      </c>
      <c r="W955" s="26">
        <v>5055</v>
      </c>
      <c r="X955" s="26">
        <v>2270.5</v>
      </c>
      <c r="Y955" s="26">
        <v>166.2</v>
      </c>
      <c r="Z955" s="26">
        <v>656.5</v>
      </c>
      <c r="AA955" s="26">
        <v>2645</v>
      </c>
      <c r="AB955" s="26">
        <v>403.4</v>
      </c>
      <c r="AC955" s="26">
        <v>1005</v>
      </c>
      <c r="AD955" s="26">
        <v>13610</v>
      </c>
      <c r="AE955" s="26">
        <v>1064</v>
      </c>
      <c r="AF955" s="26">
        <v>2079</v>
      </c>
      <c r="AG955" s="26">
        <v>5.3022</v>
      </c>
    </row>
    <row r="956" spans="1:33" ht="15.75" customHeight="1">
      <c r="A956" s="101">
        <v>45211</v>
      </c>
      <c r="B956" s="102">
        <f>VLOOKUP(A956,'FTSE All-Share Historical '!A:B,2,FALSE)</f>
        <v>4173.51</v>
      </c>
      <c r="C956" s="26">
        <v>570</v>
      </c>
      <c r="D956" s="26">
        <v>216</v>
      </c>
      <c r="E956" s="26">
        <v>216.4</v>
      </c>
      <c r="F956" s="26">
        <v>189.75</v>
      </c>
      <c r="G956" s="26">
        <v>116</v>
      </c>
      <c r="H956" s="26">
        <v>403.5</v>
      </c>
      <c r="I956" s="26">
        <v>29.1</v>
      </c>
      <c r="J956" s="26">
        <v>82.8</v>
      </c>
      <c r="K956" s="26">
        <v>145</v>
      </c>
      <c r="L956" s="26">
        <v>99</v>
      </c>
      <c r="M956" s="26">
        <v>294</v>
      </c>
      <c r="N956" s="26">
        <v>213</v>
      </c>
      <c r="O956" s="26">
        <v>1005</v>
      </c>
      <c r="P956" s="26">
        <v>1956</v>
      </c>
      <c r="Q956" s="26">
        <v>108</v>
      </c>
      <c r="R956" s="26">
        <v>53.2</v>
      </c>
      <c r="S956" s="26">
        <v>79.599999999999994</v>
      </c>
      <c r="T956" s="26">
        <v>415</v>
      </c>
      <c r="U956" s="26">
        <v>195.5</v>
      </c>
      <c r="V956" s="26">
        <v>32.4</v>
      </c>
      <c r="W956" s="26">
        <v>5078</v>
      </c>
      <c r="X956" s="26">
        <v>2241</v>
      </c>
      <c r="Y956" s="26">
        <v>165.8</v>
      </c>
      <c r="Z956" s="26">
        <v>655.5</v>
      </c>
      <c r="AA956" s="26">
        <v>2695</v>
      </c>
      <c r="AB956" s="26">
        <v>407</v>
      </c>
      <c r="AC956" s="26">
        <v>1010</v>
      </c>
      <c r="AD956" s="26">
        <v>13865</v>
      </c>
      <c r="AE956" s="26">
        <v>1064</v>
      </c>
      <c r="AF956" s="26">
        <v>2120</v>
      </c>
      <c r="AG956" s="26">
        <v>5.2697000000000003</v>
      </c>
    </row>
    <row r="957" spans="1:33" ht="15.75" customHeight="1">
      <c r="A957" s="101">
        <v>45212</v>
      </c>
      <c r="B957" s="102">
        <f>VLOOKUP(A957,'FTSE All-Share Historical '!A:B,2,FALSE)</f>
        <v>4140.2299999999996</v>
      </c>
      <c r="C957" s="26">
        <v>570</v>
      </c>
      <c r="D957" s="26">
        <v>219</v>
      </c>
      <c r="E957" s="26">
        <v>190.2</v>
      </c>
      <c r="F957" s="26">
        <v>184.5</v>
      </c>
      <c r="G957" s="26">
        <v>115.5</v>
      </c>
      <c r="H957" s="26">
        <v>405</v>
      </c>
      <c r="I957" s="26">
        <v>28.4</v>
      </c>
      <c r="J957" s="26">
        <v>81.8</v>
      </c>
      <c r="K957" s="26">
        <v>144</v>
      </c>
      <c r="L957" s="26">
        <v>95</v>
      </c>
      <c r="M957" s="26">
        <v>283.5</v>
      </c>
      <c r="N957" s="26">
        <v>203</v>
      </c>
      <c r="O957" s="26">
        <v>1005</v>
      </c>
      <c r="P957" s="26">
        <v>1924</v>
      </c>
      <c r="Q957" s="26">
        <v>105.8</v>
      </c>
      <c r="R957" s="26">
        <v>52.8</v>
      </c>
      <c r="S957" s="26">
        <v>77.2</v>
      </c>
      <c r="T957" s="26">
        <v>392</v>
      </c>
      <c r="U957" s="26">
        <v>195</v>
      </c>
      <c r="V957" s="26">
        <v>34.4</v>
      </c>
      <c r="W957" s="26">
        <v>5073</v>
      </c>
      <c r="X957" s="26">
        <v>2242</v>
      </c>
      <c r="Y957" s="26">
        <v>164.2</v>
      </c>
      <c r="Z957" s="26">
        <v>640.5</v>
      </c>
      <c r="AA957" s="26">
        <v>2690</v>
      </c>
      <c r="AB957" s="26">
        <v>398.2</v>
      </c>
      <c r="AC957" s="26">
        <v>1015</v>
      </c>
      <c r="AD957" s="26">
        <v>13880</v>
      </c>
      <c r="AE957" s="26">
        <v>1047</v>
      </c>
      <c r="AF957" s="26">
        <v>2078</v>
      </c>
      <c r="AG957" s="26">
        <v>5.2011000000000003</v>
      </c>
    </row>
    <row r="958" spans="1:33" ht="15.75" customHeight="1">
      <c r="A958" s="101">
        <v>45215</v>
      </c>
      <c r="B958" s="102">
        <f>VLOOKUP(A958,'FTSE All-Share Historical '!A:B,2,FALSE)</f>
        <v>4156.95</v>
      </c>
      <c r="C958" s="26">
        <v>542</v>
      </c>
      <c r="D958" s="26">
        <v>218</v>
      </c>
      <c r="E958" s="26">
        <v>190.3</v>
      </c>
      <c r="F958" s="26">
        <v>185</v>
      </c>
      <c r="G958" s="26">
        <v>113</v>
      </c>
      <c r="H958" s="26">
        <v>405.5</v>
      </c>
      <c r="I958" s="26">
        <v>29.15</v>
      </c>
      <c r="J958" s="26">
        <v>81.599999999999994</v>
      </c>
      <c r="K958" s="26">
        <v>146</v>
      </c>
      <c r="L958" s="26">
        <v>96.8</v>
      </c>
      <c r="M958" s="26">
        <v>275.5</v>
      </c>
      <c r="N958" s="26">
        <v>209</v>
      </c>
      <c r="O958" s="26">
        <v>1010</v>
      </c>
      <c r="P958" s="26">
        <v>1950</v>
      </c>
      <c r="Q958" s="26">
        <v>106.2</v>
      </c>
      <c r="R958" s="26">
        <v>51.2</v>
      </c>
      <c r="S958" s="26">
        <v>77.7</v>
      </c>
      <c r="T958" s="26">
        <v>327</v>
      </c>
      <c r="U958" s="26">
        <v>188</v>
      </c>
      <c r="V958" s="26">
        <v>35.049999999999997</v>
      </c>
      <c r="W958" s="26">
        <v>5217</v>
      </c>
      <c r="X958" s="26">
        <v>2282</v>
      </c>
      <c r="Y958" s="26">
        <v>160.6</v>
      </c>
      <c r="Z958" s="26">
        <v>647.5</v>
      </c>
      <c r="AA958" s="26">
        <v>2650</v>
      </c>
      <c r="AB958" s="26">
        <v>402</v>
      </c>
      <c r="AC958" s="26">
        <v>1010</v>
      </c>
      <c r="AD958" s="26">
        <v>13505</v>
      </c>
      <c r="AE958" s="26">
        <v>1034</v>
      </c>
      <c r="AF958" s="26">
        <v>2069</v>
      </c>
      <c r="AG958" s="26">
        <v>5.2011000000000003</v>
      </c>
    </row>
    <row r="959" spans="1:33" ht="15.75" customHeight="1">
      <c r="A959" s="101">
        <v>45216</v>
      </c>
      <c r="B959" s="102">
        <f>VLOOKUP(A959,'FTSE All-Share Historical '!A:B,2,FALSE)</f>
        <v>4183.3500000000004</v>
      </c>
      <c r="C959" s="26">
        <v>572</v>
      </c>
      <c r="D959" s="26">
        <v>219.5</v>
      </c>
      <c r="E959" s="26">
        <v>194</v>
      </c>
      <c r="F959" s="26">
        <v>182.5</v>
      </c>
      <c r="G959" s="26">
        <v>118</v>
      </c>
      <c r="H959" s="26">
        <v>405</v>
      </c>
      <c r="I959" s="26">
        <v>29</v>
      </c>
      <c r="J959" s="26">
        <v>82</v>
      </c>
      <c r="K959" s="26">
        <v>150</v>
      </c>
      <c r="L959" s="26">
        <v>100</v>
      </c>
      <c r="M959" s="26">
        <v>262</v>
      </c>
      <c r="N959" s="26">
        <v>211.6</v>
      </c>
      <c r="O959" s="26">
        <v>1010</v>
      </c>
      <c r="P959" s="26">
        <v>1972</v>
      </c>
      <c r="Q959" s="26">
        <v>106.8</v>
      </c>
      <c r="R959" s="26">
        <v>52.8</v>
      </c>
      <c r="S959" s="26">
        <v>80.099999999999994</v>
      </c>
      <c r="T959" s="26">
        <v>351</v>
      </c>
      <c r="U959" s="26">
        <v>192</v>
      </c>
      <c r="V959" s="26">
        <v>36.4</v>
      </c>
      <c r="W959" s="26">
        <v>5216</v>
      </c>
      <c r="X959" s="26">
        <v>2267.5</v>
      </c>
      <c r="Y959" s="26">
        <v>161.80000000000001</v>
      </c>
      <c r="Z959" s="26">
        <v>655</v>
      </c>
      <c r="AA959" s="26">
        <v>2680</v>
      </c>
      <c r="AB959" s="26">
        <v>404</v>
      </c>
      <c r="AC959" s="26">
        <v>1000</v>
      </c>
      <c r="AD959" s="26">
        <v>13725</v>
      </c>
      <c r="AE959" s="26">
        <v>1042</v>
      </c>
      <c r="AF959" s="26">
        <v>2061</v>
      </c>
      <c r="AG959" s="26">
        <v>4.8362999999999996</v>
      </c>
    </row>
    <row r="960" spans="1:33" ht="15.75" customHeight="1">
      <c r="A960" s="101">
        <v>45217</v>
      </c>
      <c r="B960" s="102">
        <f>VLOOKUP(A960,'FTSE All-Share Historical '!A:B,2,FALSE)</f>
        <v>4133.16</v>
      </c>
      <c r="C960" s="26">
        <v>582</v>
      </c>
      <c r="D960" s="26">
        <v>220.5</v>
      </c>
      <c r="E960" s="26">
        <v>189.6</v>
      </c>
      <c r="F960" s="26">
        <v>182</v>
      </c>
      <c r="G960" s="26">
        <v>119.5</v>
      </c>
      <c r="H960" s="26">
        <v>404</v>
      </c>
      <c r="I960" s="26">
        <v>28.35</v>
      </c>
      <c r="J960" s="26">
        <v>82</v>
      </c>
      <c r="K960" s="26">
        <v>142</v>
      </c>
      <c r="L960" s="26">
        <v>95.3</v>
      </c>
      <c r="M960" s="26">
        <v>258.5</v>
      </c>
      <c r="N960" s="26">
        <v>210.2</v>
      </c>
      <c r="O960" s="26">
        <v>1010</v>
      </c>
      <c r="P960" s="26">
        <v>1950</v>
      </c>
      <c r="Q960" s="26">
        <v>104</v>
      </c>
      <c r="R960" s="26">
        <v>51.8</v>
      </c>
      <c r="S960" s="26">
        <v>76.8</v>
      </c>
      <c r="T960" s="26">
        <v>381.5</v>
      </c>
      <c r="U960" s="26">
        <v>192</v>
      </c>
      <c r="V960" s="26">
        <v>35.6</v>
      </c>
      <c r="W960" s="26">
        <v>5087</v>
      </c>
      <c r="X960" s="26">
        <v>2199.5</v>
      </c>
      <c r="Y960" s="26">
        <v>159.6</v>
      </c>
      <c r="Z960" s="26">
        <v>650</v>
      </c>
      <c r="AA960" s="26">
        <v>2615</v>
      </c>
      <c r="AB960" s="26">
        <v>403.4</v>
      </c>
      <c r="AC960" s="26">
        <v>987</v>
      </c>
      <c r="AD960" s="26">
        <v>13420</v>
      </c>
      <c r="AE960" s="26">
        <v>1018</v>
      </c>
      <c r="AF960" s="26">
        <v>2022</v>
      </c>
      <c r="AG960" s="26">
        <v>5.1288</v>
      </c>
    </row>
    <row r="961" spans="1:33" ht="15.75" customHeight="1">
      <c r="A961" s="101">
        <v>45218</v>
      </c>
      <c r="B961" s="102">
        <f>VLOOKUP(A961,'FTSE All-Share Historical '!A:B,2,FALSE)</f>
        <v>4085.36</v>
      </c>
      <c r="C961" s="26">
        <v>576</v>
      </c>
      <c r="D961" s="26">
        <v>222.5</v>
      </c>
      <c r="E961" s="26">
        <v>192.1</v>
      </c>
      <c r="F961" s="26">
        <v>182.5</v>
      </c>
      <c r="G961" s="26">
        <v>118.5</v>
      </c>
      <c r="H961" s="26">
        <v>400</v>
      </c>
      <c r="I961" s="26">
        <v>28.15</v>
      </c>
      <c r="J961" s="26">
        <v>80</v>
      </c>
      <c r="K961" s="26">
        <v>141</v>
      </c>
      <c r="L961" s="26">
        <v>94.4</v>
      </c>
      <c r="M961" s="26">
        <v>251</v>
      </c>
      <c r="N961" s="26">
        <v>206.8</v>
      </c>
      <c r="O961" s="26">
        <v>1010</v>
      </c>
      <c r="P961" s="26">
        <v>1950</v>
      </c>
      <c r="Q961" s="26">
        <v>102.8</v>
      </c>
      <c r="R961" s="26">
        <v>51</v>
      </c>
      <c r="S961" s="26">
        <v>76.8</v>
      </c>
      <c r="T961" s="26">
        <v>324</v>
      </c>
      <c r="U961" s="26">
        <v>192</v>
      </c>
      <c r="V961" s="26">
        <v>35.700000000000003</v>
      </c>
      <c r="W961" s="26">
        <v>5052</v>
      </c>
      <c r="X961" s="26">
        <v>2156</v>
      </c>
      <c r="Y961" s="26">
        <v>157.19999999999999</v>
      </c>
      <c r="Z961" s="26">
        <v>634</v>
      </c>
      <c r="AA961" s="26">
        <v>2565</v>
      </c>
      <c r="AB961" s="26">
        <v>394.4</v>
      </c>
      <c r="AC961" s="26">
        <v>1005</v>
      </c>
      <c r="AD961" s="26">
        <v>12950</v>
      </c>
      <c r="AE961" s="26">
        <v>1008</v>
      </c>
      <c r="AF961" s="26">
        <v>1992</v>
      </c>
      <c r="AG961" s="26">
        <v>5.0566000000000004</v>
      </c>
    </row>
    <row r="962" spans="1:33" ht="15.75" customHeight="1">
      <c r="A962" s="101">
        <v>45219</v>
      </c>
      <c r="B962" s="102">
        <f>VLOOKUP(A962,'FTSE All-Share Historical '!A:B,2,FALSE)</f>
        <v>4033.65</v>
      </c>
      <c r="C962" s="26">
        <v>578</v>
      </c>
      <c r="D962" s="26">
        <v>215.5</v>
      </c>
      <c r="E962" s="26">
        <v>193.8</v>
      </c>
      <c r="F962" s="26">
        <v>177.5</v>
      </c>
      <c r="G962" s="26">
        <v>117.5</v>
      </c>
      <c r="H962" s="26">
        <v>398</v>
      </c>
      <c r="I962" s="26">
        <v>28</v>
      </c>
      <c r="J962" s="26">
        <v>78.900000000000006</v>
      </c>
      <c r="K962" s="26">
        <v>138.5</v>
      </c>
      <c r="L962" s="26">
        <v>92.3</v>
      </c>
      <c r="M962" s="26">
        <v>243.5</v>
      </c>
      <c r="N962" s="26">
        <v>203.2</v>
      </c>
      <c r="O962" s="26">
        <v>1030</v>
      </c>
      <c r="P962" s="26">
        <v>1952</v>
      </c>
      <c r="Q962" s="26">
        <v>100.6</v>
      </c>
      <c r="R962" s="26">
        <v>49.3</v>
      </c>
      <c r="S962" s="26">
        <v>74.2</v>
      </c>
      <c r="T962" s="26">
        <v>336</v>
      </c>
      <c r="U962" s="26">
        <v>194</v>
      </c>
      <c r="V962" s="26">
        <v>35.6</v>
      </c>
      <c r="W962" s="26">
        <v>4930.5</v>
      </c>
      <c r="X962" s="26">
        <v>2061</v>
      </c>
      <c r="Y962" s="26">
        <v>157.19999999999999</v>
      </c>
      <c r="Z962" s="26">
        <v>628</v>
      </c>
      <c r="AA962" s="26">
        <v>2550</v>
      </c>
      <c r="AB962" s="26">
        <v>391.2</v>
      </c>
      <c r="AC962" s="26">
        <v>976</v>
      </c>
      <c r="AD962" s="26">
        <v>12675</v>
      </c>
      <c r="AE962" s="26">
        <v>999.5</v>
      </c>
      <c r="AF962" s="26">
        <v>1940</v>
      </c>
      <c r="AG962" s="26">
        <v>4.6989999999999998</v>
      </c>
    </row>
    <row r="963" spans="1:33" ht="15.75" customHeight="1">
      <c r="A963" s="101">
        <v>45222</v>
      </c>
      <c r="B963" s="102">
        <f>VLOOKUP(A963,'FTSE All-Share Historical '!A:B,2,FALSE)</f>
        <v>4021.55</v>
      </c>
      <c r="C963" s="26">
        <v>570</v>
      </c>
      <c r="D963" s="26">
        <v>218.5</v>
      </c>
      <c r="E963" s="26">
        <v>194.5</v>
      </c>
      <c r="F963" s="26">
        <v>178</v>
      </c>
      <c r="G963" s="26">
        <v>117</v>
      </c>
      <c r="H963" s="26">
        <v>398.5</v>
      </c>
      <c r="I963" s="26">
        <v>28.7</v>
      </c>
      <c r="J963" s="26">
        <v>78</v>
      </c>
      <c r="K963" s="26">
        <v>141.25</v>
      </c>
      <c r="L963" s="26">
        <v>94.9</v>
      </c>
      <c r="M963" s="26">
        <v>235</v>
      </c>
      <c r="N963" s="26">
        <v>207.6</v>
      </c>
      <c r="O963" s="26">
        <v>1025</v>
      </c>
      <c r="P963" s="26">
        <v>1964</v>
      </c>
      <c r="Q963" s="26">
        <v>100.8</v>
      </c>
      <c r="R963" s="26">
        <v>48.1</v>
      </c>
      <c r="S963" s="26">
        <v>74.900000000000006</v>
      </c>
      <c r="T963" s="26">
        <v>340</v>
      </c>
      <c r="U963" s="26">
        <v>191</v>
      </c>
      <c r="V963" s="26">
        <v>36</v>
      </c>
      <c r="W963" s="26">
        <v>4890.5</v>
      </c>
      <c r="X963" s="26">
        <v>2031.5</v>
      </c>
      <c r="Y963" s="26">
        <v>157.80000000000001</v>
      </c>
      <c r="Z963" s="26">
        <v>630</v>
      </c>
      <c r="AA963" s="26">
        <v>2555</v>
      </c>
      <c r="AB963" s="26">
        <v>397.2</v>
      </c>
      <c r="AC963" s="26">
        <v>986</v>
      </c>
      <c r="AD963" s="26">
        <v>12595</v>
      </c>
      <c r="AE963" s="26">
        <v>1006</v>
      </c>
      <c r="AF963" s="26">
        <v>1960</v>
      </c>
      <c r="AG963" s="26">
        <v>5.1360999999999999</v>
      </c>
    </row>
    <row r="964" spans="1:33" ht="15.75" customHeight="1">
      <c r="A964" s="101">
        <v>45223</v>
      </c>
      <c r="B964" s="102">
        <f>VLOOKUP(A964,'FTSE All-Share Historical '!A:B,2,FALSE)</f>
        <v>4026.56</v>
      </c>
      <c r="C964" s="26">
        <v>574</v>
      </c>
      <c r="D964" s="26">
        <v>217</v>
      </c>
      <c r="E964" s="26">
        <v>194.5</v>
      </c>
      <c r="F964" s="26">
        <v>177</v>
      </c>
      <c r="G964" s="26">
        <v>114</v>
      </c>
      <c r="H964" s="26">
        <v>395</v>
      </c>
      <c r="I964" s="26">
        <v>28.5</v>
      </c>
      <c r="J964" s="26">
        <v>78</v>
      </c>
      <c r="K964" s="26">
        <v>135.5</v>
      </c>
      <c r="L964" s="26">
        <v>96.2</v>
      </c>
      <c r="M964" s="26">
        <v>230</v>
      </c>
      <c r="N964" s="26">
        <v>204.4</v>
      </c>
      <c r="O964" s="26">
        <v>1040</v>
      </c>
      <c r="P964" s="26">
        <v>1934</v>
      </c>
      <c r="Q964" s="26">
        <v>98.7</v>
      </c>
      <c r="R964" s="26">
        <v>47</v>
      </c>
      <c r="S964" s="26">
        <v>75.2</v>
      </c>
      <c r="T964" s="26">
        <v>356</v>
      </c>
      <c r="U964" s="26">
        <v>190.5</v>
      </c>
      <c r="V964" s="26">
        <v>35.5</v>
      </c>
      <c r="W964" s="26">
        <v>5060</v>
      </c>
      <c r="X964" s="26">
        <v>2069</v>
      </c>
      <c r="Y964" s="26">
        <v>160.80000000000001</v>
      </c>
      <c r="Z964" s="26">
        <v>620</v>
      </c>
      <c r="AA964" s="26">
        <v>2570</v>
      </c>
      <c r="AB964" s="26">
        <v>393.8</v>
      </c>
      <c r="AC964" s="26">
        <v>964</v>
      </c>
      <c r="AD964" s="26">
        <v>12550</v>
      </c>
      <c r="AE964" s="26">
        <v>1005</v>
      </c>
      <c r="AF964" s="26">
        <v>1958</v>
      </c>
      <c r="AG964" s="26">
        <v>5.0891000000000002</v>
      </c>
    </row>
    <row r="965" spans="1:33" ht="15.75" customHeight="1">
      <c r="A965" s="101">
        <v>45224</v>
      </c>
      <c r="B965" s="102">
        <f>VLOOKUP(A965,'FTSE All-Share Historical '!A:B,2,FALSE)</f>
        <v>4034.37</v>
      </c>
      <c r="C965" s="26">
        <v>568</v>
      </c>
      <c r="D965" s="26">
        <v>212</v>
      </c>
      <c r="E965" s="26">
        <v>191.8</v>
      </c>
      <c r="F965" s="26">
        <v>170</v>
      </c>
      <c r="G965" s="26">
        <v>117</v>
      </c>
      <c r="H965" s="26">
        <v>386</v>
      </c>
      <c r="I965" s="26">
        <v>28.8</v>
      </c>
      <c r="J965" s="26">
        <v>77.2</v>
      </c>
      <c r="K965" s="26">
        <v>136</v>
      </c>
      <c r="L965" s="26">
        <v>91.9</v>
      </c>
      <c r="M965" s="26">
        <v>218.5</v>
      </c>
      <c r="N965" s="26">
        <v>202.2</v>
      </c>
      <c r="O965" s="26">
        <v>1060</v>
      </c>
      <c r="P965" s="26">
        <v>1860</v>
      </c>
      <c r="Q965" s="26">
        <v>98</v>
      </c>
      <c r="R965" s="26">
        <v>48.3</v>
      </c>
      <c r="S965" s="26">
        <v>75</v>
      </c>
      <c r="T965" s="26">
        <v>348.5</v>
      </c>
      <c r="U965" s="26">
        <v>196</v>
      </c>
      <c r="V965" s="26">
        <v>35.1</v>
      </c>
      <c r="W965" s="26">
        <v>5157</v>
      </c>
      <c r="X965" s="26">
        <v>2078.5</v>
      </c>
      <c r="Y965" s="26">
        <v>160.4</v>
      </c>
      <c r="Z965" s="26">
        <v>621</v>
      </c>
      <c r="AA965" s="26">
        <v>2560</v>
      </c>
      <c r="AB965" s="26">
        <v>386.2</v>
      </c>
      <c r="AC965" s="26">
        <v>980</v>
      </c>
      <c r="AD965" s="26">
        <v>12540</v>
      </c>
      <c r="AE965" s="26">
        <v>1003</v>
      </c>
      <c r="AF965" s="26">
        <v>1963</v>
      </c>
      <c r="AG965" s="26">
        <v>5.0891000000000002</v>
      </c>
    </row>
    <row r="966" spans="1:33" ht="15.75" customHeight="1">
      <c r="A966" s="101">
        <v>45225</v>
      </c>
      <c r="B966" s="102">
        <f>VLOOKUP(A966,'FTSE All-Share Historical '!A:B,2,FALSE)</f>
        <v>4003.35</v>
      </c>
      <c r="C966" s="26">
        <v>564</v>
      </c>
      <c r="D966" s="26">
        <v>215</v>
      </c>
      <c r="E966" s="26">
        <v>190.2</v>
      </c>
      <c r="F966" s="26">
        <v>170</v>
      </c>
      <c r="G966" s="26">
        <v>112</v>
      </c>
      <c r="H966" s="26">
        <v>393</v>
      </c>
      <c r="I966" s="26">
        <v>28.5</v>
      </c>
      <c r="J966" s="26">
        <v>77.3</v>
      </c>
      <c r="K966" s="26">
        <v>140.25</v>
      </c>
      <c r="L966" s="26">
        <v>91.4</v>
      </c>
      <c r="M966" s="26">
        <v>213</v>
      </c>
      <c r="N966" s="26">
        <v>199.3</v>
      </c>
      <c r="O966" s="26">
        <v>1055</v>
      </c>
      <c r="P966" s="26">
        <v>1816</v>
      </c>
      <c r="Q966" s="26">
        <v>98.9</v>
      </c>
      <c r="R966" s="26">
        <v>47.5</v>
      </c>
      <c r="S966" s="26">
        <v>75</v>
      </c>
      <c r="T966" s="26">
        <v>334.5</v>
      </c>
      <c r="U966" s="26">
        <v>193</v>
      </c>
      <c r="V966" s="26">
        <v>35.1</v>
      </c>
      <c r="W966" s="26">
        <v>5145</v>
      </c>
      <c r="X966" s="26">
        <v>2083</v>
      </c>
      <c r="Y966" s="26">
        <v>161.80000000000001</v>
      </c>
      <c r="Z966" s="26">
        <v>613</v>
      </c>
      <c r="AA966" s="26">
        <v>2550</v>
      </c>
      <c r="AB966" s="26">
        <v>383.6</v>
      </c>
      <c r="AC966" s="26">
        <v>959</v>
      </c>
      <c r="AD966" s="26">
        <v>12670</v>
      </c>
      <c r="AE966" s="26">
        <v>991.5</v>
      </c>
      <c r="AF966" s="26">
        <v>1912.5</v>
      </c>
      <c r="AG966" s="26">
        <v>5.2697000000000003</v>
      </c>
    </row>
    <row r="967" spans="1:33" ht="15.75" customHeight="1">
      <c r="A967" s="101">
        <v>45226</v>
      </c>
      <c r="B967" s="102">
        <f>VLOOKUP(A967,'FTSE All-Share Historical '!A:B,2,FALSE)</f>
        <v>3976.01</v>
      </c>
      <c r="C967" s="26">
        <v>576</v>
      </c>
      <c r="D967" s="26">
        <v>216</v>
      </c>
      <c r="E967" s="26">
        <v>197.6</v>
      </c>
      <c r="F967" s="26">
        <v>173</v>
      </c>
      <c r="G967" s="26">
        <v>109</v>
      </c>
      <c r="H967" s="26">
        <v>393.5</v>
      </c>
      <c r="I967" s="26">
        <v>28.05</v>
      </c>
      <c r="J967" s="26">
        <v>77.599999999999994</v>
      </c>
      <c r="K967" s="26">
        <v>138.5</v>
      </c>
      <c r="L967" s="26">
        <v>93.6</v>
      </c>
      <c r="M967" s="26">
        <v>215.5</v>
      </c>
      <c r="N967" s="26">
        <v>204.8</v>
      </c>
      <c r="O967" s="26">
        <v>1075</v>
      </c>
      <c r="P967" s="26">
        <v>1854</v>
      </c>
      <c r="Q967" s="26">
        <v>99.5</v>
      </c>
      <c r="R967" s="26">
        <v>48.8</v>
      </c>
      <c r="S967" s="26">
        <v>75</v>
      </c>
      <c r="T967" s="26">
        <v>331</v>
      </c>
      <c r="U967" s="26">
        <v>194</v>
      </c>
      <c r="V967" s="26">
        <v>35.5</v>
      </c>
      <c r="W967" s="26">
        <v>5200</v>
      </c>
      <c r="X967" s="26">
        <v>2088.5</v>
      </c>
      <c r="Y967" s="26">
        <v>166.4</v>
      </c>
      <c r="Z967" s="26">
        <v>613</v>
      </c>
      <c r="AA967" s="26">
        <v>2575</v>
      </c>
      <c r="AB967" s="26">
        <v>386.8</v>
      </c>
      <c r="AC967" s="26">
        <v>940</v>
      </c>
      <c r="AD967" s="26">
        <v>12620</v>
      </c>
      <c r="AE967" s="26">
        <v>998.5</v>
      </c>
      <c r="AF967" s="26">
        <v>1912.5</v>
      </c>
      <c r="AG967" s="26">
        <v>5.2697000000000003</v>
      </c>
    </row>
    <row r="968" spans="1:33" ht="15.75" customHeight="1">
      <c r="A968" s="101">
        <v>45229</v>
      </c>
      <c r="B968" s="102">
        <f>VLOOKUP(A968,'FTSE All-Share Historical '!A:B,2,FALSE)</f>
        <v>3997.82</v>
      </c>
      <c r="C968" s="26">
        <v>574</v>
      </c>
      <c r="D968" s="26">
        <v>217.5</v>
      </c>
      <c r="E968" s="26">
        <v>202.6</v>
      </c>
      <c r="F968" s="26">
        <v>173</v>
      </c>
      <c r="G968" s="26">
        <v>105.5</v>
      </c>
      <c r="H968" s="26">
        <v>398</v>
      </c>
      <c r="I968" s="26">
        <v>28.5</v>
      </c>
      <c r="J968" s="26">
        <v>78.2</v>
      </c>
      <c r="K968" s="26">
        <v>140</v>
      </c>
      <c r="L968" s="26">
        <v>94.3</v>
      </c>
      <c r="M968" s="26">
        <v>214</v>
      </c>
      <c r="N968" s="26">
        <v>206.8</v>
      </c>
      <c r="O968" s="26">
        <v>1055</v>
      </c>
      <c r="P968" s="26">
        <v>1858</v>
      </c>
      <c r="Q968" s="26">
        <v>97.9</v>
      </c>
      <c r="R968" s="26">
        <v>50.2</v>
      </c>
      <c r="S968" s="26">
        <v>74.099999999999994</v>
      </c>
      <c r="T968" s="26">
        <v>322</v>
      </c>
      <c r="U968" s="26">
        <v>192</v>
      </c>
      <c r="V968" s="26">
        <v>35.5</v>
      </c>
      <c r="W968" s="26">
        <v>5239</v>
      </c>
      <c r="X968" s="26">
        <v>2098</v>
      </c>
      <c r="Y968" s="26">
        <v>161.4</v>
      </c>
      <c r="Z968" s="26">
        <v>622</v>
      </c>
      <c r="AA968" s="26">
        <v>2620</v>
      </c>
      <c r="AB968" s="26">
        <v>395</v>
      </c>
      <c r="AC968" s="26">
        <v>969</v>
      </c>
      <c r="AD968" s="26">
        <v>12630</v>
      </c>
      <c r="AE968" s="26">
        <v>1002</v>
      </c>
      <c r="AF968" s="26">
        <v>1915</v>
      </c>
      <c r="AG968" s="26">
        <v>4.9880000000000004</v>
      </c>
    </row>
    <row r="969" spans="1:33" ht="15.75" customHeight="1">
      <c r="A969" s="101">
        <v>45230</v>
      </c>
      <c r="B969" s="102">
        <f>VLOOKUP(A969,'FTSE All-Share Historical '!A:B,2,FALSE)</f>
        <v>3997.18</v>
      </c>
      <c r="C969" s="26">
        <v>564</v>
      </c>
      <c r="D969" s="26">
        <v>216.5</v>
      </c>
      <c r="E969" s="26">
        <v>200.6</v>
      </c>
      <c r="F969" s="26">
        <v>173</v>
      </c>
      <c r="G969" s="26">
        <v>107.5</v>
      </c>
      <c r="H969" s="26">
        <v>393.5</v>
      </c>
      <c r="I969" s="26">
        <v>29</v>
      </c>
      <c r="J969" s="26">
        <v>79.2</v>
      </c>
      <c r="K969" s="26">
        <v>142.5</v>
      </c>
      <c r="L969" s="26">
        <v>95</v>
      </c>
      <c r="M969" s="26">
        <v>212</v>
      </c>
      <c r="N969" s="26">
        <v>207.4</v>
      </c>
      <c r="O969" s="26">
        <v>1040</v>
      </c>
      <c r="P969" s="26">
        <v>1880</v>
      </c>
      <c r="Q969" s="26">
        <v>100.8</v>
      </c>
      <c r="R969" s="26">
        <v>50.8</v>
      </c>
      <c r="S969" s="26">
        <v>76</v>
      </c>
      <c r="T969" s="26">
        <v>322</v>
      </c>
      <c r="U969" s="26">
        <v>191.5</v>
      </c>
      <c r="V969" s="26">
        <v>35.549999999999997</v>
      </c>
      <c r="W969" s="26">
        <v>5255</v>
      </c>
      <c r="X969" s="26">
        <v>2096.5</v>
      </c>
      <c r="Y969" s="26">
        <v>163.80000000000001</v>
      </c>
      <c r="Z969" s="26">
        <v>632</v>
      </c>
      <c r="AA969" s="26">
        <v>2645</v>
      </c>
      <c r="AB969" s="26">
        <v>390.8</v>
      </c>
      <c r="AC969" s="26">
        <v>940</v>
      </c>
      <c r="AD969" s="26">
        <v>12330</v>
      </c>
      <c r="AE969" s="26">
        <v>1002</v>
      </c>
      <c r="AF969" s="26">
        <v>1901.5</v>
      </c>
      <c r="AG969" s="26">
        <v>4.8109999999999999</v>
      </c>
    </row>
    <row r="970" spans="1:33" ht="15.75" customHeight="1">
      <c r="A970" s="101">
        <v>45231</v>
      </c>
      <c r="B970" s="102">
        <f>VLOOKUP(A970,'FTSE All-Share Historical '!A:B,2,FALSE)</f>
        <v>4010.19</v>
      </c>
      <c r="C970" s="26">
        <v>574</v>
      </c>
      <c r="D970" s="26">
        <v>232</v>
      </c>
      <c r="E970" s="26">
        <v>206.4</v>
      </c>
      <c r="F970" s="26">
        <v>174</v>
      </c>
      <c r="G970" s="26">
        <v>109</v>
      </c>
      <c r="H970" s="26">
        <v>392</v>
      </c>
      <c r="I970" s="26">
        <v>30.1</v>
      </c>
      <c r="J970" s="26">
        <v>80</v>
      </c>
      <c r="K970" s="26">
        <v>147.5</v>
      </c>
      <c r="L970" s="26">
        <v>97.3</v>
      </c>
      <c r="M970" s="26">
        <v>204.5</v>
      </c>
      <c r="N970" s="26">
        <v>212.8</v>
      </c>
      <c r="O970" s="26">
        <v>1040</v>
      </c>
      <c r="P970" s="26">
        <v>1898</v>
      </c>
      <c r="Q970" s="26">
        <v>102.6</v>
      </c>
      <c r="R970" s="26">
        <v>50.4</v>
      </c>
      <c r="S970" s="26">
        <v>75.8</v>
      </c>
      <c r="T970" s="26">
        <v>322</v>
      </c>
      <c r="U970" s="26">
        <v>192.5</v>
      </c>
      <c r="V970" s="26">
        <v>35.9</v>
      </c>
      <c r="W970" s="26">
        <v>5262</v>
      </c>
      <c r="X970" s="26">
        <v>2083.5</v>
      </c>
      <c r="Y970" s="26">
        <v>163.80000000000001</v>
      </c>
      <c r="Z970" s="26">
        <v>642.5</v>
      </c>
      <c r="AA970" s="26">
        <v>2675</v>
      </c>
      <c r="AB970" s="26">
        <v>394.4</v>
      </c>
      <c r="AC970" s="26">
        <v>958</v>
      </c>
      <c r="AD970" s="26">
        <v>12395</v>
      </c>
      <c r="AE970" s="26">
        <v>1017</v>
      </c>
      <c r="AF970" s="26">
        <v>1920</v>
      </c>
      <c r="AG970" s="26">
        <v>4.8074000000000003</v>
      </c>
    </row>
    <row r="971" spans="1:33" ht="15.75" customHeight="1">
      <c r="A971" s="101">
        <v>45232</v>
      </c>
      <c r="B971" s="102">
        <f>VLOOKUP(A971,'FTSE All-Share Historical '!A:B,2,FALSE)</f>
        <v>4077.59</v>
      </c>
      <c r="C971" s="26">
        <v>566</v>
      </c>
      <c r="D971" s="26">
        <v>228.5</v>
      </c>
      <c r="E971" s="26">
        <v>216</v>
      </c>
      <c r="F971" s="26">
        <v>187</v>
      </c>
      <c r="G971" s="26">
        <v>115</v>
      </c>
      <c r="H971" s="26">
        <v>393.5</v>
      </c>
      <c r="I971" s="26">
        <v>30.5</v>
      </c>
      <c r="J971" s="26">
        <v>79.8</v>
      </c>
      <c r="K971" s="26">
        <v>153</v>
      </c>
      <c r="L971" s="26">
        <v>98</v>
      </c>
      <c r="M971" s="26">
        <v>201.5</v>
      </c>
      <c r="N971" s="26">
        <v>219</v>
      </c>
      <c r="O971" s="26">
        <v>1045</v>
      </c>
      <c r="P971" s="26">
        <v>1988</v>
      </c>
      <c r="Q971" s="26">
        <v>103.4</v>
      </c>
      <c r="R971" s="26">
        <v>51</v>
      </c>
      <c r="S971" s="26">
        <v>75.599999999999994</v>
      </c>
      <c r="T971" s="26">
        <v>333</v>
      </c>
      <c r="U971" s="26">
        <v>192.5</v>
      </c>
      <c r="V971" s="26">
        <v>38</v>
      </c>
      <c r="W971" s="26">
        <v>5354</v>
      </c>
      <c r="X971" s="26">
        <v>2155.5</v>
      </c>
      <c r="Y971" s="26">
        <v>165.4</v>
      </c>
      <c r="Z971" s="26">
        <v>666.5</v>
      </c>
      <c r="AA971" s="26">
        <v>2750</v>
      </c>
      <c r="AB971" s="26">
        <v>406</v>
      </c>
      <c r="AC971" s="26">
        <v>946</v>
      </c>
      <c r="AD971" s="26">
        <v>12780</v>
      </c>
      <c r="AE971" s="26">
        <v>1029</v>
      </c>
      <c r="AF971" s="26">
        <v>1835.5</v>
      </c>
      <c r="AG971" s="26">
        <v>4.6954000000000002</v>
      </c>
    </row>
    <row r="972" spans="1:33" ht="15.75" customHeight="1">
      <c r="A972" s="101">
        <v>45233</v>
      </c>
      <c r="B972" s="102">
        <f>VLOOKUP(A972,'FTSE All-Share Historical '!A:B,2,FALSE)</f>
        <v>4070.73</v>
      </c>
      <c r="C972" s="26">
        <v>562</v>
      </c>
      <c r="D972" s="26">
        <v>230</v>
      </c>
      <c r="E972" s="26">
        <v>220.2</v>
      </c>
      <c r="F972" s="26">
        <v>177</v>
      </c>
      <c r="G972" s="26">
        <v>119.5</v>
      </c>
      <c r="H972" s="26">
        <v>396</v>
      </c>
      <c r="I972" s="26">
        <v>31.4</v>
      </c>
      <c r="J972" s="26">
        <v>79</v>
      </c>
      <c r="K972" s="26">
        <v>154.75</v>
      </c>
      <c r="L972" s="26">
        <v>99.5</v>
      </c>
      <c r="M972" s="26">
        <v>210</v>
      </c>
      <c r="N972" s="26">
        <v>222.6</v>
      </c>
      <c r="O972" s="26">
        <v>1065</v>
      </c>
      <c r="P972" s="26">
        <v>1984</v>
      </c>
      <c r="Q972" s="26">
        <v>103</v>
      </c>
      <c r="R972" s="26">
        <v>51</v>
      </c>
      <c r="S972" s="26">
        <v>76.2</v>
      </c>
      <c r="T972" s="26">
        <v>375</v>
      </c>
      <c r="U972" s="26">
        <v>198</v>
      </c>
      <c r="V972" s="26">
        <v>39</v>
      </c>
      <c r="W972" s="26">
        <v>5330</v>
      </c>
      <c r="X972" s="26">
        <v>2208</v>
      </c>
      <c r="Y972" s="26">
        <v>166.6</v>
      </c>
      <c r="Z972" s="26">
        <v>680.5</v>
      </c>
      <c r="AA972" s="26">
        <v>2765</v>
      </c>
      <c r="AB972" s="26">
        <v>404.6</v>
      </c>
      <c r="AC972" s="26">
        <v>968</v>
      </c>
      <c r="AD972" s="26">
        <v>12750</v>
      </c>
      <c r="AE972" s="26">
        <v>1046</v>
      </c>
      <c r="AF972" s="26">
        <v>1804.5</v>
      </c>
      <c r="AG972" s="26">
        <v>4.8074000000000003</v>
      </c>
    </row>
    <row r="973" spans="1:33" ht="15.75" customHeight="1">
      <c r="A973" s="101">
        <v>45236</v>
      </c>
      <c r="B973" s="102">
        <f>VLOOKUP(A973,'FTSE All-Share Historical '!A:B,2,FALSE)</f>
        <v>4063.36</v>
      </c>
      <c r="C973" s="26">
        <v>570</v>
      </c>
      <c r="D973" s="26">
        <v>236</v>
      </c>
      <c r="E973" s="26">
        <v>215</v>
      </c>
      <c r="F973" s="26">
        <v>182</v>
      </c>
      <c r="G973" s="26">
        <v>116.5</v>
      </c>
      <c r="H973" s="26">
        <v>394</v>
      </c>
      <c r="I973" s="26">
        <v>30.9</v>
      </c>
      <c r="J973" s="26">
        <v>80</v>
      </c>
      <c r="K973" s="26">
        <v>154</v>
      </c>
      <c r="L973" s="26">
        <v>99.2</v>
      </c>
      <c r="M973" s="26">
        <v>222</v>
      </c>
      <c r="N973" s="26">
        <v>221</v>
      </c>
      <c r="O973" s="26">
        <v>1085</v>
      </c>
      <c r="P973" s="26">
        <v>1928</v>
      </c>
      <c r="Q973" s="26">
        <v>101.6</v>
      </c>
      <c r="R973" s="26">
        <v>49.7</v>
      </c>
      <c r="S973" s="26">
        <v>74.900000000000006</v>
      </c>
      <c r="T973" s="26">
        <v>351</v>
      </c>
      <c r="U973" s="26">
        <v>204</v>
      </c>
      <c r="V973" s="26">
        <v>37.4</v>
      </c>
      <c r="W973" s="26">
        <v>5335</v>
      </c>
      <c r="X973" s="26">
        <v>2218</v>
      </c>
      <c r="Y973" s="26">
        <v>165</v>
      </c>
      <c r="Z973" s="26">
        <v>681</v>
      </c>
      <c r="AA973" s="26">
        <v>2685</v>
      </c>
      <c r="AB973" s="26">
        <v>388.6</v>
      </c>
      <c r="AC973" s="26">
        <v>990</v>
      </c>
      <c r="AD973" s="26">
        <v>12660</v>
      </c>
      <c r="AE973" s="26">
        <v>1058</v>
      </c>
      <c r="AF973" s="26">
        <v>1801</v>
      </c>
      <c r="AG973" s="26">
        <v>4.8471000000000002</v>
      </c>
    </row>
    <row r="974" spans="1:33" ht="15.75" customHeight="1">
      <c r="A974" s="101">
        <v>45237</v>
      </c>
      <c r="B974" s="102">
        <f>VLOOKUP(A974,'FTSE All-Share Historical '!A:B,2,FALSE)</f>
        <v>4060.15</v>
      </c>
      <c r="C974" s="26">
        <v>564</v>
      </c>
      <c r="D974" s="26">
        <v>237</v>
      </c>
      <c r="E974" s="26">
        <v>218.4</v>
      </c>
      <c r="F974" s="26">
        <v>172.5</v>
      </c>
      <c r="G974" s="26">
        <v>116.5</v>
      </c>
      <c r="H974" s="26">
        <v>395</v>
      </c>
      <c r="I974" s="26">
        <v>29.95</v>
      </c>
      <c r="J974" s="26">
        <v>78.5</v>
      </c>
      <c r="K974" s="26">
        <v>152</v>
      </c>
      <c r="L974" s="26">
        <v>99.1</v>
      </c>
      <c r="M974" s="26">
        <v>221.5</v>
      </c>
      <c r="N974" s="26">
        <v>221.4</v>
      </c>
      <c r="O974" s="26">
        <v>1075</v>
      </c>
      <c r="P974" s="26">
        <v>1926</v>
      </c>
      <c r="Q974" s="26">
        <v>101.2</v>
      </c>
      <c r="R974" s="26">
        <v>50</v>
      </c>
      <c r="S974" s="26">
        <v>76.5</v>
      </c>
      <c r="T974" s="26">
        <v>386.5</v>
      </c>
      <c r="U974" s="26">
        <v>205</v>
      </c>
      <c r="V974" s="26">
        <v>37.700000000000003</v>
      </c>
      <c r="W974" s="26">
        <v>5231</v>
      </c>
      <c r="X974" s="26">
        <v>2139.5</v>
      </c>
      <c r="Y974" s="26">
        <v>161</v>
      </c>
      <c r="Z974" s="26">
        <v>676</v>
      </c>
      <c r="AA974" s="26">
        <v>2695</v>
      </c>
      <c r="AB974" s="26">
        <v>386.2</v>
      </c>
      <c r="AC974" s="26">
        <v>951</v>
      </c>
      <c r="AD974" s="26">
        <v>12685</v>
      </c>
      <c r="AE974" s="26">
        <v>1052</v>
      </c>
      <c r="AF974" s="26">
        <v>1764</v>
      </c>
      <c r="AG974" s="26">
        <v>4.8616000000000001</v>
      </c>
    </row>
    <row r="975" spans="1:33" ht="15.75" customHeight="1">
      <c r="A975" s="101">
        <v>45238</v>
      </c>
      <c r="B975" s="102">
        <f>VLOOKUP(A975,'FTSE All-Share Historical '!A:B,2,FALSE)</f>
        <v>4058.85</v>
      </c>
      <c r="C975" s="26">
        <v>604</v>
      </c>
      <c r="D975" s="26">
        <v>237.5</v>
      </c>
      <c r="E975" s="26">
        <v>220.8</v>
      </c>
      <c r="F975" s="26">
        <v>182.5</v>
      </c>
      <c r="G975" s="26">
        <v>118.25</v>
      </c>
      <c r="H975" s="26">
        <v>391.5</v>
      </c>
      <c r="I975" s="26">
        <v>29.75</v>
      </c>
      <c r="J975" s="26">
        <v>78.900000000000006</v>
      </c>
      <c r="K975" s="26">
        <v>151.75</v>
      </c>
      <c r="L975" s="26">
        <v>100</v>
      </c>
      <c r="M975" s="26">
        <v>213</v>
      </c>
      <c r="N975" s="26">
        <v>225.2</v>
      </c>
      <c r="O975" s="26">
        <v>1075</v>
      </c>
      <c r="P975" s="26">
        <v>1958</v>
      </c>
      <c r="Q975" s="26">
        <v>103</v>
      </c>
      <c r="R975" s="26">
        <v>47.2</v>
      </c>
      <c r="S975" s="26">
        <v>78.400000000000006</v>
      </c>
      <c r="T975" s="26">
        <v>400</v>
      </c>
      <c r="U975" s="26">
        <v>198</v>
      </c>
      <c r="V975" s="26">
        <v>39</v>
      </c>
      <c r="W975" s="26">
        <v>5203</v>
      </c>
      <c r="X975" s="26">
        <v>2095.5</v>
      </c>
      <c r="Y975" s="26">
        <v>160.4</v>
      </c>
      <c r="Z975" s="26">
        <v>677</v>
      </c>
      <c r="AA975" s="26">
        <v>2710</v>
      </c>
      <c r="AB975" s="26">
        <v>396.8</v>
      </c>
      <c r="AC975" s="26">
        <v>918</v>
      </c>
      <c r="AD975" s="26">
        <v>12675</v>
      </c>
      <c r="AE975" s="26">
        <v>1100</v>
      </c>
      <c r="AF975" s="26">
        <v>1760</v>
      </c>
      <c r="AG975" s="26">
        <v>4.9518000000000004</v>
      </c>
    </row>
    <row r="976" spans="1:33" ht="15.75" customHeight="1">
      <c r="A976" s="101">
        <v>45239</v>
      </c>
      <c r="B976" s="102">
        <f>VLOOKUP(A976,'FTSE All-Share Historical '!A:B,2,FALSE)</f>
        <v>4090.36</v>
      </c>
      <c r="C976" s="26">
        <v>584</v>
      </c>
      <c r="D976" s="26">
        <v>228</v>
      </c>
      <c r="E976" s="26">
        <v>221.8</v>
      </c>
      <c r="F976" s="26">
        <v>186</v>
      </c>
      <c r="G976" s="26">
        <v>119</v>
      </c>
      <c r="H976" s="26">
        <v>394</v>
      </c>
      <c r="I976" s="26">
        <v>29.75</v>
      </c>
      <c r="J976" s="26">
        <v>78.900000000000006</v>
      </c>
      <c r="K976" s="26">
        <v>153</v>
      </c>
      <c r="L976" s="26">
        <v>100.8</v>
      </c>
      <c r="M976" s="26">
        <v>211</v>
      </c>
      <c r="N976" s="26">
        <v>229</v>
      </c>
      <c r="O976" s="26">
        <v>1075</v>
      </c>
      <c r="P976" s="26">
        <v>1978</v>
      </c>
      <c r="Q976" s="26">
        <v>104.2</v>
      </c>
      <c r="R976" s="26">
        <v>49</v>
      </c>
      <c r="S976" s="26">
        <v>87.4</v>
      </c>
      <c r="T976" s="26">
        <v>413</v>
      </c>
      <c r="U976" s="26">
        <v>209</v>
      </c>
      <c r="V976" s="26">
        <v>42.35</v>
      </c>
      <c r="W976" s="26">
        <v>5262</v>
      </c>
      <c r="X976" s="26">
        <v>2076</v>
      </c>
      <c r="Y976" s="26">
        <v>162.19999999999999</v>
      </c>
      <c r="Z976" s="26">
        <v>677.5</v>
      </c>
      <c r="AA976" s="26">
        <v>2755</v>
      </c>
      <c r="AB976" s="26">
        <v>402</v>
      </c>
      <c r="AC976" s="26">
        <v>966</v>
      </c>
      <c r="AD976" s="26">
        <v>12870</v>
      </c>
      <c r="AE976" s="26">
        <v>1103</v>
      </c>
      <c r="AF976" s="26">
        <v>1757.5</v>
      </c>
      <c r="AG976" s="26">
        <v>4.7496</v>
      </c>
    </row>
    <row r="977" spans="1:33" ht="15.75" customHeight="1">
      <c r="A977" s="101">
        <v>45240</v>
      </c>
      <c r="B977" s="102">
        <f>VLOOKUP(A977,'FTSE All-Share Historical '!A:B,2,FALSE)</f>
        <v>4039.59</v>
      </c>
      <c r="C977" s="26">
        <v>582</v>
      </c>
      <c r="D977" s="26">
        <v>227</v>
      </c>
      <c r="E977" s="26">
        <v>222</v>
      </c>
      <c r="F977" s="26">
        <v>183</v>
      </c>
      <c r="G977" s="26">
        <v>117</v>
      </c>
      <c r="H977" s="26">
        <v>387.5</v>
      </c>
      <c r="I977" s="26">
        <v>29.1</v>
      </c>
      <c r="J977" s="26">
        <v>77</v>
      </c>
      <c r="K977" s="26">
        <v>152.5</v>
      </c>
      <c r="L977" s="26">
        <v>99.5</v>
      </c>
      <c r="M977" s="26">
        <v>199.4</v>
      </c>
      <c r="N977" s="26">
        <v>225</v>
      </c>
      <c r="O977" s="26">
        <v>1075</v>
      </c>
      <c r="P977" s="26">
        <v>1994</v>
      </c>
      <c r="Q977" s="26">
        <v>104</v>
      </c>
      <c r="R977" s="26">
        <v>48.6</v>
      </c>
      <c r="S977" s="26">
        <v>83.3</v>
      </c>
      <c r="T977" s="26">
        <v>438</v>
      </c>
      <c r="U977" s="26">
        <v>200</v>
      </c>
      <c r="V977" s="26">
        <v>41.85</v>
      </c>
      <c r="W977" s="26">
        <v>5259</v>
      </c>
      <c r="X977" s="26">
        <v>2018.5</v>
      </c>
      <c r="Y977" s="26">
        <v>160.6</v>
      </c>
      <c r="Z977" s="26">
        <v>660.5</v>
      </c>
      <c r="AA977" s="26">
        <v>2760</v>
      </c>
      <c r="AB977" s="26">
        <v>419</v>
      </c>
      <c r="AC977" s="26">
        <v>980</v>
      </c>
      <c r="AD977" s="26">
        <v>12970</v>
      </c>
      <c r="AE977" s="26">
        <v>1081</v>
      </c>
      <c r="AF977" s="26">
        <v>1752.5</v>
      </c>
      <c r="AG977" s="26">
        <v>4.6954000000000002</v>
      </c>
    </row>
    <row r="978" spans="1:33" ht="15.75" customHeight="1">
      <c r="A978" s="101">
        <v>45243</v>
      </c>
      <c r="B978" s="102">
        <f>VLOOKUP(A978,'FTSE All-Share Historical '!A:B,2,FALSE)</f>
        <v>4072.37</v>
      </c>
      <c r="C978" s="26">
        <v>578</v>
      </c>
      <c r="D978" s="26">
        <v>232</v>
      </c>
      <c r="E978" s="26">
        <v>221.4</v>
      </c>
      <c r="F978" s="26">
        <v>185</v>
      </c>
      <c r="G978" s="26">
        <v>119.5</v>
      </c>
      <c r="H978" s="26">
        <v>398</v>
      </c>
      <c r="I978" s="26">
        <v>28.55</v>
      </c>
      <c r="J978" s="26">
        <v>78.400000000000006</v>
      </c>
      <c r="K978" s="26">
        <v>154</v>
      </c>
      <c r="L978" s="26">
        <v>99.4</v>
      </c>
      <c r="M978" s="26">
        <v>193.2</v>
      </c>
      <c r="N978" s="26">
        <v>230.8</v>
      </c>
      <c r="O978" s="26">
        <v>1075</v>
      </c>
      <c r="P978" s="26">
        <v>2015</v>
      </c>
      <c r="Q978" s="26">
        <v>103.2</v>
      </c>
      <c r="R978" s="26">
        <v>49.5</v>
      </c>
      <c r="S978" s="26">
        <v>82.9</v>
      </c>
      <c r="T978" s="26">
        <v>370</v>
      </c>
      <c r="U978" s="26">
        <v>202</v>
      </c>
      <c r="V978" s="26">
        <v>41.15</v>
      </c>
      <c r="W978" s="26">
        <v>5300</v>
      </c>
      <c r="X978" s="26">
        <v>2031.5</v>
      </c>
      <c r="Y978" s="26">
        <v>160</v>
      </c>
      <c r="Z978" s="26">
        <v>672</v>
      </c>
      <c r="AA978" s="26">
        <v>2770</v>
      </c>
      <c r="AB978" s="26">
        <v>409.6</v>
      </c>
      <c r="AC978" s="26">
        <v>976</v>
      </c>
      <c r="AD978" s="26">
        <v>13085</v>
      </c>
      <c r="AE978" s="26">
        <v>1099</v>
      </c>
      <c r="AF978" s="26">
        <v>1767.5</v>
      </c>
      <c r="AG978" s="26">
        <v>4.7460000000000004</v>
      </c>
    </row>
    <row r="979" spans="1:33" ht="15.75" customHeight="1">
      <c r="A979" s="101">
        <v>45244</v>
      </c>
      <c r="B979" s="102">
        <f>VLOOKUP(A979,'FTSE All-Share Historical '!A:B,2,FALSE)</f>
        <v>4098.7299999999996</v>
      </c>
      <c r="C979" s="26">
        <v>574</v>
      </c>
      <c r="D979" s="26">
        <v>233</v>
      </c>
      <c r="E979" s="26">
        <v>229.4</v>
      </c>
      <c r="F979" s="26">
        <v>192</v>
      </c>
      <c r="G979" s="26">
        <v>124</v>
      </c>
      <c r="H979" s="26">
        <v>400.5</v>
      </c>
      <c r="I979" s="26">
        <v>30.55</v>
      </c>
      <c r="J979" s="26">
        <v>78</v>
      </c>
      <c r="K979" s="26">
        <v>152</v>
      </c>
      <c r="L979" s="26">
        <v>109</v>
      </c>
      <c r="M979" s="26">
        <v>210</v>
      </c>
      <c r="N979" s="26">
        <v>242.8</v>
      </c>
      <c r="O979" s="26">
        <v>1085</v>
      </c>
      <c r="P979" s="26">
        <v>2075</v>
      </c>
      <c r="Q979" s="26">
        <v>104.8</v>
      </c>
      <c r="R979" s="26">
        <v>51.4</v>
      </c>
      <c r="S979" s="26">
        <v>84.2</v>
      </c>
      <c r="T979" s="26">
        <v>341</v>
      </c>
      <c r="U979" s="26">
        <v>205</v>
      </c>
      <c r="V979" s="26">
        <v>45.1</v>
      </c>
      <c r="W979" s="26">
        <v>5412</v>
      </c>
      <c r="X979" s="26">
        <v>2143.5</v>
      </c>
      <c r="Y979" s="26">
        <v>168.6</v>
      </c>
      <c r="Z979" s="26">
        <v>709.5</v>
      </c>
      <c r="AA979" s="26">
        <v>2815</v>
      </c>
      <c r="AB979" s="26">
        <v>425.4</v>
      </c>
      <c r="AC979" s="26">
        <v>984</v>
      </c>
      <c r="AD979" s="26">
        <v>13380</v>
      </c>
      <c r="AE979" s="26">
        <v>1133</v>
      </c>
      <c r="AF979" s="26">
        <v>1750</v>
      </c>
      <c r="AG979" s="26">
        <v>4.6954000000000002</v>
      </c>
    </row>
    <row r="980" spans="1:33" ht="15.75" customHeight="1">
      <c r="A980" s="101">
        <v>45245</v>
      </c>
      <c r="B980" s="102">
        <f>VLOOKUP(A980,'FTSE All-Share Historical '!A:B,2,FALSE)</f>
        <v>4125.08</v>
      </c>
      <c r="C980" s="26">
        <v>640</v>
      </c>
      <c r="D980" s="26">
        <v>231</v>
      </c>
      <c r="E980" s="26">
        <v>234</v>
      </c>
      <c r="F980" s="26">
        <v>190</v>
      </c>
      <c r="G980" s="26">
        <v>123.5</v>
      </c>
      <c r="H980" s="26">
        <v>401</v>
      </c>
      <c r="I980" s="26">
        <v>30.55</v>
      </c>
      <c r="J980" s="26">
        <v>78.900000000000006</v>
      </c>
      <c r="K980" s="26">
        <v>155</v>
      </c>
      <c r="L980" s="26">
        <v>114</v>
      </c>
      <c r="M980" s="26">
        <v>207.5</v>
      </c>
      <c r="N980" s="26">
        <v>245.2</v>
      </c>
      <c r="O980" s="26">
        <v>1110</v>
      </c>
      <c r="P980" s="26">
        <v>2070</v>
      </c>
      <c r="Q980" s="26">
        <v>106</v>
      </c>
      <c r="R980" s="26">
        <v>53</v>
      </c>
      <c r="S980" s="26">
        <v>84.3</v>
      </c>
      <c r="T980" s="26">
        <v>345</v>
      </c>
      <c r="U980" s="26">
        <v>210</v>
      </c>
      <c r="V980" s="26">
        <v>48</v>
      </c>
      <c r="W980" s="26">
        <v>5432</v>
      </c>
      <c r="X980" s="26">
        <v>2210.5</v>
      </c>
      <c r="Y980" s="26">
        <v>172.8</v>
      </c>
      <c r="Z980" s="26">
        <v>740</v>
      </c>
      <c r="AA980" s="26">
        <v>2870</v>
      </c>
      <c r="AB980" s="26">
        <v>421</v>
      </c>
      <c r="AC980" s="26">
        <v>1090</v>
      </c>
      <c r="AD980" s="26">
        <v>13295</v>
      </c>
      <c r="AE980" s="26">
        <v>1181</v>
      </c>
      <c r="AF980" s="26">
        <v>1732</v>
      </c>
      <c r="AG980" s="26">
        <v>4.6954000000000002</v>
      </c>
    </row>
    <row r="981" spans="1:33" ht="15.75" customHeight="1">
      <c r="A981" s="101">
        <v>45246</v>
      </c>
      <c r="B981" s="102">
        <f>VLOOKUP(A981,'FTSE All-Share Historical '!A:B,2,FALSE)</f>
        <v>4079</v>
      </c>
      <c r="C981" s="26">
        <v>658</v>
      </c>
      <c r="D981" s="26">
        <v>233.5</v>
      </c>
      <c r="E981" s="26">
        <v>230</v>
      </c>
      <c r="F981" s="26">
        <v>193.5</v>
      </c>
      <c r="G981" s="26">
        <v>124</v>
      </c>
      <c r="H981" s="26">
        <v>398.5</v>
      </c>
      <c r="I981" s="26">
        <v>32.5</v>
      </c>
      <c r="J981" s="26">
        <v>77.900000000000006</v>
      </c>
      <c r="K981" s="26">
        <v>160.5</v>
      </c>
      <c r="L981" s="26">
        <v>114.8</v>
      </c>
      <c r="M981" s="26">
        <v>194.8</v>
      </c>
      <c r="N981" s="26">
        <v>242</v>
      </c>
      <c r="O981" s="26">
        <v>1110</v>
      </c>
      <c r="P981" s="26">
        <v>2025</v>
      </c>
      <c r="Q981" s="26">
        <v>105.4</v>
      </c>
      <c r="R981" s="26">
        <v>52.4</v>
      </c>
      <c r="S981" s="26">
        <v>85.8</v>
      </c>
      <c r="T981" s="26">
        <v>334.5</v>
      </c>
      <c r="U981" s="26">
        <v>203</v>
      </c>
      <c r="V981" s="26">
        <v>47.35</v>
      </c>
      <c r="W981" s="26">
        <v>5398</v>
      </c>
      <c r="X981" s="26">
        <v>2176</v>
      </c>
      <c r="Y981" s="26">
        <v>168</v>
      </c>
      <c r="Z981" s="26">
        <v>696.5</v>
      </c>
      <c r="AA981" s="26">
        <v>2810</v>
      </c>
      <c r="AB981" s="26">
        <v>395.2</v>
      </c>
      <c r="AC981" s="26">
        <v>1145</v>
      </c>
      <c r="AD981" s="26">
        <v>13180</v>
      </c>
      <c r="AE981" s="26">
        <v>1162</v>
      </c>
      <c r="AF981" s="26">
        <v>1722</v>
      </c>
      <c r="AG981" s="26">
        <v>4.6954000000000002</v>
      </c>
    </row>
    <row r="982" spans="1:33" ht="15.75" customHeight="1">
      <c r="A982" s="101">
        <v>45247</v>
      </c>
      <c r="B982" s="102">
        <f>VLOOKUP(A982,'FTSE All-Share Historical '!A:B,2,FALSE)</f>
        <v>4129.8900000000003</v>
      </c>
      <c r="C982" s="26">
        <v>654</v>
      </c>
      <c r="D982" s="26">
        <v>228.5</v>
      </c>
      <c r="E982" s="26">
        <v>234</v>
      </c>
      <c r="F982" s="26">
        <v>190</v>
      </c>
      <c r="G982" s="26">
        <v>124</v>
      </c>
      <c r="H982" s="26">
        <v>395</v>
      </c>
      <c r="I982" s="26">
        <v>32.65</v>
      </c>
      <c r="J982" s="26">
        <v>79</v>
      </c>
      <c r="K982" s="26">
        <v>178</v>
      </c>
      <c r="L982" s="26">
        <v>116.8</v>
      </c>
      <c r="M982" s="26">
        <v>195.8</v>
      </c>
      <c r="N982" s="26">
        <v>242.8</v>
      </c>
      <c r="O982" s="26">
        <v>1095</v>
      </c>
      <c r="P982" s="26">
        <v>2070</v>
      </c>
      <c r="Q982" s="26">
        <v>107.8</v>
      </c>
      <c r="R982" s="26">
        <v>53</v>
      </c>
      <c r="S982" s="26">
        <v>85.4</v>
      </c>
      <c r="T982" s="26">
        <v>333.5</v>
      </c>
      <c r="U982" s="26">
        <v>204</v>
      </c>
      <c r="V982" s="26">
        <v>47.25</v>
      </c>
      <c r="W982" s="26">
        <v>5446</v>
      </c>
      <c r="X982" s="26">
        <v>2234</v>
      </c>
      <c r="Y982" s="26">
        <v>170.4</v>
      </c>
      <c r="Z982" s="26">
        <v>706.5</v>
      </c>
      <c r="AA982" s="26">
        <v>2850</v>
      </c>
      <c r="AB982" s="26">
        <v>405.6</v>
      </c>
      <c r="AC982" s="26">
        <v>1150</v>
      </c>
      <c r="AD982" s="26">
        <v>13370</v>
      </c>
      <c r="AE982" s="26">
        <v>1179</v>
      </c>
      <c r="AF982" s="26">
        <v>1760.5</v>
      </c>
      <c r="AG982" s="26">
        <v>4.8037999999999998</v>
      </c>
    </row>
    <row r="983" spans="1:33" ht="15.75" customHeight="1">
      <c r="A983" s="101">
        <v>45250</v>
      </c>
      <c r="B983" s="102">
        <f>VLOOKUP(A983,'FTSE All-Share Historical '!A:B,2,FALSE)</f>
        <v>4127.13</v>
      </c>
      <c r="C983" s="26">
        <v>646</v>
      </c>
      <c r="D983" s="26">
        <v>230.5</v>
      </c>
      <c r="E983" s="26">
        <v>231.8</v>
      </c>
      <c r="F983" s="26">
        <v>190</v>
      </c>
      <c r="G983" s="26">
        <v>124</v>
      </c>
      <c r="H983" s="26">
        <v>399.5</v>
      </c>
      <c r="I983" s="26">
        <v>34</v>
      </c>
      <c r="J983" s="26">
        <v>78.5</v>
      </c>
      <c r="K983" s="26">
        <v>174.5</v>
      </c>
      <c r="L983" s="26">
        <v>119.8</v>
      </c>
      <c r="M983" s="26">
        <v>193</v>
      </c>
      <c r="N983" s="26">
        <v>243.2</v>
      </c>
      <c r="O983" s="26">
        <v>1095</v>
      </c>
      <c r="P983" s="26">
        <v>2050</v>
      </c>
      <c r="Q983" s="26">
        <v>105.4</v>
      </c>
      <c r="R983" s="26">
        <v>55</v>
      </c>
      <c r="S983" s="26">
        <v>84.4</v>
      </c>
      <c r="T983" s="26">
        <v>314</v>
      </c>
      <c r="U983" s="26">
        <v>206</v>
      </c>
      <c r="V983" s="26">
        <v>45.6</v>
      </c>
      <c r="W983" s="26">
        <v>5514</v>
      </c>
      <c r="X983" s="26">
        <v>2253.5</v>
      </c>
      <c r="Y983" s="26">
        <v>172</v>
      </c>
      <c r="Z983" s="26">
        <v>711</v>
      </c>
      <c r="AA983" s="26">
        <v>2830</v>
      </c>
      <c r="AB983" s="26">
        <v>402.2</v>
      </c>
      <c r="AC983" s="26">
        <v>1140</v>
      </c>
      <c r="AD983" s="26">
        <v>13175</v>
      </c>
      <c r="AE983" s="26">
        <v>1166</v>
      </c>
      <c r="AF983" s="26">
        <v>1752.5</v>
      </c>
      <c r="AG983" s="26">
        <v>4.6051000000000002</v>
      </c>
    </row>
    <row r="984" spans="1:33" ht="15.75" customHeight="1">
      <c r="A984" s="101">
        <v>45251</v>
      </c>
      <c r="B984" s="102">
        <f>VLOOKUP(A984,'FTSE All-Share Historical '!A:B,2,FALSE)</f>
        <v>4112.4799999999996</v>
      </c>
      <c r="C984" s="26">
        <v>646</v>
      </c>
      <c r="D984" s="26">
        <v>229</v>
      </c>
      <c r="E984" s="26">
        <v>230.6</v>
      </c>
      <c r="F984" s="26">
        <v>190</v>
      </c>
      <c r="G984" s="26">
        <v>125</v>
      </c>
      <c r="H984" s="26">
        <v>407.5</v>
      </c>
      <c r="I984" s="26">
        <v>33.299999999999997</v>
      </c>
      <c r="J984" s="26">
        <v>78.400000000000006</v>
      </c>
      <c r="K984" s="26">
        <v>173.5</v>
      </c>
      <c r="L984" s="26">
        <v>115.2</v>
      </c>
      <c r="M984" s="26">
        <v>192</v>
      </c>
      <c r="N984" s="26">
        <v>240</v>
      </c>
      <c r="O984" s="26">
        <v>1100</v>
      </c>
      <c r="P984" s="26">
        <v>2025</v>
      </c>
      <c r="Q984" s="26">
        <v>105</v>
      </c>
      <c r="R984" s="26">
        <v>57</v>
      </c>
      <c r="S984" s="26">
        <v>83.4</v>
      </c>
      <c r="T984" s="26">
        <v>302</v>
      </c>
      <c r="U984" s="26">
        <v>206</v>
      </c>
      <c r="V984" s="26">
        <v>43.6</v>
      </c>
      <c r="W984" s="26">
        <v>5532</v>
      </c>
      <c r="X984" s="26">
        <v>2236.5</v>
      </c>
      <c r="Y984" s="26">
        <v>172</v>
      </c>
      <c r="Z984" s="26">
        <v>699</v>
      </c>
      <c r="AA984" s="26">
        <v>2815</v>
      </c>
      <c r="AB984" s="26">
        <v>400.6</v>
      </c>
      <c r="AC984" s="26">
        <v>1120</v>
      </c>
      <c r="AD984" s="26">
        <v>13215</v>
      </c>
      <c r="AE984" s="26">
        <v>1136</v>
      </c>
      <c r="AF984" s="26">
        <v>1757.5</v>
      </c>
      <c r="AG984" s="26">
        <v>4.8760000000000003</v>
      </c>
    </row>
    <row r="985" spans="1:33" ht="15.75" customHeight="1">
      <c r="A985" s="101">
        <v>45252</v>
      </c>
      <c r="B985" s="102">
        <f>VLOOKUP(A985,'FTSE All-Share Historical '!A:B,2,FALSE)</f>
        <v>4110.72</v>
      </c>
      <c r="C985" s="26">
        <v>660</v>
      </c>
      <c r="D985" s="26">
        <v>222</v>
      </c>
      <c r="E985" s="26">
        <v>233.2</v>
      </c>
      <c r="F985" s="26">
        <v>185</v>
      </c>
      <c r="G985" s="26">
        <v>123</v>
      </c>
      <c r="H985" s="26">
        <v>400</v>
      </c>
      <c r="I985" s="26">
        <v>33.799999999999997</v>
      </c>
      <c r="J985" s="26">
        <v>77.400000000000006</v>
      </c>
      <c r="K985" s="26">
        <v>167</v>
      </c>
      <c r="L985" s="26">
        <v>118.6</v>
      </c>
      <c r="M985" s="26">
        <v>187</v>
      </c>
      <c r="N985" s="26">
        <v>238.2</v>
      </c>
      <c r="O985" s="26">
        <v>1095</v>
      </c>
      <c r="P985" s="26">
        <v>2035</v>
      </c>
      <c r="Q985" s="26">
        <v>106.4</v>
      </c>
      <c r="R985" s="26">
        <v>57.4</v>
      </c>
      <c r="S985" s="26">
        <v>83.6</v>
      </c>
      <c r="T985" s="26">
        <v>255</v>
      </c>
      <c r="U985" s="26">
        <v>205</v>
      </c>
      <c r="V985" s="26">
        <v>44.35</v>
      </c>
      <c r="W985" s="26">
        <v>5509</v>
      </c>
      <c r="X985" s="26">
        <v>2238</v>
      </c>
      <c r="Y985" s="26">
        <v>172.6</v>
      </c>
      <c r="Z985" s="26">
        <v>711.5</v>
      </c>
      <c r="AA985" s="26">
        <v>2855</v>
      </c>
      <c r="AB985" s="26">
        <v>403.6</v>
      </c>
      <c r="AC985" s="26">
        <v>1095</v>
      </c>
      <c r="AD985" s="26">
        <v>13370</v>
      </c>
      <c r="AE985" s="26">
        <v>1131</v>
      </c>
      <c r="AF985" s="26">
        <v>1756</v>
      </c>
      <c r="AG985" s="26">
        <v>4.8543000000000003</v>
      </c>
    </row>
    <row r="986" spans="1:33" ht="15.75" customHeight="1">
      <c r="A986" s="101">
        <v>45253</v>
      </c>
      <c r="B986" s="102">
        <f>VLOOKUP(A986,'FTSE All-Share Historical '!A:B,2,FALSE)</f>
        <v>4117.3999999999996</v>
      </c>
      <c r="C986" s="26">
        <v>660</v>
      </c>
      <c r="D986" s="26">
        <v>228.5</v>
      </c>
      <c r="E986" s="26">
        <v>232.8</v>
      </c>
      <c r="F986" s="26">
        <v>190</v>
      </c>
      <c r="G986" s="26">
        <v>127</v>
      </c>
      <c r="H986" s="26">
        <v>404.5</v>
      </c>
      <c r="I986" s="26">
        <v>32.9</v>
      </c>
      <c r="J986" s="26">
        <v>76</v>
      </c>
      <c r="K986" s="26">
        <v>166</v>
      </c>
      <c r="L986" s="26">
        <v>115.2</v>
      </c>
      <c r="M986" s="26">
        <v>180</v>
      </c>
      <c r="N986" s="26">
        <v>239.6</v>
      </c>
      <c r="O986" s="26">
        <v>1085</v>
      </c>
      <c r="P986" s="26">
        <v>2075</v>
      </c>
      <c r="Q986" s="26">
        <v>107.6</v>
      </c>
      <c r="R986" s="26">
        <v>58</v>
      </c>
      <c r="S986" s="26">
        <v>82.2</v>
      </c>
      <c r="T986" s="26">
        <v>289.5</v>
      </c>
      <c r="U986" s="26">
        <v>201</v>
      </c>
      <c r="V986" s="26">
        <v>44.35</v>
      </c>
      <c r="W986" s="26">
        <v>5502</v>
      </c>
      <c r="X986" s="26">
        <v>2231.5</v>
      </c>
      <c r="Y986" s="26">
        <v>174</v>
      </c>
      <c r="Z986" s="26">
        <v>712</v>
      </c>
      <c r="AA986" s="26">
        <v>2925</v>
      </c>
      <c r="AB986" s="26">
        <v>405</v>
      </c>
      <c r="AC986" s="26">
        <v>1125</v>
      </c>
      <c r="AD986" s="26">
        <v>13255</v>
      </c>
      <c r="AE986" s="26">
        <v>1121</v>
      </c>
      <c r="AF986" s="26">
        <v>1753</v>
      </c>
      <c r="AG986" s="26">
        <v>4.8543000000000003</v>
      </c>
    </row>
    <row r="987" spans="1:33" ht="15.75" customHeight="1">
      <c r="A987" s="101">
        <v>45254</v>
      </c>
      <c r="B987" s="102">
        <f>VLOOKUP(A987,'FTSE All-Share Historical '!A:B,2,FALSE)</f>
        <v>4118.87</v>
      </c>
      <c r="C987" s="26">
        <v>668</v>
      </c>
      <c r="D987" s="26">
        <v>225.5</v>
      </c>
      <c r="E987" s="26">
        <v>229</v>
      </c>
      <c r="F987" s="26">
        <v>184</v>
      </c>
      <c r="G987" s="26">
        <v>126</v>
      </c>
      <c r="H987" s="26">
        <v>404</v>
      </c>
      <c r="I987" s="26">
        <v>32.75</v>
      </c>
      <c r="J987" s="26">
        <v>77.400000000000006</v>
      </c>
      <c r="K987" s="26">
        <v>162</v>
      </c>
      <c r="L987" s="26">
        <v>114.4</v>
      </c>
      <c r="M987" s="26">
        <v>178</v>
      </c>
      <c r="N987" s="26">
        <v>242</v>
      </c>
      <c r="O987" s="26">
        <v>1085</v>
      </c>
      <c r="P987" s="26">
        <v>2065</v>
      </c>
      <c r="Q987" s="26">
        <v>106</v>
      </c>
      <c r="R987" s="26">
        <v>57.6</v>
      </c>
      <c r="S987" s="26">
        <v>83.5</v>
      </c>
      <c r="T987" s="26">
        <v>256.5</v>
      </c>
      <c r="U987" s="26">
        <v>206</v>
      </c>
      <c r="V987" s="26">
        <v>44.7</v>
      </c>
      <c r="W987" s="26">
        <v>5486</v>
      </c>
      <c r="X987" s="26">
        <v>2216.5</v>
      </c>
      <c r="Y987" s="26">
        <v>172.2</v>
      </c>
      <c r="Z987" s="26">
        <v>712</v>
      </c>
      <c r="AA987" s="26">
        <v>2950</v>
      </c>
      <c r="AB987" s="26">
        <v>405</v>
      </c>
      <c r="AC987" s="26">
        <v>1110</v>
      </c>
      <c r="AD987" s="26">
        <v>13335</v>
      </c>
      <c r="AE987" s="26">
        <v>1130</v>
      </c>
      <c r="AF987" s="26">
        <v>1758</v>
      </c>
      <c r="AG987" s="26">
        <v>4.7134999999999998</v>
      </c>
    </row>
    <row r="988" spans="1:33" ht="15.75" customHeight="1">
      <c r="A988" s="101">
        <v>45257</v>
      </c>
      <c r="B988" s="102">
        <f>VLOOKUP(A988,'FTSE All-Share Historical '!A:B,2,FALSE)</f>
        <v>4105.25</v>
      </c>
      <c r="C988" s="26">
        <v>666</v>
      </c>
      <c r="D988" s="26">
        <v>228.5</v>
      </c>
      <c r="E988" s="26">
        <v>226.2</v>
      </c>
      <c r="F988" s="26">
        <v>188</v>
      </c>
      <c r="G988" s="26">
        <v>127</v>
      </c>
      <c r="H988" s="26">
        <v>401.5</v>
      </c>
      <c r="I988" s="26">
        <v>32.25</v>
      </c>
      <c r="J988" s="26">
        <v>77</v>
      </c>
      <c r="K988" s="26">
        <v>164</v>
      </c>
      <c r="L988" s="26">
        <v>112.8</v>
      </c>
      <c r="M988" s="26">
        <v>174.6</v>
      </c>
      <c r="N988" s="26">
        <v>241.6</v>
      </c>
      <c r="O988" s="26">
        <v>1095</v>
      </c>
      <c r="P988" s="26">
        <v>2055</v>
      </c>
      <c r="Q988" s="26">
        <v>105</v>
      </c>
      <c r="R988" s="26">
        <v>56.8</v>
      </c>
      <c r="S988" s="26">
        <v>83.5</v>
      </c>
      <c r="T988" s="26">
        <v>250</v>
      </c>
      <c r="U988" s="26">
        <v>198.5</v>
      </c>
      <c r="V988" s="26">
        <v>46.05</v>
      </c>
      <c r="W988" s="26">
        <v>5462</v>
      </c>
      <c r="X988" s="26">
        <v>2205</v>
      </c>
      <c r="Y988" s="26">
        <v>170.2</v>
      </c>
      <c r="Z988" s="26">
        <v>709.5</v>
      </c>
      <c r="AA988" s="26">
        <v>2960</v>
      </c>
      <c r="AB988" s="26">
        <v>398.4</v>
      </c>
      <c r="AC988" s="26">
        <v>1085</v>
      </c>
      <c r="AD988" s="26">
        <v>13285</v>
      </c>
      <c r="AE988" s="26">
        <v>1161</v>
      </c>
      <c r="AF988" s="26">
        <v>1741.5</v>
      </c>
      <c r="AG988" s="26">
        <v>5.3997000000000002</v>
      </c>
    </row>
    <row r="989" spans="1:33" ht="15.75" customHeight="1">
      <c r="A989" s="101">
        <v>45258</v>
      </c>
      <c r="B989" s="102">
        <f>VLOOKUP(A989,'FTSE All-Share Historical '!A:B,2,FALSE)</f>
        <v>4101.0600000000004</v>
      </c>
      <c r="C989" s="26">
        <v>680</v>
      </c>
      <c r="D989" s="26">
        <v>229</v>
      </c>
      <c r="E989" s="26">
        <v>228.6</v>
      </c>
      <c r="F989" s="26">
        <v>193.5</v>
      </c>
      <c r="G989" s="26">
        <v>127</v>
      </c>
      <c r="H989" s="26">
        <v>404.5</v>
      </c>
      <c r="I989" s="26">
        <v>32.200000000000003</v>
      </c>
      <c r="J989" s="26">
        <v>77</v>
      </c>
      <c r="K989" s="26">
        <v>163</v>
      </c>
      <c r="L989" s="26">
        <v>112.6</v>
      </c>
      <c r="M989" s="26">
        <v>172</v>
      </c>
      <c r="N989" s="26">
        <v>240.6</v>
      </c>
      <c r="O989" s="26">
        <v>1070</v>
      </c>
      <c r="P989" s="26">
        <v>2070</v>
      </c>
      <c r="Q989" s="26">
        <v>105</v>
      </c>
      <c r="R989" s="26">
        <v>59.4</v>
      </c>
      <c r="S989" s="26">
        <v>81.7</v>
      </c>
      <c r="T989" s="26">
        <v>255</v>
      </c>
      <c r="U989" s="26">
        <v>201</v>
      </c>
      <c r="V989" s="26">
        <v>46.75</v>
      </c>
      <c r="W989" s="26">
        <v>5432</v>
      </c>
      <c r="X989" s="26">
        <v>2204</v>
      </c>
      <c r="Y989" s="26">
        <v>170</v>
      </c>
      <c r="Z989" s="26">
        <v>712</v>
      </c>
      <c r="AA989" s="26">
        <v>2970</v>
      </c>
      <c r="AB989" s="26">
        <v>396.8</v>
      </c>
      <c r="AC989" s="26">
        <v>1075</v>
      </c>
      <c r="AD989" s="26">
        <v>13245</v>
      </c>
      <c r="AE989" s="26">
        <v>1189</v>
      </c>
      <c r="AF989" s="26">
        <v>1740.5</v>
      </c>
      <c r="AG989" s="26">
        <v>7.0755999999999997</v>
      </c>
    </row>
    <row r="990" spans="1:33" ht="15.75" customHeight="1">
      <c r="A990" s="101">
        <v>45259</v>
      </c>
      <c r="B990" s="102">
        <f>VLOOKUP(A990,'FTSE All-Share Historical '!A:B,2,FALSE)</f>
        <v>4088.54</v>
      </c>
      <c r="C990" s="26">
        <v>690</v>
      </c>
      <c r="D990" s="26">
        <v>226.5</v>
      </c>
      <c r="E990" s="26">
        <v>185</v>
      </c>
      <c r="F990" s="26">
        <v>184</v>
      </c>
      <c r="G990" s="26">
        <v>125.5</v>
      </c>
      <c r="H990" s="26">
        <v>413</v>
      </c>
      <c r="I990" s="26">
        <v>31.8</v>
      </c>
      <c r="J990" s="26">
        <v>75</v>
      </c>
      <c r="K990" s="26">
        <v>170</v>
      </c>
      <c r="L990" s="26">
        <v>112.8</v>
      </c>
      <c r="M990" s="26">
        <v>172</v>
      </c>
      <c r="N990" s="26">
        <v>242.4</v>
      </c>
      <c r="O990" s="26">
        <v>1080</v>
      </c>
      <c r="P990" s="26">
        <v>2070</v>
      </c>
      <c r="Q990" s="26">
        <v>108.2</v>
      </c>
      <c r="R990" s="26">
        <v>59.4</v>
      </c>
      <c r="S990" s="26">
        <v>84.3</v>
      </c>
      <c r="T990" s="26">
        <v>253.5</v>
      </c>
      <c r="U990" s="26">
        <v>198</v>
      </c>
      <c r="V990" s="26">
        <v>46.7</v>
      </c>
      <c r="W990" s="26">
        <v>5400</v>
      </c>
      <c r="X990" s="26">
        <v>2138.5</v>
      </c>
      <c r="Y990" s="26">
        <v>170</v>
      </c>
      <c r="Z990" s="26">
        <v>714</v>
      </c>
      <c r="AA990" s="26">
        <v>2990</v>
      </c>
      <c r="AB990" s="26">
        <v>396.8</v>
      </c>
      <c r="AC990" s="26">
        <v>1080</v>
      </c>
      <c r="AD990" s="26">
        <v>13240</v>
      </c>
      <c r="AE990" s="26">
        <v>1211</v>
      </c>
      <c r="AF990" s="26">
        <v>1722.5</v>
      </c>
      <c r="AG990" s="26">
        <v>5.6345000000000001</v>
      </c>
    </row>
    <row r="991" spans="1:33" ht="15.75" customHeight="1">
      <c r="A991" s="101">
        <v>45260</v>
      </c>
      <c r="B991" s="102">
        <f>VLOOKUP(A991,'FTSE All-Share Historical '!A:B,2,FALSE)</f>
        <v>4095.56</v>
      </c>
      <c r="C991" s="26">
        <v>662</v>
      </c>
      <c r="D991" s="26">
        <v>218.5</v>
      </c>
      <c r="E991" s="26">
        <v>188.1</v>
      </c>
      <c r="F991" s="26">
        <v>194.5</v>
      </c>
      <c r="G991" s="26">
        <v>124</v>
      </c>
      <c r="H991" s="26">
        <v>400</v>
      </c>
      <c r="I991" s="26">
        <v>29.85</v>
      </c>
      <c r="J991" s="26">
        <v>81</v>
      </c>
      <c r="K991" s="26">
        <v>165.5</v>
      </c>
      <c r="L991" s="26">
        <v>110.4</v>
      </c>
      <c r="M991" s="26">
        <v>166.8</v>
      </c>
      <c r="N991" s="26">
        <v>221.6</v>
      </c>
      <c r="O991" s="26">
        <v>1090</v>
      </c>
      <c r="P991" s="26">
        <v>2035</v>
      </c>
      <c r="Q991" s="26">
        <v>108.8</v>
      </c>
      <c r="R991" s="26">
        <v>62</v>
      </c>
      <c r="S991" s="26">
        <v>85.3</v>
      </c>
      <c r="T991" s="26">
        <v>252</v>
      </c>
      <c r="U991" s="26">
        <v>198</v>
      </c>
      <c r="V991" s="26">
        <v>46.9</v>
      </c>
      <c r="W991" s="26">
        <v>5399</v>
      </c>
      <c r="X991" s="26">
        <v>2142</v>
      </c>
      <c r="Y991" s="26">
        <v>165.4</v>
      </c>
      <c r="Z991" s="26">
        <v>686</v>
      </c>
      <c r="AA991" s="26">
        <v>2920</v>
      </c>
      <c r="AB991" s="26">
        <v>394.8</v>
      </c>
      <c r="AC991" s="26">
        <v>1090</v>
      </c>
      <c r="AD991" s="26">
        <v>13380</v>
      </c>
      <c r="AE991" s="26">
        <v>1202</v>
      </c>
      <c r="AF991" s="26">
        <v>1723.5</v>
      </c>
      <c r="AG991" s="26">
        <v>5.4935999999999998</v>
      </c>
    </row>
    <row r="992" spans="1:33" ht="15.75" customHeight="1">
      <c r="A992" s="101">
        <v>45261</v>
      </c>
      <c r="B992" s="102">
        <f>VLOOKUP(A992,'FTSE All-Share Historical '!A:B,2,FALSE)</f>
        <v>4136.8</v>
      </c>
      <c r="C992" s="26">
        <v>678</v>
      </c>
      <c r="D992" s="26">
        <v>223.5</v>
      </c>
      <c r="E992" s="26">
        <v>191.9</v>
      </c>
      <c r="F992" s="26">
        <v>193</v>
      </c>
      <c r="G992" s="26">
        <v>126</v>
      </c>
      <c r="H992" s="26">
        <v>410</v>
      </c>
      <c r="I992" s="26">
        <v>30.3</v>
      </c>
      <c r="J992" s="26">
        <v>85.4</v>
      </c>
      <c r="K992" s="26">
        <v>166</v>
      </c>
      <c r="L992" s="26">
        <v>117.6</v>
      </c>
      <c r="M992" s="26">
        <v>168</v>
      </c>
      <c r="N992" s="26">
        <v>224.4</v>
      </c>
      <c r="O992" s="26">
        <v>1085</v>
      </c>
      <c r="P992" s="26">
        <v>2055</v>
      </c>
      <c r="Q992" s="26">
        <v>110.2</v>
      </c>
      <c r="R992" s="26">
        <v>63</v>
      </c>
      <c r="S992" s="26">
        <v>84.2</v>
      </c>
      <c r="T992" s="26">
        <v>254</v>
      </c>
      <c r="U992" s="26">
        <v>203</v>
      </c>
      <c r="V992" s="26">
        <v>47.5</v>
      </c>
      <c r="W992" s="26">
        <v>5599</v>
      </c>
      <c r="X992" s="26">
        <v>2311</v>
      </c>
      <c r="Y992" s="26">
        <v>166.8</v>
      </c>
      <c r="Z992" s="26">
        <v>700.5</v>
      </c>
      <c r="AA992" s="26">
        <v>2955</v>
      </c>
      <c r="AB992" s="26">
        <v>399</v>
      </c>
      <c r="AC992" s="26">
        <v>1105</v>
      </c>
      <c r="AD992" s="26">
        <v>13555</v>
      </c>
      <c r="AE992" s="26">
        <v>1224</v>
      </c>
      <c r="AF992" s="26">
        <v>1758</v>
      </c>
      <c r="AG992" s="26">
        <v>5.0566000000000004</v>
      </c>
    </row>
    <row r="993" spans="1:33" ht="15.75" customHeight="1">
      <c r="A993" s="101">
        <v>45264</v>
      </c>
      <c r="B993" s="102">
        <f>VLOOKUP(A993,'FTSE All-Share Historical '!A:B,2,FALSE)</f>
        <v>4127.5600000000004</v>
      </c>
      <c r="C993" s="26">
        <v>686</v>
      </c>
      <c r="D993" s="26">
        <v>220</v>
      </c>
      <c r="E993" s="26">
        <v>185.3</v>
      </c>
      <c r="F993" s="26">
        <v>194</v>
      </c>
      <c r="G993" s="26">
        <v>124</v>
      </c>
      <c r="H993" s="26">
        <v>407</v>
      </c>
      <c r="I993" s="26">
        <v>30.95</v>
      </c>
      <c r="J993" s="26">
        <v>85.6</v>
      </c>
      <c r="K993" s="26">
        <v>166</v>
      </c>
      <c r="L993" s="26">
        <v>117.4</v>
      </c>
      <c r="M993" s="26">
        <v>174</v>
      </c>
      <c r="N993" s="26">
        <v>228.6</v>
      </c>
      <c r="O993" s="26">
        <v>1070</v>
      </c>
      <c r="P993" s="26">
        <v>2040</v>
      </c>
      <c r="Q993" s="26">
        <v>109</v>
      </c>
      <c r="R993" s="26">
        <v>65</v>
      </c>
      <c r="S993" s="26">
        <v>83.6</v>
      </c>
      <c r="T993" s="26">
        <v>250</v>
      </c>
      <c r="U993" s="26">
        <v>201</v>
      </c>
      <c r="V993" s="26">
        <v>48.3</v>
      </c>
      <c r="W993" s="26">
        <v>5448</v>
      </c>
      <c r="X993" s="26">
        <v>2224.5</v>
      </c>
      <c r="Y993" s="26">
        <v>163.4</v>
      </c>
      <c r="Z993" s="26">
        <v>725</v>
      </c>
      <c r="AA993" s="26">
        <v>2910</v>
      </c>
      <c r="AB993" s="26">
        <v>392.6</v>
      </c>
      <c r="AC993" s="26">
        <v>1105</v>
      </c>
      <c r="AD993" s="26">
        <v>13355</v>
      </c>
      <c r="AE993" s="26">
        <v>1205</v>
      </c>
      <c r="AF993" s="26">
        <v>1769.5</v>
      </c>
      <c r="AG993" s="26">
        <v>5.7789999999999999</v>
      </c>
    </row>
    <row r="994" spans="1:33" ht="15.75" customHeight="1">
      <c r="A994" s="101">
        <v>45265</v>
      </c>
      <c r="B994" s="102">
        <f>VLOOKUP(A994,'FTSE All-Share Historical '!A:B,2,FALSE)</f>
        <v>4120.5600000000004</v>
      </c>
      <c r="C994" s="26">
        <v>696</v>
      </c>
      <c r="D994" s="26">
        <v>221.5</v>
      </c>
      <c r="E994" s="26">
        <v>185.4</v>
      </c>
      <c r="F994" s="26">
        <v>192.5</v>
      </c>
      <c r="G994" s="26">
        <v>122.5</v>
      </c>
      <c r="H994" s="26">
        <v>403</v>
      </c>
      <c r="I994" s="26">
        <v>29.75</v>
      </c>
      <c r="J994" s="26">
        <v>89.6</v>
      </c>
      <c r="K994" s="26">
        <v>170</v>
      </c>
      <c r="L994" s="26">
        <v>138.4</v>
      </c>
      <c r="M994" s="26">
        <v>177</v>
      </c>
      <c r="N994" s="26">
        <v>228.6</v>
      </c>
      <c r="O994" s="26">
        <v>1060</v>
      </c>
      <c r="P994" s="26">
        <v>2070</v>
      </c>
      <c r="Q994" s="26">
        <v>109.2</v>
      </c>
      <c r="R994" s="26">
        <v>64</v>
      </c>
      <c r="S994" s="26">
        <v>83.7</v>
      </c>
      <c r="T994" s="26">
        <v>260</v>
      </c>
      <c r="U994" s="26">
        <v>203</v>
      </c>
      <c r="V994" s="26">
        <v>47.9</v>
      </c>
      <c r="W994" s="26">
        <v>5420</v>
      </c>
      <c r="X994" s="26">
        <v>2155</v>
      </c>
      <c r="Y994" s="26">
        <v>160.4</v>
      </c>
      <c r="Z994" s="26">
        <v>721</v>
      </c>
      <c r="AA994" s="26">
        <v>2905</v>
      </c>
      <c r="AB994" s="26">
        <v>395.4</v>
      </c>
      <c r="AC994" s="26">
        <v>1095</v>
      </c>
      <c r="AD994" s="26">
        <v>13865</v>
      </c>
      <c r="AE994" s="26">
        <v>1198</v>
      </c>
      <c r="AF994" s="26">
        <v>1799</v>
      </c>
      <c r="AG994" s="26">
        <v>5.7066999999999997</v>
      </c>
    </row>
    <row r="995" spans="1:33" ht="15.75" customHeight="1">
      <c r="A995" s="101">
        <v>45266</v>
      </c>
      <c r="B995" s="102">
        <f>VLOOKUP(A995,'FTSE All-Share Historical '!A:B,2,FALSE)</f>
        <v>4138.24</v>
      </c>
      <c r="C995" s="26">
        <v>692</v>
      </c>
      <c r="D995" s="26">
        <v>228</v>
      </c>
      <c r="E995" s="26">
        <v>190.3</v>
      </c>
      <c r="F995" s="26">
        <v>198</v>
      </c>
      <c r="G995" s="26">
        <v>123</v>
      </c>
      <c r="H995" s="26">
        <v>407</v>
      </c>
      <c r="I995" s="26">
        <v>29.7</v>
      </c>
      <c r="J995" s="26">
        <v>88.4</v>
      </c>
      <c r="K995" s="26">
        <v>164</v>
      </c>
      <c r="L995" s="26">
        <v>149.6</v>
      </c>
      <c r="M995" s="26">
        <v>179.8</v>
      </c>
      <c r="N995" s="26">
        <v>229</v>
      </c>
      <c r="O995" s="26">
        <v>1070</v>
      </c>
      <c r="P995" s="26">
        <v>2075</v>
      </c>
      <c r="Q995" s="26">
        <v>109</v>
      </c>
      <c r="R995" s="26">
        <v>63.4</v>
      </c>
      <c r="S995" s="26">
        <v>84.8</v>
      </c>
      <c r="T995" s="26">
        <v>262.5</v>
      </c>
      <c r="U995" s="26">
        <v>202</v>
      </c>
      <c r="V995" s="26">
        <v>48.85</v>
      </c>
      <c r="W995" s="26">
        <v>5492</v>
      </c>
      <c r="X995" s="26">
        <v>2199</v>
      </c>
      <c r="Y995" s="26">
        <v>164.6</v>
      </c>
      <c r="Z995" s="26">
        <v>725.5</v>
      </c>
      <c r="AA995" s="26">
        <v>2910</v>
      </c>
      <c r="AB995" s="26">
        <v>397.8</v>
      </c>
      <c r="AC995" s="26">
        <v>1120</v>
      </c>
      <c r="AD995" s="26">
        <v>13835</v>
      </c>
      <c r="AE995" s="26">
        <v>1226</v>
      </c>
      <c r="AF995" s="26">
        <v>1803</v>
      </c>
      <c r="AG995" s="26">
        <v>5.8403999999999998</v>
      </c>
    </row>
    <row r="996" spans="1:33" ht="15.75" customHeight="1">
      <c r="A996" s="101">
        <v>45267</v>
      </c>
      <c r="B996" s="102">
        <f>VLOOKUP(A996,'FTSE All-Share Historical '!A:B,2,FALSE)</f>
        <v>4135.96</v>
      </c>
      <c r="C996" s="26">
        <v>696</v>
      </c>
      <c r="D996" s="26">
        <v>225.5</v>
      </c>
      <c r="E996" s="26">
        <v>188</v>
      </c>
      <c r="F996" s="26">
        <v>195</v>
      </c>
      <c r="G996" s="26">
        <v>127.5</v>
      </c>
      <c r="H996" s="26">
        <v>401.5</v>
      </c>
      <c r="I996" s="26">
        <v>28.7</v>
      </c>
      <c r="J996" s="26">
        <v>87</v>
      </c>
      <c r="K996" s="26">
        <v>170</v>
      </c>
      <c r="L996" s="26">
        <v>153</v>
      </c>
      <c r="M996" s="26">
        <v>182.2</v>
      </c>
      <c r="N996" s="26">
        <v>230</v>
      </c>
      <c r="O996" s="26">
        <v>1060</v>
      </c>
      <c r="P996" s="26">
        <v>2075</v>
      </c>
      <c r="Q996" s="26">
        <v>108.4</v>
      </c>
      <c r="R996" s="26">
        <v>64.8</v>
      </c>
      <c r="S996" s="26">
        <v>65.5</v>
      </c>
      <c r="T996" s="26">
        <v>262.5</v>
      </c>
      <c r="U996" s="26">
        <v>198</v>
      </c>
      <c r="V996" s="26">
        <v>50.6</v>
      </c>
      <c r="W996" s="26">
        <v>5568</v>
      </c>
      <c r="X996" s="26">
        <v>2224.5</v>
      </c>
      <c r="Y996" s="26">
        <v>167</v>
      </c>
      <c r="Z996" s="26">
        <v>733</v>
      </c>
      <c r="AA996" s="26">
        <v>2960</v>
      </c>
      <c r="AB996" s="26">
        <v>398</v>
      </c>
      <c r="AC996" s="26">
        <v>1120</v>
      </c>
      <c r="AD996" s="26">
        <v>14040</v>
      </c>
      <c r="AE996" s="26">
        <v>1223</v>
      </c>
      <c r="AF996" s="26">
        <v>1783</v>
      </c>
      <c r="AG996" s="26">
        <v>5.8512000000000004</v>
      </c>
    </row>
    <row r="997" spans="1:33" ht="15.75" customHeight="1">
      <c r="A997" s="101">
        <v>45268</v>
      </c>
      <c r="B997" s="102">
        <f>VLOOKUP(A997,'FTSE All-Share Historical '!A:B,2,FALSE)</f>
        <v>4157.84</v>
      </c>
      <c r="C997" s="26">
        <v>690</v>
      </c>
      <c r="D997" s="26">
        <v>230</v>
      </c>
      <c r="E997" s="26">
        <v>194.4</v>
      </c>
      <c r="F997" s="26">
        <v>196.5</v>
      </c>
      <c r="G997" s="26">
        <v>136.5</v>
      </c>
      <c r="H997" s="26">
        <v>397</v>
      </c>
      <c r="I997" s="26">
        <v>29.85</v>
      </c>
      <c r="J997" s="26">
        <v>86.4</v>
      </c>
      <c r="K997" s="26">
        <v>174</v>
      </c>
      <c r="L997" s="26">
        <v>156.80000000000001</v>
      </c>
      <c r="M997" s="26">
        <v>198.4</v>
      </c>
      <c r="N997" s="26">
        <v>233.6</v>
      </c>
      <c r="O997" s="26">
        <v>1060</v>
      </c>
      <c r="P997" s="26">
        <v>2060</v>
      </c>
      <c r="Q997" s="26">
        <v>105.6</v>
      </c>
      <c r="R997" s="26">
        <v>64.599999999999994</v>
      </c>
      <c r="S997" s="26">
        <v>66.3</v>
      </c>
      <c r="T997" s="26">
        <v>265.5</v>
      </c>
      <c r="U997" s="26">
        <v>207</v>
      </c>
      <c r="V997" s="26">
        <v>48.5</v>
      </c>
      <c r="W997" s="26">
        <v>5583</v>
      </c>
      <c r="X997" s="26">
        <v>1802.6</v>
      </c>
      <c r="Y997" s="26">
        <v>167.2</v>
      </c>
      <c r="Z997" s="26">
        <v>747</v>
      </c>
      <c r="AA997" s="26">
        <v>3035</v>
      </c>
      <c r="AB997" s="26">
        <v>399.2</v>
      </c>
      <c r="AC997" s="26">
        <v>1100</v>
      </c>
      <c r="AD997" s="26">
        <v>14300</v>
      </c>
      <c r="AE997" s="26">
        <v>1232</v>
      </c>
      <c r="AF997" s="26">
        <v>1751.5</v>
      </c>
      <c r="AG997" s="26">
        <v>6.0643000000000002</v>
      </c>
    </row>
    <row r="998" spans="1:33" ht="15.75" customHeight="1">
      <c r="A998" s="101">
        <v>45271</v>
      </c>
      <c r="B998" s="102">
        <f>VLOOKUP(A998,'FTSE All-Share Historical '!A:B,2,FALSE)</f>
        <v>4154.82</v>
      </c>
      <c r="C998" s="26">
        <v>690</v>
      </c>
      <c r="D998" s="26">
        <v>223.5</v>
      </c>
      <c r="E998" s="26">
        <v>195.5</v>
      </c>
      <c r="F998" s="26">
        <v>194.5</v>
      </c>
      <c r="G998" s="26">
        <v>137</v>
      </c>
      <c r="H998" s="26">
        <v>401</v>
      </c>
      <c r="I998" s="26">
        <v>29.45</v>
      </c>
      <c r="J998" s="26">
        <v>88</v>
      </c>
      <c r="K998" s="26">
        <v>166.5</v>
      </c>
      <c r="L998" s="26">
        <v>158</v>
      </c>
      <c r="M998" s="26">
        <v>197.8</v>
      </c>
      <c r="N998" s="26">
        <v>234</v>
      </c>
      <c r="O998" s="26">
        <v>1075</v>
      </c>
      <c r="P998" s="26">
        <v>2095</v>
      </c>
      <c r="Q998" s="26">
        <v>101.8</v>
      </c>
      <c r="R998" s="26">
        <v>64.2</v>
      </c>
      <c r="S998" s="26">
        <v>70.599999999999994</v>
      </c>
      <c r="T998" s="26">
        <v>270</v>
      </c>
      <c r="U998" s="26">
        <v>212</v>
      </c>
      <c r="V998" s="26">
        <v>47.85</v>
      </c>
      <c r="W998" s="26">
        <v>5484</v>
      </c>
      <c r="X998" s="26">
        <v>1789</v>
      </c>
      <c r="Y998" s="26">
        <v>163.6</v>
      </c>
      <c r="Z998" s="26">
        <v>753</v>
      </c>
      <c r="AA998" s="26">
        <v>3065</v>
      </c>
      <c r="AB998" s="26">
        <v>399.4</v>
      </c>
      <c r="AC998" s="26">
        <v>1115</v>
      </c>
      <c r="AD998" s="26">
        <v>14535</v>
      </c>
      <c r="AE998" s="26">
        <v>1240</v>
      </c>
      <c r="AF998" s="26">
        <v>1746</v>
      </c>
      <c r="AG998" s="26">
        <v>5.6345000000000001</v>
      </c>
    </row>
    <row r="999" spans="1:33" ht="15.75" customHeight="1">
      <c r="A999" s="101">
        <v>45272</v>
      </c>
      <c r="B999" s="102">
        <f>VLOOKUP(A999,'FTSE All-Share Historical '!A:B,2,FALSE)</f>
        <v>4151.0600000000004</v>
      </c>
      <c r="C999" s="26">
        <v>686</v>
      </c>
      <c r="D999" s="26">
        <v>227</v>
      </c>
      <c r="E999" s="26">
        <v>197.8</v>
      </c>
      <c r="F999" s="26">
        <v>197</v>
      </c>
      <c r="G999" s="26">
        <v>137</v>
      </c>
      <c r="H999" s="26">
        <v>386.5</v>
      </c>
      <c r="I999" s="26">
        <v>29.3</v>
      </c>
      <c r="J999" s="26">
        <v>87.4</v>
      </c>
      <c r="K999" s="26">
        <v>169.5</v>
      </c>
      <c r="L999" s="26">
        <v>162</v>
      </c>
      <c r="M999" s="26">
        <v>191.2</v>
      </c>
      <c r="N999" s="26">
        <v>236.4</v>
      </c>
      <c r="O999" s="26">
        <v>1075</v>
      </c>
      <c r="P999" s="26">
        <v>2085</v>
      </c>
      <c r="Q999" s="26">
        <v>102.2</v>
      </c>
      <c r="R999" s="26">
        <v>63</v>
      </c>
      <c r="S999" s="26">
        <v>71.099999999999994</v>
      </c>
      <c r="T999" s="26">
        <v>270</v>
      </c>
      <c r="U999" s="26">
        <v>200</v>
      </c>
      <c r="V999" s="26">
        <v>47.55</v>
      </c>
      <c r="W999" s="26">
        <v>5517</v>
      </c>
      <c r="X999" s="26">
        <v>1696</v>
      </c>
      <c r="Y999" s="26">
        <v>163</v>
      </c>
      <c r="Z999" s="26">
        <v>742</v>
      </c>
      <c r="AA999" s="26">
        <v>3090</v>
      </c>
      <c r="AB999" s="26">
        <v>390</v>
      </c>
      <c r="AC999" s="26">
        <v>1110</v>
      </c>
      <c r="AD999" s="26">
        <v>14520</v>
      </c>
      <c r="AE999" s="26">
        <v>1243</v>
      </c>
      <c r="AF999" s="26">
        <v>1746.5</v>
      </c>
      <c r="AG999" s="26">
        <v>5.6345000000000001</v>
      </c>
    </row>
    <row r="1000" spans="1:33" ht="15.75" customHeight="1">
      <c r="A1000" s="101">
        <v>45273</v>
      </c>
      <c r="B1000" s="102">
        <f>VLOOKUP(A1000,'FTSE All-Share Historical '!A:B,2,FALSE)</f>
        <v>4154.79</v>
      </c>
      <c r="C1000" s="26">
        <v>694</v>
      </c>
      <c r="D1000" s="26">
        <v>232</v>
      </c>
      <c r="E1000" s="26">
        <v>196.7</v>
      </c>
      <c r="F1000" s="26">
        <v>201</v>
      </c>
      <c r="G1000" s="26">
        <v>132.5</v>
      </c>
      <c r="H1000" s="26">
        <v>388.5</v>
      </c>
      <c r="I1000" s="26">
        <v>28.25</v>
      </c>
      <c r="J1000" s="26">
        <v>84</v>
      </c>
      <c r="K1000" s="26">
        <v>171</v>
      </c>
      <c r="L1000" s="26">
        <v>162.80000000000001</v>
      </c>
      <c r="M1000" s="26">
        <v>190</v>
      </c>
      <c r="N1000" s="26">
        <v>232.6</v>
      </c>
      <c r="O1000" s="26">
        <v>1060</v>
      </c>
      <c r="P1000" s="26">
        <v>2090</v>
      </c>
      <c r="Q1000" s="26">
        <v>102.2</v>
      </c>
      <c r="R1000" s="26">
        <v>61.2</v>
      </c>
      <c r="S1000" s="26">
        <v>71.099999999999994</v>
      </c>
      <c r="T1000" s="26">
        <v>277</v>
      </c>
      <c r="U1000" s="26">
        <v>205</v>
      </c>
      <c r="V1000" s="26">
        <v>48.05</v>
      </c>
      <c r="W1000" s="26">
        <v>5496</v>
      </c>
      <c r="X1000" s="26">
        <v>1670.2</v>
      </c>
      <c r="Y1000" s="26">
        <v>163.6</v>
      </c>
      <c r="Z1000" s="26">
        <v>737.5</v>
      </c>
      <c r="AA1000" s="26">
        <v>3145</v>
      </c>
      <c r="AB1000" s="26">
        <v>388.8</v>
      </c>
      <c r="AC1000" s="26">
        <v>1120</v>
      </c>
      <c r="AD1000" s="26">
        <v>14510</v>
      </c>
      <c r="AE1000" s="26">
        <v>1234</v>
      </c>
      <c r="AF1000" s="26">
        <v>1750</v>
      </c>
      <c r="AG1000" s="26">
        <v>5.6163999999999996</v>
      </c>
    </row>
    <row r="1001" spans="1:33" ht="15.75" customHeight="1">
      <c r="A1001" s="101">
        <v>45274</v>
      </c>
      <c r="B1001" s="102">
        <f>VLOOKUP(A1001,'FTSE All-Share Historical '!A:B,2,FALSE)</f>
        <v>4219.87</v>
      </c>
      <c r="C1001" s="26">
        <v>692</v>
      </c>
      <c r="D1001" s="26">
        <v>229</v>
      </c>
      <c r="E1001" s="26">
        <v>195</v>
      </c>
      <c r="F1001" s="26">
        <v>195</v>
      </c>
      <c r="G1001" s="26">
        <v>133</v>
      </c>
      <c r="H1001" s="26">
        <v>376</v>
      </c>
      <c r="I1001" s="26">
        <v>30.1</v>
      </c>
      <c r="J1001" s="26">
        <v>90.2</v>
      </c>
      <c r="K1001" s="26">
        <v>173.5</v>
      </c>
      <c r="L1001" s="26">
        <v>164</v>
      </c>
      <c r="M1001" s="26">
        <v>201</v>
      </c>
      <c r="N1001" s="26">
        <v>240</v>
      </c>
      <c r="O1001" s="26">
        <v>1080</v>
      </c>
      <c r="P1001" s="26">
        <v>2140</v>
      </c>
      <c r="Q1001" s="26">
        <v>105.4</v>
      </c>
      <c r="R1001" s="26">
        <v>60.6</v>
      </c>
      <c r="S1001" s="26">
        <v>71</v>
      </c>
      <c r="T1001" s="26">
        <v>315</v>
      </c>
      <c r="U1001" s="26">
        <v>208</v>
      </c>
      <c r="V1001" s="26">
        <v>52</v>
      </c>
      <c r="W1001" s="26">
        <v>5653</v>
      </c>
      <c r="X1001" s="26">
        <v>1795.4</v>
      </c>
      <c r="Y1001" s="26">
        <v>171.8</v>
      </c>
      <c r="Z1001" s="26">
        <v>765</v>
      </c>
      <c r="AA1001" s="26">
        <v>3165</v>
      </c>
      <c r="AB1001" s="26">
        <v>397.6</v>
      </c>
      <c r="AC1001" s="26">
        <v>1125</v>
      </c>
      <c r="AD1001" s="26">
        <v>14665</v>
      </c>
      <c r="AE1001" s="26">
        <v>1280</v>
      </c>
      <c r="AF1001" s="26">
        <v>1780.5</v>
      </c>
      <c r="AG1001" s="26">
        <v>5.6163999999999996</v>
      </c>
    </row>
    <row r="1002" spans="1:33" ht="15.75" customHeight="1">
      <c r="A1002" s="101">
        <v>45275</v>
      </c>
      <c r="B1002" s="102">
        <f>VLOOKUP(A1002,'FTSE All-Share Historical '!A:B,2,FALSE)</f>
        <v>4184.0200000000004</v>
      </c>
      <c r="C1002" s="26">
        <v>680</v>
      </c>
      <c r="D1002" s="26">
        <v>232.5</v>
      </c>
      <c r="E1002" s="26">
        <v>192.6</v>
      </c>
      <c r="F1002" s="26">
        <v>205</v>
      </c>
      <c r="G1002" s="26">
        <v>136</v>
      </c>
      <c r="H1002" s="26">
        <v>393.5</v>
      </c>
      <c r="I1002" s="26">
        <v>31.7</v>
      </c>
      <c r="J1002" s="26">
        <v>92</v>
      </c>
      <c r="K1002" s="26">
        <v>180</v>
      </c>
      <c r="L1002" s="26">
        <v>167.6</v>
      </c>
      <c r="M1002" s="26">
        <v>198</v>
      </c>
      <c r="N1002" s="26">
        <v>246.4</v>
      </c>
      <c r="O1002" s="26">
        <v>1065</v>
      </c>
      <c r="P1002" s="26">
        <v>2145</v>
      </c>
      <c r="Q1002" s="26">
        <v>105</v>
      </c>
      <c r="R1002" s="26">
        <v>64.599999999999994</v>
      </c>
      <c r="S1002" s="26">
        <v>70</v>
      </c>
      <c r="T1002" s="26">
        <v>307</v>
      </c>
      <c r="U1002" s="26">
        <v>199</v>
      </c>
      <c r="V1002" s="26">
        <v>51.2</v>
      </c>
      <c r="W1002" s="26">
        <v>5698</v>
      </c>
      <c r="X1002" s="26">
        <v>1824</v>
      </c>
      <c r="Y1002" s="26">
        <v>176.4</v>
      </c>
      <c r="Z1002" s="26">
        <v>783</v>
      </c>
      <c r="AA1002" s="26">
        <v>3180</v>
      </c>
      <c r="AB1002" s="26">
        <v>385</v>
      </c>
      <c r="AC1002" s="26">
        <v>1115</v>
      </c>
      <c r="AD1002" s="26">
        <v>14900</v>
      </c>
      <c r="AE1002" s="26">
        <v>1281</v>
      </c>
      <c r="AF1002" s="26">
        <v>1729.5</v>
      </c>
      <c r="AG1002" s="26">
        <v>5.3418999999999999</v>
      </c>
    </row>
    <row r="1003" spans="1:33" ht="15.75" customHeight="1">
      <c r="A1003" s="101">
        <v>45278</v>
      </c>
      <c r="B1003" s="102">
        <f>VLOOKUP(A1003,'FTSE All-Share Historical '!A:B,2,FALSE)</f>
        <v>4202.42</v>
      </c>
      <c r="C1003" s="26">
        <v>688</v>
      </c>
      <c r="D1003" s="26">
        <v>231.5</v>
      </c>
      <c r="E1003" s="26">
        <v>193</v>
      </c>
      <c r="F1003" s="26">
        <v>203</v>
      </c>
      <c r="G1003" s="26">
        <v>136.5</v>
      </c>
      <c r="H1003" s="26">
        <v>382</v>
      </c>
      <c r="I1003" s="26">
        <v>33.799999999999997</v>
      </c>
      <c r="J1003" s="26">
        <v>94</v>
      </c>
      <c r="K1003" s="26">
        <v>184</v>
      </c>
      <c r="L1003" s="26">
        <v>175.2</v>
      </c>
      <c r="M1003" s="26">
        <v>195</v>
      </c>
      <c r="N1003" s="26">
        <v>248</v>
      </c>
      <c r="O1003" s="26">
        <v>1075</v>
      </c>
      <c r="P1003" s="26">
        <v>2135</v>
      </c>
      <c r="Q1003" s="26">
        <v>105</v>
      </c>
      <c r="R1003" s="26">
        <v>64.400000000000006</v>
      </c>
      <c r="S1003" s="26">
        <v>70.3</v>
      </c>
      <c r="T1003" s="26">
        <v>312.5</v>
      </c>
      <c r="U1003" s="26">
        <v>204</v>
      </c>
      <c r="V1003" s="26">
        <v>51.5</v>
      </c>
      <c r="W1003" s="26">
        <v>5765</v>
      </c>
      <c r="X1003" s="26">
        <v>1821.4</v>
      </c>
      <c r="Y1003" s="26">
        <v>178.4</v>
      </c>
      <c r="Z1003" s="26">
        <v>791.5</v>
      </c>
      <c r="AA1003" s="26">
        <v>3200</v>
      </c>
      <c r="AB1003" s="26">
        <v>394</v>
      </c>
      <c r="AC1003" s="26">
        <v>1095</v>
      </c>
      <c r="AD1003" s="26">
        <v>14845</v>
      </c>
      <c r="AE1003" s="26">
        <v>1270</v>
      </c>
      <c r="AF1003" s="26">
        <v>1751.5</v>
      </c>
      <c r="AG1003" s="26">
        <v>5.2154999999999996</v>
      </c>
    </row>
    <row r="1004" spans="1:33" ht="15.75" customHeight="1">
      <c r="A1004" s="101">
        <v>45279</v>
      </c>
      <c r="B1004" s="102">
        <f>VLOOKUP(A1004,'FTSE All-Share Historical '!A:B,2,FALSE)</f>
        <v>4216.54</v>
      </c>
      <c r="C1004" s="26">
        <v>674</v>
      </c>
      <c r="D1004" s="26">
        <v>225.5</v>
      </c>
      <c r="E1004" s="26">
        <v>193</v>
      </c>
      <c r="F1004" s="26">
        <v>205</v>
      </c>
      <c r="G1004" s="26">
        <v>139.5</v>
      </c>
      <c r="H1004" s="26">
        <v>382</v>
      </c>
      <c r="I1004" s="26">
        <v>32.450000000000003</v>
      </c>
      <c r="J1004" s="26">
        <v>97.2</v>
      </c>
      <c r="K1004" s="26">
        <v>182</v>
      </c>
      <c r="L1004" s="26">
        <v>177</v>
      </c>
      <c r="M1004" s="26">
        <v>201.5</v>
      </c>
      <c r="N1004" s="26">
        <v>248.4</v>
      </c>
      <c r="O1004" s="26">
        <v>1105</v>
      </c>
      <c r="P1004" s="26">
        <v>2145</v>
      </c>
      <c r="Q1004" s="26">
        <v>106.4</v>
      </c>
      <c r="R1004" s="26">
        <v>63.8</v>
      </c>
      <c r="S1004" s="26">
        <v>69.099999999999994</v>
      </c>
      <c r="T1004" s="26">
        <v>327</v>
      </c>
      <c r="U1004" s="26">
        <v>206</v>
      </c>
      <c r="V1004" s="26">
        <v>52.7</v>
      </c>
      <c r="W1004" s="26">
        <v>5786</v>
      </c>
      <c r="X1004" s="26">
        <v>1891.6</v>
      </c>
      <c r="Y1004" s="26">
        <v>181</v>
      </c>
      <c r="Z1004" s="26">
        <v>801.5</v>
      </c>
      <c r="AA1004" s="26">
        <v>3190</v>
      </c>
      <c r="AB1004" s="26">
        <v>396.8</v>
      </c>
      <c r="AC1004" s="26">
        <v>1105</v>
      </c>
      <c r="AD1004" s="26">
        <v>14890</v>
      </c>
      <c r="AE1004" s="26">
        <v>1294</v>
      </c>
      <c r="AF1004" s="26">
        <v>1765</v>
      </c>
      <c r="AG1004" s="26">
        <v>5.2515999999999998</v>
      </c>
    </row>
    <row r="1005" spans="1:33" ht="15.75" customHeight="1">
      <c r="A1005" s="101">
        <v>45280</v>
      </c>
      <c r="B1005" s="102">
        <f>VLOOKUP(A1005,'FTSE All-Share Historical '!A:B,2,FALSE)</f>
        <v>4263.04</v>
      </c>
      <c r="C1005" s="26">
        <v>676</v>
      </c>
      <c r="D1005" s="26">
        <v>227</v>
      </c>
      <c r="E1005" s="26">
        <v>199</v>
      </c>
      <c r="F1005" s="26">
        <v>205</v>
      </c>
      <c r="G1005" s="26">
        <v>138</v>
      </c>
      <c r="H1005" s="26">
        <v>377</v>
      </c>
      <c r="I1005" s="26">
        <v>34.6</v>
      </c>
      <c r="J1005" s="26">
        <v>102</v>
      </c>
      <c r="K1005" s="26">
        <v>190</v>
      </c>
      <c r="L1005" s="26">
        <v>178</v>
      </c>
      <c r="M1005" s="26">
        <v>198</v>
      </c>
      <c r="N1005" s="26">
        <v>255</v>
      </c>
      <c r="O1005" s="26">
        <v>1115</v>
      </c>
      <c r="P1005" s="26">
        <v>2205</v>
      </c>
      <c r="Q1005" s="26">
        <v>111.2</v>
      </c>
      <c r="R1005" s="26">
        <v>64.599999999999994</v>
      </c>
      <c r="S1005" s="26">
        <v>70.2</v>
      </c>
      <c r="T1005" s="26">
        <v>335</v>
      </c>
      <c r="U1005" s="26">
        <v>202</v>
      </c>
      <c r="V1005" s="26">
        <v>55.9</v>
      </c>
      <c r="W1005" s="26">
        <v>5783</v>
      </c>
      <c r="X1005" s="26">
        <v>1912</v>
      </c>
      <c r="Y1005" s="26">
        <v>182</v>
      </c>
      <c r="Z1005" s="26">
        <v>810</v>
      </c>
      <c r="AA1005" s="26">
        <v>3160</v>
      </c>
      <c r="AB1005" s="26">
        <v>400.4</v>
      </c>
      <c r="AC1005" s="26">
        <v>1115</v>
      </c>
      <c r="AD1005" s="26">
        <v>14940</v>
      </c>
      <c r="AE1005" s="26">
        <v>1315</v>
      </c>
      <c r="AF1005" s="26">
        <v>1807</v>
      </c>
      <c r="AG1005" s="26">
        <v>5.1505000000000001</v>
      </c>
    </row>
    <row r="1006" spans="1:33" ht="15.75" customHeight="1">
      <c r="A1006" s="101">
        <v>45281</v>
      </c>
      <c r="B1006" s="102">
        <f>VLOOKUP(A1006,'FTSE All-Share Historical '!A:B,2,FALSE)</f>
        <v>4251.32</v>
      </c>
      <c r="C1006" s="26">
        <v>680</v>
      </c>
      <c r="D1006" s="26">
        <v>225</v>
      </c>
      <c r="E1006" s="26">
        <v>202.4</v>
      </c>
      <c r="F1006" s="26">
        <v>206</v>
      </c>
      <c r="G1006" s="26">
        <v>137.5</v>
      </c>
      <c r="H1006" s="26">
        <v>372</v>
      </c>
      <c r="I1006" s="26">
        <v>33.450000000000003</v>
      </c>
      <c r="J1006" s="26">
        <v>103</v>
      </c>
      <c r="K1006" s="26">
        <v>190</v>
      </c>
      <c r="L1006" s="26">
        <v>172.2</v>
      </c>
      <c r="M1006" s="26">
        <v>197</v>
      </c>
      <c r="N1006" s="26">
        <v>251.8</v>
      </c>
      <c r="O1006" s="26">
        <v>1085</v>
      </c>
      <c r="P1006" s="26">
        <v>2220</v>
      </c>
      <c r="Q1006" s="26">
        <v>110.4</v>
      </c>
      <c r="R1006" s="26">
        <v>64</v>
      </c>
      <c r="S1006" s="26">
        <v>70</v>
      </c>
      <c r="T1006" s="26">
        <v>314</v>
      </c>
      <c r="U1006" s="26">
        <v>205</v>
      </c>
      <c r="V1006" s="26">
        <v>57.3</v>
      </c>
      <c r="W1006" s="26">
        <v>5812</v>
      </c>
      <c r="X1006" s="26">
        <v>1924</v>
      </c>
      <c r="Y1006" s="26">
        <v>181.6</v>
      </c>
      <c r="Z1006" s="26">
        <v>818</v>
      </c>
      <c r="AA1006" s="26">
        <v>3145</v>
      </c>
      <c r="AB1006" s="26">
        <v>395</v>
      </c>
      <c r="AC1006" s="26">
        <v>1175</v>
      </c>
      <c r="AD1006" s="26">
        <v>14925</v>
      </c>
      <c r="AE1006" s="26">
        <v>1318</v>
      </c>
      <c r="AF1006" s="26">
        <v>1789</v>
      </c>
      <c r="AG1006" s="26">
        <v>4.8399000000000001</v>
      </c>
    </row>
    <row r="1007" spans="1:33" ht="15.75" customHeight="1">
      <c r="A1007" s="101">
        <v>45282</v>
      </c>
      <c r="B1007" s="102">
        <f>VLOOKUP(A1007,'FTSE All-Share Historical '!A:B,2,FALSE)</f>
        <v>4254.5</v>
      </c>
      <c r="C1007" s="26">
        <v>670</v>
      </c>
      <c r="D1007" s="26">
        <v>227</v>
      </c>
      <c r="E1007" s="26">
        <v>202</v>
      </c>
      <c r="F1007" s="26" t="e">
        <v>#N/A</v>
      </c>
      <c r="G1007" s="26">
        <v>137</v>
      </c>
      <c r="H1007" s="26">
        <v>384</v>
      </c>
      <c r="I1007" s="26">
        <v>34.299999999999997</v>
      </c>
      <c r="J1007" s="26">
        <v>103</v>
      </c>
      <c r="K1007" s="26">
        <v>182.5</v>
      </c>
      <c r="L1007" s="26">
        <v>172.6</v>
      </c>
      <c r="M1007" s="26">
        <v>197</v>
      </c>
      <c r="N1007" s="26">
        <v>260</v>
      </c>
      <c r="O1007" s="26">
        <v>1120</v>
      </c>
      <c r="P1007" s="26">
        <v>2250</v>
      </c>
      <c r="Q1007" s="26">
        <v>110</v>
      </c>
      <c r="R1007" s="26">
        <v>64</v>
      </c>
      <c r="S1007" s="26">
        <v>70.2</v>
      </c>
      <c r="T1007" s="26">
        <v>310</v>
      </c>
      <c r="U1007" s="26">
        <v>202</v>
      </c>
      <c r="V1007" s="26">
        <v>57</v>
      </c>
      <c r="W1007" s="26">
        <v>5839</v>
      </c>
      <c r="X1007" s="26">
        <v>1931.8</v>
      </c>
      <c r="Y1007" s="26">
        <v>181</v>
      </c>
      <c r="Z1007" s="26">
        <v>813</v>
      </c>
      <c r="AA1007" s="26">
        <v>3160</v>
      </c>
      <c r="AB1007" s="26">
        <v>396.6</v>
      </c>
      <c r="AC1007" s="26">
        <v>1165</v>
      </c>
      <c r="AD1007" s="26">
        <v>14930</v>
      </c>
      <c r="AE1007" s="26">
        <v>1302</v>
      </c>
      <c r="AF1007" s="26">
        <v>1773</v>
      </c>
      <c r="AG1007" s="26">
        <v>4.7713000000000001</v>
      </c>
    </row>
    <row r="1008" spans="1:33" ht="15.75" customHeight="1">
      <c r="A1008" s="101">
        <v>45287</v>
      </c>
      <c r="B1008" s="102">
        <f>VLOOKUP(A1008,'FTSE All-Share Historical '!A:B,2,FALSE)</f>
        <v>4270.28</v>
      </c>
      <c r="C1008" s="26">
        <v>670</v>
      </c>
      <c r="D1008" s="26">
        <v>225</v>
      </c>
      <c r="E1008" s="26">
        <v>202.6</v>
      </c>
      <c r="F1008" s="26">
        <v>209</v>
      </c>
      <c r="G1008" s="26">
        <v>135</v>
      </c>
      <c r="H1008" s="26">
        <v>388</v>
      </c>
      <c r="I1008" s="26">
        <v>33.9</v>
      </c>
      <c r="J1008" s="26">
        <v>106.5</v>
      </c>
      <c r="K1008" s="26">
        <v>190</v>
      </c>
      <c r="L1008" s="26">
        <v>174</v>
      </c>
      <c r="M1008" s="26">
        <v>212</v>
      </c>
      <c r="N1008" s="26">
        <v>259</v>
      </c>
      <c r="O1008" s="26">
        <v>1100</v>
      </c>
      <c r="P1008" s="26">
        <v>2220</v>
      </c>
      <c r="Q1008" s="26">
        <v>110</v>
      </c>
      <c r="R1008" s="26">
        <v>62.6</v>
      </c>
      <c r="S1008" s="26">
        <v>70</v>
      </c>
      <c r="T1008" s="26">
        <v>312</v>
      </c>
      <c r="U1008" s="26">
        <v>204</v>
      </c>
      <c r="V1008" s="26">
        <v>57.4</v>
      </c>
      <c r="W1008" s="26">
        <v>5825</v>
      </c>
      <c r="X1008" s="26">
        <v>1975.8</v>
      </c>
      <c r="Y1008" s="26">
        <v>185.4</v>
      </c>
      <c r="Z1008" s="26">
        <v>820</v>
      </c>
      <c r="AA1008" s="26">
        <v>3155</v>
      </c>
      <c r="AB1008" s="26">
        <v>398.4</v>
      </c>
      <c r="AC1008" s="26">
        <v>1210</v>
      </c>
      <c r="AD1008" s="26">
        <v>15085</v>
      </c>
      <c r="AE1008" s="26">
        <v>1276</v>
      </c>
      <c r="AF1008" s="26">
        <v>1777.5</v>
      </c>
      <c r="AG1008" s="26">
        <v>4.4569999999999999</v>
      </c>
    </row>
    <row r="1009" spans="1:33" ht="15.75" customHeight="1">
      <c r="A1009" s="101">
        <v>45288</v>
      </c>
      <c r="B1009" s="102">
        <f>VLOOKUP(A1009,'FTSE All-Share Historical '!A:B,2,FALSE)</f>
        <v>4269.1899999999996</v>
      </c>
      <c r="C1009" s="26">
        <v>670</v>
      </c>
      <c r="D1009" s="26">
        <v>229.5</v>
      </c>
      <c r="E1009" s="26">
        <v>200</v>
      </c>
      <c r="F1009" s="26">
        <v>208</v>
      </c>
      <c r="G1009" s="26">
        <v>130</v>
      </c>
      <c r="H1009" s="26">
        <v>385.5</v>
      </c>
      <c r="I1009" s="26">
        <v>33.4</v>
      </c>
      <c r="J1009" s="26">
        <v>108.5</v>
      </c>
      <c r="K1009" s="26">
        <v>189.5</v>
      </c>
      <c r="L1009" s="26">
        <v>174.4</v>
      </c>
      <c r="M1009" s="26">
        <v>217.5</v>
      </c>
      <c r="N1009" s="26">
        <v>259.2</v>
      </c>
      <c r="O1009" s="26">
        <v>1100</v>
      </c>
      <c r="P1009" s="26">
        <v>2220</v>
      </c>
      <c r="Q1009" s="26">
        <v>108.4</v>
      </c>
      <c r="R1009" s="26">
        <v>64</v>
      </c>
      <c r="S1009" s="26">
        <v>70.7</v>
      </c>
      <c r="T1009" s="26">
        <v>314</v>
      </c>
      <c r="U1009" s="26">
        <v>204</v>
      </c>
      <c r="V1009" s="26">
        <v>58.4</v>
      </c>
      <c r="W1009" s="26">
        <v>5860</v>
      </c>
      <c r="X1009" s="26">
        <v>1984.8</v>
      </c>
      <c r="Y1009" s="26">
        <v>184.2</v>
      </c>
      <c r="Z1009" s="26">
        <v>808.5</v>
      </c>
      <c r="AA1009" s="26">
        <v>3155</v>
      </c>
      <c r="AB1009" s="26">
        <v>397.2</v>
      </c>
      <c r="AC1009" s="26">
        <v>1180</v>
      </c>
      <c r="AD1009" s="26">
        <v>15115</v>
      </c>
      <c r="AE1009" s="26">
        <v>1264</v>
      </c>
      <c r="AF1009" s="26">
        <v>1767.5</v>
      </c>
      <c r="AG1009" s="26">
        <v>4.4280999999999997</v>
      </c>
    </row>
    <row r="1010" spans="1:33" ht="15.75" customHeight="1">
      <c r="A1010" s="101">
        <v>45289</v>
      </c>
      <c r="B1010" s="102">
        <f>VLOOKUP(A1010,'FTSE All-Share Historical '!A:B,2,FALSE)</f>
        <v>4273.24</v>
      </c>
      <c r="C1010" s="26">
        <v>652</v>
      </c>
      <c r="D1010" s="26">
        <v>225</v>
      </c>
      <c r="E1010" s="26">
        <v>199.3</v>
      </c>
      <c r="F1010" s="26">
        <v>212</v>
      </c>
      <c r="G1010" s="26">
        <v>136.5</v>
      </c>
      <c r="H1010" s="26">
        <v>394.5</v>
      </c>
      <c r="I1010" s="26">
        <v>33.799999999999997</v>
      </c>
      <c r="J1010" s="26">
        <v>114.5</v>
      </c>
      <c r="K1010" s="26">
        <v>192</v>
      </c>
      <c r="L1010" s="26">
        <v>175</v>
      </c>
      <c r="M1010" s="26">
        <v>220</v>
      </c>
      <c r="N1010" s="26">
        <v>257.8</v>
      </c>
      <c r="O1010" s="26">
        <v>1090</v>
      </c>
      <c r="P1010" s="26">
        <v>2215</v>
      </c>
      <c r="Q1010" s="26">
        <v>107.2</v>
      </c>
      <c r="R1010" s="26">
        <v>63.4</v>
      </c>
      <c r="S1010" s="26">
        <v>71</v>
      </c>
      <c r="T1010" s="26">
        <v>302</v>
      </c>
      <c r="U1010" s="26">
        <v>204</v>
      </c>
      <c r="V1010" s="26">
        <v>58.3</v>
      </c>
      <c r="W1010" s="26">
        <v>5842</v>
      </c>
      <c r="X1010" s="26">
        <v>1970.6</v>
      </c>
      <c r="Y1010" s="26">
        <v>180.8</v>
      </c>
      <c r="Z1010" s="26">
        <v>810.5</v>
      </c>
      <c r="AA1010" s="26">
        <v>3165</v>
      </c>
      <c r="AB1010" s="26">
        <v>395</v>
      </c>
      <c r="AC1010" s="26">
        <v>1200</v>
      </c>
      <c r="AD1010" s="26">
        <v>15085</v>
      </c>
      <c r="AE1010" s="26">
        <v>1249</v>
      </c>
      <c r="AF1010" s="26">
        <v>1789</v>
      </c>
      <c r="AG1010" s="26">
        <v>4.3162000000000003</v>
      </c>
    </row>
    <row r="1011" spans="1:33" ht="15.75" customHeight="1">
      <c r="A1011" s="101">
        <v>45293</v>
      </c>
      <c r="B1011" s="102">
        <f>VLOOKUP(A1011,'FTSE All-Share Historical '!A:B,2,FALSE)</f>
        <v>4262.1499999999996</v>
      </c>
      <c r="C1011" s="26">
        <v>662</v>
      </c>
      <c r="D1011" s="26">
        <v>226</v>
      </c>
      <c r="E1011" s="26">
        <v>192</v>
      </c>
      <c r="F1011" s="26">
        <v>207</v>
      </c>
      <c r="G1011" s="26">
        <v>132</v>
      </c>
      <c r="H1011" s="26">
        <v>399</v>
      </c>
      <c r="I1011" s="26">
        <v>33.700000000000003</v>
      </c>
      <c r="J1011" s="26">
        <v>110</v>
      </c>
      <c r="K1011" s="26">
        <v>182</v>
      </c>
      <c r="L1011" s="26">
        <v>168.6</v>
      </c>
      <c r="M1011" s="26">
        <v>210</v>
      </c>
      <c r="N1011" s="26">
        <v>254</v>
      </c>
      <c r="O1011" s="26">
        <v>1120</v>
      </c>
      <c r="P1011" s="26">
        <v>2175</v>
      </c>
      <c r="Q1011" s="26">
        <v>107</v>
      </c>
      <c r="R1011" s="26">
        <v>64.400000000000006</v>
      </c>
      <c r="S1011" s="26">
        <v>72.2</v>
      </c>
      <c r="T1011" s="26">
        <v>287.5</v>
      </c>
      <c r="U1011" s="26">
        <v>202</v>
      </c>
      <c r="V1011" s="26">
        <v>56</v>
      </c>
      <c r="W1011" s="26">
        <v>5891</v>
      </c>
      <c r="X1011" s="26">
        <v>1968.2</v>
      </c>
      <c r="Y1011" s="26">
        <v>181.8</v>
      </c>
      <c r="Z1011" s="26">
        <v>804.5</v>
      </c>
      <c r="AA1011" s="26">
        <v>3165</v>
      </c>
      <c r="AB1011" s="26">
        <v>420</v>
      </c>
      <c r="AC1011" s="26">
        <v>1200</v>
      </c>
      <c r="AD1011" s="26">
        <v>14890</v>
      </c>
      <c r="AE1011" s="26">
        <v>1245</v>
      </c>
      <c r="AF1011" s="26">
        <v>1786.5</v>
      </c>
      <c r="AG1011" s="26">
        <v>4.4028</v>
      </c>
    </row>
    <row r="1012" spans="1:33" ht="15.75" customHeight="1">
      <c r="A1012" s="101">
        <v>45294</v>
      </c>
      <c r="B1012" s="102">
        <f>VLOOKUP(A1012,'FTSE All-Share Historical '!A:B,2,FALSE)</f>
        <v>4237.83</v>
      </c>
      <c r="C1012" s="26">
        <v>662</v>
      </c>
      <c r="D1012" s="26">
        <v>225.5</v>
      </c>
      <c r="E1012" s="26">
        <v>187.5</v>
      </c>
      <c r="F1012" s="26">
        <v>207</v>
      </c>
      <c r="G1012" s="26">
        <v>131</v>
      </c>
      <c r="H1012" s="26">
        <v>387</v>
      </c>
      <c r="I1012" s="26">
        <v>33.4</v>
      </c>
      <c r="J1012" s="26">
        <v>109.25</v>
      </c>
      <c r="K1012" s="26">
        <v>190</v>
      </c>
      <c r="L1012" s="26">
        <v>169.2</v>
      </c>
      <c r="M1012" s="26">
        <v>213</v>
      </c>
      <c r="N1012" s="26">
        <v>256.2</v>
      </c>
      <c r="O1012" s="26">
        <v>1110</v>
      </c>
      <c r="P1012" s="26">
        <v>2155</v>
      </c>
      <c r="Q1012" s="26">
        <v>105.2</v>
      </c>
      <c r="R1012" s="26">
        <v>63</v>
      </c>
      <c r="S1012" s="26">
        <v>70</v>
      </c>
      <c r="T1012" s="26">
        <v>284</v>
      </c>
      <c r="U1012" s="26">
        <v>201</v>
      </c>
      <c r="V1012" s="26">
        <v>54.1</v>
      </c>
      <c r="W1012" s="26">
        <v>5778</v>
      </c>
      <c r="X1012" s="26">
        <v>1869</v>
      </c>
      <c r="Y1012" s="26">
        <v>176</v>
      </c>
      <c r="Z1012" s="26">
        <v>808</v>
      </c>
      <c r="AA1012" s="26">
        <v>3200</v>
      </c>
      <c r="AB1012" s="26">
        <v>440.8</v>
      </c>
      <c r="AC1012" s="26">
        <v>1230</v>
      </c>
      <c r="AD1012" s="26">
        <v>14600</v>
      </c>
      <c r="AE1012" s="26">
        <v>1216</v>
      </c>
      <c r="AF1012" s="26">
        <v>1814</v>
      </c>
      <c r="AG1012" s="26">
        <v>4.4317000000000002</v>
      </c>
    </row>
    <row r="1013" spans="1:33" ht="15.75" customHeight="1">
      <c r="A1013" s="101">
        <v>45295</v>
      </c>
      <c r="B1013" s="102">
        <f>VLOOKUP(A1013,'FTSE All-Share Historical '!A:B,2,FALSE)</f>
        <v>4258.54</v>
      </c>
      <c r="C1013" s="26">
        <v>672</v>
      </c>
      <c r="D1013" s="26">
        <v>227</v>
      </c>
      <c r="E1013" s="26">
        <v>187.2</v>
      </c>
      <c r="F1013" s="26">
        <v>210</v>
      </c>
      <c r="G1013" s="26">
        <v>135</v>
      </c>
      <c r="H1013" s="26">
        <v>382.5</v>
      </c>
      <c r="I1013" s="26">
        <v>33.85</v>
      </c>
      <c r="J1013" s="26">
        <v>107.5</v>
      </c>
      <c r="K1013" s="26">
        <v>191</v>
      </c>
      <c r="L1013" s="26">
        <v>170.8</v>
      </c>
      <c r="M1013" s="26">
        <v>212</v>
      </c>
      <c r="N1013" s="26">
        <v>255.8</v>
      </c>
      <c r="O1013" s="26">
        <v>1100</v>
      </c>
      <c r="P1013" s="26">
        <v>2175</v>
      </c>
      <c r="Q1013" s="26">
        <v>107.2</v>
      </c>
      <c r="R1013" s="26">
        <v>64</v>
      </c>
      <c r="S1013" s="26">
        <v>70</v>
      </c>
      <c r="T1013" s="26">
        <v>279.5</v>
      </c>
      <c r="U1013" s="26">
        <v>200</v>
      </c>
      <c r="V1013" s="26">
        <v>54.7</v>
      </c>
      <c r="W1013" s="26">
        <v>5754</v>
      </c>
      <c r="X1013" s="26">
        <v>1873.2</v>
      </c>
      <c r="Y1013" s="26">
        <v>174.2</v>
      </c>
      <c r="Z1013" s="26">
        <v>815.5</v>
      </c>
      <c r="AA1013" s="26">
        <v>3265</v>
      </c>
      <c r="AB1013" s="26">
        <v>445.4</v>
      </c>
      <c r="AC1013" s="26">
        <v>1252.5</v>
      </c>
      <c r="AD1013" s="26">
        <v>14710</v>
      </c>
      <c r="AE1013" s="26">
        <v>1242</v>
      </c>
      <c r="AF1013" s="26">
        <v>1850.5</v>
      </c>
      <c r="AG1013" s="26">
        <v>4.5183999999999997</v>
      </c>
    </row>
    <row r="1014" spans="1:33" ht="15.75" customHeight="1">
      <c r="A1014" s="101">
        <v>45296</v>
      </c>
      <c r="B1014" s="102">
        <f>VLOOKUP(A1014,'FTSE All-Share Historical '!A:B,2,FALSE)</f>
        <v>4237.67</v>
      </c>
      <c r="C1014" s="26">
        <v>668</v>
      </c>
      <c r="D1014" s="26">
        <v>225</v>
      </c>
      <c r="E1014" s="26">
        <v>184.4</v>
      </c>
      <c r="F1014" s="26">
        <v>213</v>
      </c>
      <c r="G1014" s="26">
        <v>139.5</v>
      </c>
      <c r="H1014" s="26">
        <v>382.5</v>
      </c>
      <c r="I1014" s="26">
        <v>33.950000000000003</v>
      </c>
      <c r="J1014" s="26">
        <v>102</v>
      </c>
      <c r="K1014" s="26">
        <v>189</v>
      </c>
      <c r="L1014" s="26">
        <v>170</v>
      </c>
      <c r="M1014" s="26">
        <v>212</v>
      </c>
      <c r="N1014" s="26">
        <v>255.4</v>
      </c>
      <c r="O1014" s="26">
        <v>1095</v>
      </c>
      <c r="P1014" s="26">
        <v>2155</v>
      </c>
      <c r="Q1014" s="26">
        <v>111</v>
      </c>
      <c r="R1014" s="26">
        <v>63.6</v>
      </c>
      <c r="S1014" s="26">
        <v>70.8</v>
      </c>
      <c r="T1014" s="26">
        <v>280</v>
      </c>
      <c r="U1014" s="26">
        <v>202</v>
      </c>
      <c r="V1014" s="26">
        <v>54.5</v>
      </c>
      <c r="W1014" s="26">
        <v>5700</v>
      </c>
      <c r="X1014" s="26">
        <v>1870.8</v>
      </c>
      <c r="Y1014" s="26">
        <v>173</v>
      </c>
      <c r="Z1014" s="26">
        <v>807.5</v>
      </c>
      <c r="AA1014" s="26">
        <v>3480</v>
      </c>
      <c r="AB1014" s="26">
        <v>442.4</v>
      </c>
      <c r="AC1014" s="26">
        <v>1257.5</v>
      </c>
      <c r="AD1014" s="26">
        <v>14690</v>
      </c>
      <c r="AE1014" s="26">
        <v>1248</v>
      </c>
      <c r="AF1014" s="26">
        <v>1859</v>
      </c>
      <c r="AG1014" s="26">
        <v>4.3162000000000003</v>
      </c>
    </row>
    <row r="1015" spans="1:33" ht="15.75" customHeight="1">
      <c r="A1015" s="101">
        <v>45299</v>
      </c>
      <c r="B1015" s="102">
        <f>VLOOKUP(A1015,'FTSE All-Share Historical '!A:B,2,FALSE)</f>
        <v>4245.55</v>
      </c>
      <c r="C1015" s="26">
        <v>670</v>
      </c>
      <c r="D1015" s="26">
        <v>231.5</v>
      </c>
      <c r="E1015" s="26">
        <v>189</v>
      </c>
      <c r="F1015" s="26">
        <v>209</v>
      </c>
      <c r="G1015" s="26">
        <v>133</v>
      </c>
      <c r="H1015" s="26">
        <v>378.5</v>
      </c>
      <c r="I1015" s="26">
        <v>34.25</v>
      </c>
      <c r="J1015" s="26">
        <v>106.25</v>
      </c>
      <c r="K1015" s="26">
        <v>181.5</v>
      </c>
      <c r="L1015" s="26">
        <v>170</v>
      </c>
      <c r="M1015" s="26">
        <v>204</v>
      </c>
      <c r="N1015" s="26">
        <v>262.2</v>
      </c>
      <c r="O1015" s="26">
        <v>1100</v>
      </c>
      <c r="P1015" s="26">
        <v>2175</v>
      </c>
      <c r="Q1015" s="26">
        <v>110</v>
      </c>
      <c r="R1015" s="26">
        <v>62.8</v>
      </c>
      <c r="S1015" s="26">
        <v>70.900000000000006</v>
      </c>
      <c r="T1015" s="26">
        <v>289</v>
      </c>
      <c r="U1015" s="26">
        <v>197</v>
      </c>
      <c r="V1015" s="26">
        <v>55.6</v>
      </c>
      <c r="W1015" s="26">
        <v>5685</v>
      </c>
      <c r="X1015" s="26">
        <v>1846.8</v>
      </c>
      <c r="Y1015" s="26">
        <v>172.6</v>
      </c>
      <c r="Z1015" s="26">
        <v>815</v>
      </c>
      <c r="AA1015" s="26">
        <v>3490</v>
      </c>
      <c r="AB1015" s="26">
        <v>440</v>
      </c>
      <c r="AC1015" s="26">
        <v>1285</v>
      </c>
      <c r="AD1015" s="26">
        <v>14600</v>
      </c>
      <c r="AE1015" s="26">
        <v>1269</v>
      </c>
      <c r="AF1015" s="26">
        <v>1862</v>
      </c>
      <c r="AG1015" s="26">
        <v>4.3848000000000003</v>
      </c>
    </row>
    <row r="1016" spans="1:33" ht="15.75" customHeight="1">
      <c r="A1016" s="101">
        <v>45300</v>
      </c>
      <c r="B1016" s="102">
        <f>VLOOKUP(A1016,'FTSE All-Share Historical '!A:B,2,FALSE)</f>
        <v>4237.6000000000004</v>
      </c>
      <c r="C1016" s="26">
        <v>668</v>
      </c>
      <c r="D1016" s="26">
        <v>237.5</v>
      </c>
      <c r="E1016" s="26">
        <v>182.5</v>
      </c>
      <c r="F1016" s="26">
        <v>212</v>
      </c>
      <c r="G1016" s="26">
        <v>133</v>
      </c>
      <c r="H1016" s="26">
        <v>368</v>
      </c>
      <c r="I1016" s="26">
        <v>35.4</v>
      </c>
      <c r="J1016" s="26">
        <v>104</v>
      </c>
      <c r="K1016" s="26">
        <v>190</v>
      </c>
      <c r="L1016" s="26">
        <v>166.4</v>
      </c>
      <c r="M1016" s="26">
        <v>201</v>
      </c>
      <c r="N1016" s="26">
        <v>256</v>
      </c>
      <c r="O1016" s="26">
        <v>1110</v>
      </c>
      <c r="P1016" s="26">
        <v>2170</v>
      </c>
      <c r="Q1016" s="26">
        <v>108</v>
      </c>
      <c r="R1016" s="26">
        <v>62.6</v>
      </c>
      <c r="S1016" s="26">
        <v>69.8</v>
      </c>
      <c r="T1016" s="26">
        <v>263.5</v>
      </c>
      <c r="U1016" s="26">
        <v>199.5</v>
      </c>
      <c r="V1016" s="26">
        <v>56</v>
      </c>
      <c r="W1016" s="26">
        <v>5572</v>
      </c>
      <c r="X1016" s="26">
        <v>1823.8</v>
      </c>
      <c r="Y1016" s="26">
        <v>172</v>
      </c>
      <c r="Z1016" s="26">
        <v>811</v>
      </c>
      <c r="AA1016" s="26">
        <v>3465</v>
      </c>
      <c r="AB1016" s="26">
        <v>437.6</v>
      </c>
      <c r="AC1016" s="26">
        <v>1250</v>
      </c>
      <c r="AD1016" s="26">
        <v>14600</v>
      </c>
      <c r="AE1016" s="26">
        <v>1264</v>
      </c>
      <c r="AF1016" s="26">
        <v>1894.5</v>
      </c>
      <c r="AG1016" s="26">
        <v>4.3811999999999998</v>
      </c>
    </row>
    <row r="1017" spans="1:33" ht="15.75" customHeight="1">
      <c r="A1017" s="101">
        <v>45301</v>
      </c>
      <c r="B1017" s="102">
        <f>VLOOKUP(A1017,'FTSE All-Share Historical '!A:B,2,FALSE)</f>
        <v>4221.92</v>
      </c>
      <c r="C1017" s="26">
        <v>672</v>
      </c>
      <c r="D1017" s="26">
        <v>235</v>
      </c>
      <c r="E1017" s="26">
        <v>178</v>
      </c>
      <c r="F1017" s="26">
        <v>207</v>
      </c>
      <c r="G1017" s="26">
        <v>144.5</v>
      </c>
      <c r="H1017" s="26">
        <v>365</v>
      </c>
      <c r="I1017" s="26">
        <v>34.9</v>
      </c>
      <c r="J1017" s="26">
        <v>102.5</v>
      </c>
      <c r="K1017" s="26">
        <v>192</v>
      </c>
      <c r="L1017" s="26">
        <v>168.6</v>
      </c>
      <c r="M1017" s="26">
        <v>194.4</v>
      </c>
      <c r="N1017" s="26">
        <v>256.8</v>
      </c>
      <c r="O1017" s="26">
        <v>1110</v>
      </c>
      <c r="P1017" s="26">
        <v>2170</v>
      </c>
      <c r="Q1017" s="26">
        <v>110.4</v>
      </c>
      <c r="R1017" s="26">
        <v>68.2</v>
      </c>
      <c r="S1017" s="26">
        <v>70.2</v>
      </c>
      <c r="T1017" s="26">
        <v>258.5</v>
      </c>
      <c r="U1017" s="26">
        <v>195.5</v>
      </c>
      <c r="V1017" s="26">
        <v>55.4</v>
      </c>
      <c r="W1017" s="26">
        <v>5505</v>
      </c>
      <c r="X1017" s="26">
        <v>1823.2</v>
      </c>
      <c r="Y1017" s="26">
        <v>171</v>
      </c>
      <c r="Z1017" s="26">
        <v>813</v>
      </c>
      <c r="AA1017" s="26">
        <v>3465</v>
      </c>
      <c r="AB1017" s="26">
        <v>449</v>
      </c>
      <c r="AC1017" s="26">
        <v>1220</v>
      </c>
      <c r="AD1017" s="26">
        <v>14680</v>
      </c>
      <c r="AE1017" s="26">
        <v>1245</v>
      </c>
      <c r="AF1017" s="26">
        <v>1890.5</v>
      </c>
      <c r="AG1017" s="26">
        <v>4.3522999999999996</v>
      </c>
    </row>
    <row r="1018" spans="1:33" ht="15.75" customHeight="1">
      <c r="A1018" s="101">
        <v>45302</v>
      </c>
      <c r="B1018" s="102">
        <f>VLOOKUP(A1018,'FTSE All-Share Historical '!A:B,2,FALSE)</f>
        <v>4180.9799999999996</v>
      </c>
      <c r="C1018" s="26">
        <v>672</v>
      </c>
      <c r="D1018" s="26">
        <v>236.5</v>
      </c>
      <c r="E1018" s="26">
        <v>176.9</v>
      </c>
      <c r="F1018" s="26">
        <v>207</v>
      </c>
      <c r="G1018" s="26">
        <v>145</v>
      </c>
      <c r="H1018" s="26">
        <v>360</v>
      </c>
      <c r="I1018" s="26">
        <v>34</v>
      </c>
      <c r="J1018" s="26">
        <v>99</v>
      </c>
      <c r="K1018" s="26">
        <v>194</v>
      </c>
      <c r="L1018" s="26">
        <v>165.2</v>
      </c>
      <c r="M1018" s="26">
        <v>191</v>
      </c>
      <c r="N1018" s="26">
        <v>248</v>
      </c>
      <c r="O1018" s="26">
        <v>1115</v>
      </c>
      <c r="P1018" s="26">
        <v>2160</v>
      </c>
      <c r="Q1018" s="26">
        <v>111.6</v>
      </c>
      <c r="R1018" s="26">
        <v>71.400000000000006</v>
      </c>
      <c r="S1018" s="26">
        <v>67.599999999999994</v>
      </c>
      <c r="T1018" s="26">
        <v>253</v>
      </c>
      <c r="U1018" s="26">
        <v>198.5</v>
      </c>
      <c r="V1018" s="26">
        <v>56</v>
      </c>
      <c r="W1018" s="26">
        <v>5452</v>
      </c>
      <c r="X1018" s="26">
        <v>1839.8</v>
      </c>
      <c r="Y1018" s="26">
        <v>171</v>
      </c>
      <c r="Z1018" s="26">
        <v>812.5</v>
      </c>
      <c r="AA1018" s="26">
        <v>3445</v>
      </c>
      <c r="AB1018" s="26">
        <v>442.6</v>
      </c>
      <c r="AC1018" s="26">
        <v>1230</v>
      </c>
      <c r="AD1018" s="26">
        <v>14560</v>
      </c>
      <c r="AE1018" s="26">
        <v>1252</v>
      </c>
      <c r="AF1018" s="26">
        <v>1903</v>
      </c>
      <c r="AG1018" s="26">
        <v>4.3920000000000003</v>
      </c>
    </row>
    <row r="1019" spans="1:33" ht="15.75" customHeight="1">
      <c r="A1019" s="101">
        <v>45303</v>
      </c>
      <c r="B1019" s="102">
        <f>VLOOKUP(A1019,'FTSE All-Share Historical '!A:B,2,FALSE)</f>
        <v>4206.6499999999996</v>
      </c>
      <c r="C1019" s="26">
        <v>674</v>
      </c>
      <c r="D1019" s="26">
        <v>242.5</v>
      </c>
      <c r="E1019" s="26">
        <v>176.4</v>
      </c>
      <c r="F1019" s="26">
        <v>204</v>
      </c>
      <c r="G1019" s="26">
        <v>143.5</v>
      </c>
      <c r="H1019" s="26">
        <v>360</v>
      </c>
      <c r="I1019" s="26">
        <v>34.1</v>
      </c>
      <c r="J1019" s="26">
        <v>99.6</v>
      </c>
      <c r="K1019" s="26">
        <v>189.5</v>
      </c>
      <c r="L1019" s="26">
        <v>163</v>
      </c>
      <c r="M1019" s="26">
        <v>193</v>
      </c>
      <c r="N1019" s="26">
        <v>250.8</v>
      </c>
      <c r="O1019" s="26">
        <v>1110</v>
      </c>
      <c r="P1019" s="26">
        <v>2195</v>
      </c>
      <c r="Q1019" s="26">
        <v>115.4</v>
      </c>
      <c r="R1019" s="26">
        <v>70.8</v>
      </c>
      <c r="S1019" s="26">
        <v>69.5</v>
      </c>
      <c r="T1019" s="26">
        <v>257</v>
      </c>
      <c r="U1019" s="26">
        <v>205</v>
      </c>
      <c r="V1019" s="26">
        <v>57</v>
      </c>
      <c r="W1019" s="26">
        <v>5486</v>
      </c>
      <c r="X1019" s="26">
        <v>1846.2</v>
      </c>
      <c r="Y1019" s="26">
        <v>172.6</v>
      </c>
      <c r="Z1019" s="26">
        <v>828</v>
      </c>
      <c r="AA1019" s="26">
        <v>3450</v>
      </c>
      <c r="AB1019" s="26">
        <v>442.2</v>
      </c>
      <c r="AC1019" s="26">
        <v>1225</v>
      </c>
      <c r="AD1019" s="26">
        <v>14645</v>
      </c>
      <c r="AE1019" s="26">
        <v>1273</v>
      </c>
      <c r="AF1019" s="26">
        <v>1929.5</v>
      </c>
      <c r="AG1019" s="26">
        <v>4.3920000000000003</v>
      </c>
    </row>
    <row r="1020" spans="1:33" ht="15.75" customHeight="1">
      <c r="A1020" s="101">
        <v>45306</v>
      </c>
      <c r="B1020" s="102">
        <f>VLOOKUP(A1020,'FTSE All-Share Historical '!A:B,2,FALSE)</f>
        <v>4192.55</v>
      </c>
      <c r="C1020" s="26">
        <v>680</v>
      </c>
      <c r="D1020" s="26">
        <v>242</v>
      </c>
      <c r="E1020" s="26">
        <v>177.5</v>
      </c>
      <c r="F1020" s="26">
        <v>205</v>
      </c>
      <c r="G1020" s="26">
        <v>146</v>
      </c>
      <c r="H1020" s="26">
        <v>357.5</v>
      </c>
      <c r="I1020" s="26">
        <v>33.65</v>
      </c>
      <c r="J1020" s="26">
        <v>105</v>
      </c>
      <c r="K1020" s="26">
        <v>191.5</v>
      </c>
      <c r="L1020" s="26">
        <v>161</v>
      </c>
      <c r="M1020" s="26">
        <v>197</v>
      </c>
      <c r="N1020" s="26">
        <v>251.8</v>
      </c>
      <c r="O1020" s="26">
        <v>1115</v>
      </c>
      <c r="P1020" s="26">
        <v>2190</v>
      </c>
      <c r="Q1020" s="26">
        <v>113.8</v>
      </c>
      <c r="R1020" s="26">
        <v>72.400000000000006</v>
      </c>
      <c r="S1020" s="26">
        <v>69.400000000000006</v>
      </c>
      <c r="T1020" s="26">
        <v>246.5</v>
      </c>
      <c r="U1020" s="26">
        <v>198</v>
      </c>
      <c r="V1020" s="26">
        <v>55.2</v>
      </c>
      <c r="W1020" s="26">
        <v>5440</v>
      </c>
      <c r="X1020" s="26">
        <v>1824.8</v>
      </c>
      <c r="Y1020" s="26">
        <v>165</v>
      </c>
      <c r="Z1020" s="26">
        <v>828</v>
      </c>
      <c r="AA1020" s="26">
        <v>3455</v>
      </c>
      <c r="AB1020" s="26">
        <v>439.2</v>
      </c>
      <c r="AC1020" s="26">
        <v>1245</v>
      </c>
      <c r="AD1020" s="26">
        <v>14510</v>
      </c>
      <c r="AE1020" s="26">
        <v>1299</v>
      </c>
      <c r="AF1020" s="26">
        <v>1933</v>
      </c>
      <c r="AG1020" s="26">
        <v>4.4280999999999997</v>
      </c>
    </row>
    <row r="1021" spans="1:33" ht="15.75" customHeight="1">
      <c r="A1021" s="101">
        <v>45307</v>
      </c>
      <c r="B1021" s="102">
        <f>VLOOKUP(A1021,'FTSE All-Share Historical '!A:B,2,FALSE)</f>
        <v>4174.9799999999996</v>
      </c>
      <c r="C1021" s="26">
        <v>680</v>
      </c>
      <c r="D1021" s="26">
        <v>241</v>
      </c>
      <c r="E1021" s="26">
        <v>175</v>
      </c>
      <c r="F1021" s="26">
        <v>197</v>
      </c>
      <c r="G1021" s="26">
        <v>149</v>
      </c>
      <c r="H1021" s="26">
        <v>360</v>
      </c>
      <c r="I1021" s="26">
        <v>33.450000000000003</v>
      </c>
      <c r="J1021" s="26">
        <v>95</v>
      </c>
      <c r="K1021" s="26">
        <v>194</v>
      </c>
      <c r="L1021" s="26">
        <v>162.4</v>
      </c>
      <c r="M1021" s="26">
        <v>188.4</v>
      </c>
      <c r="N1021" s="26">
        <v>254.8</v>
      </c>
      <c r="O1021" s="26">
        <v>1125</v>
      </c>
      <c r="P1021" s="26">
        <v>2205</v>
      </c>
      <c r="Q1021" s="26">
        <v>113</v>
      </c>
      <c r="R1021" s="26">
        <v>71</v>
      </c>
      <c r="S1021" s="26">
        <v>70.099999999999994</v>
      </c>
      <c r="T1021" s="26">
        <v>251.5</v>
      </c>
      <c r="U1021" s="26">
        <v>195</v>
      </c>
      <c r="V1021" s="26">
        <v>52.1</v>
      </c>
      <c r="W1021" s="26">
        <v>5465</v>
      </c>
      <c r="X1021" s="26">
        <v>1792.2</v>
      </c>
      <c r="Y1021" s="26">
        <v>168.8</v>
      </c>
      <c r="Z1021" s="26">
        <v>833</v>
      </c>
      <c r="AA1021" s="26">
        <v>3485</v>
      </c>
      <c r="AB1021" s="26">
        <v>437.6</v>
      </c>
      <c r="AC1021" s="26">
        <v>1230</v>
      </c>
      <c r="AD1021" s="26">
        <v>14685</v>
      </c>
      <c r="AE1021" s="26">
        <v>1281</v>
      </c>
      <c r="AF1021" s="26">
        <v>1970</v>
      </c>
      <c r="AG1021" s="26">
        <v>4.3883999999999999</v>
      </c>
    </row>
    <row r="1022" spans="1:33" ht="15.75" customHeight="1">
      <c r="A1022" s="101">
        <v>45308</v>
      </c>
      <c r="B1022" s="102">
        <f>VLOOKUP(A1022,'FTSE All-Share Historical '!A:B,2,FALSE)</f>
        <v>4111.71</v>
      </c>
      <c r="C1022" s="26">
        <v>682</v>
      </c>
      <c r="D1022" s="26">
        <v>247.5</v>
      </c>
      <c r="E1022" s="26">
        <v>174.8</v>
      </c>
      <c r="F1022" s="26">
        <v>199</v>
      </c>
      <c r="G1022" s="26">
        <v>146.5</v>
      </c>
      <c r="H1022" s="26">
        <v>346</v>
      </c>
      <c r="I1022" s="26">
        <v>32.9</v>
      </c>
      <c r="J1022" s="26">
        <v>94.4</v>
      </c>
      <c r="K1022" s="26">
        <v>192.5</v>
      </c>
      <c r="L1022" s="26">
        <v>159.19999999999999</v>
      </c>
      <c r="M1022" s="26">
        <v>184.4</v>
      </c>
      <c r="N1022" s="26">
        <v>264</v>
      </c>
      <c r="O1022" s="26">
        <v>1100</v>
      </c>
      <c r="P1022" s="26">
        <v>2150</v>
      </c>
      <c r="Q1022" s="26">
        <v>112.2</v>
      </c>
      <c r="R1022" s="26">
        <v>67.400000000000006</v>
      </c>
      <c r="S1022" s="26">
        <v>69.099999999999994</v>
      </c>
      <c r="T1022" s="26">
        <v>251</v>
      </c>
      <c r="U1022" s="26">
        <v>194</v>
      </c>
      <c r="V1022" s="26">
        <v>51.2</v>
      </c>
      <c r="W1022" s="26">
        <v>5382</v>
      </c>
      <c r="X1022" s="26">
        <v>1750</v>
      </c>
      <c r="Y1022" s="26">
        <v>164</v>
      </c>
      <c r="Z1022" s="26">
        <v>830.5</v>
      </c>
      <c r="AA1022" s="26">
        <v>3520</v>
      </c>
      <c r="AB1022" s="26">
        <v>433.6</v>
      </c>
      <c r="AC1022" s="26">
        <v>1270</v>
      </c>
      <c r="AD1022" s="26">
        <v>14640</v>
      </c>
      <c r="AE1022" s="26">
        <v>1270</v>
      </c>
      <c r="AF1022" s="26">
        <v>1965</v>
      </c>
      <c r="AG1022" s="26">
        <v>4.4280999999999997</v>
      </c>
    </row>
    <row r="1023" spans="1:33" ht="15.75" customHeight="1">
      <c r="A1023" s="101">
        <v>45309</v>
      </c>
      <c r="B1023" s="102">
        <f>VLOOKUP(A1023,'FTSE All-Share Historical '!A:B,2,FALSE)</f>
        <v>4120.3599999999997</v>
      </c>
      <c r="C1023" s="26">
        <v>678</v>
      </c>
      <c r="D1023" s="26">
        <v>251</v>
      </c>
      <c r="E1023" s="26">
        <v>176</v>
      </c>
      <c r="F1023" s="26">
        <v>200</v>
      </c>
      <c r="G1023" s="26">
        <v>147.5</v>
      </c>
      <c r="H1023" s="26">
        <v>325</v>
      </c>
      <c r="I1023" s="26">
        <v>33.15</v>
      </c>
      <c r="J1023" s="26">
        <v>94.6</v>
      </c>
      <c r="K1023" s="26">
        <v>183</v>
      </c>
      <c r="L1023" s="26">
        <v>164</v>
      </c>
      <c r="M1023" s="26">
        <v>180.6</v>
      </c>
      <c r="N1023" s="26">
        <v>265.60000000000002</v>
      </c>
      <c r="O1023" s="26">
        <v>1100</v>
      </c>
      <c r="P1023" s="26">
        <v>2175</v>
      </c>
      <c r="Q1023" s="26">
        <v>124.6</v>
      </c>
      <c r="R1023" s="26">
        <v>67.2</v>
      </c>
      <c r="S1023" s="26">
        <v>66.599999999999994</v>
      </c>
      <c r="T1023" s="26">
        <v>262.5</v>
      </c>
      <c r="U1023" s="26">
        <v>194.5</v>
      </c>
      <c r="V1023" s="26">
        <v>52.1</v>
      </c>
      <c r="W1023" s="26">
        <v>5435</v>
      </c>
      <c r="X1023" s="26">
        <v>1786.6</v>
      </c>
      <c r="Y1023" s="26">
        <v>162.80000000000001</v>
      </c>
      <c r="Z1023" s="26">
        <v>838</v>
      </c>
      <c r="AA1023" s="26">
        <v>3495</v>
      </c>
      <c r="AB1023" s="26">
        <v>435</v>
      </c>
      <c r="AC1023" s="26">
        <v>1250</v>
      </c>
      <c r="AD1023" s="26">
        <v>14920</v>
      </c>
      <c r="AE1023" s="26">
        <v>1280</v>
      </c>
      <c r="AF1023" s="26">
        <v>1926</v>
      </c>
      <c r="AG1023" s="26">
        <v>4.4280999999999997</v>
      </c>
    </row>
    <row r="1024" spans="1:33" ht="15.75" customHeight="1">
      <c r="A1024" s="101">
        <v>45310</v>
      </c>
      <c r="B1024" s="102">
        <f>VLOOKUP(A1024,'FTSE All-Share Historical '!A:B,2,FALSE)</f>
        <v>4119.3500000000004</v>
      </c>
      <c r="C1024" s="26">
        <v>680</v>
      </c>
      <c r="D1024" s="26">
        <v>248.5</v>
      </c>
      <c r="E1024" s="26">
        <v>174.7</v>
      </c>
      <c r="F1024" s="26">
        <v>210</v>
      </c>
      <c r="G1024" s="26">
        <v>146</v>
      </c>
      <c r="H1024" s="26">
        <v>320</v>
      </c>
      <c r="I1024" s="26">
        <v>33.299999999999997</v>
      </c>
      <c r="J1024" s="26">
        <v>95</v>
      </c>
      <c r="K1024" s="26">
        <v>189.5</v>
      </c>
      <c r="L1024" s="26">
        <v>165</v>
      </c>
      <c r="M1024" s="26">
        <v>180.8</v>
      </c>
      <c r="N1024" s="26">
        <v>267</v>
      </c>
      <c r="O1024" s="26">
        <v>1090</v>
      </c>
      <c r="P1024" s="26">
        <v>2175</v>
      </c>
      <c r="Q1024" s="26">
        <v>124.2</v>
      </c>
      <c r="R1024" s="26">
        <v>70.400000000000006</v>
      </c>
      <c r="S1024" s="26">
        <v>65.599999999999994</v>
      </c>
      <c r="T1024" s="26">
        <v>258</v>
      </c>
      <c r="U1024" s="26">
        <v>196.5</v>
      </c>
      <c r="V1024" s="26">
        <v>51.5</v>
      </c>
      <c r="W1024" s="26">
        <v>5379</v>
      </c>
      <c r="X1024" s="26">
        <v>1773.6</v>
      </c>
      <c r="Y1024" s="26">
        <v>165</v>
      </c>
      <c r="Z1024" s="26">
        <v>832.5</v>
      </c>
      <c r="AA1024" s="26">
        <v>3510</v>
      </c>
      <c r="AB1024" s="26">
        <v>430</v>
      </c>
      <c r="AC1024" s="26">
        <v>1240</v>
      </c>
      <c r="AD1024" s="26">
        <v>14865</v>
      </c>
      <c r="AE1024" s="26">
        <v>1270</v>
      </c>
      <c r="AF1024" s="26">
        <v>1935</v>
      </c>
      <c r="AG1024" s="26">
        <v>4.4280999999999997</v>
      </c>
    </row>
    <row r="1025" spans="1:33" ht="15.75" customHeight="1">
      <c r="A1025" s="101">
        <v>45313</v>
      </c>
      <c r="B1025" s="102">
        <f>VLOOKUP(A1025,'FTSE All-Share Historical '!A:B,2,FALSE)</f>
        <v>4137.8599999999997</v>
      </c>
      <c r="C1025" s="26">
        <v>680</v>
      </c>
      <c r="D1025" s="26">
        <v>253</v>
      </c>
      <c r="E1025" s="26">
        <v>175</v>
      </c>
      <c r="F1025" s="26">
        <v>190.5</v>
      </c>
      <c r="G1025" s="26">
        <v>146.5</v>
      </c>
      <c r="H1025" s="26">
        <v>320.5</v>
      </c>
      <c r="I1025" s="26">
        <v>33.299999999999997</v>
      </c>
      <c r="J1025" s="26">
        <v>93</v>
      </c>
      <c r="K1025" s="26">
        <v>194</v>
      </c>
      <c r="L1025" s="26">
        <v>165</v>
      </c>
      <c r="M1025" s="26">
        <v>180</v>
      </c>
      <c r="N1025" s="26">
        <v>269.60000000000002</v>
      </c>
      <c r="O1025" s="26">
        <v>1080</v>
      </c>
      <c r="P1025" s="26">
        <v>2205</v>
      </c>
      <c r="Q1025" s="26">
        <v>129</v>
      </c>
      <c r="R1025" s="26">
        <v>72</v>
      </c>
      <c r="S1025" s="26">
        <v>67.5</v>
      </c>
      <c r="T1025" s="26">
        <v>264</v>
      </c>
      <c r="U1025" s="26">
        <v>197</v>
      </c>
      <c r="V1025" s="26">
        <v>52.7</v>
      </c>
      <c r="W1025" s="26">
        <v>5288</v>
      </c>
      <c r="X1025" s="26">
        <v>1751.2</v>
      </c>
      <c r="Y1025" s="26">
        <v>162</v>
      </c>
      <c r="Z1025" s="26">
        <v>847.5</v>
      </c>
      <c r="AA1025" s="26">
        <v>3580</v>
      </c>
      <c r="AB1025" s="26">
        <v>443.6</v>
      </c>
      <c r="AC1025" s="26">
        <v>1245</v>
      </c>
      <c r="AD1025" s="26">
        <v>14985</v>
      </c>
      <c r="AE1025" s="26">
        <v>1304</v>
      </c>
      <c r="AF1025" s="26">
        <v>1967.5</v>
      </c>
      <c r="AG1025" s="26">
        <v>4.4280999999999997</v>
      </c>
    </row>
    <row r="1026" spans="1:33" ht="15.75" customHeight="1">
      <c r="A1026" s="101">
        <v>45314</v>
      </c>
      <c r="B1026" s="102">
        <f>VLOOKUP(A1026,'FTSE All-Share Historical '!A:B,2,FALSE)</f>
        <v>4134.3599999999997</v>
      </c>
      <c r="C1026" s="26">
        <v>672</v>
      </c>
      <c r="D1026" s="26">
        <v>254.5</v>
      </c>
      <c r="E1026" s="26">
        <v>174.5</v>
      </c>
      <c r="F1026" s="26">
        <v>185</v>
      </c>
      <c r="G1026" s="26">
        <v>147.5</v>
      </c>
      <c r="H1026" s="26">
        <v>322</v>
      </c>
      <c r="I1026" s="26">
        <v>32.799999999999997</v>
      </c>
      <c r="J1026" s="26">
        <v>94</v>
      </c>
      <c r="K1026" s="26">
        <v>192</v>
      </c>
      <c r="L1026" s="26">
        <v>162.80000000000001</v>
      </c>
      <c r="M1026" s="26">
        <v>180</v>
      </c>
      <c r="N1026" s="26">
        <v>264.39999999999998</v>
      </c>
      <c r="O1026" s="26">
        <v>1045</v>
      </c>
      <c r="P1026" s="26">
        <v>2205</v>
      </c>
      <c r="Q1026" s="26">
        <v>124.4</v>
      </c>
      <c r="R1026" s="26">
        <v>70.2</v>
      </c>
      <c r="S1026" s="26">
        <v>68.2</v>
      </c>
      <c r="T1026" s="26">
        <v>280</v>
      </c>
      <c r="U1026" s="26">
        <v>198</v>
      </c>
      <c r="V1026" s="26">
        <v>46</v>
      </c>
      <c r="W1026" s="26">
        <v>5410</v>
      </c>
      <c r="X1026" s="26">
        <v>1789.6</v>
      </c>
      <c r="Y1026" s="26">
        <v>166.8</v>
      </c>
      <c r="Z1026" s="26">
        <v>841</v>
      </c>
      <c r="AA1026" s="26">
        <v>3540</v>
      </c>
      <c r="AB1026" s="26">
        <v>443.8</v>
      </c>
      <c r="AC1026" s="26">
        <v>1255</v>
      </c>
      <c r="AD1026" s="26">
        <v>14850</v>
      </c>
      <c r="AE1026" s="26">
        <v>1305</v>
      </c>
      <c r="AF1026" s="26">
        <v>1954</v>
      </c>
      <c r="AG1026" s="26">
        <v>4.327</v>
      </c>
    </row>
    <row r="1027" spans="1:33" ht="15.75" customHeight="1">
      <c r="A1027" s="101">
        <v>45315</v>
      </c>
      <c r="B1027" s="102">
        <f>VLOOKUP(A1027,'FTSE All-Share Historical '!A:B,2,FALSE)</f>
        <v>4159.76</v>
      </c>
      <c r="C1027" s="26">
        <v>686</v>
      </c>
      <c r="D1027" s="26">
        <v>255</v>
      </c>
      <c r="E1027" s="26">
        <v>174</v>
      </c>
      <c r="F1027" s="26">
        <v>186.5</v>
      </c>
      <c r="G1027" s="26">
        <v>145</v>
      </c>
      <c r="H1027" s="26">
        <v>321</v>
      </c>
      <c r="I1027" s="26">
        <v>32.85</v>
      </c>
      <c r="J1027" s="26">
        <v>98</v>
      </c>
      <c r="K1027" s="26">
        <v>193</v>
      </c>
      <c r="L1027" s="26">
        <v>160</v>
      </c>
      <c r="M1027" s="26">
        <v>177.6</v>
      </c>
      <c r="N1027" s="26">
        <v>259.39999999999998</v>
      </c>
      <c r="O1027" s="26">
        <v>1050</v>
      </c>
      <c r="P1027" s="26">
        <v>2210</v>
      </c>
      <c r="Q1027" s="26">
        <v>126.4</v>
      </c>
      <c r="R1027" s="26">
        <v>70.599999999999994</v>
      </c>
      <c r="S1027" s="26">
        <v>68.2</v>
      </c>
      <c r="T1027" s="26">
        <v>281</v>
      </c>
      <c r="U1027" s="26">
        <v>198</v>
      </c>
      <c r="V1027" s="26">
        <v>47.7</v>
      </c>
      <c r="W1027" s="26">
        <v>5494</v>
      </c>
      <c r="X1027" s="26">
        <v>1860.8</v>
      </c>
      <c r="Y1027" s="26">
        <v>169.2</v>
      </c>
      <c r="Z1027" s="26">
        <v>830</v>
      </c>
      <c r="AA1027" s="26">
        <v>3570</v>
      </c>
      <c r="AB1027" s="26">
        <v>452.6</v>
      </c>
      <c r="AC1027" s="26">
        <v>1250</v>
      </c>
      <c r="AD1027" s="26">
        <v>14875</v>
      </c>
      <c r="AE1027" s="26">
        <v>1332</v>
      </c>
      <c r="AF1027" s="26">
        <v>1948</v>
      </c>
      <c r="AG1027" s="26">
        <v>4.2222999999999997</v>
      </c>
    </row>
    <row r="1028" spans="1:33" ht="15.75" customHeight="1">
      <c r="A1028" s="101">
        <v>45316</v>
      </c>
      <c r="B1028" s="102">
        <f>VLOOKUP(A1028,'FTSE All-Share Historical '!A:B,2,FALSE)</f>
        <v>4162.32</v>
      </c>
      <c r="C1028" s="26">
        <v>670</v>
      </c>
      <c r="D1028" s="26">
        <v>254.5</v>
      </c>
      <c r="E1028" s="26">
        <v>175.5</v>
      </c>
      <c r="F1028" s="26">
        <v>188</v>
      </c>
      <c r="G1028" s="26">
        <v>144</v>
      </c>
      <c r="H1028" s="26">
        <v>314.5</v>
      </c>
      <c r="I1028" s="26">
        <v>31.95</v>
      </c>
      <c r="J1028" s="26">
        <v>98</v>
      </c>
      <c r="K1028" s="26">
        <v>194</v>
      </c>
      <c r="L1028" s="26">
        <v>164</v>
      </c>
      <c r="M1028" s="26">
        <v>181.8</v>
      </c>
      <c r="N1028" s="26">
        <v>258.8</v>
      </c>
      <c r="O1028" s="26">
        <v>1025</v>
      </c>
      <c r="P1028" s="26">
        <v>2235</v>
      </c>
      <c r="Q1028" s="26">
        <v>125.2</v>
      </c>
      <c r="R1028" s="26">
        <v>70</v>
      </c>
      <c r="S1028" s="26">
        <v>67</v>
      </c>
      <c r="T1028" s="26">
        <v>291.5</v>
      </c>
      <c r="U1028" s="26">
        <v>198</v>
      </c>
      <c r="V1028" s="26">
        <v>47</v>
      </c>
      <c r="W1028" s="26">
        <v>5481</v>
      </c>
      <c r="X1028" s="26">
        <v>1825.2</v>
      </c>
      <c r="Y1028" s="26">
        <v>167.6</v>
      </c>
      <c r="Z1028" s="26">
        <v>834.5</v>
      </c>
      <c r="AA1028" s="26">
        <v>3545</v>
      </c>
      <c r="AB1028" s="26">
        <v>451</v>
      </c>
      <c r="AC1028" s="26">
        <v>1260</v>
      </c>
      <c r="AD1028" s="26">
        <v>14870</v>
      </c>
      <c r="AE1028" s="26">
        <v>1324</v>
      </c>
      <c r="AF1028" s="26">
        <v>1865.5</v>
      </c>
      <c r="AG1028" s="26">
        <v>4.2222999999999997</v>
      </c>
    </row>
    <row r="1029" spans="1:33" ht="15.75" customHeight="1">
      <c r="A1029" s="101">
        <v>45317</v>
      </c>
      <c r="B1029" s="102">
        <f>VLOOKUP(A1029,'FTSE All-Share Historical '!A:B,2,FALSE)</f>
        <v>4215.82</v>
      </c>
      <c r="C1029" s="26">
        <v>670</v>
      </c>
      <c r="D1029" s="26">
        <v>254</v>
      </c>
      <c r="E1029" s="26">
        <v>174.8</v>
      </c>
      <c r="F1029" s="26">
        <v>191.5</v>
      </c>
      <c r="G1029" s="26">
        <v>144</v>
      </c>
      <c r="H1029" s="26">
        <v>311.5</v>
      </c>
      <c r="I1029" s="26">
        <v>32.5</v>
      </c>
      <c r="J1029" s="26">
        <v>98.7</v>
      </c>
      <c r="K1029" s="26">
        <v>192</v>
      </c>
      <c r="L1029" s="26">
        <v>160.4</v>
      </c>
      <c r="M1029" s="26">
        <v>180.2</v>
      </c>
      <c r="N1029" s="26">
        <v>260</v>
      </c>
      <c r="O1029" s="26">
        <v>1050</v>
      </c>
      <c r="P1029" s="26">
        <v>2260</v>
      </c>
      <c r="Q1029" s="26">
        <v>127.8</v>
      </c>
      <c r="R1029" s="26">
        <v>68</v>
      </c>
      <c r="S1029" s="26">
        <v>65.900000000000006</v>
      </c>
      <c r="T1029" s="26">
        <v>279.5</v>
      </c>
      <c r="U1029" s="26">
        <v>200</v>
      </c>
      <c r="V1029" s="26">
        <v>46.25</v>
      </c>
      <c r="W1029" s="26">
        <v>5549</v>
      </c>
      <c r="X1029" s="26">
        <v>1888.2</v>
      </c>
      <c r="Y1029" s="26">
        <v>168.8</v>
      </c>
      <c r="Z1029" s="26">
        <v>830</v>
      </c>
      <c r="AA1029" s="26">
        <v>3535</v>
      </c>
      <c r="AB1029" s="26">
        <v>453.4</v>
      </c>
      <c r="AC1029" s="26">
        <v>1275</v>
      </c>
      <c r="AD1029" s="26">
        <v>14780</v>
      </c>
      <c r="AE1029" s="26">
        <v>1336</v>
      </c>
      <c r="AF1029" s="26">
        <v>1900</v>
      </c>
      <c r="AG1029" s="26">
        <v>4.2439</v>
      </c>
    </row>
    <row r="1030" spans="1:33" ht="15.75" customHeight="1">
      <c r="A1030" s="101">
        <v>45320</v>
      </c>
      <c r="B1030" s="102">
        <f>VLOOKUP(A1030,'FTSE All-Share Historical '!A:B,2,FALSE)</f>
        <v>4213.88</v>
      </c>
      <c r="C1030" s="26">
        <v>658</v>
      </c>
      <c r="D1030" s="26">
        <v>248.5</v>
      </c>
      <c r="E1030" s="26">
        <v>175.1</v>
      </c>
      <c r="F1030" s="26">
        <v>187</v>
      </c>
      <c r="G1030" s="26">
        <v>144</v>
      </c>
      <c r="H1030" s="26">
        <v>305</v>
      </c>
      <c r="I1030" s="26">
        <v>31.8</v>
      </c>
      <c r="J1030" s="26">
        <v>100</v>
      </c>
      <c r="K1030" s="26">
        <v>188.5</v>
      </c>
      <c r="L1030" s="26">
        <v>151.80000000000001</v>
      </c>
      <c r="M1030" s="26">
        <v>180.6</v>
      </c>
      <c r="N1030" s="26">
        <v>260.39999999999998</v>
      </c>
      <c r="O1030" s="26">
        <v>1035</v>
      </c>
      <c r="P1030" s="26">
        <v>2245</v>
      </c>
      <c r="Q1030" s="26">
        <v>125.8</v>
      </c>
      <c r="R1030" s="26">
        <v>69</v>
      </c>
      <c r="S1030" s="26">
        <v>65.5</v>
      </c>
      <c r="T1030" s="26">
        <v>293.5</v>
      </c>
      <c r="U1030" s="26">
        <v>196</v>
      </c>
      <c r="V1030" s="26">
        <v>46</v>
      </c>
      <c r="W1030" s="26">
        <v>5578</v>
      </c>
      <c r="X1030" s="26">
        <v>1895</v>
      </c>
      <c r="Y1030" s="26">
        <v>167</v>
      </c>
      <c r="Z1030" s="26">
        <v>831</v>
      </c>
      <c r="AA1030" s="26">
        <v>3540</v>
      </c>
      <c r="AB1030" s="26">
        <v>453</v>
      </c>
      <c r="AC1030" s="26">
        <v>1300</v>
      </c>
      <c r="AD1030" s="26">
        <v>14840</v>
      </c>
      <c r="AE1030" s="26">
        <v>1335</v>
      </c>
      <c r="AF1030" s="26">
        <v>1896</v>
      </c>
      <c r="AG1030" s="26">
        <v>4.1500000000000004</v>
      </c>
    </row>
    <row r="1031" spans="1:33" ht="15.75" customHeight="1">
      <c r="A1031" s="101">
        <v>45321</v>
      </c>
      <c r="B1031" s="102">
        <f>VLOOKUP(A1031,'FTSE All-Share Historical '!A:B,2,FALSE)</f>
        <v>4230.9799999999996</v>
      </c>
      <c r="C1031" s="26">
        <v>638</v>
      </c>
      <c r="D1031" s="26">
        <v>249</v>
      </c>
      <c r="E1031" s="26">
        <v>175.8</v>
      </c>
      <c r="F1031" s="26">
        <v>189</v>
      </c>
      <c r="G1031" s="26">
        <v>144</v>
      </c>
      <c r="H1031" s="26">
        <v>315</v>
      </c>
      <c r="I1031" s="26">
        <v>31.85</v>
      </c>
      <c r="J1031" s="26">
        <v>100.7</v>
      </c>
      <c r="K1031" s="26">
        <v>190</v>
      </c>
      <c r="L1031" s="26">
        <v>149</v>
      </c>
      <c r="M1031" s="26">
        <v>182</v>
      </c>
      <c r="N1031" s="26">
        <v>260</v>
      </c>
      <c r="O1031" s="26">
        <v>1030</v>
      </c>
      <c r="P1031" s="26">
        <v>2255</v>
      </c>
      <c r="Q1031" s="26">
        <v>127.8</v>
      </c>
      <c r="R1031" s="26">
        <v>68</v>
      </c>
      <c r="S1031" s="26">
        <v>65.7</v>
      </c>
      <c r="T1031" s="26">
        <v>281</v>
      </c>
      <c r="U1031" s="26">
        <v>202</v>
      </c>
      <c r="V1031" s="26">
        <v>46.2</v>
      </c>
      <c r="W1031" s="26">
        <v>5512</v>
      </c>
      <c r="X1031" s="26">
        <v>1891.8</v>
      </c>
      <c r="Y1031" s="26">
        <v>166.6</v>
      </c>
      <c r="Z1031" s="26">
        <v>835</v>
      </c>
      <c r="AA1031" s="26">
        <v>3535</v>
      </c>
      <c r="AB1031" s="26">
        <v>453.2</v>
      </c>
      <c r="AC1031" s="26">
        <v>1350</v>
      </c>
      <c r="AD1031" s="26">
        <v>15035</v>
      </c>
      <c r="AE1031" s="26">
        <v>1331</v>
      </c>
      <c r="AF1031" s="26">
        <v>1920.5</v>
      </c>
      <c r="AG1031" s="26">
        <v>4.0885999999999996</v>
      </c>
    </row>
    <row r="1032" spans="1:33" ht="15.75" customHeight="1">
      <c r="A1032" s="101">
        <v>45322</v>
      </c>
      <c r="B1032" s="102">
        <f>VLOOKUP(A1032,'FTSE All-Share Historical '!A:B,2,FALSE)</f>
        <v>4214.29</v>
      </c>
      <c r="C1032" s="26">
        <v>640</v>
      </c>
      <c r="D1032" s="26">
        <v>247.5</v>
      </c>
      <c r="E1032" s="26">
        <v>178.5</v>
      </c>
      <c r="F1032" s="26">
        <v>185</v>
      </c>
      <c r="G1032" s="26">
        <v>145.5</v>
      </c>
      <c r="H1032" s="26">
        <v>315.5</v>
      </c>
      <c r="I1032" s="26">
        <v>31.5</v>
      </c>
      <c r="J1032" s="26">
        <v>105</v>
      </c>
      <c r="K1032" s="26">
        <v>190</v>
      </c>
      <c r="L1032" s="26">
        <v>149.19999999999999</v>
      </c>
      <c r="M1032" s="26">
        <v>181.8</v>
      </c>
      <c r="N1032" s="26">
        <v>260.2</v>
      </c>
      <c r="O1032" s="26">
        <v>1025</v>
      </c>
      <c r="P1032" s="26">
        <v>2265</v>
      </c>
      <c r="Q1032" s="26">
        <v>127.8</v>
      </c>
      <c r="R1032" s="26">
        <v>67.8</v>
      </c>
      <c r="S1032" s="26">
        <v>66</v>
      </c>
      <c r="T1032" s="26">
        <v>279</v>
      </c>
      <c r="U1032" s="26">
        <v>198</v>
      </c>
      <c r="V1032" s="26">
        <v>49.5</v>
      </c>
      <c r="W1032" s="26">
        <v>5503</v>
      </c>
      <c r="X1032" s="26">
        <v>1896.6</v>
      </c>
      <c r="Y1032" s="26">
        <v>166.2</v>
      </c>
      <c r="Z1032" s="26">
        <v>840</v>
      </c>
      <c r="AA1032" s="26">
        <v>3550</v>
      </c>
      <c r="AB1032" s="26">
        <v>452.6</v>
      </c>
      <c r="AC1032" s="26">
        <v>1350</v>
      </c>
      <c r="AD1032" s="26">
        <v>14850</v>
      </c>
      <c r="AE1032" s="26">
        <v>1336</v>
      </c>
      <c r="AF1032" s="26">
        <v>1931.5</v>
      </c>
      <c r="AG1032" s="26">
        <v>3.9729999999999999</v>
      </c>
    </row>
    <row r="1033" spans="1:33" ht="15.75" customHeight="1">
      <c r="A1033" s="101">
        <v>45323</v>
      </c>
      <c r="B1033" s="102">
        <f>VLOOKUP(A1033,'FTSE All-Share Historical '!A:B,2,FALSE)</f>
        <v>4203.32</v>
      </c>
      <c r="C1033" s="26">
        <v>640</v>
      </c>
      <c r="D1033" s="26">
        <v>243</v>
      </c>
      <c r="E1033" s="26">
        <v>178.3</v>
      </c>
      <c r="F1033" s="26">
        <v>188</v>
      </c>
      <c r="G1033" s="26">
        <v>146.75</v>
      </c>
      <c r="H1033" s="26">
        <v>317</v>
      </c>
      <c r="I1033" s="26">
        <v>31.35</v>
      </c>
      <c r="J1033" s="26">
        <v>101</v>
      </c>
      <c r="K1033" s="26">
        <v>195</v>
      </c>
      <c r="L1033" s="26">
        <v>147.4</v>
      </c>
      <c r="M1033" s="26">
        <v>178.4</v>
      </c>
      <c r="N1033" s="26">
        <v>257.60000000000002</v>
      </c>
      <c r="O1033" s="26">
        <v>1030</v>
      </c>
      <c r="P1033" s="26">
        <v>2285</v>
      </c>
      <c r="Q1033" s="26">
        <v>126.2</v>
      </c>
      <c r="R1033" s="26">
        <v>68.599999999999994</v>
      </c>
      <c r="S1033" s="26">
        <v>65.7</v>
      </c>
      <c r="T1033" s="26">
        <v>262.5</v>
      </c>
      <c r="U1033" s="26">
        <v>198.5</v>
      </c>
      <c r="V1033" s="26">
        <v>50.4</v>
      </c>
      <c r="W1033" s="26">
        <v>5487</v>
      </c>
      <c r="X1033" s="26">
        <v>1878.6</v>
      </c>
      <c r="Y1033" s="26">
        <v>164</v>
      </c>
      <c r="Z1033" s="26">
        <v>836</v>
      </c>
      <c r="AA1033" s="26">
        <v>3490</v>
      </c>
      <c r="AB1033" s="26">
        <v>452.2</v>
      </c>
      <c r="AC1033" s="26">
        <v>1400</v>
      </c>
      <c r="AD1033" s="26">
        <v>14905</v>
      </c>
      <c r="AE1033" s="26">
        <v>1317</v>
      </c>
      <c r="AF1033" s="26">
        <v>1911.5</v>
      </c>
      <c r="AG1033" s="26">
        <v>3.8285999999999998</v>
      </c>
    </row>
    <row r="1034" spans="1:33" ht="15.75" customHeight="1">
      <c r="A1034" s="101">
        <v>45324</v>
      </c>
      <c r="B1034" s="102">
        <f>VLOOKUP(A1034,'FTSE All-Share Historical '!A:B,2,FALSE)</f>
        <v>4201.46</v>
      </c>
      <c r="C1034" s="26">
        <v>644</v>
      </c>
      <c r="D1034" s="26">
        <v>241</v>
      </c>
      <c r="E1034" s="26">
        <v>178</v>
      </c>
      <c r="F1034" s="26">
        <v>181</v>
      </c>
      <c r="G1034" s="26">
        <v>144</v>
      </c>
      <c r="H1034" s="26">
        <v>306</v>
      </c>
      <c r="I1034" s="26">
        <v>32</v>
      </c>
      <c r="J1034" s="26">
        <v>103.5</v>
      </c>
      <c r="K1034" s="26">
        <v>185</v>
      </c>
      <c r="L1034" s="26">
        <v>149</v>
      </c>
      <c r="M1034" s="26">
        <v>178.2</v>
      </c>
      <c r="N1034" s="26">
        <v>259.2</v>
      </c>
      <c r="O1034" s="26">
        <v>1035</v>
      </c>
      <c r="P1034" s="26">
        <v>2265</v>
      </c>
      <c r="Q1034" s="26">
        <v>128.4</v>
      </c>
      <c r="R1034" s="26">
        <v>68.8</v>
      </c>
      <c r="S1034" s="26">
        <v>65.8</v>
      </c>
      <c r="T1034" s="26">
        <v>262</v>
      </c>
      <c r="U1034" s="26">
        <v>200</v>
      </c>
      <c r="V1034" s="26">
        <v>51.4</v>
      </c>
      <c r="W1034" s="26">
        <v>5409</v>
      </c>
      <c r="X1034" s="26">
        <v>1835.6</v>
      </c>
      <c r="Y1034" s="26">
        <v>163</v>
      </c>
      <c r="Z1034" s="26">
        <v>839</v>
      </c>
      <c r="AA1034" s="26">
        <v>3515</v>
      </c>
      <c r="AB1034" s="26">
        <v>450</v>
      </c>
      <c r="AC1034" s="26">
        <v>1410</v>
      </c>
      <c r="AD1034" s="26">
        <v>15100</v>
      </c>
      <c r="AE1034" s="26">
        <v>1324</v>
      </c>
      <c r="AF1034" s="26">
        <v>1877</v>
      </c>
      <c r="AG1034" s="26">
        <v>4.0453000000000001</v>
      </c>
    </row>
    <row r="1035" spans="1:33" ht="15.75" customHeight="1">
      <c r="A1035" s="101">
        <v>45327</v>
      </c>
      <c r="B1035" s="102">
        <f>VLOOKUP(A1035,'FTSE All-Share Historical '!A:B,2,FALSE)</f>
        <v>4195.45</v>
      </c>
      <c r="C1035" s="26">
        <v>640</v>
      </c>
      <c r="D1035" s="26">
        <v>237.5</v>
      </c>
      <c r="E1035" s="26">
        <v>178.2</v>
      </c>
      <c r="F1035" s="26">
        <v>181.5</v>
      </c>
      <c r="G1035" s="26">
        <v>144</v>
      </c>
      <c r="H1035" s="26">
        <v>300</v>
      </c>
      <c r="I1035" s="26">
        <v>30.5</v>
      </c>
      <c r="J1035" s="26">
        <v>104</v>
      </c>
      <c r="K1035" s="26">
        <v>185</v>
      </c>
      <c r="L1035" s="26">
        <v>144.80000000000001</v>
      </c>
      <c r="M1035" s="26">
        <v>180</v>
      </c>
      <c r="N1035" s="26">
        <v>252</v>
      </c>
      <c r="O1035" s="26">
        <v>1020</v>
      </c>
      <c r="P1035" s="26">
        <v>2220</v>
      </c>
      <c r="Q1035" s="26">
        <v>125.2</v>
      </c>
      <c r="R1035" s="26">
        <v>68.2</v>
      </c>
      <c r="S1035" s="26">
        <v>62.9</v>
      </c>
      <c r="T1035" s="26">
        <v>255</v>
      </c>
      <c r="U1035" s="26">
        <v>198</v>
      </c>
      <c r="V1035" s="26">
        <v>50.6</v>
      </c>
      <c r="W1035" s="26">
        <v>5349</v>
      </c>
      <c r="X1035" s="26">
        <v>1810</v>
      </c>
      <c r="Y1035" s="26">
        <v>162.80000000000001</v>
      </c>
      <c r="Z1035" s="26">
        <v>812</v>
      </c>
      <c r="AA1035" s="26">
        <v>3425</v>
      </c>
      <c r="AB1035" s="26">
        <v>462</v>
      </c>
      <c r="AC1035" s="26">
        <v>1390</v>
      </c>
      <c r="AD1035" s="26">
        <v>15045</v>
      </c>
      <c r="AE1035" s="26">
        <v>1290</v>
      </c>
      <c r="AF1035" s="26">
        <v>1881.5</v>
      </c>
      <c r="AG1035" s="26">
        <v>3.8972000000000002</v>
      </c>
    </row>
    <row r="1036" spans="1:33" ht="15.75" customHeight="1">
      <c r="A1036" s="101">
        <v>45328</v>
      </c>
      <c r="B1036" s="102">
        <f>VLOOKUP(A1036,'FTSE All-Share Historical '!A:B,2,FALSE)</f>
        <v>4232.47</v>
      </c>
      <c r="C1036" s="26">
        <v>642</v>
      </c>
      <c r="D1036" s="26">
        <v>241.5</v>
      </c>
      <c r="E1036" s="26">
        <v>179.2</v>
      </c>
      <c r="F1036" s="26">
        <v>184</v>
      </c>
      <c r="G1036" s="26">
        <v>144.5</v>
      </c>
      <c r="H1036" s="26">
        <v>301</v>
      </c>
      <c r="I1036" s="26">
        <v>31.5</v>
      </c>
      <c r="J1036" s="26">
        <v>105.5</v>
      </c>
      <c r="K1036" s="26">
        <v>185</v>
      </c>
      <c r="L1036" s="26">
        <v>148.4</v>
      </c>
      <c r="M1036" s="26">
        <v>179.8</v>
      </c>
      <c r="N1036" s="26">
        <v>251.8</v>
      </c>
      <c r="O1036" s="26">
        <v>1025</v>
      </c>
      <c r="P1036" s="26">
        <v>2260</v>
      </c>
      <c r="Q1036" s="26">
        <v>126.6</v>
      </c>
      <c r="R1036" s="26">
        <v>68.599999999999994</v>
      </c>
      <c r="S1036" s="26">
        <v>64.5</v>
      </c>
      <c r="T1036" s="26">
        <v>260</v>
      </c>
      <c r="U1036" s="26">
        <v>197</v>
      </c>
      <c r="V1036" s="26">
        <v>52.5</v>
      </c>
      <c r="W1036" s="26">
        <v>5394</v>
      </c>
      <c r="X1036" s="26">
        <v>1822.6</v>
      </c>
      <c r="Y1036" s="26">
        <v>164.4</v>
      </c>
      <c r="Z1036" s="26">
        <v>823.5</v>
      </c>
      <c r="AA1036" s="26">
        <v>3450</v>
      </c>
      <c r="AB1036" s="26">
        <v>465.8</v>
      </c>
      <c r="AC1036" s="26">
        <v>1370</v>
      </c>
      <c r="AD1036" s="26">
        <v>15265</v>
      </c>
      <c r="AE1036" s="26">
        <v>1310</v>
      </c>
      <c r="AF1036" s="26">
        <v>1920.5</v>
      </c>
      <c r="AG1036" s="26">
        <v>3.8176999999999999</v>
      </c>
    </row>
    <row r="1037" spans="1:33" ht="15.75" customHeight="1">
      <c r="A1037" s="101">
        <v>45329</v>
      </c>
      <c r="B1037" s="102">
        <f>VLOOKUP(A1037,'FTSE All-Share Historical '!A:B,2,FALSE)</f>
        <v>4205.63</v>
      </c>
      <c r="C1037" s="26">
        <v>642</v>
      </c>
      <c r="D1037" s="26">
        <v>239</v>
      </c>
      <c r="E1037" s="26">
        <v>180.2</v>
      </c>
      <c r="F1037" s="26">
        <v>184</v>
      </c>
      <c r="G1037" s="26">
        <v>143.5</v>
      </c>
      <c r="H1037" s="26">
        <v>294</v>
      </c>
      <c r="I1037" s="26">
        <v>31.8</v>
      </c>
      <c r="J1037" s="26">
        <v>101</v>
      </c>
      <c r="K1037" s="26">
        <v>184.5</v>
      </c>
      <c r="L1037" s="26">
        <v>147.4</v>
      </c>
      <c r="M1037" s="26">
        <v>176</v>
      </c>
      <c r="N1037" s="26">
        <v>247.4</v>
      </c>
      <c r="O1037" s="26">
        <v>998</v>
      </c>
      <c r="P1037" s="26">
        <v>2240</v>
      </c>
      <c r="Q1037" s="26">
        <v>125.6</v>
      </c>
      <c r="R1037" s="26">
        <v>68</v>
      </c>
      <c r="S1037" s="26">
        <v>64.8</v>
      </c>
      <c r="T1037" s="26">
        <v>262</v>
      </c>
      <c r="U1037" s="26">
        <v>197</v>
      </c>
      <c r="V1037" s="26">
        <v>51.4</v>
      </c>
      <c r="W1037" s="26">
        <v>5378</v>
      </c>
      <c r="X1037" s="26">
        <v>1754.6</v>
      </c>
      <c r="Y1037" s="26">
        <v>161.6</v>
      </c>
      <c r="Z1037" s="26">
        <v>830</v>
      </c>
      <c r="AA1037" s="26">
        <v>3465</v>
      </c>
      <c r="AB1037" s="26">
        <v>424.2</v>
      </c>
      <c r="AC1037" s="26">
        <v>1370</v>
      </c>
      <c r="AD1037" s="26">
        <v>15445</v>
      </c>
      <c r="AE1037" s="26">
        <v>1323</v>
      </c>
      <c r="AF1037" s="26">
        <v>1926.5</v>
      </c>
      <c r="AG1037" s="26">
        <v>3.9693999999999998</v>
      </c>
    </row>
    <row r="1038" spans="1:33" ht="15.75" customHeight="1">
      <c r="A1038" s="101">
        <v>45330</v>
      </c>
      <c r="B1038" s="102">
        <f>VLOOKUP(A1038,'FTSE All-Share Historical '!A:B,2,FALSE)</f>
        <v>4189.79</v>
      </c>
      <c r="C1038" s="26">
        <v>644</v>
      </c>
      <c r="D1038" s="26">
        <v>240</v>
      </c>
      <c r="E1038" s="26">
        <v>180</v>
      </c>
      <c r="F1038" s="26">
        <v>188</v>
      </c>
      <c r="G1038" s="26">
        <v>144</v>
      </c>
      <c r="H1038" s="26">
        <v>298.5</v>
      </c>
      <c r="I1038" s="26">
        <v>31.8</v>
      </c>
      <c r="J1038" s="26">
        <v>104.25</v>
      </c>
      <c r="K1038" s="26">
        <v>185</v>
      </c>
      <c r="L1038" s="26">
        <v>146.6</v>
      </c>
      <c r="M1038" s="26">
        <v>175.2</v>
      </c>
      <c r="N1038" s="26">
        <v>247</v>
      </c>
      <c r="O1038" s="26">
        <v>1010</v>
      </c>
      <c r="P1038" s="26">
        <v>2230</v>
      </c>
      <c r="Q1038" s="26">
        <v>127.6</v>
      </c>
      <c r="R1038" s="26">
        <v>71</v>
      </c>
      <c r="S1038" s="26">
        <v>65.3</v>
      </c>
      <c r="T1038" s="26">
        <v>272.5</v>
      </c>
      <c r="U1038" s="26">
        <v>196</v>
      </c>
      <c r="V1038" s="26">
        <v>49.4</v>
      </c>
      <c r="W1038" s="26">
        <v>5362</v>
      </c>
      <c r="X1038" s="26">
        <v>1739.6</v>
      </c>
      <c r="Y1038" s="26">
        <v>163</v>
      </c>
      <c r="Z1038" s="26">
        <v>830</v>
      </c>
      <c r="AA1038" s="26">
        <v>3455</v>
      </c>
      <c r="AB1038" s="26">
        <v>459.2</v>
      </c>
      <c r="AC1038" s="26">
        <v>1330</v>
      </c>
      <c r="AD1038" s="26">
        <v>15405</v>
      </c>
      <c r="AE1038" s="26">
        <v>1308</v>
      </c>
      <c r="AF1038" s="26">
        <v>1930</v>
      </c>
      <c r="AG1038" s="26">
        <v>3.9043999999999999</v>
      </c>
    </row>
    <row r="1039" spans="1:33" ht="15.75" customHeight="1">
      <c r="A1039" s="101">
        <v>45331</v>
      </c>
      <c r="B1039" s="102">
        <f>VLOOKUP(A1039,'FTSE All-Share Historical '!A:B,2,FALSE)</f>
        <v>4177.6899999999996</v>
      </c>
      <c r="C1039" s="26">
        <v>660</v>
      </c>
      <c r="D1039" s="26">
        <v>238</v>
      </c>
      <c r="E1039" s="26">
        <v>181.3</v>
      </c>
      <c r="F1039" s="26">
        <v>188</v>
      </c>
      <c r="G1039" s="26">
        <v>144</v>
      </c>
      <c r="H1039" s="26">
        <v>300</v>
      </c>
      <c r="I1039" s="26">
        <v>31</v>
      </c>
      <c r="J1039" s="26">
        <v>104</v>
      </c>
      <c r="K1039" s="26">
        <v>190</v>
      </c>
      <c r="L1039" s="26">
        <v>145.4</v>
      </c>
      <c r="M1039" s="26">
        <v>177</v>
      </c>
      <c r="N1039" s="26">
        <v>244.8</v>
      </c>
      <c r="O1039" s="26">
        <v>1015</v>
      </c>
      <c r="P1039" s="26">
        <v>2185</v>
      </c>
      <c r="Q1039" s="26">
        <v>131.19999999999999</v>
      </c>
      <c r="R1039" s="26">
        <v>70.400000000000006</v>
      </c>
      <c r="S1039" s="26">
        <v>64.599999999999994</v>
      </c>
      <c r="T1039" s="26">
        <v>270</v>
      </c>
      <c r="U1039" s="26">
        <v>196.5</v>
      </c>
      <c r="V1039" s="26">
        <v>48.75</v>
      </c>
      <c r="W1039" s="26">
        <v>5344</v>
      </c>
      <c r="X1039" s="26">
        <v>1702.6</v>
      </c>
      <c r="Y1039" s="26">
        <v>152.80000000000001</v>
      </c>
      <c r="Z1039" s="26">
        <v>806.5</v>
      </c>
      <c r="AA1039" s="26">
        <v>3470</v>
      </c>
      <c r="AB1039" s="26">
        <v>463</v>
      </c>
      <c r="AC1039" s="26">
        <v>1355</v>
      </c>
      <c r="AD1039" s="26">
        <v>15720</v>
      </c>
      <c r="AE1039" s="26">
        <v>1301</v>
      </c>
      <c r="AF1039" s="26">
        <v>1958.5</v>
      </c>
      <c r="AG1039" s="26">
        <v>3.9333</v>
      </c>
    </row>
    <row r="1040" spans="1:33" ht="15.75" customHeight="1">
      <c r="A1040" s="101">
        <v>45334</v>
      </c>
      <c r="B1040" s="102">
        <f>VLOOKUP(A1040,'FTSE All-Share Historical '!A:B,2,FALSE)</f>
        <v>4182.58</v>
      </c>
      <c r="C1040" s="26">
        <v>640</v>
      </c>
      <c r="D1040" s="26">
        <v>253.5</v>
      </c>
      <c r="E1040" s="26">
        <v>184</v>
      </c>
      <c r="F1040" s="26">
        <v>190</v>
      </c>
      <c r="G1040" s="26">
        <v>141</v>
      </c>
      <c r="H1040" s="26">
        <v>307</v>
      </c>
      <c r="I1040" s="26">
        <v>32.049999999999997</v>
      </c>
      <c r="J1040" s="26">
        <v>106.25</v>
      </c>
      <c r="K1040" s="26">
        <v>185</v>
      </c>
      <c r="L1040" s="26">
        <v>146.6</v>
      </c>
      <c r="M1040" s="26">
        <v>176.8</v>
      </c>
      <c r="N1040" s="26">
        <v>246.4</v>
      </c>
      <c r="O1040" s="26">
        <v>1005</v>
      </c>
      <c r="P1040" s="26">
        <v>2230</v>
      </c>
      <c r="Q1040" s="26">
        <v>131</v>
      </c>
      <c r="R1040" s="26">
        <v>69.599999999999994</v>
      </c>
      <c r="S1040" s="26">
        <v>64.599999999999994</v>
      </c>
      <c r="T1040" s="26">
        <v>270</v>
      </c>
      <c r="U1040" s="26">
        <v>196.5</v>
      </c>
      <c r="V1040" s="26">
        <v>50.9</v>
      </c>
      <c r="W1040" s="26">
        <v>5355</v>
      </c>
      <c r="X1040" s="26">
        <v>1751.6</v>
      </c>
      <c r="Y1040" s="26">
        <v>156.19999999999999</v>
      </c>
      <c r="Z1040" s="26">
        <v>808.5</v>
      </c>
      <c r="AA1040" s="26">
        <v>3485</v>
      </c>
      <c r="AB1040" s="26">
        <v>469.6</v>
      </c>
      <c r="AC1040" s="26">
        <v>1355</v>
      </c>
      <c r="AD1040" s="26">
        <v>15660</v>
      </c>
      <c r="AE1040" s="26">
        <v>1319</v>
      </c>
      <c r="AF1040" s="26">
        <v>1959.5</v>
      </c>
      <c r="AG1040" s="26">
        <v>3.7563</v>
      </c>
    </row>
    <row r="1041" spans="1:33" ht="15.75" customHeight="1">
      <c r="A1041" s="101">
        <v>45335</v>
      </c>
      <c r="B1041" s="102">
        <f>VLOOKUP(A1041,'FTSE All-Share Historical '!A:B,2,FALSE)</f>
        <v>4144.84</v>
      </c>
      <c r="C1041" s="26">
        <v>630</v>
      </c>
      <c r="D1041" s="26">
        <v>251.5</v>
      </c>
      <c r="E1041" s="26">
        <v>182.2</v>
      </c>
      <c r="F1041" s="26">
        <v>186</v>
      </c>
      <c r="G1041" s="26">
        <v>141</v>
      </c>
      <c r="H1041" s="26">
        <v>315</v>
      </c>
      <c r="I1041" s="26">
        <v>31</v>
      </c>
      <c r="J1041" s="26">
        <v>109</v>
      </c>
      <c r="K1041" s="26">
        <v>185</v>
      </c>
      <c r="L1041" s="26">
        <v>144.6</v>
      </c>
      <c r="M1041" s="26">
        <v>170</v>
      </c>
      <c r="N1041" s="26">
        <v>239.6</v>
      </c>
      <c r="O1041" s="26">
        <v>1005</v>
      </c>
      <c r="P1041" s="26">
        <v>2180</v>
      </c>
      <c r="Q1041" s="26">
        <v>128</v>
      </c>
      <c r="R1041" s="26">
        <v>68</v>
      </c>
      <c r="S1041" s="26">
        <v>64.599999999999994</v>
      </c>
      <c r="T1041" s="26">
        <v>279.5</v>
      </c>
      <c r="U1041" s="26">
        <v>197</v>
      </c>
      <c r="V1041" s="26">
        <v>49.65</v>
      </c>
      <c r="W1041" s="26">
        <v>5286</v>
      </c>
      <c r="X1041" s="26">
        <v>1756</v>
      </c>
      <c r="Y1041" s="26">
        <v>159.80000000000001</v>
      </c>
      <c r="Z1041" s="26">
        <v>789</v>
      </c>
      <c r="AA1041" s="26">
        <v>3485</v>
      </c>
      <c r="AB1041" s="26">
        <v>455.2</v>
      </c>
      <c r="AC1041" s="26">
        <v>1340</v>
      </c>
      <c r="AD1041" s="26">
        <v>15360</v>
      </c>
      <c r="AE1041" s="26">
        <v>1339</v>
      </c>
      <c r="AF1041" s="26">
        <v>1960</v>
      </c>
      <c r="AG1041" s="26">
        <v>3.5413999999999999</v>
      </c>
    </row>
    <row r="1042" spans="1:33" ht="15.75" customHeight="1">
      <c r="A1042" s="101">
        <v>45336</v>
      </c>
      <c r="B1042" s="102">
        <f>VLOOKUP(A1042,'FTSE All-Share Historical '!A:B,2,FALSE)</f>
        <v>4173.91</v>
      </c>
      <c r="C1042" s="26">
        <v>630</v>
      </c>
      <c r="D1042" s="26">
        <v>251</v>
      </c>
      <c r="E1042" s="26">
        <v>186.5</v>
      </c>
      <c r="F1042" s="26">
        <v>185.5</v>
      </c>
      <c r="G1042" s="26">
        <v>146</v>
      </c>
      <c r="H1042" s="26">
        <v>309</v>
      </c>
      <c r="I1042" s="26">
        <v>30.65</v>
      </c>
      <c r="J1042" s="26">
        <v>111.75</v>
      </c>
      <c r="K1042" s="26">
        <v>180</v>
      </c>
      <c r="L1042" s="26">
        <v>143</v>
      </c>
      <c r="M1042" s="26">
        <v>170</v>
      </c>
      <c r="N1042" s="26">
        <v>240.2</v>
      </c>
      <c r="O1042" s="26">
        <v>1010</v>
      </c>
      <c r="P1042" s="26">
        <v>2200</v>
      </c>
      <c r="Q1042" s="26">
        <v>126.6</v>
      </c>
      <c r="R1042" s="26">
        <v>68.8</v>
      </c>
      <c r="S1042" s="26">
        <v>65.099999999999994</v>
      </c>
      <c r="T1042" s="26">
        <v>285.5</v>
      </c>
      <c r="U1042" s="26">
        <v>199</v>
      </c>
      <c r="V1042" s="26">
        <v>50.8</v>
      </c>
      <c r="W1042" s="26">
        <v>5309</v>
      </c>
      <c r="X1042" s="26">
        <v>1747.2</v>
      </c>
      <c r="Y1042" s="26">
        <v>159.6</v>
      </c>
      <c r="Z1042" s="26">
        <v>796.5</v>
      </c>
      <c r="AA1042" s="26">
        <v>3480</v>
      </c>
      <c r="AB1042" s="26">
        <v>465.6</v>
      </c>
      <c r="AC1042" s="26">
        <v>1325</v>
      </c>
      <c r="AD1042" s="26">
        <v>15375</v>
      </c>
      <c r="AE1042" s="26">
        <v>1326</v>
      </c>
      <c r="AF1042" s="26">
        <v>1965</v>
      </c>
      <c r="AG1042" s="26">
        <v>3.8647</v>
      </c>
    </row>
    <row r="1043" spans="1:33" ht="15.75" customHeight="1">
      <c r="A1043" s="101">
        <v>45337</v>
      </c>
      <c r="B1043" s="102">
        <f>VLOOKUP(A1043,'FTSE All-Share Historical '!A:B,2,FALSE)</f>
        <v>4190.67</v>
      </c>
      <c r="C1043" s="26">
        <v>626</v>
      </c>
      <c r="D1043" s="26">
        <v>244.5</v>
      </c>
      <c r="E1043" s="26">
        <v>187.2</v>
      </c>
      <c r="F1043" s="26">
        <v>188</v>
      </c>
      <c r="G1043" s="26">
        <v>157.5</v>
      </c>
      <c r="H1043" s="26">
        <v>322.5</v>
      </c>
      <c r="I1043" s="26">
        <v>30.9</v>
      </c>
      <c r="J1043" s="26">
        <v>118</v>
      </c>
      <c r="K1043" s="26">
        <v>185</v>
      </c>
      <c r="L1043" s="26">
        <v>143.4</v>
      </c>
      <c r="M1043" s="26">
        <v>175.6</v>
      </c>
      <c r="N1043" s="26">
        <v>244</v>
      </c>
      <c r="O1043" s="26">
        <v>1020</v>
      </c>
      <c r="P1043" s="26">
        <v>2180</v>
      </c>
      <c r="Q1043" s="26">
        <v>128.19999999999999</v>
      </c>
      <c r="R1043" s="26">
        <v>68</v>
      </c>
      <c r="S1043" s="26">
        <v>64.5</v>
      </c>
      <c r="T1043" s="26">
        <v>277.5</v>
      </c>
      <c r="U1043" s="26">
        <v>194</v>
      </c>
      <c r="V1043" s="26">
        <v>53</v>
      </c>
      <c r="W1043" s="26">
        <v>5328</v>
      </c>
      <c r="X1043" s="26">
        <v>1767</v>
      </c>
      <c r="Y1043" s="26">
        <v>162.19999999999999</v>
      </c>
      <c r="Z1043" s="26">
        <v>789.5</v>
      </c>
      <c r="AA1043" s="26">
        <v>3480</v>
      </c>
      <c r="AB1043" s="26">
        <v>467.4</v>
      </c>
      <c r="AC1043" s="26">
        <v>1350</v>
      </c>
      <c r="AD1043" s="26">
        <v>15520</v>
      </c>
      <c r="AE1043" s="26">
        <v>1360</v>
      </c>
      <c r="AF1043" s="26">
        <v>1987</v>
      </c>
      <c r="AG1043" s="26">
        <v>3.8972000000000002</v>
      </c>
    </row>
    <row r="1044" spans="1:33" ht="15.75" customHeight="1">
      <c r="A1044" s="101">
        <v>45338</v>
      </c>
      <c r="B1044" s="102">
        <f>VLOOKUP(A1044,'FTSE All-Share Historical '!A:B,2,FALSE)</f>
        <v>4247.66</v>
      </c>
      <c r="C1044" s="26">
        <v>620</v>
      </c>
      <c r="D1044" s="26">
        <v>244</v>
      </c>
      <c r="E1044" s="26">
        <v>186.9</v>
      </c>
      <c r="F1044" s="26">
        <v>188</v>
      </c>
      <c r="G1044" s="26">
        <v>155</v>
      </c>
      <c r="H1044" s="26">
        <v>320</v>
      </c>
      <c r="I1044" s="26">
        <v>31.15</v>
      </c>
      <c r="J1044" s="26">
        <v>116</v>
      </c>
      <c r="K1044" s="26">
        <v>186.5</v>
      </c>
      <c r="L1044" s="26">
        <v>139.80000000000001</v>
      </c>
      <c r="M1044" s="26">
        <v>176.2</v>
      </c>
      <c r="N1044" s="26">
        <v>242</v>
      </c>
      <c r="O1044" s="26">
        <v>1005</v>
      </c>
      <c r="P1044" s="26">
        <v>2210</v>
      </c>
      <c r="Q1044" s="26">
        <v>128.6</v>
      </c>
      <c r="R1044" s="26">
        <v>68.8</v>
      </c>
      <c r="S1044" s="26">
        <v>64.8</v>
      </c>
      <c r="T1044" s="26">
        <v>273</v>
      </c>
      <c r="U1044" s="26">
        <v>201</v>
      </c>
      <c r="V1044" s="26">
        <v>52.6</v>
      </c>
      <c r="W1044" s="26">
        <v>5515</v>
      </c>
      <c r="X1044" s="26">
        <v>1802.2</v>
      </c>
      <c r="Y1044" s="26">
        <v>165.8</v>
      </c>
      <c r="Z1044" s="26">
        <v>791</v>
      </c>
      <c r="AA1044" s="26">
        <v>3515</v>
      </c>
      <c r="AB1044" s="26">
        <v>473.2</v>
      </c>
      <c r="AC1044" s="26">
        <v>1365</v>
      </c>
      <c r="AD1044" s="26">
        <v>15855</v>
      </c>
      <c r="AE1044" s="26">
        <v>1369</v>
      </c>
      <c r="AF1044" s="26">
        <v>1987.5</v>
      </c>
      <c r="AG1044" s="26">
        <v>3.8972000000000002</v>
      </c>
    </row>
    <row r="1045" spans="1:33" ht="15.75" customHeight="1">
      <c r="A1045" s="101">
        <v>45341</v>
      </c>
      <c r="B1045" s="102">
        <f>VLOOKUP(A1045,'FTSE All-Share Historical '!A:B,2,FALSE)</f>
        <v>4256.3900000000003</v>
      </c>
      <c r="C1045" s="26">
        <v>612</v>
      </c>
      <c r="D1045" s="26">
        <v>246</v>
      </c>
      <c r="E1045" s="26">
        <v>189.8</v>
      </c>
      <c r="F1045" s="26">
        <v>185</v>
      </c>
      <c r="G1045" s="26">
        <v>151.5</v>
      </c>
      <c r="H1045" s="26">
        <v>318</v>
      </c>
      <c r="I1045" s="26">
        <v>30.95</v>
      </c>
      <c r="J1045" s="26">
        <v>121</v>
      </c>
      <c r="K1045" s="26">
        <v>185</v>
      </c>
      <c r="L1045" s="26">
        <v>144</v>
      </c>
      <c r="M1045" s="26">
        <v>170.8</v>
      </c>
      <c r="N1045" s="26">
        <v>243.8</v>
      </c>
      <c r="O1045" s="26">
        <v>1005</v>
      </c>
      <c r="P1045" s="26">
        <v>2245</v>
      </c>
      <c r="Q1045" s="26">
        <v>129.4</v>
      </c>
      <c r="R1045" s="26">
        <v>68.400000000000006</v>
      </c>
      <c r="S1045" s="26">
        <v>65</v>
      </c>
      <c r="T1045" s="26">
        <v>261</v>
      </c>
      <c r="U1045" s="26">
        <v>199</v>
      </c>
      <c r="V1045" s="26">
        <v>53.6</v>
      </c>
      <c r="W1045" s="26">
        <v>5428</v>
      </c>
      <c r="X1045" s="26">
        <v>1778</v>
      </c>
      <c r="Y1045" s="26">
        <v>163.4</v>
      </c>
      <c r="Z1045" s="26">
        <v>796.5</v>
      </c>
      <c r="AA1045" s="26">
        <v>3555</v>
      </c>
      <c r="AB1045" s="26">
        <v>480</v>
      </c>
      <c r="AC1045" s="26">
        <v>1370</v>
      </c>
      <c r="AD1045" s="26">
        <v>15740</v>
      </c>
      <c r="AE1045" s="26">
        <v>1387</v>
      </c>
      <c r="AF1045" s="26">
        <v>1987.5</v>
      </c>
      <c r="AG1045" s="26">
        <v>3.9693999999999998</v>
      </c>
    </row>
    <row r="1046" spans="1:33" ht="15.75" customHeight="1">
      <c r="A1046" s="101">
        <v>45342</v>
      </c>
      <c r="B1046" s="102">
        <f>VLOOKUP(A1046,'FTSE All-Share Historical '!A:B,2,FALSE)</f>
        <v>4248.6899999999996</v>
      </c>
      <c r="C1046" s="26">
        <v>620</v>
      </c>
      <c r="D1046" s="26">
        <v>238</v>
      </c>
      <c r="E1046" s="26">
        <v>189.1</v>
      </c>
      <c r="F1046" s="26">
        <v>186</v>
      </c>
      <c r="G1046" s="26">
        <v>152</v>
      </c>
      <c r="H1046" s="26">
        <v>310</v>
      </c>
      <c r="I1046" s="26">
        <v>30.65</v>
      </c>
      <c r="J1046" s="26">
        <v>127</v>
      </c>
      <c r="K1046" s="26">
        <v>183</v>
      </c>
      <c r="L1046" s="26">
        <v>140.19999999999999</v>
      </c>
      <c r="M1046" s="26">
        <v>169</v>
      </c>
      <c r="N1046" s="26">
        <v>246.8</v>
      </c>
      <c r="O1046" s="26">
        <v>990</v>
      </c>
      <c r="P1046" s="26">
        <v>2215</v>
      </c>
      <c r="Q1046" s="26">
        <v>129.19999999999999</v>
      </c>
      <c r="R1046" s="26">
        <v>67.2</v>
      </c>
      <c r="S1046" s="26">
        <v>65.3</v>
      </c>
      <c r="T1046" s="26">
        <v>251</v>
      </c>
      <c r="U1046" s="26">
        <v>201</v>
      </c>
      <c r="V1046" s="26">
        <v>51.7</v>
      </c>
      <c r="W1046" s="26">
        <v>5230</v>
      </c>
      <c r="X1046" s="26">
        <v>1719.6</v>
      </c>
      <c r="Y1046" s="26">
        <v>159.6</v>
      </c>
      <c r="Z1046" s="26">
        <v>801</v>
      </c>
      <c r="AA1046" s="26">
        <v>3470</v>
      </c>
      <c r="AB1046" s="26">
        <v>489</v>
      </c>
      <c r="AC1046" s="26">
        <v>1340</v>
      </c>
      <c r="AD1046" s="26">
        <v>15865</v>
      </c>
      <c r="AE1046" s="26">
        <v>1404</v>
      </c>
      <c r="AF1046" s="26">
        <v>1985</v>
      </c>
      <c r="AG1046" s="26">
        <v>3.7526999999999999</v>
      </c>
    </row>
    <row r="1047" spans="1:33" ht="15.75" customHeight="1">
      <c r="A1047" s="101">
        <v>45343</v>
      </c>
      <c r="B1047" s="102">
        <f>VLOOKUP(A1047,'FTSE All-Share Historical '!A:B,2,FALSE)</f>
        <v>4222.09</v>
      </c>
      <c r="C1047" s="26">
        <v>612</v>
      </c>
      <c r="D1047" s="26">
        <v>238</v>
      </c>
      <c r="E1047" s="26">
        <v>201.8</v>
      </c>
      <c r="F1047" s="26">
        <v>188</v>
      </c>
      <c r="G1047" s="26">
        <v>152</v>
      </c>
      <c r="H1047" s="26">
        <v>312</v>
      </c>
      <c r="I1047" s="26">
        <v>31</v>
      </c>
      <c r="J1047" s="26">
        <v>123</v>
      </c>
      <c r="K1047" s="26">
        <v>179</v>
      </c>
      <c r="L1047" s="26">
        <v>141.4</v>
      </c>
      <c r="M1047" s="26">
        <v>170.8</v>
      </c>
      <c r="N1047" s="26">
        <v>248.8</v>
      </c>
      <c r="O1047" s="26">
        <v>1020</v>
      </c>
      <c r="P1047" s="26">
        <v>2215</v>
      </c>
      <c r="Q1047" s="26">
        <v>129.6</v>
      </c>
      <c r="R1047" s="26">
        <v>68</v>
      </c>
      <c r="S1047" s="26">
        <v>64.400000000000006</v>
      </c>
      <c r="T1047" s="26">
        <v>254.5</v>
      </c>
      <c r="U1047" s="26">
        <v>203</v>
      </c>
      <c r="V1047" s="26">
        <v>51.2</v>
      </c>
      <c r="W1047" s="26">
        <v>5151</v>
      </c>
      <c r="X1047" s="26">
        <v>1717.8</v>
      </c>
      <c r="Y1047" s="26">
        <v>161.19999999999999</v>
      </c>
      <c r="Z1047" s="26">
        <v>816.5</v>
      </c>
      <c r="AA1047" s="26">
        <v>3510</v>
      </c>
      <c r="AB1047" s="26">
        <v>493.2</v>
      </c>
      <c r="AC1047" s="26">
        <v>1325</v>
      </c>
      <c r="AD1047" s="26">
        <v>15990</v>
      </c>
      <c r="AE1047" s="26">
        <v>1400</v>
      </c>
      <c r="AF1047" s="26">
        <v>1997.5</v>
      </c>
      <c r="AG1047" s="26">
        <v>3.5558999999999998</v>
      </c>
    </row>
    <row r="1048" spans="1:33" ht="15.75" customHeight="1">
      <c r="A1048" s="101">
        <v>45344</v>
      </c>
      <c r="B1048" s="102">
        <f>VLOOKUP(A1048,'FTSE All-Share Historical '!A:B,2,FALSE)</f>
        <v>4236.95</v>
      </c>
      <c r="C1048" s="26">
        <v>610</v>
      </c>
      <c r="D1048" s="26">
        <v>240</v>
      </c>
      <c r="E1048" s="26">
        <v>202.2</v>
      </c>
      <c r="F1048" s="26">
        <v>189</v>
      </c>
      <c r="G1048" s="26">
        <v>153.5</v>
      </c>
      <c r="H1048" s="26">
        <v>310</v>
      </c>
      <c r="I1048" s="26">
        <v>31.4</v>
      </c>
      <c r="J1048" s="26">
        <v>128</v>
      </c>
      <c r="K1048" s="26">
        <v>182.5</v>
      </c>
      <c r="L1048" s="26">
        <v>147.80000000000001</v>
      </c>
      <c r="M1048" s="26">
        <v>169.6</v>
      </c>
      <c r="N1048" s="26">
        <v>250.4</v>
      </c>
      <c r="O1048" s="26">
        <v>1025</v>
      </c>
      <c r="P1048" s="26">
        <v>2290</v>
      </c>
      <c r="Q1048" s="26">
        <v>132.80000000000001</v>
      </c>
      <c r="R1048" s="26">
        <v>67</v>
      </c>
      <c r="S1048" s="26">
        <v>65.099999999999994</v>
      </c>
      <c r="T1048" s="26">
        <v>251</v>
      </c>
      <c r="U1048" s="26">
        <v>202</v>
      </c>
      <c r="V1048" s="26">
        <v>51.2</v>
      </c>
      <c r="W1048" s="26">
        <v>5170</v>
      </c>
      <c r="X1048" s="26">
        <v>1769.8</v>
      </c>
      <c r="Y1048" s="26">
        <v>160.4</v>
      </c>
      <c r="Z1048" s="26">
        <v>821</v>
      </c>
      <c r="AA1048" s="26">
        <v>3555</v>
      </c>
      <c r="AB1048" s="26">
        <v>499.4</v>
      </c>
      <c r="AC1048" s="26">
        <v>1325</v>
      </c>
      <c r="AD1048" s="26">
        <v>16300</v>
      </c>
      <c r="AE1048" s="26">
        <v>1400</v>
      </c>
      <c r="AF1048" s="26">
        <v>2083</v>
      </c>
      <c r="AG1048" s="26">
        <v>3.8087</v>
      </c>
    </row>
    <row r="1049" spans="1:33" ht="15.75" customHeight="1">
      <c r="A1049" s="101">
        <v>45345</v>
      </c>
      <c r="B1049" s="102">
        <f>VLOOKUP(A1049,'FTSE All-Share Historical '!A:B,2,FALSE)</f>
        <v>4244.71</v>
      </c>
      <c r="C1049" s="26">
        <v>594</v>
      </c>
      <c r="D1049" s="26">
        <v>238</v>
      </c>
      <c r="E1049" s="26">
        <v>201.2</v>
      </c>
      <c r="F1049" s="26">
        <v>184</v>
      </c>
      <c r="G1049" s="26">
        <v>154</v>
      </c>
      <c r="H1049" s="26">
        <v>303</v>
      </c>
      <c r="I1049" s="26">
        <v>31.5</v>
      </c>
      <c r="J1049" s="26">
        <v>126</v>
      </c>
      <c r="K1049" s="26">
        <v>182.5</v>
      </c>
      <c r="L1049" s="26">
        <v>145</v>
      </c>
      <c r="M1049" s="26">
        <v>169.4</v>
      </c>
      <c r="N1049" s="26">
        <v>244.2</v>
      </c>
      <c r="O1049" s="26">
        <v>1000</v>
      </c>
      <c r="P1049" s="26">
        <v>2240</v>
      </c>
      <c r="Q1049" s="26">
        <v>130.19999999999999</v>
      </c>
      <c r="R1049" s="26">
        <v>66</v>
      </c>
      <c r="S1049" s="26">
        <v>66.900000000000006</v>
      </c>
      <c r="T1049" s="26">
        <v>254</v>
      </c>
      <c r="U1049" s="26">
        <v>196.5</v>
      </c>
      <c r="V1049" s="26">
        <v>50</v>
      </c>
      <c r="W1049" s="26">
        <v>5197</v>
      </c>
      <c r="X1049" s="26">
        <v>1786</v>
      </c>
      <c r="Y1049" s="26">
        <v>158</v>
      </c>
      <c r="Z1049" s="26">
        <v>804</v>
      </c>
      <c r="AA1049" s="26">
        <v>3540</v>
      </c>
      <c r="AB1049" s="26">
        <v>497.6</v>
      </c>
      <c r="AC1049" s="26">
        <v>1345</v>
      </c>
      <c r="AD1049" s="26">
        <v>16235</v>
      </c>
      <c r="AE1049" s="26">
        <v>1402</v>
      </c>
      <c r="AF1049" s="26">
        <v>2074</v>
      </c>
      <c r="AG1049" s="26">
        <v>3.8555999999999999</v>
      </c>
    </row>
    <row r="1050" spans="1:33" ht="15.75" customHeight="1">
      <c r="A1050" s="101">
        <v>45348</v>
      </c>
      <c r="B1050" s="102">
        <f>VLOOKUP(A1050,'FTSE All-Share Historical '!A:B,2,FALSE)</f>
        <v>4232.66</v>
      </c>
      <c r="C1050" s="26">
        <v>590</v>
      </c>
      <c r="D1050" s="26">
        <v>248.5</v>
      </c>
      <c r="E1050" s="26">
        <v>200.8</v>
      </c>
      <c r="F1050" s="26">
        <v>181</v>
      </c>
      <c r="G1050" s="26">
        <v>154.5</v>
      </c>
      <c r="H1050" s="26">
        <v>295</v>
      </c>
      <c r="I1050" s="26">
        <v>30.8</v>
      </c>
      <c r="J1050" s="26">
        <v>126</v>
      </c>
      <c r="K1050" s="26">
        <v>183</v>
      </c>
      <c r="L1050" s="26">
        <v>141.4</v>
      </c>
      <c r="M1050" s="26">
        <v>170</v>
      </c>
      <c r="N1050" s="26">
        <v>243.4</v>
      </c>
      <c r="O1050" s="26">
        <v>986</v>
      </c>
      <c r="P1050" s="26">
        <v>2265</v>
      </c>
      <c r="Q1050" s="26">
        <v>132</v>
      </c>
      <c r="R1050" s="26">
        <v>67</v>
      </c>
      <c r="S1050" s="26">
        <v>65.7</v>
      </c>
      <c r="T1050" s="26">
        <v>254</v>
      </c>
      <c r="U1050" s="26">
        <v>200</v>
      </c>
      <c r="V1050" s="26">
        <v>50.3</v>
      </c>
      <c r="W1050" s="26">
        <v>5067</v>
      </c>
      <c r="X1050" s="26">
        <v>1726.6</v>
      </c>
      <c r="Y1050" s="26">
        <v>155</v>
      </c>
      <c r="Z1050" s="26">
        <v>791</v>
      </c>
      <c r="AA1050" s="26">
        <v>3580</v>
      </c>
      <c r="AB1050" s="26">
        <v>495.8</v>
      </c>
      <c r="AC1050" s="26">
        <v>1345</v>
      </c>
      <c r="AD1050" s="26">
        <v>16500</v>
      </c>
      <c r="AE1050" s="26">
        <v>1427</v>
      </c>
      <c r="AF1050" s="26">
        <v>1994</v>
      </c>
      <c r="AG1050" s="26">
        <v>3.6534</v>
      </c>
    </row>
    <row r="1051" spans="1:33" ht="15.75" customHeight="1">
      <c r="A1051" s="101">
        <v>45349</v>
      </c>
      <c r="B1051" s="102">
        <f>VLOOKUP(A1051,'FTSE All-Share Historical '!A:B,2,FALSE)</f>
        <v>4233.18</v>
      </c>
      <c r="C1051" s="26">
        <v>596</v>
      </c>
      <c r="D1051" s="26">
        <v>244</v>
      </c>
      <c r="E1051" s="26">
        <v>200.6</v>
      </c>
      <c r="F1051" s="26">
        <v>182.5</v>
      </c>
      <c r="G1051" s="26">
        <v>159.5</v>
      </c>
      <c r="H1051" s="26">
        <v>302</v>
      </c>
      <c r="I1051" s="26">
        <v>30.2</v>
      </c>
      <c r="J1051" s="26">
        <v>124</v>
      </c>
      <c r="K1051" s="26">
        <v>180</v>
      </c>
      <c r="L1051" s="26">
        <v>160.4</v>
      </c>
      <c r="M1051" s="26">
        <v>172.8</v>
      </c>
      <c r="N1051" s="26">
        <v>241.8</v>
      </c>
      <c r="O1051" s="26">
        <v>994</v>
      </c>
      <c r="P1051" s="26">
        <v>2300</v>
      </c>
      <c r="Q1051" s="26">
        <v>132.80000000000001</v>
      </c>
      <c r="R1051" s="26">
        <v>66.8</v>
      </c>
      <c r="S1051" s="26">
        <v>65.900000000000006</v>
      </c>
      <c r="T1051" s="26">
        <v>248.5</v>
      </c>
      <c r="U1051" s="26">
        <v>196</v>
      </c>
      <c r="V1051" s="26">
        <v>48.45</v>
      </c>
      <c r="W1051" s="26">
        <v>5112</v>
      </c>
      <c r="X1051" s="26">
        <v>1762.4</v>
      </c>
      <c r="Y1051" s="26">
        <v>158.4</v>
      </c>
      <c r="Z1051" s="26">
        <v>796.5</v>
      </c>
      <c r="AA1051" s="26">
        <v>3575</v>
      </c>
      <c r="AB1051" s="26">
        <v>492</v>
      </c>
      <c r="AC1051" s="26">
        <v>1350</v>
      </c>
      <c r="AD1051" s="26">
        <v>16560</v>
      </c>
      <c r="AE1051" s="26">
        <v>1428</v>
      </c>
      <c r="AF1051" s="26">
        <v>1990.5</v>
      </c>
      <c r="AG1051" s="26">
        <v>3.6316999999999999</v>
      </c>
    </row>
    <row r="1052" spans="1:33" ht="15.75" customHeight="1">
      <c r="A1052" s="101">
        <v>45350</v>
      </c>
      <c r="B1052" s="102">
        <f>VLOOKUP(A1052,'FTSE All-Share Historical '!A:B,2,FALSE)</f>
        <v>4201.04</v>
      </c>
      <c r="C1052" s="26">
        <v>588</v>
      </c>
      <c r="D1052" s="26">
        <v>240</v>
      </c>
      <c r="E1052" s="26">
        <v>147.1</v>
      </c>
      <c r="F1052" s="26">
        <v>181.5</v>
      </c>
      <c r="G1052" s="26">
        <v>158</v>
      </c>
      <c r="H1052" s="26">
        <v>295.5</v>
      </c>
      <c r="I1052" s="26">
        <v>29.5</v>
      </c>
      <c r="J1052" s="26">
        <v>123.5</v>
      </c>
      <c r="K1052" s="26">
        <v>179</v>
      </c>
      <c r="L1052" s="26">
        <v>153.19999999999999</v>
      </c>
      <c r="M1052" s="26">
        <v>172.2</v>
      </c>
      <c r="N1052" s="26">
        <v>239.4</v>
      </c>
      <c r="O1052" s="26">
        <v>990</v>
      </c>
      <c r="P1052" s="26">
        <v>2325</v>
      </c>
      <c r="Q1052" s="26">
        <v>131.19999999999999</v>
      </c>
      <c r="R1052" s="26">
        <v>65</v>
      </c>
      <c r="S1052" s="26">
        <v>65.900000000000006</v>
      </c>
      <c r="T1052" s="26">
        <v>243.5</v>
      </c>
      <c r="U1052" s="26">
        <v>196.5</v>
      </c>
      <c r="V1052" s="26">
        <v>47</v>
      </c>
      <c r="W1052" s="26">
        <v>5042</v>
      </c>
      <c r="X1052" s="26">
        <v>1710</v>
      </c>
      <c r="Y1052" s="26">
        <v>153.6</v>
      </c>
      <c r="Z1052" s="26">
        <v>773.5</v>
      </c>
      <c r="AA1052" s="26">
        <v>3585</v>
      </c>
      <c r="AB1052" s="26">
        <v>490.2</v>
      </c>
      <c r="AC1052" s="26">
        <v>1355</v>
      </c>
      <c r="AD1052" s="26">
        <v>16660</v>
      </c>
      <c r="AE1052" s="26">
        <v>1402</v>
      </c>
      <c r="AF1052" s="26">
        <v>1939.5</v>
      </c>
      <c r="AG1052" s="26">
        <v>3.6280999999999999</v>
      </c>
    </row>
    <row r="1053" spans="1:33" ht="15.75" customHeight="1">
      <c r="A1053" s="101">
        <v>45351</v>
      </c>
      <c r="B1053" s="102">
        <f>VLOOKUP(A1053,'FTSE All-Share Historical '!A:B,2,FALSE)</f>
        <v>4204.7</v>
      </c>
      <c r="C1053" s="26">
        <v>578</v>
      </c>
      <c r="D1053" s="26">
        <v>240</v>
      </c>
      <c r="E1053" s="26">
        <v>152</v>
      </c>
      <c r="F1053" s="26">
        <v>186</v>
      </c>
      <c r="G1053" s="26">
        <v>158</v>
      </c>
      <c r="H1053" s="26">
        <v>297.5</v>
      </c>
      <c r="I1053" s="26">
        <v>29.25</v>
      </c>
      <c r="J1053" s="26">
        <v>131</v>
      </c>
      <c r="K1053" s="26">
        <v>177</v>
      </c>
      <c r="L1053" s="26">
        <v>150</v>
      </c>
      <c r="M1053" s="26">
        <v>172</v>
      </c>
      <c r="N1053" s="26">
        <v>235</v>
      </c>
      <c r="O1053" s="26">
        <v>988</v>
      </c>
      <c r="P1053" s="26">
        <v>2345</v>
      </c>
      <c r="Q1053" s="26">
        <v>136</v>
      </c>
      <c r="R1053" s="26">
        <v>61</v>
      </c>
      <c r="S1053" s="26">
        <v>65.900000000000006</v>
      </c>
      <c r="T1053" s="26">
        <v>242</v>
      </c>
      <c r="U1053" s="26">
        <v>197</v>
      </c>
      <c r="V1053" s="26">
        <v>46.8</v>
      </c>
      <c r="W1053" s="26">
        <v>5079</v>
      </c>
      <c r="X1053" s="26">
        <v>1701</v>
      </c>
      <c r="Y1053" s="26">
        <v>155.6</v>
      </c>
      <c r="Z1053" s="26">
        <v>758</v>
      </c>
      <c r="AA1053" s="26">
        <v>3590</v>
      </c>
      <c r="AB1053" s="26">
        <v>489.8</v>
      </c>
      <c r="AC1053" s="26">
        <v>1345</v>
      </c>
      <c r="AD1053" s="26">
        <v>16485</v>
      </c>
      <c r="AE1053" s="26">
        <v>1395</v>
      </c>
      <c r="AF1053" s="26">
        <v>1967</v>
      </c>
      <c r="AG1053" s="26">
        <v>3.5594999999999999</v>
      </c>
    </row>
    <row r="1054" spans="1:33" ht="15.75" customHeight="1">
      <c r="A1054" s="101">
        <v>45352</v>
      </c>
      <c r="B1054" s="102">
        <f>VLOOKUP(A1054,'FTSE All-Share Historical '!A:B,2,FALSE)</f>
        <v>4238.8100000000004</v>
      </c>
      <c r="C1054" s="26">
        <v>572</v>
      </c>
      <c r="D1054" s="26">
        <v>247</v>
      </c>
      <c r="E1054" s="26">
        <v>156</v>
      </c>
      <c r="F1054" s="26">
        <v>185</v>
      </c>
      <c r="G1054" s="26">
        <v>158.5</v>
      </c>
      <c r="H1054" s="26">
        <v>305</v>
      </c>
      <c r="I1054" s="26">
        <v>29.45</v>
      </c>
      <c r="J1054" s="26">
        <v>128.5</v>
      </c>
      <c r="K1054" s="26">
        <v>183.5</v>
      </c>
      <c r="L1054" s="26">
        <v>149.19999999999999</v>
      </c>
      <c r="M1054" s="26">
        <v>171</v>
      </c>
      <c r="N1054" s="26">
        <v>237.6</v>
      </c>
      <c r="O1054" s="26">
        <v>1055</v>
      </c>
      <c r="P1054" s="26">
        <v>2345</v>
      </c>
      <c r="Q1054" s="26">
        <v>137.6</v>
      </c>
      <c r="R1054" s="26">
        <v>61.4</v>
      </c>
      <c r="S1054" s="26">
        <v>67.5</v>
      </c>
      <c r="T1054" s="26">
        <v>256</v>
      </c>
      <c r="U1054" s="26">
        <v>195</v>
      </c>
      <c r="V1054" s="26">
        <v>46.3</v>
      </c>
      <c r="W1054" s="26">
        <v>5127</v>
      </c>
      <c r="X1054" s="26">
        <v>1760.8</v>
      </c>
      <c r="Y1054" s="26">
        <v>157.80000000000001</v>
      </c>
      <c r="Z1054" s="26">
        <v>767.5</v>
      </c>
      <c r="AA1054" s="26">
        <v>3675</v>
      </c>
      <c r="AB1054" s="26">
        <v>504</v>
      </c>
      <c r="AC1054" s="26">
        <v>1370</v>
      </c>
      <c r="AD1054" s="26">
        <v>16905</v>
      </c>
      <c r="AE1054" s="26">
        <v>1426</v>
      </c>
      <c r="AF1054" s="26">
        <v>1933.5</v>
      </c>
      <c r="AG1054" s="26">
        <v>3.5684999999999998</v>
      </c>
    </row>
    <row r="1055" spans="1:33" ht="15.75" customHeight="1">
      <c r="A1055" s="101">
        <v>45355</v>
      </c>
      <c r="B1055" s="102">
        <f>VLOOKUP(A1055,'FTSE All-Share Historical '!A:B,2,FALSE)</f>
        <v>4215.57</v>
      </c>
      <c r="C1055" s="26">
        <v>552</v>
      </c>
      <c r="D1055" s="26">
        <v>241</v>
      </c>
      <c r="E1055" s="26">
        <v>156.9</v>
      </c>
      <c r="F1055" s="26">
        <v>184.5</v>
      </c>
      <c r="G1055" s="26">
        <v>162</v>
      </c>
      <c r="H1055" s="26">
        <v>305</v>
      </c>
      <c r="I1055" s="26">
        <v>29.25</v>
      </c>
      <c r="J1055" s="26">
        <v>128.5</v>
      </c>
      <c r="K1055" s="26">
        <v>181</v>
      </c>
      <c r="L1055" s="26">
        <v>146.80000000000001</v>
      </c>
      <c r="M1055" s="26">
        <v>167.2</v>
      </c>
      <c r="N1055" s="26">
        <v>235.4</v>
      </c>
      <c r="O1055" s="26">
        <v>1015</v>
      </c>
      <c r="P1055" s="26">
        <v>2280</v>
      </c>
      <c r="Q1055" s="26">
        <v>135</v>
      </c>
      <c r="R1055" s="26">
        <v>61.2</v>
      </c>
      <c r="S1055" s="26">
        <v>70</v>
      </c>
      <c r="T1055" s="26">
        <v>257</v>
      </c>
      <c r="U1055" s="26">
        <v>193</v>
      </c>
      <c r="V1055" s="26">
        <v>44.6</v>
      </c>
      <c r="W1055" s="26">
        <v>5090</v>
      </c>
      <c r="X1055" s="26">
        <v>1702.4</v>
      </c>
      <c r="Y1055" s="26">
        <v>157.19999999999999</v>
      </c>
      <c r="Z1055" s="26">
        <v>770</v>
      </c>
      <c r="AA1055" s="26">
        <v>3790</v>
      </c>
      <c r="AB1055" s="26">
        <v>503</v>
      </c>
      <c r="AC1055" s="26">
        <v>1370</v>
      </c>
      <c r="AD1055" s="26">
        <v>16945</v>
      </c>
      <c r="AE1055" s="26">
        <v>1415</v>
      </c>
      <c r="AF1055" s="26">
        <v>1951</v>
      </c>
      <c r="AG1055" s="26">
        <v>3.6444000000000001</v>
      </c>
    </row>
    <row r="1056" spans="1:33" ht="15.75" customHeight="1">
      <c r="A1056" s="101">
        <v>45356</v>
      </c>
      <c r="B1056" s="102">
        <f>VLOOKUP(A1056,'FTSE All-Share Historical '!A:B,2,FALSE)</f>
        <v>4219.01</v>
      </c>
      <c r="C1056" s="26">
        <v>560</v>
      </c>
      <c r="D1056" s="26">
        <v>241</v>
      </c>
      <c r="E1056" s="26">
        <v>156.80000000000001</v>
      </c>
      <c r="F1056" s="26">
        <v>180</v>
      </c>
      <c r="G1056" s="26">
        <v>160</v>
      </c>
      <c r="H1056" s="26">
        <v>305.5</v>
      </c>
      <c r="I1056" s="26">
        <v>29.05</v>
      </c>
      <c r="J1056" s="26">
        <v>128.25</v>
      </c>
      <c r="K1056" s="26">
        <v>185</v>
      </c>
      <c r="L1056" s="26">
        <v>145</v>
      </c>
      <c r="M1056" s="26">
        <v>190</v>
      </c>
      <c r="N1056" s="26">
        <v>236</v>
      </c>
      <c r="O1056" s="26">
        <v>1020</v>
      </c>
      <c r="P1056" s="26">
        <v>2270</v>
      </c>
      <c r="Q1056" s="26">
        <v>133</v>
      </c>
      <c r="R1056" s="26">
        <v>63</v>
      </c>
      <c r="S1056" s="26">
        <v>67</v>
      </c>
      <c r="T1056" s="26">
        <v>245.5</v>
      </c>
      <c r="U1056" s="26">
        <v>192</v>
      </c>
      <c r="V1056" s="26">
        <v>44.35</v>
      </c>
      <c r="W1056" s="26">
        <v>5026</v>
      </c>
      <c r="X1056" s="26">
        <v>1703.8</v>
      </c>
      <c r="Y1056" s="26">
        <v>154.4</v>
      </c>
      <c r="Z1056" s="26">
        <v>763</v>
      </c>
      <c r="AA1056" s="26">
        <v>3800</v>
      </c>
      <c r="AB1056" s="26">
        <v>510</v>
      </c>
      <c r="AC1056" s="26">
        <v>1365</v>
      </c>
      <c r="AD1056" s="26">
        <v>16000</v>
      </c>
      <c r="AE1056" s="26">
        <v>1396</v>
      </c>
      <c r="AF1056" s="26">
        <v>1898.5</v>
      </c>
      <c r="AG1056" s="26">
        <v>3.5413999999999999</v>
      </c>
    </row>
    <row r="1057" spans="1:33" ht="15.75" customHeight="1">
      <c r="A1057" s="101">
        <v>45357</v>
      </c>
      <c r="B1057" s="102">
        <f>VLOOKUP(A1057,'FTSE All-Share Historical '!A:B,2,FALSE)</f>
        <v>4240.95</v>
      </c>
      <c r="C1057" s="26">
        <v>568</v>
      </c>
      <c r="D1057" s="26">
        <v>242</v>
      </c>
      <c r="E1057" s="26">
        <v>160</v>
      </c>
      <c r="F1057" s="26">
        <v>181</v>
      </c>
      <c r="G1057" s="26">
        <v>159.5</v>
      </c>
      <c r="H1057" s="26">
        <v>306</v>
      </c>
      <c r="I1057" s="26">
        <v>29.4</v>
      </c>
      <c r="J1057" s="26">
        <v>128</v>
      </c>
      <c r="K1057" s="26">
        <v>185.5</v>
      </c>
      <c r="L1057" s="26">
        <v>147.19999999999999</v>
      </c>
      <c r="M1057" s="26">
        <v>195.4</v>
      </c>
      <c r="N1057" s="26">
        <v>240.8</v>
      </c>
      <c r="O1057" s="26">
        <v>1020</v>
      </c>
      <c r="P1057" s="26">
        <v>2290</v>
      </c>
      <c r="Q1057" s="26">
        <v>136</v>
      </c>
      <c r="R1057" s="26">
        <v>64.2</v>
      </c>
      <c r="S1057" s="26">
        <v>66.7</v>
      </c>
      <c r="T1057" s="26">
        <v>236</v>
      </c>
      <c r="U1057" s="26">
        <v>193</v>
      </c>
      <c r="V1057" s="26">
        <v>45.45</v>
      </c>
      <c r="W1057" s="26">
        <v>5075</v>
      </c>
      <c r="X1057" s="26">
        <v>1767.4</v>
      </c>
      <c r="Y1057" s="26">
        <v>157.6</v>
      </c>
      <c r="Z1057" s="26">
        <v>772</v>
      </c>
      <c r="AA1057" s="26">
        <v>3860</v>
      </c>
      <c r="AB1057" s="26">
        <v>519</v>
      </c>
      <c r="AC1057" s="26">
        <v>1355</v>
      </c>
      <c r="AD1057" s="26">
        <v>15880</v>
      </c>
      <c r="AE1057" s="26">
        <v>1431</v>
      </c>
      <c r="AF1057" s="26">
        <v>1841</v>
      </c>
      <c r="AG1057" s="26">
        <v>3.536</v>
      </c>
    </row>
    <row r="1058" spans="1:33" ht="15.75" customHeight="1">
      <c r="A1058" s="101">
        <v>45358</v>
      </c>
      <c r="B1058" s="102">
        <f>VLOOKUP(A1058,'FTSE All-Share Historical '!A:B,2,FALSE)</f>
        <v>4250.6000000000004</v>
      </c>
      <c r="C1058" s="26">
        <v>558</v>
      </c>
      <c r="D1058" s="26">
        <v>257.5</v>
      </c>
      <c r="E1058" s="26">
        <v>166.3</v>
      </c>
      <c r="F1058" s="26">
        <v>182.5</v>
      </c>
      <c r="G1058" s="26">
        <v>164</v>
      </c>
      <c r="H1058" s="26">
        <v>302</v>
      </c>
      <c r="I1058" s="26">
        <v>29.85</v>
      </c>
      <c r="J1058" s="26">
        <v>125.5</v>
      </c>
      <c r="K1058" s="26">
        <v>184</v>
      </c>
      <c r="L1058" s="26">
        <v>146.19999999999999</v>
      </c>
      <c r="M1058" s="26">
        <v>206</v>
      </c>
      <c r="N1058" s="26">
        <v>238.4</v>
      </c>
      <c r="O1058" s="26">
        <v>1000</v>
      </c>
      <c r="P1058" s="26">
        <v>2335</v>
      </c>
      <c r="Q1058" s="26">
        <v>139</v>
      </c>
      <c r="R1058" s="26">
        <v>67.8</v>
      </c>
      <c r="S1058" s="26">
        <v>67.099999999999994</v>
      </c>
      <c r="T1058" s="26">
        <v>249</v>
      </c>
      <c r="U1058" s="26">
        <v>190</v>
      </c>
      <c r="V1058" s="26">
        <v>46.95</v>
      </c>
      <c r="W1058" s="26">
        <v>4975.5</v>
      </c>
      <c r="X1058" s="26">
        <v>1857.4</v>
      </c>
      <c r="Y1058" s="26">
        <v>166.6</v>
      </c>
      <c r="Z1058" s="26">
        <v>777.5</v>
      </c>
      <c r="AA1058" s="26">
        <v>3870</v>
      </c>
      <c r="AB1058" s="26">
        <v>508</v>
      </c>
      <c r="AC1058" s="26">
        <v>1335</v>
      </c>
      <c r="AD1058" s="26">
        <v>15645</v>
      </c>
      <c r="AE1058" s="26">
        <v>1420</v>
      </c>
      <c r="AF1058" s="26">
        <v>1854</v>
      </c>
      <c r="AG1058" s="26">
        <v>4.0416999999999996</v>
      </c>
    </row>
    <row r="1059" spans="1:33" ht="15.75" customHeight="1">
      <c r="A1059" s="101">
        <v>45359</v>
      </c>
      <c r="B1059" s="102">
        <f>VLOOKUP(A1059,'FTSE All-Share Historical '!A:B,2,FALSE)</f>
        <v>4235.63</v>
      </c>
      <c r="C1059" s="26">
        <v>558</v>
      </c>
      <c r="D1059" s="26">
        <v>247.5</v>
      </c>
      <c r="E1059" s="26">
        <v>165.2</v>
      </c>
      <c r="F1059" s="26">
        <v>184</v>
      </c>
      <c r="G1059" s="26">
        <v>164</v>
      </c>
      <c r="H1059" s="26">
        <v>301</v>
      </c>
      <c r="I1059" s="26">
        <v>29.85</v>
      </c>
      <c r="J1059" s="26">
        <v>126.75</v>
      </c>
      <c r="K1059" s="26">
        <v>189</v>
      </c>
      <c r="L1059" s="26">
        <v>147</v>
      </c>
      <c r="M1059" s="26">
        <v>215</v>
      </c>
      <c r="N1059" s="26">
        <v>238.8</v>
      </c>
      <c r="O1059" s="26">
        <v>990</v>
      </c>
      <c r="P1059" s="26">
        <v>2295</v>
      </c>
      <c r="Q1059" s="26">
        <v>142.6</v>
      </c>
      <c r="R1059" s="26">
        <v>67.8</v>
      </c>
      <c r="S1059" s="26">
        <v>67.400000000000006</v>
      </c>
      <c r="T1059" s="26">
        <v>263</v>
      </c>
      <c r="U1059" s="26">
        <v>197</v>
      </c>
      <c r="V1059" s="26">
        <v>48.15</v>
      </c>
      <c r="W1059" s="26">
        <v>4869.5</v>
      </c>
      <c r="X1059" s="26">
        <v>1850.6</v>
      </c>
      <c r="Y1059" s="26">
        <v>161.19999999999999</v>
      </c>
      <c r="Z1059" s="26">
        <v>774</v>
      </c>
      <c r="AA1059" s="26">
        <v>3875</v>
      </c>
      <c r="AB1059" s="26">
        <v>509.5</v>
      </c>
      <c r="AC1059" s="26">
        <v>1355</v>
      </c>
      <c r="AD1059" s="26">
        <v>15595</v>
      </c>
      <c r="AE1059" s="26">
        <v>1406</v>
      </c>
      <c r="AF1059" s="26">
        <v>1855.5</v>
      </c>
      <c r="AG1059" s="26">
        <v>3.9152</v>
      </c>
    </row>
    <row r="1060" spans="1:33" ht="15.75" customHeight="1">
      <c r="A1060" s="101">
        <v>45362</v>
      </c>
      <c r="B1060" s="102">
        <f>VLOOKUP(A1060,'FTSE All-Share Historical '!A:B,2,FALSE)</f>
        <v>4237.93</v>
      </c>
      <c r="C1060" s="26">
        <v>554</v>
      </c>
      <c r="D1060" s="26">
        <v>251</v>
      </c>
      <c r="E1060" s="26">
        <v>165.6</v>
      </c>
      <c r="F1060" s="26">
        <v>182</v>
      </c>
      <c r="G1060" s="26">
        <v>162</v>
      </c>
      <c r="H1060" s="26">
        <v>296</v>
      </c>
      <c r="I1060" s="26">
        <v>29.45</v>
      </c>
      <c r="J1060" s="26">
        <v>129</v>
      </c>
      <c r="K1060" s="26">
        <v>189</v>
      </c>
      <c r="L1060" s="26">
        <v>147</v>
      </c>
      <c r="M1060" s="26">
        <v>210</v>
      </c>
      <c r="N1060" s="26">
        <v>236.6</v>
      </c>
      <c r="O1060" s="26">
        <v>984</v>
      </c>
      <c r="P1060" s="26">
        <v>2290</v>
      </c>
      <c r="Q1060" s="26">
        <v>140</v>
      </c>
      <c r="R1060" s="26">
        <v>68</v>
      </c>
      <c r="S1060" s="26">
        <v>65.7</v>
      </c>
      <c r="T1060" s="26">
        <v>242.5</v>
      </c>
      <c r="U1060" s="26">
        <v>199</v>
      </c>
      <c r="V1060" s="26">
        <v>47.05</v>
      </c>
      <c r="W1060" s="26">
        <v>4809.5</v>
      </c>
      <c r="X1060" s="26">
        <v>1850.8</v>
      </c>
      <c r="Y1060" s="26">
        <v>160.19999999999999</v>
      </c>
      <c r="Z1060" s="26">
        <v>784</v>
      </c>
      <c r="AA1060" s="26">
        <v>3855</v>
      </c>
      <c r="AB1060" s="26">
        <v>507</v>
      </c>
      <c r="AC1060" s="26">
        <v>1350</v>
      </c>
      <c r="AD1060" s="26">
        <v>15415</v>
      </c>
      <c r="AE1060" s="26">
        <v>1402</v>
      </c>
      <c r="AF1060" s="26">
        <v>1910</v>
      </c>
      <c r="AG1060" s="26">
        <v>4.1500000000000004</v>
      </c>
    </row>
    <row r="1061" spans="1:33" ht="15.75" customHeight="1">
      <c r="A1061" s="101">
        <v>45363</v>
      </c>
      <c r="B1061" s="102">
        <f>VLOOKUP(A1061,'FTSE All-Share Historical '!A:B,2,FALSE)</f>
        <v>4276.2700000000004</v>
      </c>
      <c r="C1061" s="26">
        <v>568</v>
      </c>
      <c r="D1061" s="26">
        <v>256</v>
      </c>
      <c r="E1061" s="26">
        <v>162.5</v>
      </c>
      <c r="F1061" s="26">
        <v>181.5</v>
      </c>
      <c r="G1061" s="26">
        <v>162</v>
      </c>
      <c r="H1061" s="26">
        <v>296.5</v>
      </c>
      <c r="I1061" s="26">
        <v>29.3</v>
      </c>
      <c r="J1061" s="26">
        <v>133.75</v>
      </c>
      <c r="K1061" s="26">
        <v>189</v>
      </c>
      <c r="L1061" s="26">
        <v>148.6</v>
      </c>
      <c r="M1061" s="26">
        <v>209</v>
      </c>
      <c r="N1061" s="26">
        <v>238.8</v>
      </c>
      <c r="O1061" s="26">
        <v>1000</v>
      </c>
      <c r="P1061" s="26">
        <v>2315</v>
      </c>
      <c r="Q1061" s="26">
        <v>142</v>
      </c>
      <c r="R1061" s="26">
        <v>68.599999999999994</v>
      </c>
      <c r="S1061" s="26">
        <v>66</v>
      </c>
      <c r="T1061" s="26">
        <v>244</v>
      </c>
      <c r="U1061" s="26">
        <v>192</v>
      </c>
      <c r="V1061" s="26">
        <v>46.5</v>
      </c>
      <c r="W1061" s="26">
        <v>4914</v>
      </c>
      <c r="X1061" s="26">
        <v>1851.2</v>
      </c>
      <c r="Y1061" s="26">
        <v>161.80000000000001</v>
      </c>
      <c r="Z1061" s="26">
        <v>791</v>
      </c>
      <c r="AA1061" s="26">
        <v>3945</v>
      </c>
      <c r="AB1061" s="26">
        <v>509</v>
      </c>
      <c r="AC1061" s="26">
        <v>1330</v>
      </c>
      <c r="AD1061" s="26">
        <v>15770</v>
      </c>
      <c r="AE1061" s="26">
        <v>1404</v>
      </c>
      <c r="AF1061" s="26">
        <v>1918</v>
      </c>
      <c r="AG1061" s="26">
        <v>4.4786999999999999</v>
      </c>
    </row>
    <row r="1062" spans="1:33" ht="15.75" customHeight="1">
      <c r="A1062" s="101">
        <v>45364</v>
      </c>
      <c r="B1062" s="102">
        <f>VLOOKUP(A1062,'FTSE All-Share Historical '!A:B,2,FALSE)</f>
        <v>4287.78</v>
      </c>
      <c r="C1062" s="26">
        <v>566</v>
      </c>
      <c r="D1062" s="26">
        <v>262</v>
      </c>
      <c r="E1062" s="26">
        <v>160</v>
      </c>
      <c r="F1062" s="26">
        <v>181.5</v>
      </c>
      <c r="G1062" s="26">
        <v>164</v>
      </c>
      <c r="H1062" s="26">
        <v>299</v>
      </c>
      <c r="I1062" s="26">
        <v>29</v>
      </c>
      <c r="J1062" s="26">
        <v>132</v>
      </c>
      <c r="K1062" s="26">
        <v>190</v>
      </c>
      <c r="L1062" s="26">
        <v>145.19999999999999</v>
      </c>
      <c r="M1062" s="26">
        <v>197.4</v>
      </c>
      <c r="N1062" s="26">
        <v>244.2</v>
      </c>
      <c r="O1062" s="26">
        <v>1005</v>
      </c>
      <c r="P1062" s="26">
        <v>2320</v>
      </c>
      <c r="Q1062" s="26">
        <v>142</v>
      </c>
      <c r="R1062" s="26">
        <v>66</v>
      </c>
      <c r="S1062" s="26">
        <v>66</v>
      </c>
      <c r="T1062" s="26">
        <v>222</v>
      </c>
      <c r="U1062" s="26">
        <v>188</v>
      </c>
      <c r="V1062" s="26">
        <v>44.85</v>
      </c>
      <c r="W1062" s="26">
        <v>4904.5</v>
      </c>
      <c r="X1062" s="26">
        <v>1937</v>
      </c>
      <c r="Y1062" s="26">
        <v>166.4</v>
      </c>
      <c r="Z1062" s="26">
        <v>807.5</v>
      </c>
      <c r="AA1062" s="26">
        <v>3925</v>
      </c>
      <c r="AB1062" s="26">
        <v>511.5</v>
      </c>
      <c r="AC1062" s="26">
        <v>1345</v>
      </c>
      <c r="AD1062" s="26">
        <v>16060</v>
      </c>
      <c r="AE1062" s="26">
        <v>1378</v>
      </c>
      <c r="AF1062" s="26">
        <v>1875</v>
      </c>
      <c r="AG1062" s="26">
        <v>3.9729999999999999</v>
      </c>
    </row>
    <row r="1063" spans="1:33" ht="15.75" customHeight="1">
      <c r="A1063" s="101">
        <v>45365</v>
      </c>
      <c r="B1063" s="102">
        <f>VLOOKUP(A1063,'FTSE All-Share Historical '!A:B,2,FALSE)</f>
        <v>4271.62</v>
      </c>
      <c r="C1063" s="26">
        <v>572</v>
      </c>
      <c r="D1063" s="26">
        <v>261.5</v>
      </c>
      <c r="E1063" s="26">
        <v>158.1</v>
      </c>
      <c r="F1063" s="26">
        <v>182</v>
      </c>
      <c r="G1063" s="26">
        <v>170.5</v>
      </c>
      <c r="H1063" s="26">
        <v>295</v>
      </c>
      <c r="I1063" s="26">
        <v>28.3</v>
      </c>
      <c r="J1063" s="26">
        <v>129.5</v>
      </c>
      <c r="K1063" s="26">
        <v>182</v>
      </c>
      <c r="L1063" s="26">
        <v>144.4</v>
      </c>
      <c r="M1063" s="26">
        <v>197.8</v>
      </c>
      <c r="N1063" s="26">
        <v>242.6</v>
      </c>
      <c r="O1063" s="26">
        <v>994</v>
      </c>
      <c r="P1063" s="26">
        <v>2315</v>
      </c>
      <c r="Q1063" s="26">
        <v>143</v>
      </c>
      <c r="R1063" s="26">
        <v>63.8</v>
      </c>
      <c r="S1063" s="26">
        <v>66</v>
      </c>
      <c r="T1063" s="26">
        <v>233.5</v>
      </c>
      <c r="U1063" s="26">
        <v>190</v>
      </c>
      <c r="V1063" s="26">
        <v>44.85</v>
      </c>
      <c r="W1063" s="26">
        <v>4842</v>
      </c>
      <c r="X1063" s="26">
        <v>1833.6</v>
      </c>
      <c r="Y1063" s="26">
        <v>169</v>
      </c>
      <c r="Z1063" s="26">
        <v>799</v>
      </c>
      <c r="AA1063" s="26">
        <v>3885</v>
      </c>
      <c r="AB1063" s="26">
        <v>513.5</v>
      </c>
      <c r="AC1063" s="26">
        <v>1360</v>
      </c>
      <c r="AD1063" s="26">
        <v>16280</v>
      </c>
      <c r="AE1063" s="26">
        <v>1380</v>
      </c>
      <c r="AF1063" s="26">
        <v>1865</v>
      </c>
      <c r="AG1063" s="26">
        <v>3.9729999999999999</v>
      </c>
    </row>
    <row r="1064" spans="1:33" ht="15.75" customHeight="1">
      <c r="A1064" s="101">
        <v>45366</v>
      </c>
      <c r="B1064" s="102">
        <f>VLOOKUP(A1064,'FTSE All-Share Historical '!A:B,2,FALSE)</f>
        <v>4264.99</v>
      </c>
      <c r="C1064" s="26">
        <v>576</v>
      </c>
      <c r="D1064" s="26">
        <v>270.5</v>
      </c>
      <c r="E1064" s="26">
        <v>158.30000000000001</v>
      </c>
      <c r="F1064" s="26">
        <v>184</v>
      </c>
      <c r="G1064" s="26">
        <v>170</v>
      </c>
      <c r="H1064" s="26">
        <v>299</v>
      </c>
      <c r="I1064" s="26">
        <v>28.65</v>
      </c>
      <c r="J1064" s="26">
        <v>129.5</v>
      </c>
      <c r="K1064" s="26">
        <v>185</v>
      </c>
      <c r="L1064" s="26">
        <v>145.19999999999999</v>
      </c>
      <c r="M1064" s="26">
        <v>189.2</v>
      </c>
      <c r="N1064" s="26">
        <v>236.4</v>
      </c>
      <c r="O1064" s="26">
        <v>998</v>
      </c>
      <c r="P1064" s="26">
        <v>2295</v>
      </c>
      <c r="Q1064" s="26">
        <v>141.4</v>
      </c>
      <c r="R1064" s="26">
        <v>67</v>
      </c>
      <c r="S1064" s="26">
        <v>67.099999999999994</v>
      </c>
      <c r="T1064" s="26">
        <v>233.5</v>
      </c>
      <c r="U1064" s="26">
        <v>192</v>
      </c>
      <c r="V1064" s="26">
        <v>42.4</v>
      </c>
      <c r="W1064" s="26">
        <v>4862</v>
      </c>
      <c r="X1064" s="26">
        <v>1854.6</v>
      </c>
      <c r="Y1064" s="26">
        <v>179</v>
      </c>
      <c r="Z1064" s="26">
        <v>812.5</v>
      </c>
      <c r="AA1064" s="26">
        <v>3930</v>
      </c>
      <c r="AB1064" s="26">
        <v>511</v>
      </c>
      <c r="AC1064" s="26">
        <v>1365</v>
      </c>
      <c r="AD1064" s="26">
        <v>16240</v>
      </c>
      <c r="AE1064" s="26">
        <v>1405</v>
      </c>
      <c r="AF1064" s="26">
        <v>1847</v>
      </c>
      <c r="AG1064" s="26">
        <v>4.0128000000000004</v>
      </c>
    </row>
    <row r="1065" spans="1:33" ht="15.75" customHeight="1">
      <c r="A1065" s="101">
        <v>45369</v>
      </c>
      <c r="B1065" s="102">
        <f>VLOOKUP(A1065,'FTSE All-Share Historical '!A:B,2,FALSE)</f>
        <v>4261.87</v>
      </c>
      <c r="C1065" s="26">
        <v>568</v>
      </c>
      <c r="D1065" s="26">
        <v>265.5</v>
      </c>
      <c r="E1065" s="26">
        <v>154.80000000000001</v>
      </c>
      <c r="F1065" s="26">
        <v>184</v>
      </c>
      <c r="G1065" s="26">
        <v>168.5</v>
      </c>
      <c r="H1065" s="26">
        <v>298.5</v>
      </c>
      <c r="I1065" s="26">
        <v>29.05</v>
      </c>
      <c r="J1065" s="26">
        <v>129</v>
      </c>
      <c r="K1065" s="26">
        <v>189.5</v>
      </c>
      <c r="L1065" s="26">
        <v>147</v>
      </c>
      <c r="M1065" s="26">
        <v>190</v>
      </c>
      <c r="N1065" s="26">
        <v>235.6</v>
      </c>
      <c r="O1065" s="26">
        <v>988</v>
      </c>
      <c r="P1065" s="26">
        <v>2275</v>
      </c>
      <c r="Q1065" s="26">
        <v>137.6</v>
      </c>
      <c r="R1065" s="26">
        <v>65</v>
      </c>
      <c r="S1065" s="26">
        <v>67</v>
      </c>
      <c r="T1065" s="26">
        <v>235</v>
      </c>
      <c r="U1065" s="26">
        <v>192</v>
      </c>
      <c r="V1065" s="26">
        <v>42.35</v>
      </c>
      <c r="W1065" s="26">
        <v>4886</v>
      </c>
      <c r="X1065" s="26">
        <v>1828.6</v>
      </c>
      <c r="Y1065" s="26">
        <v>181.4</v>
      </c>
      <c r="Z1065" s="26">
        <v>808</v>
      </c>
      <c r="AA1065" s="26">
        <v>3875</v>
      </c>
      <c r="AB1065" s="26">
        <v>517</v>
      </c>
      <c r="AC1065" s="26">
        <v>1330</v>
      </c>
      <c r="AD1065" s="26">
        <v>16335</v>
      </c>
      <c r="AE1065" s="26">
        <v>1400</v>
      </c>
      <c r="AF1065" s="26">
        <v>1883</v>
      </c>
      <c r="AG1065" s="26">
        <v>3.9693999999999998</v>
      </c>
    </row>
    <row r="1066" spans="1:33" ht="15.75" customHeight="1">
      <c r="A1066" s="101">
        <v>45370</v>
      </c>
      <c r="B1066" s="102">
        <f>VLOOKUP(A1066,'FTSE All-Share Historical '!A:B,2,FALSE)</f>
        <v>4267.68</v>
      </c>
      <c r="C1066" s="26">
        <v>558</v>
      </c>
      <c r="D1066" s="26">
        <v>270</v>
      </c>
      <c r="E1066" s="26">
        <v>154.9</v>
      </c>
      <c r="F1066" s="26">
        <v>182</v>
      </c>
      <c r="G1066" s="26">
        <v>169.5</v>
      </c>
      <c r="H1066" s="26">
        <v>299</v>
      </c>
      <c r="I1066" s="26">
        <v>28.6</v>
      </c>
      <c r="J1066" s="26">
        <v>132.75</v>
      </c>
      <c r="K1066" s="26">
        <v>180</v>
      </c>
      <c r="L1066" s="26">
        <v>143.80000000000001</v>
      </c>
      <c r="M1066" s="26">
        <v>186.6</v>
      </c>
      <c r="N1066" s="26">
        <v>232</v>
      </c>
      <c r="O1066" s="26">
        <v>984</v>
      </c>
      <c r="P1066" s="26">
        <v>2280</v>
      </c>
      <c r="Q1066" s="26">
        <v>137.6</v>
      </c>
      <c r="R1066" s="26">
        <v>66</v>
      </c>
      <c r="S1066" s="26">
        <v>67</v>
      </c>
      <c r="T1066" s="26">
        <v>243</v>
      </c>
      <c r="U1066" s="26">
        <v>192.5</v>
      </c>
      <c r="V1066" s="26">
        <v>42.15</v>
      </c>
      <c r="W1066" s="26">
        <v>4937</v>
      </c>
      <c r="X1066" s="26">
        <v>1821.4</v>
      </c>
      <c r="Y1066" s="26">
        <v>180.2</v>
      </c>
      <c r="Z1066" s="26">
        <v>793</v>
      </c>
      <c r="AA1066" s="26">
        <v>3870</v>
      </c>
      <c r="AB1066" s="26">
        <v>523</v>
      </c>
      <c r="AC1066" s="26">
        <v>1320</v>
      </c>
      <c r="AD1066" s="26">
        <v>16705</v>
      </c>
      <c r="AE1066" s="26">
        <v>1405</v>
      </c>
      <c r="AF1066" s="26">
        <v>1913</v>
      </c>
      <c r="AG1066" s="26">
        <v>3.7888000000000002</v>
      </c>
    </row>
    <row r="1067" spans="1:33" ht="15.75" customHeight="1">
      <c r="A1067" s="101">
        <v>45371</v>
      </c>
      <c r="B1067" s="102">
        <f>VLOOKUP(A1067,'FTSE All-Share Historical '!A:B,2,FALSE)</f>
        <v>4268.83</v>
      </c>
      <c r="C1067" s="26">
        <v>556</v>
      </c>
      <c r="D1067" s="26">
        <v>271</v>
      </c>
      <c r="E1067" s="26">
        <v>151.1</v>
      </c>
      <c r="F1067" s="26">
        <v>182.5</v>
      </c>
      <c r="G1067" s="26">
        <v>171</v>
      </c>
      <c r="H1067" s="26">
        <v>301.5</v>
      </c>
      <c r="I1067" s="26">
        <v>28.75</v>
      </c>
      <c r="J1067" s="26">
        <v>132.25</v>
      </c>
      <c r="K1067" s="26">
        <v>190</v>
      </c>
      <c r="L1067" s="26">
        <v>146.6</v>
      </c>
      <c r="M1067" s="26">
        <v>191</v>
      </c>
      <c r="N1067" s="26">
        <v>228</v>
      </c>
      <c r="O1067" s="26">
        <v>966</v>
      </c>
      <c r="P1067" s="26">
        <v>2280</v>
      </c>
      <c r="Q1067" s="26">
        <v>136.80000000000001</v>
      </c>
      <c r="R1067" s="26">
        <v>66.599999999999994</v>
      </c>
      <c r="S1067" s="26">
        <v>66.8</v>
      </c>
      <c r="T1067" s="26">
        <v>245</v>
      </c>
      <c r="U1067" s="26">
        <v>192</v>
      </c>
      <c r="V1067" s="26">
        <v>43.15</v>
      </c>
      <c r="W1067" s="26">
        <v>4940.5</v>
      </c>
      <c r="X1067" s="26">
        <v>1838.6</v>
      </c>
      <c r="Y1067" s="26">
        <v>182</v>
      </c>
      <c r="Z1067" s="26">
        <v>779.5</v>
      </c>
      <c r="AA1067" s="26">
        <v>3925</v>
      </c>
      <c r="AB1067" s="26">
        <v>518</v>
      </c>
      <c r="AC1067" s="26">
        <v>1315</v>
      </c>
      <c r="AD1067" s="26">
        <v>17005</v>
      </c>
      <c r="AE1067" s="26">
        <v>1401</v>
      </c>
      <c r="AF1067" s="26">
        <v>1948</v>
      </c>
      <c r="AG1067" s="26">
        <v>3.7888000000000002</v>
      </c>
    </row>
    <row r="1068" spans="1:33" ht="15.75" customHeight="1">
      <c r="A1068" s="101">
        <v>45372</v>
      </c>
      <c r="B1068" s="102">
        <f>VLOOKUP(A1068,'FTSE All-Share Historical '!A:B,2,FALSE)</f>
        <v>4345.58</v>
      </c>
      <c r="C1068" s="26">
        <v>554</v>
      </c>
      <c r="D1068" s="26">
        <v>273</v>
      </c>
      <c r="E1068" s="26">
        <v>158.5</v>
      </c>
      <c r="F1068" s="26">
        <v>184</v>
      </c>
      <c r="G1068" s="26">
        <v>162</v>
      </c>
      <c r="H1068" s="26">
        <v>313</v>
      </c>
      <c r="I1068" s="26">
        <v>29.15</v>
      </c>
      <c r="J1068" s="26">
        <v>132</v>
      </c>
      <c r="K1068" s="26">
        <v>184</v>
      </c>
      <c r="L1068" s="26">
        <v>155</v>
      </c>
      <c r="M1068" s="26">
        <v>194.8</v>
      </c>
      <c r="N1068" s="26">
        <v>231.2</v>
      </c>
      <c r="O1068" s="26">
        <v>960</v>
      </c>
      <c r="P1068" s="26">
        <v>2345</v>
      </c>
      <c r="Q1068" s="26">
        <v>135.6</v>
      </c>
      <c r="R1068" s="26">
        <v>66.400000000000006</v>
      </c>
      <c r="S1068" s="26">
        <v>65.5</v>
      </c>
      <c r="T1068" s="26">
        <v>247</v>
      </c>
      <c r="U1068" s="26">
        <v>191.5</v>
      </c>
      <c r="V1068" s="26">
        <v>44.7</v>
      </c>
      <c r="W1068" s="26">
        <v>5048</v>
      </c>
      <c r="X1068" s="26">
        <v>1923.8</v>
      </c>
      <c r="Y1068" s="26">
        <v>185.8</v>
      </c>
      <c r="Z1068" s="26">
        <v>796.5</v>
      </c>
      <c r="AA1068" s="26">
        <v>3975</v>
      </c>
      <c r="AB1068" s="26">
        <v>518</v>
      </c>
      <c r="AC1068" s="26">
        <v>1340</v>
      </c>
      <c r="AD1068" s="26">
        <v>17400</v>
      </c>
      <c r="AE1068" s="26">
        <v>1424</v>
      </c>
      <c r="AF1068" s="26">
        <v>1873.5</v>
      </c>
      <c r="AG1068" s="26">
        <v>3.61</v>
      </c>
    </row>
    <row r="1069" spans="1:33" ht="15.75" customHeight="1">
      <c r="A1069" s="101">
        <v>45373</v>
      </c>
      <c r="B1069" s="102">
        <f>VLOOKUP(A1069,'FTSE All-Share Historical '!A:B,2,FALSE)</f>
        <v>4367.9799999999996</v>
      </c>
      <c r="C1069" s="26">
        <v>576</v>
      </c>
      <c r="D1069" s="26">
        <v>268</v>
      </c>
      <c r="E1069" s="26">
        <v>159</v>
      </c>
      <c r="F1069" s="26">
        <v>182.5</v>
      </c>
      <c r="G1069" s="26">
        <v>155.5</v>
      </c>
      <c r="H1069" s="26">
        <v>321.5</v>
      </c>
      <c r="I1069" s="26">
        <v>28.95</v>
      </c>
      <c r="J1069" s="26">
        <v>130</v>
      </c>
      <c r="K1069" s="26">
        <v>183</v>
      </c>
      <c r="L1069" s="26">
        <v>156.80000000000001</v>
      </c>
      <c r="M1069" s="26">
        <v>196.8</v>
      </c>
      <c r="N1069" s="26">
        <v>228.6</v>
      </c>
      <c r="O1069" s="26">
        <v>968</v>
      </c>
      <c r="P1069" s="26">
        <v>2290</v>
      </c>
      <c r="Q1069" s="26">
        <v>133.6</v>
      </c>
      <c r="R1069" s="26">
        <v>66.599999999999994</v>
      </c>
      <c r="S1069" s="26">
        <v>66.2</v>
      </c>
      <c r="T1069" s="26">
        <v>258</v>
      </c>
      <c r="U1069" s="26">
        <v>191</v>
      </c>
      <c r="V1069" s="26">
        <v>43.05</v>
      </c>
      <c r="W1069" s="26">
        <v>4997</v>
      </c>
      <c r="X1069" s="26">
        <v>1929.4</v>
      </c>
      <c r="Y1069" s="26">
        <v>191.2</v>
      </c>
      <c r="Z1069" s="26">
        <v>746</v>
      </c>
      <c r="AA1069" s="26">
        <v>3970</v>
      </c>
      <c r="AB1069" s="26">
        <v>518</v>
      </c>
      <c r="AC1069" s="26">
        <v>1370</v>
      </c>
      <c r="AD1069" s="26">
        <v>17555</v>
      </c>
      <c r="AE1069" s="26">
        <v>1423</v>
      </c>
      <c r="AF1069" s="26">
        <v>1915.5</v>
      </c>
      <c r="AG1069" s="26">
        <v>3.8268</v>
      </c>
    </row>
    <row r="1070" spans="1:33" ht="15.75" customHeight="1">
      <c r="A1070" s="101">
        <v>45376</v>
      </c>
      <c r="B1070" s="102">
        <f>VLOOKUP(A1070,'FTSE All-Share Historical '!A:B,2,FALSE)</f>
        <v>4358.2299999999996</v>
      </c>
      <c r="C1070" s="26">
        <v>590</v>
      </c>
      <c r="D1070" s="26">
        <v>261</v>
      </c>
      <c r="E1070" s="26">
        <v>157.19999999999999</v>
      </c>
      <c r="F1070" s="26">
        <v>182</v>
      </c>
      <c r="G1070" s="26">
        <v>157</v>
      </c>
      <c r="H1070" s="26">
        <v>326</v>
      </c>
      <c r="I1070" s="26">
        <v>28.7</v>
      </c>
      <c r="J1070" s="26">
        <v>132</v>
      </c>
      <c r="K1070" s="26">
        <v>186</v>
      </c>
      <c r="L1070" s="26">
        <v>157.4</v>
      </c>
      <c r="M1070" s="26">
        <v>194.4</v>
      </c>
      <c r="N1070" s="26">
        <v>222.2</v>
      </c>
      <c r="O1070" s="26">
        <v>974</v>
      </c>
      <c r="P1070" s="26">
        <v>2300</v>
      </c>
      <c r="Q1070" s="26">
        <v>132</v>
      </c>
      <c r="R1070" s="26">
        <v>67.400000000000006</v>
      </c>
      <c r="S1070" s="26">
        <v>66.5</v>
      </c>
      <c r="T1070" s="26">
        <v>240</v>
      </c>
      <c r="U1070" s="26">
        <v>194</v>
      </c>
      <c r="V1070" s="26">
        <v>42.5</v>
      </c>
      <c r="W1070" s="26">
        <v>5013</v>
      </c>
      <c r="X1070" s="26">
        <v>1931.2</v>
      </c>
      <c r="Y1070" s="26">
        <v>186</v>
      </c>
      <c r="Z1070" s="26">
        <v>726</v>
      </c>
      <c r="AA1070" s="26">
        <v>3960</v>
      </c>
      <c r="AB1070" s="26">
        <v>514</v>
      </c>
      <c r="AC1070" s="26">
        <v>1360</v>
      </c>
      <c r="AD1070" s="26">
        <v>17350</v>
      </c>
      <c r="AE1070" s="26">
        <v>1412</v>
      </c>
      <c r="AF1070" s="26">
        <v>1883</v>
      </c>
      <c r="AG1070" s="26">
        <v>3.6082000000000001</v>
      </c>
    </row>
    <row r="1071" spans="1:33" ht="15.75" customHeight="1">
      <c r="A1071" s="101">
        <v>45377</v>
      </c>
      <c r="B1071" s="102">
        <f>VLOOKUP(A1071,'FTSE All-Share Historical '!A:B,2,FALSE)</f>
        <v>4369.6400000000003</v>
      </c>
      <c r="C1071" s="26">
        <v>590</v>
      </c>
      <c r="D1071" s="26">
        <v>252</v>
      </c>
      <c r="E1071" s="26">
        <v>157.80000000000001</v>
      </c>
      <c r="F1071" s="26">
        <v>180.5</v>
      </c>
      <c r="G1071" s="26">
        <v>159</v>
      </c>
      <c r="H1071" s="26">
        <v>319.5</v>
      </c>
      <c r="I1071" s="26">
        <v>28.7</v>
      </c>
      <c r="J1071" s="26">
        <v>132</v>
      </c>
      <c r="K1071" s="26">
        <v>186</v>
      </c>
      <c r="L1071" s="26">
        <v>161</v>
      </c>
      <c r="M1071" s="26">
        <v>194.6</v>
      </c>
      <c r="N1071" s="26">
        <v>224.6</v>
      </c>
      <c r="O1071" s="26">
        <v>974</v>
      </c>
      <c r="P1071" s="26">
        <v>2305</v>
      </c>
      <c r="Q1071" s="26">
        <v>134</v>
      </c>
      <c r="R1071" s="26">
        <v>73.2</v>
      </c>
      <c r="S1071" s="26">
        <v>66.5</v>
      </c>
      <c r="T1071" s="26">
        <v>232</v>
      </c>
      <c r="U1071" s="26">
        <v>203</v>
      </c>
      <c r="V1071" s="26">
        <v>41.7</v>
      </c>
      <c r="W1071" s="26">
        <v>4918.5</v>
      </c>
      <c r="X1071" s="26">
        <v>1917.6</v>
      </c>
      <c r="Y1071" s="26">
        <v>189.2</v>
      </c>
      <c r="Z1071" s="26">
        <v>741</v>
      </c>
      <c r="AA1071" s="26">
        <v>3990</v>
      </c>
      <c r="AB1071" s="26">
        <v>533</v>
      </c>
      <c r="AC1071" s="26">
        <v>1370</v>
      </c>
      <c r="AD1071" s="26">
        <v>17360</v>
      </c>
      <c r="AE1071" s="26">
        <v>1425</v>
      </c>
      <c r="AF1071" s="26">
        <v>1864.5</v>
      </c>
      <c r="AG1071" s="26">
        <v>3.7347000000000001</v>
      </c>
    </row>
    <row r="1072" spans="1:33" ht="15.75" customHeight="1">
      <c r="A1072" s="101">
        <v>45378</v>
      </c>
      <c r="B1072" s="102">
        <f>VLOOKUP(A1072,'FTSE All-Share Historical '!A:B,2,FALSE)</f>
        <v>4371.1400000000003</v>
      </c>
      <c r="C1072" s="26">
        <v>590</v>
      </c>
      <c r="D1072" s="26">
        <v>244</v>
      </c>
      <c r="E1072" s="26">
        <v>160.9</v>
      </c>
      <c r="F1072" s="26">
        <v>180</v>
      </c>
      <c r="G1072" s="26">
        <v>156</v>
      </c>
      <c r="H1072" s="26">
        <v>314</v>
      </c>
      <c r="I1072" s="26">
        <v>28.9</v>
      </c>
      <c r="J1072" s="26">
        <v>133</v>
      </c>
      <c r="K1072" s="26">
        <v>188.5</v>
      </c>
      <c r="L1072" s="26">
        <v>162.80000000000001</v>
      </c>
      <c r="M1072" s="26">
        <v>197.2</v>
      </c>
      <c r="N1072" s="26">
        <v>223</v>
      </c>
      <c r="O1072" s="26">
        <v>986</v>
      </c>
      <c r="P1072" s="26">
        <v>2335</v>
      </c>
      <c r="Q1072" s="26">
        <v>133</v>
      </c>
      <c r="R1072" s="26">
        <v>75</v>
      </c>
      <c r="S1072" s="26">
        <v>66.8</v>
      </c>
      <c r="T1072" s="26">
        <v>237.5</v>
      </c>
      <c r="U1072" s="26">
        <v>210</v>
      </c>
      <c r="V1072" s="26">
        <v>41.4</v>
      </c>
      <c r="W1072" s="26">
        <v>4978</v>
      </c>
      <c r="X1072" s="26">
        <v>1922.8</v>
      </c>
      <c r="Y1072" s="26">
        <v>194.8</v>
      </c>
      <c r="Z1072" s="26">
        <v>723.5</v>
      </c>
      <c r="AA1072" s="26">
        <v>4005</v>
      </c>
      <c r="AB1072" s="26">
        <v>532</v>
      </c>
      <c r="AC1072" s="26">
        <v>1400</v>
      </c>
      <c r="AD1072" s="26">
        <v>17390</v>
      </c>
      <c r="AE1072" s="26">
        <v>1419</v>
      </c>
      <c r="AF1072" s="26">
        <v>1880.5</v>
      </c>
      <c r="AG1072" s="26">
        <v>3.7058</v>
      </c>
    </row>
    <row r="1073" spans="1:33" ht="15.75" customHeight="1">
      <c r="A1073" s="101">
        <v>45379</v>
      </c>
      <c r="B1073" s="102">
        <f>VLOOKUP(A1073,'FTSE All-Share Historical '!A:B,2,FALSE)</f>
        <v>4383.21</v>
      </c>
      <c r="C1073" s="26">
        <v>590</v>
      </c>
      <c r="D1073" s="26">
        <v>240</v>
      </c>
      <c r="E1073" s="26">
        <v>160.5</v>
      </c>
      <c r="F1073" s="26">
        <v>182</v>
      </c>
      <c r="G1073" s="26">
        <v>156</v>
      </c>
      <c r="H1073" s="26">
        <v>326.5</v>
      </c>
      <c r="I1073" s="26">
        <v>28.25</v>
      </c>
      <c r="J1073" s="26">
        <v>134</v>
      </c>
      <c r="K1073" s="26">
        <v>184</v>
      </c>
      <c r="L1073" s="26">
        <v>165.2</v>
      </c>
      <c r="M1073" s="26">
        <v>201</v>
      </c>
      <c r="N1073" s="26">
        <v>225.8</v>
      </c>
      <c r="O1073" s="26">
        <v>978</v>
      </c>
      <c r="P1073" s="26">
        <v>2320</v>
      </c>
      <c r="Q1073" s="26">
        <v>131.6</v>
      </c>
      <c r="R1073" s="26">
        <v>75</v>
      </c>
      <c r="S1073" s="26">
        <v>67.5</v>
      </c>
      <c r="T1073" s="26">
        <v>264.5</v>
      </c>
      <c r="U1073" s="26">
        <v>201</v>
      </c>
      <c r="V1073" s="26">
        <v>40.700000000000003</v>
      </c>
      <c r="W1073" s="26">
        <v>5017</v>
      </c>
      <c r="X1073" s="26">
        <v>1951.8</v>
      </c>
      <c r="Y1073" s="26">
        <v>197.6</v>
      </c>
      <c r="Z1073" s="26">
        <v>735.5</v>
      </c>
      <c r="AA1073" s="26">
        <v>4010</v>
      </c>
      <c r="AB1073" s="26">
        <v>520</v>
      </c>
      <c r="AC1073" s="26">
        <v>1410</v>
      </c>
      <c r="AD1073" s="26">
        <v>17325</v>
      </c>
      <c r="AE1073" s="26">
        <v>1442</v>
      </c>
      <c r="AF1073" s="26">
        <v>1918.5</v>
      </c>
      <c r="AG1073" s="26">
        <v>3.6804999999999999</v>
      </c>
    </row>
    <row r="1074" spans="1:33" ht="15.75" customHeight="1">
      <c r="A1074" s="101">
        <v>45384</v>
      </c>
      <c r="B1074" s="102">
        <f>VLOOKUP(A1074,'FTSE All-Share Historical '!A:B,2,FALSE)</f>
        <v>4369.63</v>
      </c>
      <c r="C1074" s="26">
        <v>606</v>
      </c>
      <c r="D1074" s="26">
        <v>240</v>
      </c>
      <c r="E1074" s="26">
        <v>157.19999999999999</v>
      </c>
      <c r="F1074" s="26">
        <v>182</v>
      </c>
      <c r="G1074" s="26">
        <v>159</v>
      </c>
      <c r="H1074" s="26">
        <v>338.5</v>
      </c>
      <c r="I1074" s="26">
        <v>27.05</v>
      </c>
      <c r="J1074" s="26">
        <v>132</v>
      </c>
      <c r="K1074" s="26">
        <v>188.5</v>
      </c>
      <c r="L1074" s="26">
        <v>158.19999999999999</v>
      </c>
      <c r="M1074" s="26">
        <v>196</v>
      </c>
      <c r="N1074" s="26">
        <v>224.5</v>
      </c>
      <c r="O1074" s="26">
        <v>964</v>
      </c>
      <c r="P1074" s="26">
        <v>2300</v>
      </c>
      <c r="Q1074" s="26">
        <v>129.19999999999999</v>
      </c>
      <c r="R1074" s="26">
        <v>77.599999999999994</v>
      </c>
      <c r="S1074" s="26">
        <v>66.8</v>
      </c>
      <c r="T1074" s="26">
        <v>255</v>
      </c>
      <c r="U1074" s="26">
        <v>204</v>
      </c>
      <c r="V1074" s="26">
        <v>40.25</v>
      </c>
      <c r="W1074" s="26">
        <v>5117</v>
      </c>
      <c r="X1074" s="26">
        <v>2041.5</v>
      </c>
      <c r="Y1074" s="26">
        <v>206.5</v>
      </c>
      <c r="Z1074" s="26">
        <v>730</v>
      </c>
      <c r="AA1074" s="26">
        <v>4015</v>
      </c>
      <c r="AB1074" s="26">
        <v>521</v>
      </c>
      <c r="AC1074" s="26">
        <v>1415</v>
      </c>
      <c r="AD1074" s="26">
        <v>17250</v>
      </c>
      <c r="AE1074" s="26">
        <v>1440</v>
      </c>
      <c r="AF1074" s="26">
        <v>1880</v>
      </c>
      <c r="AG1074" s="26">
        <v>3.6444000000000001</v>
      </c>
    </row>
    <row r="1075" spans="1:33" ht="15.75" customHeight="1">
      <c r="A1075" s="101">
        <v>45385</v>
      </c>
      <c r="B1075" s="102">
        <f>VLOOKUP(A1075,'FTSE All-Share Historical '!A:B,2,FALSE)</f>
        <v>4371.97</v>
      </c>
      <c r="C1075" s="26">
        <v>610</v>
      </c>
      <c r="D1075" s="26">
        <v>239</v>
      </c>
      <c r="E1075" s="26">
        <v>158.6</v>
      </c>
      <c r="F1075" s="26">
        <v>178.5</v>
      </c>
      <c r="G1075" s="26">
        <v>160</v>
      </c>
      <c r="H1075" s="26">
        <v>348.5</v>
      </c>
      <c r="I1075" s="26">
        <v>27.05</v>
      </c>
      <c r="J1075" s="26">
        <v>133.5</v>
      </c>
      <c r="K1075" s="26">
        <v>183.5</v>
      </c>
      <c r="L1075" s="26">
        <v>158.6</v>
      </c>
      <c r="M1075" s="26">
        <v>199</v>
      </c>
      <c r="N1075" s="26">
        <v>226.5</v>
      </c>
      <c r="O1075" s="26">
        <v>962</v>
      </c>
      <c r="P1075" s="26">
        <v>2290</v>
      </c>
      <c r="Q1075" s="26">
        <v>128.6</v>
      </c>
      <c r="R1075" s="26">
        <v>78.2</v>
      </c>
      <c r="S1075" s="26">
        <v>67.5</v>
      </c>
      <c r="T1075" s="26">
        <v>265</v>
      </c>
      <c r="U1075" s="26">
        <v>198</v>
      </c>
      <c r="V1075" s="26">
        <v>40.950000000000003</v>
      </c>
      <c r="W1075" s="26">
        <v>5078</v>
      </c>
      <c r="X1075" s="26">
        <v>2048</v>
      </c>
      <c r="Y1075" s="26">
        <v>204</v>
      </c>
      <c r="Z1075" s="26">
        <v>728</v>
      </c>
      <c r="AA1075" s="26">
        <v>4030</v>
      </c>
      <c r="AB1075" s="26">
        <v>517.5</v>
      </c>
      <c r="AC1075" s="26">
        <v>1400</v>
      </c>
      <c r="AD1075" s="26">
        <v>17280</v>
      </c>
      <c r="AE1075" s="26">
        <v>1458</v>
      </c>
      <c r="AF1075" s="26">
        <v>1869</v>
      </c>
      <c r="AG1075" s="26">
        <v>3.6082000000000001</v>
      </c>
    </row>
    <row r="1076" spans="1:33" ht="15.75" customHeight="1">
      <c r="A1076" s="101">
        <v>45386</v>
      </c>
      <c r="B1076" s="102">
        <f>VLOOKUP(A1076,'FTSE All-Share Historical '!A:B,2,FALSE)</f>
        <v>4393.88</v>
      </c>
      <c r="C1076" s="26">
        <v>610</v>
      </c>
      <c r="D1076" s="26">
        <v>234</v>
      </c>
      <c r="E1076" s="26">
        <v>157</v>
      </c>
      <c r="F1076" s="26">
        <v>181</v>
      </c>
      <c r="G1076" s="26">
        <v>160</v>
      </c>
      <c r="H1076" s="26">
        <v>342.5</v>
      </c>
      <c r="I1076" s="26">
        <v>26.7</v>
      </c>
      <c r="J1076" s="26">
        <v>134</v>
      </c>
      <c r="K1076" s="26">
        <v>190</v>
      </c>
      <c r="L1076" s="26">
        <v>163.80000000000001</v>
      </c>
      <c r="M1076" s="26">
        <v>203</v>
      </c>
      <c r="N1076" s="26">
        <v>232</v>
      </c>
      <c r="O1076" s="26">
        <v>946</v>
      </c>
      <c r="P1076" s="26">
        <v>2285</v>
      </c>
      <c r="Q1076" s="26">
        <v>128.6</v>
      </c>
      <c r="R1076" s="26">
        <v>77.2</v>
      </c>
      <c r="S1076" s="26">
        <v>69.2</v>
      </c>
      <c r="T1076" s="26">
        <v>280</v>
      </c>
      <c r="U1076" s="26">
        <v>194</v>
      </c>
      <c r="V1076" s="26">
        <v>41.35</v>
      </c>
      <c r="W1076" s="26">
        <v>5094</v>
      </c>
      <c r="X1076" s="26">
        <v>2110.5</v>
      </c>
      <c r="Y1076" s="26">
        <v>206</v>
      </c>
      <c r="Z1076" s="26">
        <v>729.5</v>
      </c>
      <c r="AA1076" s="26">
        <v>4055</v>
      </c>
      <c r="AB1076" s="26">
        <v>520</v>
      </c>
      <c r="AC1076" s="26">
        <v>1390</v>
      </c>
      <c r="AD1076" s="26">
        <v>17400</v>
      </c>
      <c r="AE1076" s="26">
        <v>1499</v>
      </c>
      <c r="AF1076" s="26">
        <v>1871</v>
      </c>
      <c r="AG1076" s="26">
        <v>3.6118000000000001</v>
      </c>
    </row>
    <row r="1077" spans="1:33" ht="15.75" customHeight="1">
      <c r="A1077" s="101">
        <v>45387</v>
      </c>
      <c r="B1077" s="102">
        <f>VLOOKUP(A1077,'FTSE All-Share Historical '!A:B,2,FALSE)</f>
        <v>4358.6499999999996</v>
      </c>
      <c r="C1077" s="26">
        <v>614</v>
      </c>
      <c r="D1077" s="26">
        <v>234</v>
      </c>
      <c r="E1077" s="26">
        <v>155.19999999999999</v>
      </c>
      <c r="F1077" s="26">
        <v>178</v>
      </c>
      <c r="G1077" s="26">
        <v>160</v>
      </c>
      <c r="H1077" s="26">
        <v>355</v>
      </c>
      <c r="I1077" s="26">
        <v>26.3</v>
      </c>
      <c r="J1077" s="26">
        <v>134</v>
      </c>
      <c r="K1077" s="26">
        <v>180</v>
      </c>
      <c r="L1077" s="26">
        <v>164.6</v>
      </c>
      <c r="M1077" s="26">
        <v>203.5</v>
      </c>
      <c r="N1077" s="26">
        <v>232.5</v>
      </c>
      <c r="O1077" s="26">
        <v>956</v>
      </c>
      <c r="P1077" s="26">
        <v>2270</v>
      </c>
      <c r="Q1077" s="26">
        <v>125.4</v>
      </c>
      <c r="R1077" s="26">
        <v>77</v>
      </c>
      <c r="S1077" s="26">
        <v>67.8</v>
      </c>
      <c r="T1077" s="26">
        <v>293.5</v>
      </c>
      <c r="U1077" s="26">
        <v>202</v>
      </c>
      <c r="V1077" s="26">
        <v>40.35</v>
      </c>
      <c r="W1077" s="26">
        <v>4974.5</v>
      </c>
      <c r="X1077" s="26">
        <v>2088</v>
      </c>
      <c r="Y1077" s="26">
        <v>203</v>
      </c>
      <c r="Z1077" s="26">
        <v>734</v>
      </c>
      <c r="AA1077" s="26">
        <v>4065</v>
      </c>
      <c r="AB1077" s="26">
        <v>515</v>
      </c>
      <c r="AC1077" s="26">
        <v>1380</v>
      </c>
      <c r="AD1077" s="26">
        <v>17600</v>
      </c>
      <c r="AE1077" s="26">
        <v>1468</v>
      </c>
      <c r="AF1077" s="26">
        <v>1863</v>
      </c>
      <c r="AG1077" s="26">
        <v>3.5251999999999999</v>
      </c>
    </row>
    <row r="1078" spans="1:33" ht="15.75" customHeight="1">
      <c r="A1078" s="101">
        <v>45390</v>
      </c>
      <c r="B1078" s="102">
        <f>VLOOKUP(A1078,'FTSE All-Share Historical '!A:B,2,FALSE)</f>
        <v>4377.9399999999996</v>
      </c>
      <c r="C1078" s="26">
        <v>618</v>
      </c>
      <c r="D1078" s="26">
        <v>240</v>
      </c>
      <c r="E1078" s="26">
        <v>157.80000000000001</v>
      </c>
      <c r="F1078" s="26">
        <v>178</v>
      </c>
      <c r="G1078" s="26">
        <v>156.5</v>
      </c>
      <c r="H1078" s="26">
        <v>365</v>
      </c>
      <c r="I1078" s="26">
        <v>27.4</v>
      </c>
      <c r="J1078" s="26">
        <v>136</v>
      </c>
      <c r="K1078" s="26">
        <v>185</v>
      </c>
      <c r="L1078" s="26">
        <v>170.6</v>
      </c>
      <c r="M1078" s="26">
        <v>201</v>
      </c>
      <c r="N1078" s="26">
        <v>234</v>
      </c>
      <c r="O1078" s="26">
        <v>958</v>
      </c>
      <c r="P1078" s="26">
        <v>2265</v>
      </c>
      <c r="Q1078" s="26">
        <v>125.6</v>
      </c>
      <c r="R1078" s="26">
        <v>77.8</v>
      </c>
      <c r="S1078" s="26">
        <v>68.7</v>
      </c>
      <c r="T1078" s="26">
        <v>286</v>
      </c>
      <c r="U1078" s="26">
        <v>195.5</v>
      </c>
      <c r="V1078" s="26">
        <v>41.15</v>
      </c>
      <c r="W1078" s="26">
        <v>5184</v>
      </c>
      <c r="X1078" s="26">
        <v>2155</v>
      </c>
      <c r="Y1078" s="26">
        <v>203</v>
      </c>
      <c r="Z1078" s="26">
        <v>747</v>
      </c>
      <c r="AA1078" s="26">
        <v>4055</v>
      </c>
      <c r="AB1078" s="26">
        <v>513.5</v>
      </c>
      <c r="AC1078" s="26">
        <v>1330</v>
      </c>
      <c r="AD1078" s="26">
        <v>17650</v>
      </c>
      <c r="AE1078" s="26">
        <v>1519</v>
      </c>
      <c r="AF1078" s="26">
        <v>1839</v>
      </c>
      <c r="AG1078" s="26">
        <v>4.1608999999999998</v>
      </c>
    </row>
    <row r="1079" spans="1:33" ht="15.75" customHeight="1">
      <c r="A1079" s="101">
        <v>45391</v>
      </c>
      <c r="B1079" s="102">
        <f>VLOOKUP(A1079,'FTSE All-Share Historical '!A:B,2,FALSE)</f>
        <v>4371.01</v>
      </c>
      <c r="C1079" s="26">
        <v>620</v>
      </c>
      <c r="D1079" s="26">
        <v>246</v>
      </c>
      <c r="E1079" s="26">
        <v>155.80000000000001</v>
      </c>
      <c r="F1079" s="26">
        <v>176</v>
      </c>
      <c r="G1079" s="26">
        <v>157</v>
      </c>
      <c r="H1079" s="26">
        <v>361.5</v>
      </c>
      <c r="I1079" s="26">
        <v>26.9</v>
      </c>
      <c r="J1079" s="26">
        <v>136</v>
      </c>
      <c r="K1079" s="26">
        <v>181.5</v>
      </c>
      <c r="L1079" s="26">
        <v>168</v>
      </c>
      <c r="M1079" s="26">
        <v>203</v>
      </c>
      <c r="N1079" s="26">
        <v>231.5</v>
      </c>
      <c r="O1079" s="26">
        <v>984</v>
      </c>
      <c r="P1079" s="26">
        <v>2240</v>
      </c>
      <c r="Q1079" s="26">
        <v>125.2</v>
      </c>
      <c r="R1079" s="26">
        <v>76.2</v>
      </c>
      <c r="S1079" s="26">
        <v>69.900000000000006</v>
      </c>
      <c r="T1079" s="26">
        <v>267</v>
      </c>
      <c r="U1079" s="26">
        <v>197</v>
      </c>
      <c r="V1079" s="26">
        <v>41.6</v>
      </c>
      <c r="W1079" s="26">
        <v>5251</v>
      </c>
      <c r="X1079" s="26">
        <v>2191.5</v>
      </c>
      <c r="Y1079" s="26">
        <v>204.5</v>
      </c>
      <c r="Z1079" s="26">
        <v>742</v>
      </c>
      <c r="AA1079" s="26">
        <v>4040</v>
      </c>
      <c r="AB1079" s="26">
        <v>500.5</v>
      </c>
      <c r="AC1079" s="26">
        <v>1360</v>
      </c>
      <c r="AD1079" s="26">
        <v>17450</v>
      </c>
      <c r="AE1079" s="26">
        <v>1507</v>
      </c>
      <c r="AF1079" s="26">
        <v>1817</v>
      </c>
      <c r="AG1079" s="26">
        <v>4.6954000000000002</v>
      </c>
    </row>
    <row r="1080" spans="1:33" ht="15.75" customHeight="1">
      <c r="A1080" s="101">
        <v>45392</v>
      </c>
      <c r="B1080" s="102">
        <f>VLOOKUP(A1080,'FTSE All-Share Historical '!A:B,2,FALSE)</f>
        <v>4384.72</v>
      </c>
      <c r="C1080" s="26">
        <v>606</v>
      </c>
      <c r="D1080" s="26">
        <v>244</v>
      </c>
      <c r="E1080" s="26">
        <v>151</v>
      </c>
      <c r="F1080" s="26">
        <v>175</v>
      </c>
      <c r="G1080" s="26">
        <v>156</v>
      </c>
      <c r="H1080" s="26">
        <v>359.5</v>
      </c>
      <c r="I1080" s="26">
        <v>26.55</v>
      </c>
      <c r="J1080" s="26">
        <v>136</v>
      </c>
      <c r="K1080" s="26">
        <v>176.5</v>
      </c>
      <c r="L1080" s="26">
        <v>165.6</v>
      </c>
      <c r="M1080" s="26">
        <v>202.5</v>
      </c>
      <c r="N1080" s="26">
        <v>234.5</v>
      </c>
      <c r="O1080" s="26">
        <v>986</v>
      </c>
      <c r="P1080" s="26">
        <v>2230</v>
      </c>
      <c r="Q1080" s="26">
        <v>124.8</v>
      </c>
      <c r="R1080" s="26">
        <v>76</v>
      </c>
      <c r="S1080" s="26">
        <v>68.400000000000006</v>
      </c>
      <c r="T1080" s="26">
        <v>249.5</v>
      </c>
      <c r="U1080" s="26">
        <v>196.5</v>
      </c>
      <c r="V1080" s="26">
        <v>41.1</v>
      </c>
      <c r="W1080" s="26">
        <v>5235</v>
      </c>
      <c r="X1080" s="26">
        <v>2145.5</v>
      </c>
      <c r="Y1080" s="26">
        <v>213.5</v>
      </c>
      <c r="Z1080" s="26">
        <v>743</v>
      </c>
      <c r="AA1080" s="26">
        <v>3970</v>
      </c>
      <c r="AB1080" s="26">
        <v>506.5</v>
      </c>
      <c r="AC1080" s="26">
        <v>1350</v>
      </c>
      <c r="AD1080" s="26">
        <v>17545</v>
      </c>
      <c r="AE1080" s="26">
        <v>1478</v>
      </c>
      <c r="AF1080" s="26">
        <v>1788</v>
      </c>
      <c r="AG1080" s="26">
        <v>5.4466999999999999</v>
      </c>
    </row>
    <row r="1081" spans="1:33" ht="15.75" customHeight="1">
      <c r="A1081" s="101">
        <v>45393</v>
      </c>
      <c r="B1081" s="102">
        <f>VLOOKUP(A1081,'FTSE All-Share Historical '!A:B,2,FALSE)</f>
        <v>4366.53</v>
      </c>
      <c r="C1081" s="26">
        <v>620</v>
      </c>
      <c r="D1081" s="26">
        <v>240</v>
      </c>
      <c r="E1081" s="26">
        <v>155</v>
      </c>
      <c r="F1081" s="26">
        <v>179</v>
      </c>
      <c r="G1081" s="26">
        <v>158.5</v>
      </c>
      <c r="H1081" s="26">
        <v>338.5</v>
      </c>
      <c r="I1081" s="26">
        <v>27.05</v>
      </c>
      <c r="J1081" s="26">
        <v>135.5</v>
      </c>
      <c r="K1081" s="26">
        <v>180</v>
      </c>
      <c r="L1081" s="26">
        <v>162.4</v>
      </c>
      <c r="M1081" s="26">
        <v>209.5</v>
      </c>
      <c r="N1081" s="26">
        <v>232</v>
      </c>
      <c r="O1081" s="26">
        <v>958</v>
      </c>
      <c r="P1081" s="26">
        <v>2265</v>
      </c>
      <c r="Q1081" s="26">
        <v>125</v>
      </c>
      <c r="R1081" s="26">
        <v>77.400000000000006</v>
      </c>
      <c r="S1081" s="26">
        <v>68.599999999999994</v>
      </c>
      <c r="T1081" s="26">
        <v>251</v>
      </c>
      <c r="U1081" s="26">
        <v>196.5</v>
      </c>
      <c r="V1081" s="26">
        <v>41.05</v>
      </c>
      <c r="W1081" s="26">
        <v>5230</v>
      </c>
      <c r="X1081" s="26">
        <v>2123.5</v>
      </c>
      <c r="Y1081" s="26">
        <v>207.5</v>
      </c>
      <c r="Z1081" s="26">
        <v>742</v>
      </c>
      <c r="AA1081" s="26">
        <v>4040</v>
      </c>
      <c r="AB1081" s="26">
        <v>509.5</v>
      </c>
      <c r="AC1081" s="26">
        <v>1310</v>
      </c>
      <c r="AD1081" s="26">
        <v>17350</v>
      </c>
      <c r="AE1081" s="26">
        <v>1466</v>
      </c>
      <c r="AF1081" s="26">
        <v>1817</v>
      </c>
      <c r="AG1081" s="26">
        <v>5.2011000000000003</v>
      </c>
    </row>
    <row r="1082" spans="1:33" ht="15.75" customHeight="1">
      <c r="A1082" s="101">
        <v>45394</v>
      </c>
      <c r="B1082" s="102">
        <f>VLOOKUP(A1082,'FTSE All-Share Historical '!A:B,2,FALSE)</f>
        <v>4398.53</v>
      </c>
      <c r="C1082" s="26">
        <v>616</v>
      </c>
      <c r="D1082" s="26">
        <v>244</v>
      </c>
      <c r="E1082" s="26">
        <v>154.6</v>
      </c>
      <c r="F1082" s="26">
        <v>180</v>
      </c>
      <c r="G1082" s="26">
        <v>156</v>
      </c>
      <c r="H1082" s="26">
        <v>338.5</v>
      </c>
      <c r="I1082" s="26">
        <v>27.35</v>
      </c>
      <c r="J1082" s="26">
        <v>135.5</v>
      </c>
      <c r="K1082" s="26">
        <v>177</v>
      </c>
      <c r="L1082" s="26">
        <v>156.80000000000001</v>
      </c>
      <c r="M1082" s="26">
        <v>202.5</v>
      </c>
      <c r="N1082" s="26">
        <v>231.5</v>
      </c>
      <c r="O1082" s="26">
        <v>970</v>
      </c>
      <c r="P1082" s="26">
        <v>2285</v>
      </c>
      <c r="Q1082" s="26">
        <v>124.4</v>
      </c>
      <c r="R1082" s="26">
        <v>79</v>
      </c>
      <c r="S1082" s="26">
        <v>66.400000000000006</v>
      </c>
      <c r="T1082" s="26">
        <v>243.5</v>
      </c>
      <c r="U1082" s="26">
        <v>195</v>
      </c>
      <c r="V1082" s="26">
        <v>41.55</v>
      </c>
      <c r="W1082" s="26">
        <v>5375</v>
      </c>
      <c r="X1082" s="26">
        <v>2201.5</v>
      </c>
      <c r="Y1082" s="26">
        <v>217.5</v>
      </c>
      <c r="Z1082" s="26">
        <v>727</v>
      </c>
      <c r="AA1082" s="26">
        <v>4100</v>
      </c>
      <c r="AB1082" s="26">
        <v>508</v>
      </c>
      <c r="AC1082" s="26">
        <v>1325</v>
      </c>
      <c r="AD1082" s="26">
        <v>17445</v>
      </c>
      <c r="AE1082" s="26">
        <v>1423</v>
      </c>
      <c r="AF1082" s="26">
        <v>1803</v>
      </c>
      <c r="AG1082" s="26">
        <v>4.5509000000000004</v>
      </c>
    </row>
    <row r="1083" spans="1:33" ht="15.75" customHeight="1">
      <c r="A1083" s="101">
        <v>45397</v>
      </c>
      <c r="B1083" s="102">
        <f>VLOOKUP(A1083,'FTSE All-Share Historical '!A:B,2,FALSE)</f>
        <v>4383.6000000000004</v>
      </c>
      <c r="C1083" s="26">
        <v>618</v>
      </c>
      <c r="D1083" s="26">
        <v>240</v>
      </c>
      <c r="E1083" s="26">
        <v>151.19999999999999</v>
      </c>
      <c r="F1083" s="26">
        <v>179</v>
      </c>
      <c r="G1083" s="26">
        <v>158</v>
      </c>
      <c r="H1083" s="26">
        <v>334</v>
      </c>
      <c r="I1083" s="26">
        <v>26.85</v>
      </c>
      <c r="J1083" s="26">
        <v>136</v>
      </c>
      <c r="K1083" s="26">
        <v>178.5</v>
      </c>
      <c r="L1083" s="26">
        <v>156.19999999999999</v>
      </c>
      <c r="M1083" s="26">
        <v>202</v>
      </c>
      <c r="N1083" s="26">
        <v>233</v>
      </c>
      <c r="O1083" s="26">
        <v>974</v>
      </c>
      <c r="P1083" s="26">
        <v>2285</v>
      </c>
      <c r="Q1083" s="26">
        <v>125.4</v>
      </c>
      <c r="R1083" s="26">
        <v>77.599999999999994</v>
      </c>
      <c r="S1083" s="26">
        <v>66.5</v>
      </c>
      <c r="T1083" s="26">
        <v>244.5</v>
      </c>
      <c r="U1083" s="26">
        <v>195.5</v>
      </c>
      <c r="V1083" s="26">
        <v>40.85</v>
      </c>
      <c r="W1083" s="26">
        <v>5410</v>
      </c>
      <c r="X1083" s="26">
        <v>2169</v>
      </c>
      <c r="Y1083" s="26">
        <v>210</v>
      </c>
      <c r="Z1083" s="26">
        <v>742</v>
      </c>
      <c r="AA1083" s="26">
        <v>4075</v>
      </c>
      <c r="AB1083" s="26">
        <v>510.5</v>
      </c>
      <c r="AC1083" s="26">
        <v>1310</v>
      </c>
      <c r="AD1083" s="26">
        <v>17475</v>
      </c>
      <c r="AE1083" s="26">
        <v>1431</v>
      </c>
      <c r="AF1083" s="26">
        <v>1807</v>
      </c>
      <c r="AG1083" s="26">
        <v>4.8109999999999999</v>
      </c>
    </row>
    <row r="1084" spans="1:33" ht="15.75" customHeight="1">
      <c r="A1084" s="101">
        <v>45398</v>
      </c>
      <c r="B1084" s="102">
        <f>VLOOKUP(A1084,'FTSE All-Share Historical '!A:B,2,FALSE)</f>
        <v>4303.8500000000004</v>
      </c>
      <c r="C1084" s="26">
        <v>616</v>
      </c>
      <c r="D1084" s="26">
        <v>240</v>
      </c>
      <c r="E1084" s="26">
        <v>149.19999999999999</v>
      </c>
      <c r="F1084" s="26">
        <v>180</v>
      </c>
      <c r="G1084" s="26">
        <v>155</v>
      </c>
      <c r="H1084" s="26">
        <v>327</v>
      </c>
      <c r="I1084" s="26">
        <v>26.1</v>
      </c>
      <c r="J1084" s="26">
        <v>137.5</v>
      </c>
      <c r="K1084" s="26">
        <v>174.5</v>
      </c>
      <c r="L1084" s="26">
        <v>151.19999999999999</v>
      </c>
      <c r="M1084" s="26">
        <v>195.2</v>
      </c>
      <c r="N1084" s="26">
        <v>229</v>
      </c>
      <c r="O1084" s="26">
        <v>980</v>
      </c>
      <c r="P1084" s="26">
        <v>2255</v>
      </c>
      <c r="Q1084" s="26">
        <v>125.4</v>
      </c>
      <c r="R1084" s="26">
        <v>76.8</v>
      </c>
      <c r="S1084" s="26">
        <v>65.8</v>
      </c>
      <c r="T1084" s="26">
        <v>242</v>
      </c>
      <c r="U1084" s="26">
        <v>193</v>
      </c>
      <c r="V1084" s="26">
        <v>39.9</v>
      </c>
      <c r="W1084" s="26">
        <v>5254</v>
      </c>
      <c r="X1084" s="26">
        <v>2095</v>
      </c>
      <c r="Y1084" s="26">
        <v>206.5</v>
      </c>
      <c r="Z1084" s="26">
        <v>723</v>
      </c>
      <c r="AA1084" s="26">
        <v>4010</v>
      </c>
      <c r="AB1084" s="26">
        <v>500</v>
      </c>
      <c r="AC1084" s="26">
        <v>1315</v>
      </c>
      <c r="AD1084" s="26">
        <v>17160</v>
      </c>
      <c r="AE1084" s="26">
        <v>1380</v>
      </c>
      <c r="AF1084" s="26">
        <v>1786</v>
      </c>
      <c r="AG1084" s="26">
        <v>4.5437000000000003</v>
      </c>
    </row>
    <row r="1085" spans="1:33" ht="15.75" customHeight="1">
      <c r="A1085" s="101">
        <v>45399</v>
      </c>
      <c r="B1085" s="102">
        <f>VLOOKUP(A1085,'FTSE All-Share Historical '!A:B,2,FALSE)</f>
        <v>4316.8100000000004</v>
      </c>
      <c r="C1085" s="26">
        <v>606</v>
      </c>
      <c r="D1085" s="26">
        <v>241</v>
      </c>
      <c r="E1085" s="26">
        <v>150.4</v>
      </c>
      <c r="F1085" s="26">
        <v>181.5</v>
      </c>
      <c r="G1085" s="26">
        <v>154</v>
      </c>
      <c r="H1085" s="26">
        <v>328</v>
      </c>
      <c r="I1085" s="26">
        <v>25.95</v>
      </c>
      <c r="J1085" s="26">
        <v>138</v>
      </c>
      <c r="K1085" s="26">
        <v>175</v>
      </c>
      <c r="L1085" s="26">
        <v>150.6</v>
      </c>
      <c r="M1085" s="26">
        <v>190.4</v>
      </c>
      <c r="N1085" s="26">
        <v>228</v>
      </c>
      <c r="O1085" s="26">
        <v>976</v>
      </c>
      <c r="P1085" s="26">
        <v>2265</v>
      </c>
      <c r="Q1085" s="26">
        <v>125</v>
      </c>
      <c r="R1085" s="26">
        <v>75.599999999999994</v>
      </c>
      <c r="S1085" s="26">
        <v>64.599999999999994</v>
      </c>
      <c r="T1085" s="26">
        <v>246</v>
      </c>
      <c r="U1085" s="26">
        <v>192.5</v>
      </c>
      <c r="V1085" s="26">
        <v>39.450000000000003</v>
      </c>
      <c r="W1085" s="26">
        <v>5388</v>
      </c>
      <c r="X1085" s="26">
        <v>2168.5</v>
      </c>
      <c r="Y1085" s="26">
        <v>211.5</v>
      </c>
      <c r="Z1085" s="26">
        <v>725</v>
      </c>
      <c r="AA1085" s="26">
        <v>4020</v>
      </c>
      <c r="AB1085" s="26">
        <v>503.5</v>
      </c>
      <c r="AC1085" s="26">
        <v>1385</v>
      </c>
      <c r="AD1085" s="26">
        <v>17020</v>
      </c>
      <c r="AE1085" s="26">
        <v>1412</v>
      </c>
      <c r="AF1085" s="26">
        <v>1774</v>
      </c>
      <c r="AG1085" s="26">
        <v>4.6593</v>
      </c>
    </row>
    <row r="1086" spans="1:33" ht="15.75" customHeight="1">
      <c r="A1086" s="101">
        <v>45400</v>
      </c>
      <c r="B1086" s="102">
        <f>VLOOKUP(A1086,'FTSE All-Share Historical '!A:B,2,FALSE)</f>
        <v>4334</v>
      </c>
      <c r="C1086" s="26">
        <v>606</v>
      </c>
      <c r="D1086" s="26">
        <v>239</v>
      </c>
      <c r="E1086" s="26">
        <v>151</v>
      </c>
      <c r="F1086" s="26">
        <v>182</v>
      </c>
      <c r="G1086" s="26">
        <v>153.5</v>
      </c>
      <c r="H1086" s="26">
        <v>331.5</v>
      </c>
      <c r="I1086" s="26">
        <v>25.85</v>
      </c>
      <c r="J1086" s="26">
        <v>138</v>
      </c>
      <c r="K1086" s="26">
        <v>172</v>
      </c>
      <c r="L1086" s="26">
        <v>154.4</v>
      </c>
      <c r="M1086" s="26">
        <v>205</v>
      </c>
      <c r="N1086" s="26">
        <v>229.5</v>
      </c>
      <c r="O1086" s="26">
        <v>984</v>
      </c>
      <c r="P1086" s="26">
        <v>2285</v>
      </c>
      <c r="Q1086" s="26">
        <v>127</v>
      </c>
      <c r="R1086" s="26">
        <v>75.400000000000006</v>
      </c>
      <c r="S1086" s="26">
        <v>65.5</v>
      </c>
      <c r="T1086" s="26">
        <v>236.5</v>
      </c>
      <c r="U1086" s="26">
        <v>197</v>
      </c>
      <c r="V1086" s="26">
        <v>39.9</v>
      </c>
      <c r="W1086" s="26">
        <v>5371</v>
      </c>
      <c r="X1086" s="26">
        <v>2182</v>
      </c>
      <c r="Y1086" s="26">
        <v>208.5</v>
      </c>
      <c r="Z1086" s="26">
        <v>730.5</v>
      </c>
      <c r="AA1086" s="26">
        <v>4045</v>
      </c>
      <c r="AB1086" s="26">
        <v>504.5</v>
      </c>
      <c r="AC1086" s="26">
        <v>1370</v>
      </c>
      <c r="AD1086" s="26">
        <v>17090</v>
      </c>
      <c r="AE1086" s="26">
        <v>1466</v>
      </c>
      <c r="AF1086" s="26">
        <v>1789</v>
      </c>
      <c r="AG1086" s="26">
        <v>4.7675999999999998</v>
      </c>
    </row>
    <row r="1087" spans="1:33" ht="15.75" customHeight="1">
      <c r="A1087" s="101">
        <v>45401</v>
      </c>
      <c r="B1087" s="102">
        <f>VLOOKUP(A1087,'FTSE All-Share Historical '!A:B,2,FALSE)</f>
        <v>4341.08</v>
      </c>
      <c r="C1087" s="26">
        <v>596</v>
      </c>
      <c r="D1087" s="26">
        <v>244</v>
      </c>
      <c r="E1087" s="26">
        <v>147.6</v>
      </c>
      <c r="F1087" s="26">
        <v>181</v>
      </c>
      <c r="G1087" s="26">
        <v>150</v>
      </c>
      <c r="H1087" s="26">
        <v>334</v>
      </c>
      <c r="I1087" s="26">
        <v>26.2</v>
      </c>
      <c r="J1087" s="26">
        <v>138</v>
      </c>
      <c r="K1087" s="26">
        <v>169</v>
      </c>
      <c r="L1087" s="26">
        <v>153.4</v>
      </c>
      <c r="M1087" s="26">
        <v>203</v>
      </c>
      <c r="N1087" s="26">
        <v>230</v>
      </c>
      <c r="O1087" s="26">
        <v>970</v>
      </c>
      <c r="P1087" s="26">
        <v>2270</v>
      </c>
      <c r="Q1087" s="26">
        <v>124.4</v>
      </c>
      <c r="R1087" s="26">
        <v>75</v>
      </c>
      <c r="S1087" s="26">
        <v>64.900000000000006</v>
      </c>
      <c r="T1087" s="26">
        <v>240</v>
      </c>
      <c r="U1087" s="26">
        <v>197</v>
      </c>
      <c r="V1087" s="26">
        <v>40.1</v>
      </c>
      <c r="W1087" s="26">
        <v>5380</v>
      </c>
      <c r="X1087" s="26">
        <v>2179</v>
      </c>
      <c r="Y1087" s="26">
        <v>207.5</v>
      </c>
      <c r="Z1087" s="26">
        <v>725.5</v>
      </c>
      <c r="AA1087" s="26">
        <v>4035</v>
      </c>
      <c r="AB1087" s="26">
        <v>502</v>
      </c>
      <c r="AC1087" s="26">
        <v>1365</v>
      </c>
      <c r="AD1087" s="26">
        <v>16920</v>
      </c>
      <c r="AE1087" s="26">
        <v>1445</v>
      </c>
      <c r="AF1087" s="26">
        <v>1799</v>
      </c>
      <c r="AG1087" s="26">
        <v>4.8760000000000003</v>
      </c>
    </row>
    <row r="1088" spans="1:33" ht="15.75" customHeight="1">
      <c r="A1088" s="101">
        <v>45404</v>
      </c>
      <c r="B1088" s="102">
        <f>VLOOKUP(A1088,'FTSE All-Share Historical '!A:B,2,FALSE)</f>
        <v>4408.1899999999996</v>
      </c>
      <c r="C1088" s="26">
        <v>622</v>
      </c>
      <c r="D1088" s="26">
        <v>239</v>
      </c>
      <c r="E1088" s="26">
        <v>153.19999999999999</v>
      </c>
      <c r="F1088" s="26">
        <v>182</v>
      </c>
      <c r="G1088" s="26">
        <v>152.5</v>
      </c>
      <c r="H1088" s="26">
        <v>334</v>
      </c>
      <c r="I1088" s="26">
        <v>27.4</v>
      </c>
      <c r="J1088" s="26">
        <v>138</v>
      </c>
      <c r="K1088" s="26">
        <v>171</v>
      </c>
      <c r="L1088" s="26">
        <v>153</v>
      </c>
      <c r="M1088" s="26">
        <v>212.5</v>
      </c>
      <c r="N1088" s="26">
        <v>235</v>
      </c>
      <c r="O1088" s="26">
        <v>1025</v>
      </c>
      <c r="P1088" s="26">
        <v>2295</v>
      </c>
      <c r="Q1088" s="26">
        <v>126.2</v>
      </c>
      <c r="R1088" s="26">
        <v>78.8</v>
      </c>
      <c r="S1088" s="26">
        <v>67.7</v>
      </c>
      <c r="T1088" s="26">
        <v>231</v>
      </c>
      <c r="U1088" s="26">
        <v>200</v>
      </c>
      <c r="V1088" s="26">
        <v>40.4</v>
      </c>
      <c r="W1088" s="26">
        <v>5386</v>
      </c>
      <c r="X1088" s="26">
        <v>2160</v>
      </c>
      <c r="Y1088" s="26">
        <v>204.5</v>
      </c>
      <c r="Z1088" s="26">
        <v>737</v>
      </c>
      <c r="AA1088" s="26">
        <v>4050</v>
      </c>
      <c r="AB1088" s="26">
        <v>511</v>
      </c>
      <c r="AC1088" s="26">
        <v>1370</v>
      </c>
      <c r="AD1088" s="26">
        <v>16835</v>
      </c>
      <c r="AE1088" s="26">
        <v>1490</v>
      </c>
      <c r="AF1088" s="26">
        <v>1818</v>
      </c>
      <c r="AG1088" s="26">
        <v>4.8760000000000003</v>
      </c>
    </row>
    <row r="1089" spans="1:33" ht="15.75" customHeight="1">
      <c r="A1089" s="101">
        <v>45405</v>
      </c>
      <c r="B1089" s="102">
        <f>VLOOKUP(A1089,'FTSE All-Share Historical '!A:B,2,FALSE)</f>
        <v>4424.29</v>
      </c>
      <c r="C1089" s="26">
        <v>612</v>
      </c>
      <c r="D1089" s="26">
        <v>248</v>
      </c>
      <c r="E1089" s="26">
        <v>155.19999999999999</v>
      </c>
      <c r="F1089" s="26">
        <v>181</v>
      </c>
      <c r="G1089" s="26">
        <v>154.5</v>
      </c>
      <c r="H1089" s="26">
        <v>333</v>
      </c>
      <c r="I1089" s="26">
        <v>27.95</v>
      </c>
      <c r="J1089" s="26">
        <v>139</v>
      </c>
      <c r="K1089" s="26">
        <v>177</v>
      </c>
      <c r="L1089" s="26">
        <v>155.80000000000001</v>
      </c>
      <c r="M1089" s="26">
        <v>215</v>
      </c>
      <c r="N1089" s="26">
        <v>236</v>
      </c>
      <c r="O1089" s="26">
        <v>992</v>
      </c>
      <c r="P1089" s="26">
        <v>2330</v>
      </c>
      <c r="Q1089" s="26">
        <v>128.4</v>
      </c>
      <c r="R1089" s="26">
        <v>83.2</v>
      </c>
      <c r="S1089" s="26">
        <v>68.599999999999994</v>
      </c>
      <c r="T1089" s="26">
        <v>225</v>
      </c>
      <c r="U1089" s="26">
        <v>203</v>
      </c>
      <c r="V1089" s="26">
        <v>44</v>
      </c>
      <c r="W1089" s="26">
        <v>5317</v>
      </c>
      <c r="X1089" s="26">
        <v>2111</v>
      </c>
      <c r="Y1089" s="26">
        <v>202</v>
      </c>
      <c r="Z1089" s="26">
        <v>741.5</v>
      </c>
      <c r="AA1089" s="26">
        <v>4070</v>
      </c>
      <c r="AB1089" s="26">
        <v>512.5</v>
      </c>
      <c r="AC1089" s="26">
        <v>1390</v>
      </c>
      <c r="AD1089" s="26">
        <v>16970</v>
      </c>
      <c r="AE1089" s="26">
        <v>1488</v>
      </c>
      <c r="AF1089" s="26">
        <v>1819</v>
      </c>
      <c r="AG1089" s="26">
        <v>5.0709999999999997</v>
      </c>
    </row>
    <row r="1090" spans="1:33" ht="15.75" customHeight="1">
      <c r="A1090" s="101">
        <v>45406</v>
      </c>
      <c r="B1090" s="102">
        <f>VLOOKUP(A1090,'FTSE All-Share Historical '!A:B,2,FALSE)</f>
        <v>4419.71</v>
      </c>
      <c r="C1090" s="26">
        <v>606</v>
      </c>
      <c r="D1090" s="26">
        <v>244</v>
      </c>
      <c r="E1090" s="26">
        <v>154.6</v>
      </c>
      <c r="F1090" s="26">
        <v>181.5</v>
      </c>
      <c r="G1090" s="26">
        <v>157</v>
      </c>
      <c r="H1090" s="26">
        <v>331.5</v>
      </c>
      <c r="I1090" s="26">
        <v>27.45</v>
      </c>
      <c r="J1090" s="26">
        <v>138.5</v>
      </c>
      <c r="K1090" s="26">
        <v>185</v>
      </c>
      <c r="L1090" s="26">
        <v>150</v>
      </c>
      <c r="M1090" s="26">
        <v>218.5</v>
      </c>
      <c r="N1090" s="26">
        <v>236.5</v>
      </c>
      <c r="O1090" s="26">
        <v>982</v>
      </c>
      <c r="P1090" s="26">
        <v>2290</v>
      </c>
      <c r="Q1090" s="26">
        <v>131</v>
      </c>
      <c r="R1090" s="26">
        <v>83</v>
      </c>
      <c r="S1090" s="26">
        <v>69</v>
      </c>
      <c r="T1090" s="26">
        <v>219</v>
      </c>
      <c r="U1090" s="26">
        <v>200</v>
      </c>
      <c r="V1090" s="26">
        <v>43.1</v>
      </c>
      <c r="W1090" s="26">
        <v>5450</v>
      </c>
      <c r="X1090" s="26">
        <v>2205</v>
      </c>
      <c r="Y1090" s="26">
        <v>205</v>
      </c>
      <c r="Z1090" s="26">
        <v>735.5</v>
      </c>
      <c r="AA1090" s="26">
        <v>4065</v>
      </c>
      <c r="AB1090" s="26">
        <v>520.5</v>
      </c>
      <c r="AC1090" s="26">
        <v>1390</v>
      </c>
      <c r="AD1090" s="26">
        <v>16925</v>
      </c>
      <c r="AE1090" s="26">
        <v>1400</v>
      </c>
      <c r="AF1090" s="26">
        <v>1813</v>
      </c>
      <c r="AG1090" s="26">
        <v>4.6231999999999998</v>
      </c>
    </row>
    <row r="1091" spans="1:33" ht="15.75" customHeight="1">
      <c r="A1091" s="101">
        <v>45407</v>
      </c>
      <c r="B1091" s="102">
        <f>VLOOKUP(A1091,'FTSE All-Share Historical '!A:B,2,FALSE)</f>
        <v>4434.34</v>
      </c>
      <c r="C1091" s="26">
        <v>602</v>
      </c>
      <c r="D1091" s="26">
        <v>242</v>
      </c>
      <c r="E1091" s="26">
        <v>153.6</v>
      </c>
      <c r="F1091" s="26">
        <v>183.5</v>
      </c>
      <c r="G1091" s="26">
        <v>161</v>
      </c>
      <c r="H1091" s="26">
        <v>330</v>
      </c>
      <c r="I1091" s="26">
        <v>27.25</v>
      </c>
      <c r="J1091" s="26">
        <v>139</v>
      </c>
      <c r="K1091" s="26">
        <v>178</v>
      </c>
      <c r="L1091" s="26">
        <v>147.19999999999999</v>
      </c>
      <c r="M1091" s="26">
        <v>220</v>
      </c>
      <c r="N1091" s="26">
        <v>236</v>
      </c>
      <c r="O1091" s="26">
        <v>996</v>
      </c>
      <c r="P1091" s="26">
        <v>2255</v>
      </c>
      <c r="Q1091" s="26">
        <v>130.80000000000001</v>
      </c>
      <c r="R1091" s="26">
        <v>80.599999999999994</v>
      </c>
      <c r="S1091" s="26">
        <v>67.8</v>
      </c>
      <c r="T1091" s="26">
        <v>205</v>
      </c>
      <c r="U1091" s="26">
        <v>199</v>
      </c>
      <c r="V1091" s="26">
        <v>43.5</v>
      </c>
      <c r="W1091" s="26">
        <v>5379</v>
      </c>
      <c r="X1091" s="26">
        <v>2560</v>
      </c>
      <c r="Y1091" s="26">
        <v>198</v>
      </c>
      <c r="Z1091" s="26">
        <v>723</v>
      </c>
      <c r="AA1091" s="26">
        <v>3995</v>
      </c>
      <c r="AB1091" s="26">
        <v>516.5</v>
      </c>
      <c r="AC1091" s="26">
        <v>1375</v>
      </c>
      <c r="AD1091" s="26">
        <v>16815</v>
      </c>
      <c r="AE1091" s="26">
        <v>1388</v>
      </c>
      <c r="AF1091" s="26">
        <v>1854</v>
      </c>
      <c r="AG1091" s="26">
        <v>4.7603999999999997</v>
      </c>
    </row>
    <row r="1092" spans="1:33" ht="15.75" customHeight="1">
      <c r="A1092" s="101">
        <v>45408</v>
      </c>
      <c r="B1092" s="102">
        <f>VLOOKUP(A1092,'FTSE All-Share Historical '!A:B,2,FALSE)</f>
        <v>4470.09</v>
      </c>
      <c r="C1092" s="26">
        <v>612</v>
      </c>
      <c r="D1092" s="26">
        <v>247</v>
      </c>
      <c r="E1092" s="26">
        <v>151.4</v>
      </c>
      <c r="F1092" s="26">
        <v>187.5</v>
      </c>
      <c r="G1092" s="26">
        <v>159.5</v>
      </c>
      <c r="H1092" s="26">
        <v>333</v>
      </c>
      <c r="I1092" s="26">
        <v>27.25</v>
      </c>
      <c r="J1092" s="26">
        <v>140</v>
      </c>
      <c r="K1092" s="26">
        <v>179</v>
      </c>
      <c r="L1092" s="26">
        <v>149.19999999999999</v>
      </c>
      <c r="M1092" s="26">
        <v>228.5</v>
      </c>
      <c r="N1092" s="26">
        <v>236.5</v>
      </c>
      <c r="O1092" s="26">
        <v>964</v>
      </c>
      <c r="P1092" s="26">
        <v>2265</v>
      </c>
      <c r="Q1092" s="26">
        <v>134.6</v>
      </c>
      <c r="R1092" s="26">
        <v>83.6</v>
      </c>
      <c r="S1092" s="26">
        <v>69.2</v>
      </c>
      <c r="T1092" s="26">
        <v>195</v>
      </c>
      <c r="U1092" s="26">
        <v>200</v>
      </c>
      <c r="V1092" s="26">
        <v>44.25</v>
      </c>
      <c r="W1092" s="26">
        <v>5453</v>
      </c>
      <c r="X1092" s="26">
        <v>2643</v>
      </c>
      <c r="Y1092" s="26">
        <v>205</v>
      </c>
      <c r="Z1092" s="26">
        <v>733.5</v>
      </c>
      <c r="AA1092" s="26">
        <v>3960</v>
      </c>
      <c r="AB1092" s="26">
        <v>510.5</v>
      </c>
      <c r="AC1092" s="26">
        <v>1380</v>
      </c>
      <c r="AD1092" s="26">
        <v>17100</v>
      </c>
      <c r="AE1092" s="26">
        <v>1415</v>
      </c>
      <c r="AF1092" s="26">
        <v>1913</v>
      </c>
      <c r="AG1092" s="26">
        <v>4.6882000000000001</v>
      </c>
    </row>
    <row r="1093" spans="1:33" ht="15.75" customHeight="1">
      <c r="A1093" s="101">
        <v>45411</v>
      </c>
      <c r="B1093" s="102">
        <f>VLOOKUP(A1093,'FTSE All-Share Historical '!A:B,2,FALSE)</f>
        <v>4481.53</v>
      </c>
      <c r="C1093" s="26">
        <v>602</v>
      </c>
      <c r="D1093" s="26">
        <v>245</v>
      </c>
      <c r="E1093" s="26">
        <v>150.4</v>
      </c>
      <c r="F1093" s="26">
        <v>187</v>
      </c>
      <c r="G1093" s="26">
        <v>160</v>
      </c>
      <c r="H1093" s="26">
        <v>332</v>
      </c>
      <c r="I1093" s="26">
        <v>28</v>
      </c>
      <c r="J1093" s="26">
        <v>139.5</v>
      </c>
      <c r="K1093" s="26">
        <v>183.5</v>
      </c>
      <c r="L1093" s="26">
        <v>149.4</v>
      </c>
      <c r="M1093" s="26">
        <v>260</v>
      </c>
      <c r="N1093" s="26">
        <v>239</v>
      </c>
      <c r="O1093" s="26">
        <v>976</v>
      </c>
      <c r="P1093" s="26">
        <v>2265</v>
      </c>
      <c r="Q1093" s="26">
        <v>135</v>
      </c>
      <c r="R1093" s="26">
        <v>84</v>
      </c>
      <c r="S1093" s="26">
        <v>70.7</v>
      </c>
      <c r="T1093" s="26">
        <v>202</v>
      </c>
      <c r="U1093" s="26">
        <v>202</v>
      </c>
      <c r="V1093" s="26">
        <v>45.6</v>
      </c>
      <c r="W1093" s="26">
        <v>5457</v>
      </c>
      <c r="X1093" s="26">
        <v>2750</v>
      </c>
      <c r="Y1093" s="26">
        <v>212.5</v>
      </c>
      <c r="Z1093" s="26">
        <v>739.5</v>
      </c>
      <c r="AA1093" s="26">
        <v>3955</v>
      </c>
      <c r="AB1093" s="26">
        <v>514</v>
      </c>
      <c r="AC1093" s="26">
        <v>1420</v>
      </c>
      <c r="AD1093" s="26">
        <v>17040</v>
      </c>
      <c r="AE1093" s="26">
        <v>1425</v>
      </c>
      <c r="AF1093" s="26">
        <v>1930</v>
      </c>
      <c r="AG1093" s="26">
        <v>4.6954000000000002</v>
      </c>
    </row>
    <row r="1094" spans="1:33" ht="15.75" customHeight="1">
      <c r="A1094" s="101">
        <v>45412</v>
      </c>
      <c r="B1094" s="102">
        <f>VLOOKUP(A1094,'FTSE All-Share Historical '!A:B,2,FALSE)</f>
        <v>4476.4799999999996</v>
      </c>
      <c r="C1094" s="26">
        <v>604</v>
      </c>
      <c r="D1094" s="26">
        <v>241</v>
      </c>
      <c r="E1094" s="26">
        <v>151</v>
      </c>
      <c r="F1094" s="26">
        <v>187</v>
      </c>
      <c r="G1094" s="26">
        <v>161</v>
      </c>
      <c r="H1094" s="26">
        <v>324</v>
      </c>
      <c r="I1094" s="26">
        <v>27.9</v>
      </c>
      <c r="J1094" s="26">
        <v>139.5</v>
      </c>
      <c r="K1094" s="26">
        <v>185</v>
      </c>
      <c r="L1094" s="26">
        <v>144.4</v>
      </c>
      <c r="M1094" s="26">
        <v>276.5</v>
      </c>
      <c r="N1094" s="26">
        <v>241.5</v>
      </c>
      <c r="O1094" s="26">
        <v>984</v>
      </c>
      <c r="P1094" s="26">
        <v>2265</v>
      </c>
      <c r="Q1094" s="26">
        <v>134.19999999999999</v>
      </c>
      <c r="R1094" s="26">
        <v>83.2</v>
      </c>
      <c r="S1094" s="26">
        <v>70.5</v>
      </c>
      <c r="T1094" s="26">
        <v>195</v>
      </c>
      <c r="U1094" s="26">
        <v>200</v>
      </c>
      <c r="V1094" s="26">
        <v>44.6</v>
      </c>
      <c r="W1094" s="26">
        <v>5472</v>
      </c>
      <c r="X1094" s="26">
        <v>2634</v>
      </c>
      <c r="Y1094" s="26">
        <v>210.5</v>
      </c>
      <c r="Z1094" s="26">
        <v>724.5</v>
      </c>
      <c r="AA1094" s="26">
        <v>3885</v>
      </c>
      <c r="AB1094" s="26">
        <v>507.5</v>
      </c>
      <c r="AC1094" s="26">
        <v>1430</v>
      </c>
      <c r="AD1094" s="26">
        <v>16960</v>
      </c>
      <c r="AE1094" s="26">
        <v>1436</v>
      </c>
      <c r="AF1094" s="26">
        <v>1924</v>
      </c>
      <c r="AG1094" s="26">
        <v>4.4786999999999999</v>
      </c>
    </row>
    <row r="1095" spans="1:33" ht="15.75" customHeight="1">
      <c r="A1095" s="101">
        <v>45413</v>
      </c>
      <c r="B1095" s="102">
        <f>VLOOKUP(A1095,'FTSE All-Share Historical '!A:B,2,FALSE)</f>
        <v>4464.43</v>
      </c>
      <c r="C1095" s="26">
        <v>610</v>
      </c>
      <c r="D1095" s="26">
        <v>242</v>
      </c>
      <c r="E1095" s="26">
        <v>149</v>
      </c>
      <c r="F1095" s="26">
        <v>182.5</v>
      </c>
      <c r="G1095" s="26">
        <v>160</v>
      </c>
      <c r="H1095" s="26">
        <v>327.5</v>
      </c>
      <c r="I1095" s="26">
        <v>27.25</v>
      </c>
      <c r="J1095" s="26">
        <v>141</v>
      </c>
      <c r="K1095" s="26">
        <v>192</v>
      </c>
      <c r="L1095" s="26">
        <v>144</v>
      </c>
      <c r="M1095" s="26">
        <v>287</v>
      </c>
      <c r="N1095" s="26">
        <v>245.5</v>
      </c>
      <c r="O1095" s="26">
        <v>968</v>
      </c>
      <c r="P1095" s="26">
        <v>2250</v>
      </c>
      <c r="Q1095" s="26">
        <v>134.19999999999999</v>
      </c>
      <c r="R1095" s="26">
        <v>84</v>
      </c>
      <c r="S1095" s="26">
        <v>70.7</v>
      </c>
      <c r="T1095" s="26">
        <v>195</v>
      </c>
      <c r="U1095" s="26">
        <v>204</v>
      </c>
      <c r="V1095" s="26">
        <v>44.8</v>
      </c>
      <c r="W1095" s="26">
        <v>5426</v>
      </c>
      <c r="X1095" s="26">
        <v>2634.5</v>
      </c>
      <c r="Y1095" s="26">
        <v>211</v>
      </c>
      <c r="Z1095" s="26">
        <v>723.5</v>
      </c>
      <c r="AA1095" s="26">
        <v>3920</v>
      </c>
      <c r="AB1095" s="26">
        <v>508.5</v>
      </c>
      <c r="AC1095" s="26">
        <v>1400</v>
      </c>
      <c r="AD1095" s="26">
        <v>16890</v>
      </c>
      <c r="AE1095" s="26">
        <v>1421</v>
      </c>
      <c r="AF1095" s="26">
        <v>1935</v>
      </c>
      <c r="AG1095" s="26">
        <v>4.5076000000000001</v>
      </c>
    </row>
    <row r="1096" spans="1:33" ht="15.75" customHeight="1">
      <c r="A1096" s="101">
        <v>45414</v>
      </c>
      <c r="B1096" s="102">
        <f>VLOOKUP(A1096,'FTSE All-Share Historical '!A:B,2,FALSE)</f>
        <v>4492.4399999999996</v>
      </c>
      <c r="C1096" s="26">
        <v>612</v>
      </c>
      <c r="D1096" s="26">
        <v>254</v>
      </c>
      <c r="E1096" s="26">
        <v>151</v>
      </c>
      <c r="F1096" s="26">
        <v>184.5</v>
      </c>
      <c r="G1096" s="26">
        <v>162</v>
      </c>
      <c r="H1096" s="26">
        <v>326.5</v>
      </c>
      <c r="I1096" s="26">
        <v>27.9</v>
      </c>
      <c r="J1096" s="26">
        <v>141.5</v>
      </c>
      <c r="K1096" s="26">
        <v>192</v>
      </c>
      <c r="L1096" s="26">
        <v>144.80000000000001</v>
      </c>
      <c r="M1096" s="26">
        <v>300</v>
      </c>
      <c r="N1096" s="26">
        <v>242.5</v>
      </c>
      <c r="O1096" s="26">
        <v>962</v>
      </c>
      <c r="P1096" s="26">
        <v>2335</v>
      </c>
      <c r="Q1096" s="26">
        <v>135.6</v>
      </c>
      <c r="R1096" s="26">
        <v>85</v>
      </c>
      <c r="S1096" s="26">
        <v>70.5</v>
      </c>
      <c r="T1096" s="26">
        <v>198.6</v>
      </c>
      <c r="U1096" s="26">
        <v>199</v>
      </c>
      <c r="V1096" s="26">
        <v>44.55</v>
      </c>
      <c r="W1096" s="26">
        <v>5442</v>
      </c>
      <c r="X1096" s="26">
        <v>2661.5</v>
      </c>
      <c r="Y1096" s="26">
        <v>211</v>
      </c>
      <c r="Z1096" s="26">
        <v>725.5</v>
      </c>
      <c r="AA1096" s="26">
        <v>4000</v>
      </c>
      <c r="AB1096" s="26">
        <v>510</v>
      </c>
      <c r="AC1096" s="26">
        <v>1365</v>
      </c>
      <c r="AD1096" s="26">
        <v>16990</v>
      </c>
      <c r="AE1096" s="26">
        <v>1397</v>
      </c>
      <c r="AF1096" s="26">
        <v>1925</v>
      </c>
      <c r="AG1096" s="26">
        <v>4.4208999999999996</v>
      </c>
    </row>
    <row r="1097" spans="1:33" ht="15.75" customHeight="1">
      <c r="A1097" s="101">
        <v>45415</v>
      </c>
      <c r="B1097" s="102">
        <f>VLOOKUP(A1097,'FTSE All-Share Historical '!A:B,2,FALSE)</f>
        <v>4515.5</v>
      </c>
      <c r="C1097" s="26">
        <v>616</v>
      </c>
      <c r="D1097" s="26">
        <v>254</v>
      </c>
      <c r="E1097" s="26">
        <v>149.4</v>
      </c>
      <c r="F1097" s="26" t="e">
        <v>#N/A</v>
      </c>
      <c r="G1097" s="26">
        <v>162</v>
      </c>
      <c r="H1097" s="26">
        <v>330.5</v>
      </c>
      <c r="I1097" s="26">
        <v>27.6</v>
      </c>
      <c r="J1097" s="26">
        <v>143</v>
      </c>
      <c r="K1097" s="26">
        <v>193.5</v>
      </c>
      <c r="L1097" s="26">
        <v>145.19999999999999</v>
      </c>
      <c r="M1097" s="26">
        <v>328</v>
      </c>
      <c r="N1097" s="26">
        <v>246.5</v>
      </c>
      <c r="O1097" s="26">
        <v>972</v>
      </c>
      <c r="P1097" s="26">
        <v>2355</v>
      </c>
      <c r="Q1097" s="26">
        <v>136.80000000000001</v>
      </c>
      <c r="R1097" s="26">
        <v>84.6</v>
      </c>
      <c r="S1097" s="26">
        <v>71.900000000000006</v>
      </c>
      <c r="T1097" s="26">
        <v>204.5</v>
      </c>
      <c r="U1097" s="26">
        <v>199</v>
      </c>
      <c r="V1097" s="26">
        <v>45.2</v>
      </c>
      <c r="W1097" s="26">
        <v>5467</v>
      </c>
      <c r="X1097" s="26">
        <v>2693.5</v>
      </c>
      <c r="Y1097" s="26">
        <v>212</v>
      </c>
      <c r="Z1097" s="26">
        <v>733</v>
      </c>
      <c r="AA1097" s="26">
        <v>3920</v>
      </c>
      <c r="AB1097" s="26">
        <v>510</v>
      </c>
      <c r="AC1097" s="26">
        <v>1365</v>
      </c>
      <c r="AD1097" s="26">
        <v>17285</v>
      </c>
      <c r="AE1097" s="26">
        <v>1400</v>
      </c>
      <c r="AF1097" s="26">
        <v>1960</v>
      </c>
      <c r="AG1097" s="26">
        <v>4.4786999999999999</v>
      </c>
    </row>
    <row r="1098" spans="1:33" ht="15.75" customHeight="1">
      <c r="A1098" s="101">
        <v>45419</v>
      </c>
      <c r="B1098" s="102">
        <f>VLOOKUP(A1098,'FTSE All-Share Historical '!A:B,2,FALSE)</f>
        <v>4570.66</v>
      </c>
      <c r="C1098" s="26">
        <v>616</v>
      </c>
      <c r="D1098" s="26">
        <v>255</v>
      </c>
      <c r="E1098" s="26">
        <v>151.4</v>
      </c>
      <c r="F1098" s="26">
        <v>184</v>
      </c>
      <c r="G1098" s="26">
        <v>160</v>
      </c>
      <c r="H1098" s="26">
        <v>333</v>
      </c>
      <c r="I1098" s="26">
        <v>28</v>
      </c>
      <c r="J1098" s="26">
        <v>143</v>
      </c>
      <c r="K1098" s="26">
        <v>194</v>
      </c>
      <c r="L1098" s="26">
        <v>146.4</v>
      </c>
      <c r="M1098" s="26">
        <v>316</v>
      </c>
      <c r="N1098" s="26">
        <v>244</v>
      </c>
      <c r="O1098" s="26">
        <v>950</v>
      </c>
      <c r="P1098" s="26">
        <v>2425</v>
      </c>
      <c r="Q1098" s="26">
        <v>142.19999999999999</v>
      </c>
      <c r="R1098" s="26">
        <v>82.6</v>
      </c>
      <c r="S1098" s="26">
        <v>74</v>
      </c>
      <c r="T1098" s="26">
        <v>208</v>
      </c>
      <c r="U1098" s="26">
        <v>202</v>
      </c>
      <c r="V1098" s="26">
        <v>48.15</v>
      </c>
      <c r="W1098" s="26">
        <v>5591</v>
      </c>
      <c r="X1098" s="26">
        <v>2680</v>
      </c>
      <c r="Y1098" s="26">
        <v>219.5</v>
      </c>
      <c r="Z1098" s="26">
        <v>727.5</v>
      </c>
      <c r="AA1098" s="26">
        <v>4000</v>
      </c>
      <c r="AB1098" s="26">
        <v>524.5</v>
      </c>
      <c r="AC1098" s="26">
        <v>1350</v>
      </c>
      <c r="AD1098" s="26">
        <v>17535</v>
      </c>
      <c r="AE1098" s="26">
        <v>1341</v>
      </c>
      <c r="AF1098" s="26">
        <v>1956</v>
      </c>
      <c r="AG1098" s="26">
        <v>4.2691999999999997</v>
      </c>
    </row>
    <row r="1099" spans="1:33" ht="15.75" customHeight="1">
      <c r="A1099" s="101">
        <v>45420</v>
      </c>
      <c r="B1099" s="102">
        <f>VLOOKUP(A1099,'FTSE All-Share Historical '!A:B,2,FALSE)</f>
        <v>4592.2299999999996</v>
      </c>
      <c r="C1099" s="26">
        <v>618</v>
      </c>
      <c r="D1099" s="26">
        <v>255</v>
      </c>
      <c r="E1099" s="26">
        <v>151.19999999999999</v>
      </c>
      <c r="F1099" s="26">
        <v>186</v>
      </c>
      <c r="G1099" s="26">
        <v>157.5</v>
      </c>
      <c r="H1099" s="26">
        <v>330.5</v>
      </c>
      <c r="I1099" s="26">
        <v>28.9</v>
      </c>
      <c r="J1099" s="26">
        <v>145</v>
      </c>
      <c r="K1099" s="26">
        <v>212</v>
      </c>
      <c r="L1099" s="26">
        <v>146.80000000000001</v>
      </c>
      <c r="M1099" s="26">
        <v>335</v>
      </c>
      <c r="N1099" s="26">
        <v>248.5</v>
      </c>
      <c r="O1099" s="26">
        <v>964</v>
      </c>
      <c r="P1099" s="26">
        <v>2425</v>
      </c>
      <c r="Q1099" s="26">
        <v>142.4</v>
      </c>
      <c r="R1099" s="26">
        <v>84.8</v>
      </c>
      <c r="S1099" s="26">
        <v>74.7</v>
      </c>
      <c r="T1099" s="26">
        <v>209</v>
      </c>
      <c r="U1099" s="26">
        <v>199.5</v>
      </c>
      <c r="V1099" s="26">
        <v>47.35</v>
      </c>
      <c r="W1099" s="26">
        <v>5528</v>
      </c>
      <c r="X1099" s="26">
        <v>2654</v>
      </c>
      <c r="Y1099" s="26">
        <v>214.5</v>
      </c>
      <c r="Z1099" s="26">
        <v>759</v>
      </c>
      <c r="AA1099" s="26">
        <v>4020</v>
      </c>
      <c r="AB1099" s="26">
        <v>524</v>
      </c>
      <c r="AC1099" s="26">
        <v>1455</v>
      </c>
      <c r="AD1099" s="26">
        <v>17510</v>
      </c>
      <c r="AE1099" s="26">
        <v>1360</v>
      </c>
      <c r="AF1099" s="26">
        <v>1973</v>
      </c>
      <c r="AG1099" s="26">
        <v>4.1608999999999998</v>
      </c>
    </row>
    <row r="1100" spans="1:33" ht="15.75" customHeight="1">
      <c r="A1100" s="101">
        <v>45421</v>
      </c>
      <c r="B1100" s="102">
        <f>VLOOKUP(A1100,'FTSE All-Share Historical '!A:B,2,FALSE)</f>
        <v>4606.3900000000003</v>
      </c>
      <c r="C1100" s="26">
        <v>618</v>
      </c>
      <c r="D1100" s="26">
        <v>261</v>
      </c>
      <c r="E1100" s="26">
        <v>151.4</v>
      </c>
      <c r="F1100" s="26">
        <v>191</v>
      </c>
      <c r="G1100" s="26">
        <v>156.5</v>
      </c>
      <c r="H1100" s="26">
        <v>332</v>
      </c>
      <c r="I1100" s="26">
        <v>30.35</v>
      </c>
      <c r="J1100" s="26">
        <v>144.5</v>
      </c>
      <c r="K1100" s="26">
        <v>212</v>
      </c>
      <c r="L1100" s="26">
        <v>144.4</v>
      </c>
      <c r="M1100" s="26">
        <v>320</v>
      </c>
      <c r="N1100" s="26">
        <v>252.5</v>
      </c>
      <c r="O1100" s="26">
        <v>958</v>
      </c>
      <c r="P1100" s="26">
        <v>2425</v>
      </c>
      <c r="Q1100" s="26">
        <v>143.19999999999999</v>
      </c>
      <c r="R1100" s="26">
        <v>83</v>
      </c>
      <c r="S1100" s="26">
        <v>75.3</v>
      </c>
      <c r="T1100" s="26">
        <v>201</v>
      </c>
      <c r="U1100" s="26">
        <v>199.5</v>
      </c>
      <c r="V1100" s="26">
        <v>48.85</v>
      </c>
      <c r="W1100" s="26">
        <v>5584</v>
      </c>
      <c r="X1100" s="26">
        <v>2736</v>
      </c>
      <c r="Y1100" s="26">
        <v>219</v>
      </c>
      <c r="Z1100" s="26">
        <v>770.5</v>
      </c>
      <c r="AA1100" s="26">
        <v>3960</v>
      </c>
      <c r="AB1100" s="26">
        <v>517.5</v>
      </c>
      <c r="AC1100" s="26">
        <v>1475</v>
      </c>
      <c r="AD1100" s="26">
        <v>17680</v>
      </c>
      <c r="AE1100" s="26">
        <v>1340</v>
      </c>
      <c r="AF1100" s="26">
        <v>1981</v>
      </c>
      <c r="AG1100" s="26">
        <v>4.2331000000000003</v>
      </c>
    </row>
    <row r="1101" spans="1:33" ht="15.75" customHeight="1">
      <c r="A1101" s="101">
        <v>45422</v>
      </c>
      <c r="B1101" s="102">
        <f>VLOOKUP(A1101,'FTSE All-Share Historical '!A:B,2,FALSE)</f>
        <v>4634.75</v>
      </c>
      <c r="C1101" s="26">
        <v>634</v>
      </c>
      <c r="D1101" s="26">
        <v>259</v>
      </c>
      <c r="E1101" s="26">
        <v>151.6</v>
      </c>
      <c r="F1101" s="26">
        <v>190</v>
      </c>
      <c r="G1101" s="26">
        <v>160.5</v>
      </c>
      <c r="H1101" s="26">
        <v>331</v>
      </c>
      <c r="I1101" s="26">
        <v>32.85</v>
      </c>
      <c r="J1101" s="26">
        <v>145</v>
      </c>
      <c r="K1101" s="26">
        <v>217</v>
      </c>
      <c r="L1101" s="26">
        <v>145.4</v>
      </c>
      <c r="M1101" s="26">
        <v>315</v>
      </c>
      <c r="N1101" s="26">
        <v>255.5</v>
      </c>
      <c r="O1101" s="26">
        <v>972</v>
      </c>
      <c r="P1101" s="26">
        <v>2420</v>
      </c>
      <c r="Q1101" s="26">
        <v>144.19999999999999</v>
      </c>
      <c r="R1101" s="26">
        <v>84.2</v>
      </c>
      <c r="S1101" s="26">
        <v>75.3</v>
      </c>
      <c r="T1101" s="26">
        <v>195.8</v>
      </c>
      <c r="U1101" s="26">
        <v>201</v>
      </c>
      <c r="V1101" s="26">
        <v>50.2</v>
      </c>
      <c r="W1101" s="26">
        <v>5605</v>
      </c>
      <c r="X1101" s="26">
        <v>2773.5</v>
      </c>
      <c r="Y1101" s="26">
        <v>220.5</v>
      </c>
      <c r="Z1101" s="26">
        <v>763.5</v>
      </c>
      <c r="AA1101" s="26">
        <v>3925</v>
      </c>
      <c r="AB1101" s="26">
        <v>521.5</v>
      </c>
      <c r="AC1101" s="26">
        <v>1455</v>
      </c>
      <c r="AD1101" s="26">
        <v>17685</v>
      </c>
      <c r="AE1101" s="26">
        <v>1362</v>
      </c>
      <c r="AF1101" s="26">
        <v>1994</v>
      </c>
      <c r="AG1101" s="26">
        <v>4.7820999999999998</v>
      </c>
    </row>
    <row r="1102" spans="1:33" ht="15.75" customHeight="1">
      <c r="A1102" s="101">
        <v>45425</v>
      </c>
      <c r="B1102" s="102">
        <f>VLOOKUP(A1102,'FTSE All-Share Historical '!A:B,2,FALSE)</f>
        <v>4623.2299999999996</v>
      </c>
      <c r="C1102" s="26">
        <v>634</v>
      </c>
      <c r="D1102" s="26">
        <v>262</v>
      </c>
      <c r="E1102" s="26">
        <v>150</v>
      </c>
      <c r="F1102" s="26">
        <v>196</v>
      </c>
      <c r="G1102" s="26">
        <v>156.5</v>
      </c>
      <c r="H1102" s="26">
        <v>333</v>
      </c>
      <c r="I1102" s="26">
        <v>33.75</v>
      </c>
      <c r="J1102" s="26">
        <v>145</v>
      </c>
      <c r="K1102" s="26">
        <v>214</v>
      </c>
      <c r="L1102" s="26">
        <v>167.6</v>
      </c>
      <c r="M1102" s="26">
        <v>317.5</v>
      </c>
      <c r="N1102" s="26">
        <v>253</v>
      </c>
      <c r="O1102" s="26">
        <v>982</v>
      </c>
      <c r="P1102" s="26">
        <v>2415</v>
      </c>
      <c r="Q1102" s="26">
        <v>142.4</v>
      </c>
      <c r="R1102" s="26">
        <v>82.6</v>
      </c>
      <c r="S1102" s="26">
        <v>74</v>
      </c>
      <c r="T1102" s="26">
        <v>187.4</v>
      </c>
      <c r="U1102" s="26">
        <v>201</v>
      </c>
      <c r="V1102" s="26">
        <v>49.35</v>
      </c>
      <c r="W1102" s="26">
        <v>5564</v>
      </c>
      <c r="X1102" s="26">
        <v>2707</v>
      </c>
      <c r="Y1102" s="26">
        <v>218.5</v>
      </c>
      <c r="Z1102" s="26">
        <v>758</v>
      </c>
      <c r="AA1102" s="26">
        <v>3900</v>
      </c>
      <c r="AB1102" s="26">
        <v>504</v>
      </c>
      <c r="AC1102" s="26">
        <v>1455</v>
      </c>
      <c r="AD1102" s="26">
        <v>17625</v>
      </c>
      <c r="AE1102" s="26">
        <v>1381</v>
      </c>
      <c r="AF1102" s="26">
        <v>2012</v>
      </c>
      <c r="AG1102" s="26">
        <v>4.7026000000000003</v>
      </c>
    </row>
    <row r="1103" spans="1:33" ht="15.75" customHeight="1">
      <c r="A1103" s="101">
        <v>45426</v>
      </c>
      <c r="B1103" s="102">
        <f>VLOOKUP(A1103,'FTSE All-Share Historical '!A:B,2,FALSE)</f>
        <v>4631.25</v>
      </c>
      <c r="C1103" s="26">
        <v>634</v>
      </c>
      <c r="D1103" s="26">
        <v>261</v>
      </c>
      <c r="E1103" s="26">
        <v>149</v>
      </c>
      <c r="F1103" s="26">
        <v>197</v>
      </c>
      <c r="G1103" s="26">
        <v>160</v>
      </c>
      <c r="H1103" s="26">
        <v>333</v>
      </c>
      <c r="I1103" s="26">
        <v>33.450000000000003</v>
      </c>
      <c r="J1103" s="26">
        <v>144.5</v>
      </c>
      <c r="K1103" s="26">
        <v>213</v>
      </c>
      <c r="L1103" s="26">
        <v>143.4</v>
      </c>
      <c r="M1103" s="26">
        <v>320</v>
      </c>
      <c r="N1103" s="26">
        <v>256.5</v>
      </c>
      <c r="O1103" s="26">
        <v>1015</v>
      </c>
      <c r="P1103" s="26">
        <v>2430</v>
      </c>
      <c r="Q1103" s="26">
        <v>143.80000000000001</v>
      </c>
      <c r="R1103" s="26">
        <v>80.2</v>
      </c>
      <c r="S1103" s="26">
        <v>76.099999999999994</v>
      </c>
      <c r="T1103" s="26">
        <v>195.4</v>
      </c>
      <c r="U1103" s="26">
        <v>200</v>
      </c>
      <c r="V1103" s="26">
        <v>50.3</v>
      </c>
      <c r="W1103" s="26">
        <v>5555</v>
      </c>
      <c r="X1103" s="26">
        <v>2619.5</v>
      </c>
      <c r="Y1103" s="26">
        <v>221.5</v>
      </c>
      <c r="Z1103" s="26">
        <v>780</v>
      </c>
      <c r="AA1103" s="26">
        <v>4075</v>
      </c>
      <c r="AB1103" s="26">
        <v>519.5</v>
      </c>
      <c r="AC1103" s="26">
        <v>1455</v>
      </c>
      <c r="AD1103" s="26">
        <v>17290</v>
      </c>
      <c r="AE1103" s="26">
        <v>1367</v>
      </c>
      <c r="AF1103" s="26">
        <v>2002</v>
      </c>
      <c r="AG1103" s="26">
        <v>4.4497999999999998</v>
      </c>
    </row>
    <row r="1104" spans="1:33" ht="15.75" customHeight="1">
      <c r="A1104" s="101">
        <v>45427</v>
      </c>
      <c r="B1104" s="102">
        <f>VLOOKUP(A1104,'FTSE All-Share Historical '!A:B,2,FALSE)</f>
        <v>4644.47</v>
      </c>
      <c r="C1104" s="26">
        <v>640</v>
      </c>
      <c r="D1104" s="26">
        <v>262</v>
      </c>
      <c r="E1104" s="26">
        <v>149.19999999999999</v>
      </c>
      <c r="F1104" s="26">
        <v>197</v>
      </c>
      <c r="G1104" s="26">
        <v>160</v>
      </c>
      <c r="H1104" s="26">
        <v>347.5</v>
      </c>
      <c r="I1104" s="26">
        <v>35.6</v>
      </c>
      <c r="J1104" s="26">
        <v>144.5</v>
      </c>
      <c r="K1104" s="26">
        <v>210</v>
      </c>
      <c r="L1104" s="26">
        <v>136.6</v>
      </c>
      <c r="M1104" s="26">
        <v>322</v>
      </c>
      <c r="N1104" s="26">
        <v>256</v>
      </c>
      <c r="O1104" s="26">
        <v>1000</v>
      </c>
      <c r="P1104" s="26">
        <v>2455</v>
      </c>
      <c r="Q1104" s="26">
        <v>147.19999999999999</v>
      </c>
      <c r="R1104" s="26">
        <v>80</v>
      </c>
      <c r="S1104" s="26">
        <v>78.400000000000006</v>
      </c>
      <c r="T1104" s="26">
        <v>195.8</v>
      </c>
      <c r="U1104" s="26">
        <v>201</v>
      </c>
      <c r="V1104" s="26">
        <v>52.7</v>
      </c>
      <c r="W1104" s="26">
        <v>5522</v>
      </c>
      <c r="X1104" s="26">
        <v>2625</v>
      </c>
      <c r="Y1104" s="26">
        <v>222</v>
      </c>
      <c r="Z1104" s="26">
        <v>780</v>
      </c>
      <c r="AA1104" s="26">
        <v>4100</v>
      </c>
      <c r="AB1104" s="26">
        <v>526</v>
      </c>
      <c r="AC1104" s="26">
        <v>1455</v>
      </c>
      <c r="AD1104" s="26">
        <v>17315</v>
      </c>
      <c r="AE1104" s="26">
        <v>1360</v>
      </c>
      <c r="AF1104" s="26">
        <v>2028</v>
      </c>
      <c r="AG1104" s="26">
        <v>4.6303999999999998</v>
      </c>
    </row>
    <row r="1105" spans="1:33" ht="15.75" customHeight="1">
      <c r="A1105" s="101">
        <v>45428</v>
      </c>
      <c r="B1105" s="102">
        <f>VLOOKUP(A1105,'FTSE All-Share Historical '!A:B,2,FALSE)</f>
        <v>4642.54</v>
      </c>
      <c r="C1105" s="26">
        <v>678</v>
      </c>
      <c r="D1105" s="26">
        <v>265</v>
      </c>
      <c r="E1105" s="26">
        <v>149.19999999999999</v>
      </c>
      <c r="F1105" s="26">
        <v>201</v>
      </c>
      <c r="G1105" s="26">
        <v>155</v>
      </c>
      <c r="H1105" s="26">
        <v>345.5</v>
      </c>
      <c r="I1105" s="26">
        <v>36</v>
      </c>
      <c r="J1105" s="26">
        <v>144</v>
      </c>
      <c r="K1105" s="26">
        <v>220</v>
      </c>
      <c r="L1105" s="26">
        <v>133.4</v>
      </c>
      <c r="M1105" s="26">
        <v>331</v>
      </c>
      <c r="N1105" s="26">
        <v>260.5</v>
      </c>
      <c r="O1105" s="26">
        <v>1040</v>
      </c>
      <c r="P1105" s="26">
        <v>2415</v>
      </c>
      <c r="Q1105" s="26">
        <v>147</v>
      </c>
      <c r="R1105" s="26">
        <v>82.4</v>
      </c>
      <c r="S1105" s="26">
        <v>79.5</v>
      </c>
      <c r="T1105" s="26">
        <v>205</v>
      </c>
      <c r="U1105" s="26">
        <v>200</v>
      </c>
      <c r="V1105" s="26">
        <v>52.6</v>
      </c>
      <c r="W1105" s="26">
        <v>5649</v>
      </c>
      <c r="X1105" s="26">
        <v>2629</v>
      </c>
      <c r="Y1105" s="26">
        <v>220</v>
      </c>
      <c r="Z1105" s="26">
        <v>802</v>
      </c>
      <c r="AA1105" s="26">
        <v>4045</v>
      </c>
      <c r="AB1105" s="26">
        <v>531</v>
      </c>
      <c r="AC1105" s="26">
        <v>1345</v>
      </c>
      <c r="AD1105" s="26">
        <v>17030</v>
      </c>
      <c r="AE1105" s="26">
        <v>1344</v>
      </c>
      <c r="AF1105" s="26">
        <v>1983</v>
      </c>
      <c r="AG1105" s="26">
        <v>4.1608999999999998</v>
      </c>
    </row>
    <row r="1106" spans="1:33" ht="15.75" customHeight="1">
      <c r="A1106" s="101">
        <v>45429</v>
      </c>
      <c r="B1106" s="102">
        <f>VLOOKUP(A1106,'FTSE All-Share Historical '!A:B,2,FALSE)</f>
        <v>4631.57</v>
      </c>
      <c r="C1106" s="26">
        <v>678</v>
      </c>
      <c r="D1106" s="26">
        <v>268</v>
      </c>
      <c r="E1106" s="26">
        <v>146.80000000000001</v>
      </c>
      <c r="F1106" s="26">
        <v>203</v>
      </c>
      <c r="G1106" s="26">
        <v>157</v>
      </c>
      <c r="H1106" s="26">
        <v>357.5</v>
      </c>
      <c r="I1106" s="26">
        <v>36.1</v>
      </c>
      <c r="J1106" s="26">
        <v>142</v>
      </c>
      <c r="K1106" s="26">
        <v>215</v>
      </c>
      <c r="L1106" s="26">
        <v>138.19999999999999</v>
      </c>
      <c r="M1106" s="26">
        <v>323.5</v>
      </c>
      <c r="N1106" s="26">
        <v>263.5</v>
      </c>
      <c r="O1106" s="26">
        <v>1030</v>
      </c>
      <c r="P1106" s="26">
        <v>2420</v>
      </c>
      <c r="Q1106" s="26">
        <v>146.80000000000001</v>
      </c>
      <c r="R1106" s="26">
        <v>84</v>
      </c>
      <c r="S1106" s="26">
        <v>79.2</v>
      </c>
      <c r="T1106" s="26">
        <v>209.5</v>
      </c>
      <c r="U1106" s="26">
        <v>197</v>
      </c>
      <c r="V1106" s="26">
        <v>52.3</v>
      </c>
      <c r="W1106" s="26">
        <v>5785</v>
      </c>
      <c r="X1106" s="26">
        <v>2677.5</v>
      </c>
      <c r="Y1106" s="26">
        <v>226</v>
      </c>
      <c r="Z1106" s="26">
        <v>806.5</v>
      </c>
      <c r="AA1106" s="26">
        <v>3970</v>
      </c>
      <c r="AB1106" s="26">
        <v>528.5</v>
      </c>
      <c r="AC1106" s="26">
        <v>1350</v>
      </c>
      <c r="AD1106" s="26">
        <v>16610</v>
      </c>
      <c r="AE1106" s="26">
        <v>1346</v>
      </c>
      <c r="AF1106" s="26">
        <v>1978</v>
      </c>
      <c r="AG1106" s="26">
        <v>5.0566000000000004</v>
      </c>
    </row>
    <row r="1107" spans="1:33" ht="15.75" customHeight="1">
      <c r="A1107" s="101">
        <v>45432</v>
      </c>
      <c r="B1107" s="102">
        <f>VLOOKUP(A1107,'FTSE All-Share Historical '!A:B,2,FALSE)</f>
        <v>4637.24</v>
      </c>
      <c r="C1107" s="26">
        <v>676</v>
      </c>
      <c r="D1107" s="26">
        <v>265</v>
      </c>
      <c r="E1107" s="26">
        <v>151.19999999999999</v>
      </c>
      <c r="F1107" s="26">
        <v>205</v>
      </c>
      <c r="G1107" s="26">
        <v>156</v>
      </c>
      <c r="H1107" s="26">
        <v>351.5</v>
      </c>
      <c r="I1107" s="26">
        <v>37.4</v>
      </c>
      <c r="J1107" s="26">
        <v>140</v>
      </c>
      <c r="K1107" s="26">
        <v>218</v>
      </c>
      <c r="L1107" s="26">
        <v>139.4</v>
      </c>
      <c r="M1107" s="26">
        <v>326</v>
      </c>
      <c r="N1107" s="26">
        <v>266</v>
      </c>
      <c r="O1107" s="26">
        <v>1045</v>
      </c>
      <c r="P1107" s="26">
        <v>2440</v>
      </c>
      <c r="Q1107" s="26">
        <v>146.80000000000001</v>
      </c>
      <c r="R1107" s="26">
        <v>85</v>
      </c>
      <c r="S1107" s="26">
        <v>78.8</v>
      </c>
      <c r="T1107" s="26">
        <v>221.5</v>
      </c>
      <c r="U1107" s="26">
        <v>197</v>
      </c>
      <c r="V1107" s="26">
        <v>53.6</v>
      </c>
      <c r="W1107" s="26">
        <v>5795</v>
      </c>
      <c r="X1107" s="26">
        <v>2680</v>
      </c>
      <c r="Y1107" s="26">
        <v>228.5</v>
      </c>
      <c r="Z1107" s="26">
        <v>805</v>
      </c>
      <c r="AA1107" s="26">
        <v>3955</v>
      </c>
      <c r="AB1107" s="26">
        <v>538.5</v>
      </c>
      <c r="AC1107" s="26">
        <v>1370</v>
      </c>
      <c r="AD1107" s="26">
        <v>16710</v>
      </c>
      <c r="AE1107" s="26">
        <v>1337</v>
      </c>
      <c r="AF1107" s="26">
        <v>1973</v>
      </c>
      <c r="AG1107" s="26">
        <v>5.2660999999999998</v>
      </c>
    </row>
    <row r="1108" spans="1:33" ht="15.75" customHeight="1">
      <c r="A1108" s="101">
        <v>45433</v>
      </c>
      <c r="B1108" s="102">
        <f>VLOOKUP(A1108,'FTSE All-Share Historical '!A:B,2,FALSE)</f>
        <v>4630.8</v>
      </c>
      <c r="C1108" s="26">
        <v>686</v>
      </c>
      <c r="D1108" s="26">
        <v>272</v>
      </c>
      <c r="E1108" s="26">
        <v>150.19999999999999</v>
      </c>
      <c r="F1108" s="26">
        <v>204</v>
      </c>
      <c r="G1108" s="26">
        <v>155.5</v>
      </c>
      <c r="H1108" s="26">
        <v>358</v>
      </c>
      <c r="I1108" s="26">
        <v>37.1</v>
      </c>
      <c r="J1108" s="26">
        <v>142.5</v>
      </c>
      <c r="K1108" s="26">
        <v>220</v>
      </c>
      <c r="L1108" s="26">
        <v>136.19999999999999</v>
      </c>
      <c r="M1108" s="26">
        <v>331.5</v>
      </c>
      <c r="N1108" s="26">
        <v>266</v>
      </c>
      <c r="O1108" s="26">
        <v>1050</v>
      </c>
      <c r="P1108" s="26">
        <v>2455</v>
      </c>
      <c r="Q1108" s="26">
        <v>146.19999999999999</v>
      </c>
      <c r="R1108" s="26">
        <v>86.8</v>
      </c>
      <c r="S1108" s="26">
        <v>79.3</v>
      </c>
      <c r="T1108" s="26">
        <v>222</v>
      </c>
      <c r="U1108" s="26">
        <v>197.5</v>
      </c>
      <c r="V1108" s="26">
        <v>50.5</v>
      </c>
      <c r="W1108" s="26">
        <v>5825</v>
      </c>
      <c r="X1108" s="26">
        <v>2687</v>
      </c>
      <c r="Y1108" s="26">
        <v>229.5</v>
      </c>
      <c r="Z1108" s="26">
        <v>799.5</v>
      </c>
      <c r="AA1108" s="26">
        <v>3950</v>
      </c>
      <c r="AB1108" s="26">
        <v>551.5</v>
      </c>
      <c r="AC1108" s="26">
        <v>1345</v>
      </c>
      <c r="AD1108" s="26">
        <v>16600</v>
      </c>
      <c r="AE1108" s="26">
        <v>1338</v>
      </c>
      <c r="AF1108" s="26">
        <v>1932</v>
      </c>
      <c r="AG1108" s="26">
        <v>5.4539</v>
      </c>
    </row>
    <row r="1109" spans="1:33" ht="15.75" customHeight="1">
      <c r="A1109" s="101">
        <v>45434</v>
      </c>
      <c r="B1109" s="102">
        <f>VLOOKUP(A1109,'FTSE All-Share Historical '!A:B,2,FALSE)</f>
        <v>4606.67</v>
      </c>
      <c r="C1109" s="26">
        <v>682</v>
      </c>
      <c r="D1109" s="26">
        <v>272</v>
      </c>
      <c r="E1109" s="26">
        <v>152.19999999999999</v>
      </c>
      <c r="F1109" s="26">
        <v>206</v>
      </c>
      <c r="G1109" s="26">
        <v>157.5</v>
      </c>
      <c r="H1109" s="26">
        <v>352.5</v>
      </c>
      <c r="I1109" s="26">
        <v>39</v>
      </c>
      <c r="J1109" s="26">
        <v>141.5</v>
      </c>
      <c r="K1109" s="26">
        <v>218</v>
      </c>
      <c r="L1109" s="26">
        <v>137.4</v>
      </c>
      <c r="M1109" s="26">
        <v>328.5</v>
      </c>
      <c r="N1109" s="26">
        <v>292.5</v>
      </c>
      <c r="O1109" s="26">
        <v>1015</v>
      </c>
      <c r="P1109" s="26">
        <v>2485</v>
      </c>
      <c r="Q1109" s="26">
        <v>147.19999999999999</v>
      </c>
      <c r="R1109" s="26">
        <v>83.4</v>
      </c>
      <c r="S1109" s="26">
        <v>78.900000000000006</v>
      </c>
      <c r="T1109" s="26">
        <v>218.5</v>
      </c>
      <c r="U1109" s="26">
        <v>196</v>
      </c>
      <c r="V1109" s="26">
        <v>50.9</v>
      </c>
      <c r="W1109" s="26">
        <v>5690</v>
      </c>
      <c r="X1109" s="26">
        <v>2698.5</v>
      </c>
      <c r="Y1109" s="26">
        <v>221.5</v>
      </c>
      <c r="Z1109" s="26">
        <v>789</v>
      </c>
      <c r="AA1109" s="26">
        <v>3905</v>
      </c>
      <c r="AB1109" s="26">
        <v>547.5</v>
      </c>
      <c r="AC1109" s="26">
        <v>1320</v>
      </c>
      <c r="AD1109" s="26">
        <v>16550</v>
      </c>
      <c r="AE1109" s="26">
        <v>1340</v>
      </c>
      <c r="AF1109" s="26">
        <v>1939</v>
      </c>
      <c r="AG1109" s="26">
        <v>5.1505000000000001</v>
      </c>
    </row>
    <row r="1110" spans="1:33" ht="15.75" customHeight="1">
      <c r="A1110" s="101">
        <v>45435</v>
      </c>
      <c r="B1110" s="102">
        <f>VLOOKUP(A1110,'FTSE All-Share Historical '!A:B,2,FALSE)</f>
        <v>4589.5</v>
      </c>
      <c r="C1110" s="26">
        <v>700</v>
      </c>
      <c r="D1110" s="26">
        <v>275</v>
      </c>
      <c r="E1110" s="26">
        <v>152</v>
      </c>
      <c r="F1110" s="26">
        <v>210</v>
      </c>
      <c r="G1110" s="26">
        <v>157</v>
      </c>
      <c r="H1110" s="26">
        <v>360</v>
      </c>
      <c r="I1110" s="26">
        <v>38.200000000000003</v>
      </c>
      <c r="J1110" s="26">
        <v>143</v>
      </c>
      <c r="K1110" s="26">
        <v>221</v>
      </c>
      <c r="L1110" s="26">
        <v>136.4</v>
      </c>
      <c r="M1110" s="26">
        <v>334.5</v>
      </c>
      <c r="N1110" s="26">
        <v>297</v>
      </c>
      <c r="O1110" s="26">
        <v>986</v>
      </c>
      <c r="P1110" s="26">
        <v>2500</v>
      </c>
      <c r="Q1110" s="26">
        <v>147.4</v>
      </c>
      <c r="R1110" s="26">
        <v>82.8</v>
      </c>
      <c r="S1110" s="26">
        <v>79.8</v>
      </c>
      <c r="T1110" s="26">
        <v>209</v>
      </c>
      <c r="U1110" s="26">
        <v>196</v>
      </c>
      <c r="V1110" s="26">
        <v>52</v>
      </c>
      <c r="W1110" s="26">
        <v>5680</v>
      </c>
      <c r="X1110" s="26">
        <v>2645.5</v>
      </c>
      <c r="Y1110" s="26">
        <v>219.5</v>
      </c>
      <c r="Z1110" s="26">
        <v>788.5</v>
      </c>
      <c r="AA1110" s="26">
        <v>3945</v>
      </c>
      <c r="AB1110" s="26">
        <v>557</v>
      </c>
      <c r="AC1110" s="26">
        <v>1330</v>
      </c>
      <c r="AD1110" s="26">
        <v>16425</v>
      </c>
      <c r="AE1110" s="26">
        <v>1351</v>
      </c>
      <c r="AF1110" s="26">
        <v>1959</v>
      </c>
      <c r="AG1110" s="26">
        <v>4.7892999999999999</v>
      </c>
    </row>
    <row r="1111" spans="1:33" ht="15.75" customHeight="1">
      <c r="A1111" s="101">
        <v>45436</v>
      </c>
      <c r="B1111" s="102">
        <f>VLOOKUP(A1111,'FTSE All-Share Historical '!A:B,2,FALSE)</f>
        <v>4583.5200000000004</v>
      </c>
      <c r="C1111" s="26">
        <v>708</v>
      </c>
      <c r="D1111" s="26">
        <v>273</v>
      </c>
      <c r="E1111" s="26">
        <v>154</v>
      </c>
      <c r="F1111" s="26" t="e">
        <v>#N/A</v>
      </c>
      <c r="G1111" s="26">
        <v>157</v>
      </c>
      <c r="H1111" s="26">
        <v>360</v>
      </c>
      <c r="I1111" s="26">
        <v>36.5</v>
      </c>
      <c r="J1111" s="26">
        <v>143</v>
      </c>
      <c r="K1111" s="26">
        <v>228</v>
      </c>
      <c r="L1111" s="26">
        <v>139.4</v>
      </c>
      <c r="M1111" s="26">
        <v>327</v>
      </c>
      <c r="N1111" s="26">
        <v>301</v>
      </c>
      <c r="O1111" s="26">
        <v>988</v>
      </c>
      <c r="P1111" s="26">
        <v>2530</v>
      </c>
      <c r="Q1111" s="26">
        <v>148.6</v>
      </c>
      <c r="R1111" s="26">
        <v>80.8</v>
      </c>
      <c r="S1111" s="26">
        <v>78.7</v>
      </c>
      <c r="T1111" s="26">
        <v>226</v>
      </c>
      <c r="U1111" s="26">
        <v>195</v>
      </c>
      <c r="V1111" s="26">
        <v>50.9</v>
      </c>
      <c r="W1111" s="26">
        <v>5655</v>
      </c>
      <c r="X1111" s="26">
        <v>2615</v>
      </c>
      <c r="Y1111" s="26">
        <v>221</v>
      </c>
      <c r="Z1111" s="26">
        <v>794</v>
      </c>
      <c r="AA1111" s="26">
        <v>4045</v>
      </c>
      <c r="AB1111" s="26">
        <v>555</v>
      </c>
      <c r="AC1111" s="26">
        <v>1280</v>
      </c>
      <c r="AD1111" s="26">
        <v>16385</v>
      </c>
      <c r="AE1111" s="26">
        <v>1350</v>
      </c>
      <c r="AF1111" s="26">
        <v>1958</v>
      </c>
      <c r="AG1111" s="26">
        <v>4.8616000000000001</v>
      </c>
    </row>
    <row r="1112" spans="1:33" ht="15.75" customHeight="1">
      <c r="A1112" s="101">
        <v>45440</v>
      </c>
      <c r="B1112" s="102">
        <f>VLOOKUP(A1112,'FTSE All-Share Historical '!A:B,2,FALSE)</f>
        <v>4551.43</v>
      </c>
      <c r="C1112" s="26">
        <v>710</v>
      </c>
      <c r="D1112" s="26">
        <v>265</v>
      </c>
      <c r="E1112" s="26">
        <v>151.80000000000001</v>
      </c>
      <c r="F1112" s="26">
        <v>205</v>
      </c>
      <c r="G1112" s="26">
        <v>157</v>
      </c>
      <c r="H1112" s="26">
        <v>357</v>
      </c>
      <c r="I1112" s="26">
        <v>35.25</v>
      </c>
      <c r="J1112" s="26">
        <v>143</v>
      </c>
      <c r="K1112" s="26">
        <v>231</v>
      </c>
      <c r="L1112" s="26">
        <v>137.80000000000001</v>
      </c>
      <c r="M1112" s="26">
        <v>315</v>
      </c>
      <c r="N1112" s="26">
        <v>297.5</v>
      </c>
      <c r="O1112" s="26">
        <v>956</v>
      </c>
      <c r="P1112" s="26">
        <v>2480</v>
      </c>
      <c r="Q1112" s="26">
        <v>146.6</v>
      </c>
      <c r="R1112" s="26">
        <v>84.2</v>
      </c>
      <c r="S1112" s="26">
        <v>78.900000000000006</v>
      </c>
      <c r="T1112" s="26">
        <v>226</v>
      </c>
      <c r="U1112" s="26">
        <v>191</v>
      </c>
      <c r="V1112" s="26">
        <v>50.5</v>
      </c>
      <c r="W1112" s="26">
        <v>5589</v>
      </c>
      <c r="X1112" s="26">
        <v>2558</v>
      </c>
      <c r="Y1112" s="26">
        <v>222.5</v>
      </c>
      <c r="Z1112" s="26">
        <v>769</v>
      </c>
      <c r="AA1112" s="26">
        <v>4095</v>
      </c>
      <c r="AB1112" s="26">
        <v>555</v>
      </c>
      <c r="AC1112" s="26">
        <v>1300</v>
      </c>
      <c r="AD1112" s="26">
        <v>16205</v>
      </c>
      <c r="AE1112" s="26">
        <v>1341</v>
      </c>
      <c r="AF1112" s="26">
        <v>1905</v>
      </c>
      <c r="AG1112" s="26">
        <v>4.9481999999999999</v>
      </c>
    </row>
    <row r="1113" spans="1:33" ht="15.75" customHeight="1">
      <c r="A1113" s="101">
        <v>45441</v>
      </c>
      <c r="B1113" s="102">
        <f>VLOOKUP(A1113,'FTSE All-Share Historical '!A:B,2,FALSE)</f>
        <v>4509.43</v>
      </c>
      <c r="C1113" s="26">
        <v>702</v>
      </c>
      <c r="D1113" s="26">
        <v>256</v>
      </c>
      <c r="E1113" s="26">
        <v>151.6</v>
      </c>
      <c r="F1113" s="26">
        <v>203</v>
      </c>
      <c r="G1113" s="26">
        <v>151</v>
      </c>
      <c r="H1113" s="26">
        <v>355</v>
      </c>
      <c r="I1113" s="26">
        <v>35.15</v>
      </c>
      <c r="J1113" s="26">
        <v>139.5</v>
      </c>
      <c r="K1113" s="26">
        <v>223</v>
      </c>
      <c r="L1113" s="26">
        <v>138.4</v>
      </c>
      <c r="M1113" s="26">
        <v>315</v>
      </c>
      <c r="N1113" s="26">
        <v>303</v>
      </c>
      <c r="O1113" s="26">
        <v>954</v>
      </c>
      <c r="P1113" s="26">
        <v>2480</v>
      </c>
      <c r="Q1113" s="26">
        <v>144.80000000000001</v>
      </c>
      <c r="R1113" s="26">
        <v>84.4</v>
      </c>
      <c r="S1113" s="26">
        <v>78.7</v>
      </c>
      <c r="T1113" s="26">
        <v>225</v>
      </c>
      <c r="U1113" s="26">
        <v>193.5</v>
      </c>
      <c r="V1113" s="26">
        <v>46.95</v>
      </c>
      <c r="W1113" s="26">
        <v>5478</v>
      </c>
      <c r="X1113" s="26">
        <v>2480</v>
      </c>
      <c r="Y1113" s="26">
        <v>219.5</v>
      </c>
      <c r="Z1113" s="26">
        <v>769.5</v>
      </c>
      <c r="AA1113" s="26">
        <v>4025</v>
      </c>
      <c r="AB1113" s="26">
        <v>545</v>
      </c>
      <c r="AC1113" s="26">
        <v>1290</v>
      </c>
      <c r="AD1113" s="26">
        <v>15970</v>
      </c>
      <c r="AE1113" s="26">
        <v>1307</v>
      </c>
      <c r="AF1113" s="26">
        <v>1907</v>
      </c>
      <c r="AG1113" s="26">
        <v>4.9337999999999997</v>
      </c>
    </row>
    <row r="1114" spans="1:33" ht="15.75" customHeight="1">
      <c r="A1114" s="101">
        <v>45442</v>
      </c>
      <c r="B1114" s="102">
        <f>VLOOKUP(A1114,'FTSE All-Share Historical '!A:B,2,FALSE)</f>
        <v>4539.3999999999996</v>
      </c>
      <c r="C1114" s="26">
        <v>700</v>
      </c>
      <c r="D1114" s="26">
        <v>259</v>
      </c>
      <c r="E1114" s="26">
        <v>155</v>
      </c>
      <c r="F1114" s="26">
        <v>202</v>
      </c>
      <c r="G1114" s="26">
        <v>153.5</v>
      </c>
      <c r="H1114" s="26">
        <v>355</v>
      </c>
      <c r="I1114" s="26">
        <v>35.35</v>
      </c>
      <c r="J1114" s="26">
        <v>140</v>
      </c>
      <c r="K1114" s="26">
        <v>220</v>
      </c>
      <c r="L1114" s="26">
        <v>140</v>
      </c>
      <c r="M1114" s="26">
        <v>320.5</v>
      </c>
      <c r="N1114" s="26">
        <v>307.5</v>
      </c>
      <c r="O1114" s="26">
        <v>946</v>
      </c>
      <c r="P1114" s="26">
        <v>2525</v>
      </c>
      <c r="Q1114" s="26">
        <v>146.6</v>
      </c>
      <c r="R1114" s="26">
        <v>86</v>
      </c>
      <c r="S1114" s="26">
        <v>79.400000000000006</v>
      </c>
      <c r="T1114" s="26">
        <v>222</v>
      </c>
      <c r="U1114" s="26">
        <v>189</v>
      </c>
      <c r="V1114" s="26">
        <v>48.5</v>
      </c>
      <c r="W1114" s="26">
        <v>5488</v>
      </c>
      <c r="X1114" s="26">
        <v>2510</v>
      </c>
      <c r="Y1114" s="26">
        <v>219.5</v>
      </c>
      <c r="Z1114" s="26">
        <v>778</v>
      </c>
      <c r="AA1114" s="26">
        <v>4085</v>
      </c>
      <c r="AB1114" s="26">
        <v>554</v>
      </c>
      <c r="AC1114" s="26">
        <v>1300</v>
      </c>
      <c r="AD1114" s="26">
        <v>16125</v>
      </c>
      <c r="AE1114" s="26">
        <v>1327</v>
      </c>
      <c r="AF1114" s="26">
        <v>1913</v>
      </c>
      <c r="AG1114" s="26">
        <v>5.0205000000000002</v>
      </c>
    </row>
    <row r="1115" spans="1:33" ht="15.75" customHeight="1">
      <c r="A1115" s="101">
        <v>45443</v>
      </c>
      <c r="B1115" s="102">
        <f>VLOOKUP(A1115,'FTSE All-Share Historical '!A:B,2,FALSE)</f>
        <v>4562.25</v>
      </c>
      <c r="C1115" s="26">
        <v>706</v>
      </c>
      <c r="D1115" s="26">
        <v>267</v>
      </c>
      <c r="E1115" s="26">
        <v>153.6</v>
      </c>
      <c r="F1115" s="26">
        <v>207</v>
      </c>
      <c r="G1115" s="26">
        <v>152.5</v>
      </c>
      <c r="H1115" s="26">
        <v>360</v>
      </c>
      <c r="I1115" s="26">
        <v>35.799999999999997</v>
      </c>
      <c r="J1115" s="26">
        <v>141</v>
      </c>
      <c r="K1115" s="26">
        <v>215</v>
      </c>
      <c r="L1115" s="26">
        <v>140</v>
      </c>
      <c r="M1115" s="26">
        <v>331</v>
      </c>
      <c r="N1115" s="26">
        <v>308</v>
      </c>
      <c r="O1115" s="26">
        <v>1010</v>
      </c>
      <c r="P1115" s="26">
        <v>2520</v>
      </c>
      <c r="Q1115" s="26">
        <v>146.6</v>
      </c>
      <c r="R1115" s="26">
        <v>87</v>
      </c>
      <c r="S1115" s="26">
        <v>79.7</v>
      </c>
      <c r="T1115" s="26">
        <v>195.2</v>
      </c>
      <c r="U1115" s="26">
        <v>191</v>
      </c>
      <c r="V1115" s="26">
        <v>48.7</v>
      </c>
      <c r="W1115" s="26">
        <v>5476</v>
      </c>
      <c r="X1115" s="26">
        <v>2513.5</v>
      </c>
      <c r="Y1115" s="26">
        <v>223</v>
      </c>
      <c r="Z1115" s="26">
        <v>766</v>
      </c>
      <c r="AA1115" s="26">
        <v>4115</v>
      </c>
      <c r="AB1115" s="26">
        <v>565.5</v>
      </c>
      <c r="AC1115" s="26">
        <v>1310</v>
      </c>
      <c r="AD1115" s="26">
        <v>15900</v>
      </c>
      <c r="AE1115" s="26">
        <v>1328</v>
      </c>
      <c r="AF1115" s="26">
        <v>1930</v>
      </c>
      <c r="AG1115" s="26">
        <v>4.9916</v>
      </c>
    </row>
    <row r="1116" spans="1:33" ht="15.75" customHeight="1">
      <c r="A1116" s="101">
        <v>45446</v>
      </c>
      <c r="B1116" s="102">
        <f>VLOOKUP(A1116,'FTSE All-Share Historical '!A:B,2,FALSE)</f>
        <v>4561.46</v>
      </c>
      <c r="C1116" s="26">
        <v>720</v>
      </c>
      <c r="D1116" s="26">
        <v>263</v>
      </c>
      <c r="E1116" s="26">
        <v>152.80000000000001</v>
      </c>
      <c r="F1116" s="26">
        <v>211</v>
      </c>
      <c r="G1116" s="26">
        <v>153</v>
      </c>
      <c r="H1116" s="26">
        <v>357</v>
      </c>
      <c r="I1116" s="26">
        <v>35.9</v>
      </c>
      <c r="J1116" s="26">
        <v>141.5</v>
      </c>
      <c r="K1116" s="26">
        <v>213</v>
      </c>
      <c r="L1116" s="26">
        <v>144.6</v>
      </c>
      <c r="M1116" s="26">
        <v>333.5</v>
      </c>
      <c r="N1116" s="26">
        <v>308</v>
      </c>
      <c r="O1116" s="26">
        <v>990</v>
      </c>
      <c r="P1116" s="26">
        <v>2540</v>
      </c>
      <c r="Q1116" s="26">
        <v>149.4</v>
      </c>
      <c r="R1116" s="26">
        <v>83.6</v>
      </c>
      <c r="S1116" s="26">
        <v>79.3</v>
      </c>
      <c r="T1116" s="26">
        <v>197.2</v>
      </c>
      <c r="U1116" s="26">
        <v>192</v>
      </c>
      <c r="V1116" s="26">
        <v>47.75</v>
      </c>
      <c r="W1116" s="26">
        <v>5434</v>
      </c>
      <c r="X1116" s="26">
        <v>2503</v>
      </c>
      <c r="Y1116" s="26">
        <v>219.5</v>
      </c>
      <c r="Z1116" s="26">
        <v>770</v>
      </c>
      <c r="AA1116" s="26">
        <v>4115</v>
      </c>
      <c r="AB1116" s="26">
        <v>565</v>
      </c>
      <c r="AC1116" s="26">
        <v>1325</v>
      </c>
      <c r="AD1116" s="26">
        <v>15905</v>
      </c>
      <c r="AE1116" s="26">
        <v>1340</v>
      </c>
      <c r="AF1116" s="26">
        <v>1959</v>
      </c>
      <c r="AG1116" s="26">
        <v>4.8760000000000003</v>
      </c>
    </row>
    <row r="1117" spans="1:33" ht="15.75" customHeight="1">
      <c r="A1117" s="101">
        <v>45447</v>
      </c>
      <c r="B1117" s="102">
        <f>VLOOKUP(A1117,'FTSE All-Share Historical '!A:B,2,FALSE)</f>
        <v>4541.3</v>
      </c>
      <c r="C1117" s="26">
        <v>720</v>
      </c>
      <c r="D1117" s="26">
        <v>258</v>
      </c>
      <c r="E1117" s="26">
        <v>153</v>
      </c>
      <c r="F1117" s="26">
        <v>204</v>
      </c>
      <c r="G1117" s="26">
        <v>152.5</v>
      </c>
      <c r="H1117" s="26">
        <v>350</v>
      </c>
      <c r="I1117" s="26">
        <v>35.15</v>
      </c>
      <c r="J1117" s="26">
        <v>141.5</v>
      </c>
      <c r="K1117" s="26">
        <v>212</v>
      </c>
      <c r="L1117" s="26">
        <v>144.80000000000001</v>
      </c>
      <c r="M1117" s="26">
        <v>325.5</v>
      </c>
      <c r="N1117" s="26">
        <v>312.5</v>
      </c>
      <c r="O1117" s="26">
        <v>990</v>
      </c>
      <c r="P1117" s="26">
        <v>2535</v>
      </c>
      <c r="Q1117" s="26">
        <v>145.6</v>
      </c>
      <c r="R1117" s="26">
        <v>82.8</v>
      </c>
      <c r="S1117" s="26">
        <v>80.099999999999994</v>
      </c>
      <c r="T1117" s="26">
        <v>192.8</v>
      </c>
      <c r="U1117" s="26">
        <v>191</v>
      </c>
      <c r="V1117" s="26">
        <v>48.85</v>
      </c>
      <c r="W1117" s="26">
        <v>5352</v>
      </c>
      <c r="X1117" s="26">
        <v>2403.5</v>
      </c>
      <c r="Y1117" s="26">
        <v>210.5</v>
      </c>
      <c r="Z1117" s="26">
        <v>767</v>
      </c>
      <c r="AA1117" s="26">
        <v>4190</v>
      </c>
      <c r="AB1117" s="26">
        <v>553.5</v>
      </c>
      <c r="AC1117" s="26">
        <v>1310</v>
      </c>
      <c r="AD1117" s="26">
        <v>15575</v>
      </c>
      <c r="AE1117" s="26">
        <v>1336</v>
      </c>
      <c r="AF1117" s="26">
        <v>1984</v>
      </c>
      <c r="AG1117" s="26">
        <v>4.8688000000000002</v>
      </c>
    </row>
    <row r="1118" spans="1:33" ht="15.75" customHeight="1">
      <c r="A1118" s="101">
        <v>45448</v>
      </c>
      <c r="B1118" s="102">
        <f>VLOOKUP(A1118,'FTSE All-Share Historical '!A:B,2,FALSE)</f>
        <v>4547.01</v>
      </c>
      <c r="C1118" s="26">
        <v>720</v>
      </c>
      <c r="D1118" s="26">
        <v>250</v>
      </c>
      <c r="E1118" s="26">
        <v>151.4</v>
      </c>
      <c r="F1118" s="26">
        <v>211</v>
      </c>
      <c r="G1118" s="26">
        <v>149</v>
      </c>
      <c r="H1118" s="26">
        <v>346</v>
      </c>
      <c r="I1118" s="26">
        <v>34.25</v>
      </c>
      <c r="J1118" s="26">
        <v>141.5</v>
      </c>
      <c r="K1118" s="26">
        <v>214</v>
      </c>
      <c r="L1118" s="26">
        <v>144</v>
      </c>
      <c r="M1118" s="26">
        <v>324</v>
      </c>
      <c r="N1118" s="26">
        <v>304</v>
      </c>
      <c r="O1118" s="26">
        <v>980</v>
      </c>
      <c r="P1118" s="26">
        <v>2545</v>
      </c>
      <c r="Q1118" s="26">
        <v>144.80000000000001</v>
      </c>
      <c r="R1118" s="26">
        <v>83.6</v>
      </c>
      <c r="S1118" s="26">
        <v>80.2</v>
      </c>
      <c r="T1118" s="26">
        <v>191.4</v>
      </c>
      <c r="U1118" s="26">
        <v>190.5</v>
      </c>
      <c r="V1118" s="26">
        <v>48.95</v>
      </c>
      <c r="W1118" s="26">
        <v>5311</v>
      </c>
      <c r="X1118" s="26">
        <v>2374.5</v>
      </c>
      <c r="Y1118" s="26">
        <v>209.5</v>
      </c>
      <c r="Z1118" s="26">
        <v>762.5</v>
      </c>
      <c r="AA1118" s="26">
        <v>4210</v>
      </c>
      <c r="AB1118" s="26">
        <v>532</v>
      </c>
      <c r="AC1118" s="26">
        <v>1300</v>
      </c>
      <c r="AD1118" s="26">
        <v>15730</v>
      </c>
      <c r="AE1118" s="26">
        <v>1330</v>
      </c>
      <c r="AF1118" s="26">
        <v>1976</v>
      </c>
      <c r="AG1118" s="26">
        <v>4.9048999999999996</v>
      </c>
    </row>
    <row r="1119" spans="1:33" ht="15.75" customHeight="1">
      <c r="A1119" s="101">
        <v>45449</v>
      </c>
      <c r="B1119" s="102">
        <f>VLOOKUP(A1119,'FTSE All-Share Historical '!A:B,2,FALSE)</f>
        <v>4566.54</v>
      </c>
      <c r="C1119" s="26">
        <v>710</v>
      </c>
      <c r="D1119" s="26">
        <v>253</v>
      </c>
      <c r="E1119" s="26">
        <v>152.6</v>
      </c>
      <c r="F1119" s="26">
        <v>208</v>
      </c>
      <c r="G1119" s="26">
        <v>152</v>
      </c>
      <c r="H1119" s="26">
        <v>346.5</v>
      </c>
      <c r="I1119" s="26">
        <v>34.35</v>
      </c>
      <c r="J1119" s="26">
        <v>144</v>
      </c>
      <c r="K1119" s="26">
        <v>210</v>
      </c>
      <c r="L1119" s="26">
        <v>144.80000000000001</v>
      </c>
      <c r="M1119" s="26">
        <v>334</v>
      </c>
      <c r="N1119" s="26">
        <v>308</v>
      </c>
      <c r="O1119" s="26">
        <v>982</v>
      </c>
      <c r="P1119" s="26">
        <v>2565</v>
      </c>
      <c r="Q1119" s="26">
        <v>144</v>
      </c>
      <c r="R1119" s="26">
        <v>83.2</v>
      </c>
      <c r="S1119" s="26">
        <v>80.099999999999994</v>
      </c>
      <c r="T1119" s="26">
        <v>184.2</v>
      </c>
      <c r="U1119" s="26">
        <v>190</v>
      </c>
      <c r="V1119" s="26">
        <v>48.7</v>
      </c>
      <c r="W1119" s="26">
        <v>5409</v>
      </c>
      <c r="X1119" s="26">
        <v>2412</v>
      </c>
      <c r="Y1119" s="26">
        <v>215.5</v>
      </c>
      <c r="Z1119" s="26">
        <v>762.5</v>
      </c>
      <c r="AA1119" s="26">
        <v>4235</v>
      </c>
      <c r="AB1119" s="26">
        <v>545.5</v>
      </c>
      <c r="AC1119" s="26">
        <v>1310</v>
      </c>
      <c r="AD1119" s="26">
        <v>15735</v>
      </c>
      <c r="AE1119" s="26">
        <v>1307</v>
      </c>
      <c r="AF1119" s="26">
        <v>1973</v>
      </c>
      <c r="AG1119" s="26">
        <v>4.7314999999999996</v>
      </c>
    </row>
    <row r="1120" spans="1:33" ht="15.75" customHeight="1">
      <c r="A1120" s="101">
        <v>45450</v>
      </c>
      <c r="B1120" s="102">
        <f>VLOOKUP(A1120,'FTSE All-Share Historical '!A:B,2,FALSE)</f>
        <v>4542.66</v>
      </c>
      <c r="C1120" s="26">
        <v>710</v>
      </c>
      <c r="D1120" s="26">
        <v>252</v>
      </c>
      <c r="E1120" s="26">
        <v>150</v>
      </c>
      <c r="F1120" s="26">
        <v>207</v>
      </c>
      <c r="G1120" s="26">
        <v>153</v>
      </c>
      <c r="H1120" s="26">
        <v>347</v>
      </c>
      <c r="I1120" s="26">
        <v>33.450000000000003</v>
      </c>
      <c r="J1120" s="26">
        <v>142</v>
      </c>
      <c r="K1120" s="26">
        <v>208</v>
      </c>
      <c r="L1120" s="26">
        <v>143.19999999999999</v>
      </c>
      <c r="M1120" s="26">
        <v>329</v>
      </c>
      <c r="N1120" s="26">
        <v>309</v>
      </c>
      <c r="O1120" s="26">
        <v>976</v>
      </c>
      <c r="P1120" s="26">
        <v>2575</v>
      </c>
      <c r="Q1120" s="26">
        <v>141.4</v>
      </c>
      <c r="R1120" s="26">
        <v>86.2</v>
      </c>
      <c r="S1120" s="26">
        <v>80.900000000000006</v>
      </c>
      <c r="T1120" s="26">
        <v>179</v>
      </c>
      <c r="U1120" s="26">
        <v>188</v>
      </c>
      <c r="V1120" s="26">
        <v>48.5</v>
      </c>
      <c r="W1120" s="26">
        <v>5352</v>
      </c>
      <c r="X1120" s="26">
        <v>2382.5</v>
      </c>
      <c r="Y1120" s="26">
        <v>209</v>
      </c>
      <c r="Z1120" s="26">
        <v>761</v>
      </c>
      <c r="AA1120" s="26">
        <v>4230</v>
      </c>
      <c r="AB1120" s="26">
        <v>545</v>
      </c>
      <c r="AC1120" s="26">
        <v>1305</v>
      </c>
      <c r="AD1120" s="26">
        <v>15730</v>
      </c>
      <c r="AE1120" s="26">
        <v>1319</v>
      </c>
      <c r="AF1120" s="26">
        <v>1949</v>
      </c>
      <c r="AG1120" s="26">
        <v>4.8109999999999999</v>
      </c>
    </row>
    <row r="1121" spans="1:33" ht="15.75" customHeight="1">
      <c r="A1121" s="101">
        <v>45453</v>
      </c>
      <c r="B1121" s="102">
        <f>VLOOKUP(A1121,'FTSE All-Share Historical '!A:B,2,FALSE)</f>
        <v>4531.29</v>
      </c>
      <c r="C1121" s="26">
        <v>704</v>
      </c>
      <c r="D1121" s="26">
        <v>248</v>
      </c>
      <c r="E1121" s="26">
        <v>147</v>
      </c>
      <c r="F1121" s="26">
        <v>205</v>
      </c>
      <c r="G1121" s="26">
        <v>156</v>
      </c>
      <c r="H1121" s="26">
        <v>348.5</v>
      </c>
      <c r="I1121" s="26">
        <v>33.950000000000003</v>
      </c>
      <c r="J1121" s="26">
        <v>141.5</v>
      </c>
      <c r="K1121" s="26">
        <v>210</v>
      </c>
      <c r="L1121" s="26">
        <v>143.6</v>
      </c>
      <c r="M1121" s="26">
        <v>326.5</v>
      </c>
      <c r="N1121" s="26">
        <v>308.5</v>
      </c>
      <c r="O1121" s="26">
        <v>966</v>
      </c>
      <c r="P1121" s="26">
        <v>2575</v>
      </c>
      <c r="Q1121" s="26">
        <v>139.80000000000001</v>
      </c>
      <c r="R1121" s="26">
        <v>83.4</v>
      </c>
      <c r="S1121" s="26">
        <v>80.8</v>
      </c>
      <c r="T1121" s="26">
        <v>176.4</v>
      </c>
      <c r="U1121" s="26">
        <v>184.5</v>
      </c>
      <c r="V1121" s="26">
        <v>48.05</v>
      </c>
      <c r="W1121" s="26">
        <v>5357</v>
      </c>
      <c r="X1121" s="26">
        <v>2373</v>
      </c>
      <c r="Y1121" s="26">
        <v>211.5</v>
      </c>
      <c r="Z1121" s="26">
        <v>757.5</v>
      </c>
      <c r="AA1121" s="26">
        <v>4180</v>
      </c>
      <c r="AB1121" s="26">
        <v>548.5</v>
      </c>
      <c r="AC1121" s="26">
        <v>1315</v>
      </c>
      <c r="AD1121" s="26">
        <v>15565</v>
      </c>
      <c r="AE1121" s="26">
        <v>1316</v>
      </c>
      <c r="AF1121" s="26">
        <v>1930</v>
      </c>
      <c r="AG1121" s="26">
        <v>4.5076000000000001</v>
      </c>
    </row>
    <row r="1122" spans="1:33" ht="15.75" customHeight="1">
      <c r="A1122" s="101">
        <v>45454</v>
      </c>
      <c r="B1122" s="102">
        <f>VLOOKUP(A1122,'FTSE All-Share Historical '!A:B,2,FALSE)</f>
        <v>4487.5200000000004</v>
      </c>
      <c r="C1122" s="26">
        <v>720</v>
      </c>
      <c r="D1122" s="26">
        <v>238</v>
      </c>
      <c r="E1122" s="26">
        <v>144.6</v>
      </c>
      <c r="F1122" s="26">
        <v>210</v>
      </c>
      <c r="G1122" s="26">
        <v>158</v>
      </c>
      <c r="H1122" s="26">
        <v>336</v>
      </c>
      <c r="I1122" s="26">
        <v>33.9</v>
      </c>
      <c r="J1122" s="26">
        <v>142.5</v>
      </c>
      <c r="K1122" s="26">
        <v>206</v>
      </c>
      <c r="L1122" s="26">
        <v>145</v>
      </c>
      <c r="M1122" s="26">
        <v>325.5</v>
      </c>
      <c r="N1122" s="26">
        <v>305.5</v>
      </c>
      <c r="O1122" s="26">
        <v>960</v>
      </c>
      <c r="P1122" s="26">
        <v>2550</v>
      </c>
      <c r="Q1122" s="26">
        <v>138</v>
      </c>
      <c r="R1122" s="26">
        <v>82.4</v>
      </c>
      <c r="S1122" s="26">
        <v>80.400000000000006</v>
      </c>
      <c r="T1122" s="26">
        <v>171.6</v>
      </c>
      <c r="U1122" s="26">
        <v>188</v>
      </c>
      <c r="V1122" s="26">
        <v>46.9</v>
      </c>
      <c r="W1122" s="26">
        <v>5251</v>
      </c>
      <c r="X1122" s="26">
        <v>2359</v>
      </c>
      <c r="Y1122" s="26">
        <v>201.5</v>
      </c>
      <c r="Z1122" s="26">
        <v>740</v>
      </c>
      <c r="AA1122" s="26">
        <v>4110</v>
      </c>
      <c r="AB1122" s="26">
        <v>535</v>
      </c>
      <c r="AC1122" s="26">
        <v>1315</v>
      </c>
      <c r="AD1122" s="26">
        <v>15650</v>
      </c>
      <c r="AE1122" s="26">
        <v>1290</v>
      </c>
      <c r="AF1122" s="26">
        <v>1973</v>
      </c>
      <c r="AG1122" s="26">
        <v>4.4714999999999998</v>
      </c>
    </row>
    <row r="1123" spans="1:33" ht="15.75" customHeight="1">
      <c r="A1123" s="101">
        <v>45455</v>
      </c>
      <c r="B1123" s="102">
        <f>VLOOKUP(A1123,'FTSE All-Share Historical '!A:B,2,FALSE)</f>
        <v>4526.6899999999996</v>
      </c>
      <c r="C1123" s="26">
        <v>720</v>
      </c>
      <c r="D1123" s="26">
        <v>235</v>
      </c>
      <c r="E1123" s="26">
        <v>145.80000000000001</v>
      </c>
      <c r="F1123" s="26">
        <v>205</v>
      </c>
      <c r="G1123" s="26">
        <v>156</v>
      </c>
      <c r="H1123" s="26">
        <v>340</v>
      </c>
      <c r="I1123" s="26">
        <v>33.200000000000003</v>
      </c>
      <c r="J1123" s="26">
        <v>142.5</v>
      </c>
      <c r="K1123" s="26">
        <v>207</v>
      </c>
      <c r="L1123" s="26">
        <v>149</v>
      </c>
      <c r="M1123" s="26">
        <v>323.5</v>
      </c>
      <c r="N1123" s="26">
        <v>305.5</v>
      </c>
      <c r="O1123" s="26">
        <v>950</v>
      </c>
      <c r="P1123" s="26">
        <v>2580</v>
      </c>
      <c r="Q1123" s="26">
        <v>140.19999999999999</v>
      </c>
      <c r="R1123" s="26">
        <v>83</v>
      </c>
      <c r="S1123" s="26">
        <v>80.7</v>
      </c>
      <c r="T1123" s="26">
        <v>177.6</v>
      </c>
      <c r="U1123" s="26">
        <v>191.5</v>
      </c>
      <c r="V1123" s="26">
        <v>47.1</v>
      </c>
      <c r="W1123" s="26">
        <v>5249</v>
      </c>
      <c r="X1123" s="26">
        <v>2374.5</v>
      </c>
      <c r="Y1123" s="26">
        <v>204.5</v>
      </c>
      <c r="Z1123" s="26">
        <v>746</v>
      </c>
      <c r="AA1123" s="26">
        <v>4135</v>
      </c>
      <c r="AB1123" s="26">
        <v>537.5</v>
      </c>
      <c r="AC1123" s="26">
        <v>1325</v>
      </c>
      <c r="AD1123" s="26">
        <v>16225</v>
      </c>
      <c r="AE1123" s="26">
        <v>1314</v>
      </c>
      <c r="AF1123" s="26">
        <v>2010</v>
      </c>
      <c r="AG1123" s="26">
        <v>4.1536</v>
      </c>
    </row>
    <row r="1124" spans="1:33" ht="15.75" customHeight="1">
      <c r="A1124" s="101">
        <v>45456</v>
      </c>
      <c r="B1124" s="102">
        <f>VLOOKUP(A1124,'FTSE All-Share Historical '!A:B,2,FALSE)</f>
        <v>4492.88</v>
      </c>
      <c r="C1124" s="26">
        <v>728</v>
      </c>
      <c r="D1124" s="26">
        <v>231</v>
      </c>
      <c r="E1124" s="26">
        <v>142.19999999999999</v>
      </c>
      <c r="F1124" s="26">
        <v>206</v>
      </c>
      <c r="G1124" s="26">
        <v>160</v>
      </c>
      <c r="H1124" s="26">
        <v>333.5</v>
      </c>
      <c r="I1124" s="26">
        <v>32.65</v>
      </c>
      <c r="J1124" s="26">
        <v>140</v>
      </c>
      <c r="K1124" s="26">
        <v>206</v>
      </c>
      <c r="L1124" s="26">
        <v>145.19999999999999</v>
      </c>
      <c r="M1124" s="26">
        <v>315</v>
      </c>
      <c r="N1124" s="26">
        <v>300</v>
      </c>
      <c r="O1124" s="26">
        <v>972</v>
      </c>
      <c r="P1124" s="26">
        <v>2585</v>
      </c>
      <c r="Q1124" s="26">
        <v>137.4</v>
      </c>
      <c r="R1124" s="26">
        <v>80</v>
      </c>
      <c r="S1124" s="26">
        <v>79.2</v>
      </c>
      <c r="T1124" s="26">
        <v>173.2</v>
      </c>
      <c r="U1124" s="26">
        <v>192.5</v>
      </c>
      <c r="V1124" s="26">
        <v>46.25</v>
      </c>
      <c r="W1124" s="26">
        <v>5236</v>
      </c>
      <c r="X1124" s="26">
        <v>2389</v>
      </c>
      <c r="Y1124" s="26">
        <v>201</v>
      </c>
      <c r="Z1124" s="26">
        <v>738</v>
      </c>
      <c r="AA1124" s="26">
        <v>4160</v>
      </c>
      <c r="AB1124" s="26">
        <v>531.5</v>
      </c>
      <c r="AC1124" s="26">
        <v>1320</v>
      </c>
      <c r="AD1124" s="26">
        <v>16115</v>
      </c>
      <c r="AE1124" s="26">
        <v>1280</v>
      </c>
      <c r="AF1124" s="26">
        <v>1994</v>
      </c>
      <c r="AG1124" s="26">
        <v>4.1463999999999999</v>
      </c>
    </row>
    <row r="1125" spans="1:33" ht="15.75" customHeight="1">
      <c r="A1125" s="101">
        <v>45457</v>
      </c>
      <c r="B1125" s="102">
        <f>VLOOKUP(A1125,'FTSE All-Share Historical '!A:B,2,FALSE)</f>
        <v>4482.59</v>
      </c>
      <c r="C1125" s="26">
        <v>716</v>
      </c>
      <c r="D1125" s="26">
        <v>236</v>
      </c>
      <c r="E1125" s="26">
        <v>139.19999999999999</v>
      </c>
      <c r="F1125" s="26">
        <v>205</v>
      </c>
      <c r="G1125" s="26">
        <v>160</v>
      </c>
      <c r="H1125" s="26">
        <v>320</v>
      </c>
      <c r="I1125" s="26">
        <v>32.049999999999997</v>
      </c>
      <c r="J1125" s="26">
        <v>139</v>
      </c>
      <c r="K1125" s="26">
        <v>206</v>
      </c>
      <c r="L1125" s="26">
        <v>144.80000000000001</v>
      </c>
      <c r="M1125" s="26">
        <v>306.5</v>
      </c>
      <c r="N1125" s="26">
        <v>295</v>
      </c>
      <c r="O1125" s="26">
        <v>960</v>
      </c>
      <c r="P1125" s="26">
        <v>2565</v>
      </c>
      <c r="Q1125" s="26">
        <v>136.19999999999999</v>
      </c>
      <c r="R1125" s="26">
        <v>76.8</v>
      </c>
      <c r="S1125" s="26">
        <v>78.7</v>
      </c>
      <c r="T1125" s="26">
        <v>182</v>
      </c>
      <c r="U1125" s="26">
        <v>189</v>
      </c>
      <c r="V1125" s="26">
        <v>45.75</v>
      </c>
      <c r="W1125" s="26">
        <v>5219</v>
      </c>
      <c r="X1125" s="26">
        <v>2388.5</v>
      </c>
      <c r="Y1125" s="26">
        <v>197.4</v>
      </c>
      <c r="Z1125" s="26">
        <v>725.5</v>
      </c>
      <c r="AA1125" s="26">
        <v>4140</v>
      </c>
      <c r="AB1125" s="26">
        <v>522</v>
      </c>
      <c r="AC1125" s="26">
        <v>1300</v>
      </c>
      <c r="AD1125" s="26">
        <v>15820</v>
      </c>
      <c r="AE1125" s="26">
        <v>1264</v>
      </c>
      <c r="AF1125" s="26">
        <v>1958</v>
      </c>
      <c r="AG1125" s="26">
        <v>4.1825000000000001</v>
      </c>
    </row>
    <row r="1126" spans="1:33" ht="15.75" customHeight="1">
      <c r="A1126" s="101">
        <v>45460</v>
      </c>
      <c r="B1126" s="102">
        <f>VLOOKUP(A1126,'FTSE All-Share Historical '!A:B,2,FALSE)</f>
        <v>4481.5600000000004</v>
      </c>
      <c r="C1126" s="26">
        <v>706</v>
      </c>
      <c r="D1126" s="26">
        <v>233</v>
      </c>
      <c r="E1126" s="26">
        <v>141.6</v>
      </c>
      <c r="F1126" s="26">
        <v>205</v>
      </c>
      <c r="G1126" s="26">
        <v>160</v>
      </c>
      <c r="H1126" s="26">
        <v>323.5</v>
      </c>
      <c r="I1126" s="26">
        <v>31.85</v>
      </c>
      <c r="J1126" s="26">
        <v>141</v>
      </c>
      <c r="K1126" s="26">
        <v>212</v>
      </c>
      <c r="L1126" s="26">
        <v>144.80000000000001</v>
      </c>
      <c r="M1126" s="26">
        <v>309</v>
      </c>
      <c r="N1126" s="26">
        <v>299</v>
      </c>
      <c r="O1126" s="26">
        <v>966</v>
      </c>
      <c r="P1126" s="26">
        <v>2570</v>
      </c>
      <c r="Q1126" s="26">
        <v>137.80000000000001</v>
      </c>
      <c r="R1126" s="26">
        <v>76.2</v>
      </c>
      <c r="S1126" s="26">
        <v>78.5</v>
      </c>
      <c r="T1126" s="26">
        <v>180</v>
      </c>
      <c r="U1126" s="26">
        <v>188</v>
      </c>
      <c r="V1126" s="26">
        <v>46.6</v>
      </c>
      <c r="W1126" s="26">
        <v>5181</v>
      </c>
      <c r="X1126" s="26">
        <v>2371</v>
      </c>
      <c r="Y1126" s="26">
        <v>198</v>
      </c>
      <c r="Z1126" s="26">
        <v>745</v>
      </c>
      <c r="AA1126" s="26">
        <v>4125</v>
      </c>
      <c r="AB1126" s="26">
        <v>527.5</v>
      </c>
      <c r="AC1126" s="26">
        <v>1295</v>
      </c>
      <c r="AD1126" s="26">
        <v>15765</v>
      </c>
      <c r="AE1126" s="26">
        <v>1274</v>
      </c>
      <c r="AF1126" s="26">
        <v>1965</v>
      </c>
      <c r="AG1126" s="26">
        <v>4.1463999999999999</v>
      </c>
    </row>
    <row r="1127" spans="1:33" ht="15.75" customHeight="1">
      <c r="A1127" s="101">
        <v>45461</v>
      </c>
      <c r="B1127" s="102">
        <f>VLOOKUP(A1127,'FTSE All-Share Historical '!A:B,2,FALSE)</f>
        <v>4512.53</v>
      </c>
      <c r="C1127" s="26">
        <v>692</v>
      </c>
      <c r="D1127" s="26">
        <v>234</v>
      </c>
      <c r="E1127" s="26">
        <v>141.80000000000001</v>
      </c>
      <c r="F1127" s="26">
        <v>213</v>
      </c>
      <c r="G1127" s="26">
        <v>160.5</v>
      </c>
      <c r="H1127" s="26">
        <v>318</v>
      </c>
      <c r="I1127" s="26">
        <v>31.45</v>
      </c>
      <c r="J1127" s="26">
        <v>144</v>
      </c>
      <c r="K1127" s="26">
        <v>220</v>
      </c>
      <c r="L1127" s="26">
        <v>145.6</v>
      </c>
      <c r="M1127" s="26">
        <v>318.5</v>
      </c>
      <c r="N1127" s="26">
        <v>303</v>
      </c>
      <c r="O1127" s="26">
        <v>988</v>
      </c>
      <c r="P1127" s="26">
        <v>2630</v>
      </c>
      <c r="Q1127" s="26">
        <v>140</v>
      </c>
      <c r="R1127" s="26">
        <v>77.8</v>
      </c>
      <c r="S1127" s="26">
        <v>78.5</v>
      </c>
      <c r="T1127" s="26">
        <v>172</v>
      </c>
      <c r="U1127" s="26">
        <v>188.5</v>
      </c>
      <c r="V1127" s="26">
        <v>46.95</v>
      </c>
      <c r="W1127" s="26">
        <v>5208</v>
      </c>
      <c r="X1127" s="26">
        <v>2389</v>
      </c>
      <c r="Y1127" s="26">
        <v>199.8</v>
      </c>
      <c r="Z1127" s="26">
        <v>751.5</v>
      </c>
      <c r="AA1127" s="26">
        <v>4155</v>
      </c>
      <c r="AB1127" s="26">
        <v>537</v>
      </c>
      <c r="AC1127" s="26">
        <v>1300</v>
      </c>
      <c r="AD1127" s="26">
        <v>15810</v>
      </c>
      <c r="AE1127" s="26">
        <v>1300</v>
      </c>
      <c r="AF1127" s="26">
        <v>1999</v>
      </c>
      <c r="AG1127" s="26">
        <v>4.1463999999999999</v>
      </c>
    </row>
    <row r="1128" spans="1:33" ht="15.75" customHeight="1">
      <c r="A1128" s="101">
        <v>45462</v>
      </c>
      <c r="B1128" s="102">
        <f>VLOOKUP(A1128,'FTSE All-Share Historical '!A:B,2,FALSE)</f>
        <v>4518.21</v>
      </c>
      <c r="C1128" s="26">
        <v>700</v>
      </c>
      <c r="D1128" s="26">
        <v>233</v>
      </c>
      <c r="E1128" s="26">
        <v>139.80000000000001</v>
      </c>
      <c r="F1128" s="26">
        <v>212</v>
      </c>
      <c r="G1128" s="26">
        <v>159.5</v>
      </c>
      <c r="H1128" s="26">
        <v>321.5</v>
      </c>
      <c r="I1128" s="26">
        <v>31.25</v>
      </c>
      <c r="J1128" s="26">
        <v>144</v>
      </c>
      <c r="K1128" s="26">
        <v>221</v>
      </c>
      <c r="L1128" s="26">
        <v>142.6</v>
      </c>
      <c r="M1128" s="26">
        <v>311.5</v>
      </c>
      <c r="N1128" s="26">
        <v>298</v>
      </c>
      <c r="O1128" s="26">
        <v>966</v>
      </c>
      <c r="P1128" s="26">
        <v>2630</v>
      </c>
      <c r="Q1128" s="26">
        <v>140</v>
      </c>
      <c r="R1128" s="26">
        <v>78.8</v>
      </c>
      <c r="S1128" s="26">
        <v>78.5</v>
      </c>
      <c r="T1128" s="26">
        <v>175.6</v>
      </c>
      <c r="U1128" s="26">
        <v>185.5</v>
      </c>
      <c r="V1128" s="26">
        <v>46.8</v>
      </c>
      <c r="W1128" s="26">
        <v>5236</v>
      </c>
      <c r="X1128" s="26">
        <v>2428.5</v>
      </c>
      <c r="Y1128" s="26">
        <v>200</v>
      </c>
      <c r="Z1128" s="26">
        <v>735</v>
      </c>
      <c r="AA1128" s="26">
        <v>4195</v>
      </c>
      <c r="AB1128" s="26">
        <v>536.5</v>
      </c>
      <c r="AC1128" s="26">
        <v>1305</v>
      </c>
      <c r="AD1128" s="26">
        <v>15815</v>
      </c>
      <c r="AE1128" s="26">
        <v>1311</v>
      </c>
      <c r="AF1128" s="26">
        <v>1977</v>
      </c>
      <c r="AG1128" s="26">
        <v>3.8936000000000002</v>
      </c>
    </row>
    <row r="1129" spans="1:33" ht="15.75" customHeight="1">
      <c r="A1129" s="101">
        <v>45463</v>
      </c>
      <c r="B1129" s="102">
        <f>VLOOKUP(A1129,'FTSE All-Share Historical '!A:B,2,FALSE)</f>
        <v>4553.78</v>
      </c>
      <c r="C1129" s="26">
        <v>698</v>
      </c>
      <c r="D1129" s="26">
        <v>240</v>
      </c>
      <c r="E1129" s="26">
        <v>140.4</v>
      </c>
      <c r="F1129" s="26">
        <v>210</v>
      </c>
      <c r="G1129" s="26">
        <v>160.5</v>
      </c>
      <c r="H1129" s="26">
        <v>330</v>
      </c>
      <c r="I1129" s="26">
        <v>31.4</v>
      </c>
      <c r="J1129" s="26">
        <v>144</v>
      </c>
      <c r="K1129" s="26">
        <v>225</v>
      </c>
      <c r="L1129" s="26">
        <v>146</v>
      </c>
      <c r="M1129" s="26">
        <v>315</v>
      </c>
      <c r="N1129" s="26">
        <v>294</v>
      </c>
      <c r="O1129" s="26">
        <v>958</v>
      </c>
      <c r="P1129" s="26">
        <v>2610</v>
      </c>
      <c r="Q1129" s="26">
        <v>139.4</v>
      </c>
      <c r="R1129" s="26">
        <v>79.8</v>
      </c>
      <c r="S1129" s="26">
        <v>78.5</v>
      </c>
      <c r="T1129" s="26">
        <v>182.2</v>
      </c>
      <c r="U1129" s="26">
        <v>187</v>
      </c>
      <c r="V1129" s="26">
        <v>47.35</v>
      </c>
      <c r="W1129" s="26">
        <v>5271</v>
      </c>
      <c r="X1129" s="26">
        <v>2467.5</v>
      </c>
      <c r="Y1129" s="26">
        <v>209</v>
      </c>
      <c r="Z1129" s="26">
        <v>742.5</v>
      </c>
      <c r="AA1129" s="26">
        <v>4190</v>
      </c>
      <c r="AB1129" s="26">
        <v>538.5</v>
      </c>
      <c r="AC1129" s="26">
        <v>1295</v>
      </c>
      <c r="AD1129" s="26">
        <v>15580</v>
      </c>
      <c r="AE1129" s="26">
        <v>1302</v>
      </c>
      <c r="AF1129" s="26">
        <v>2000</v>
      </c>
      <c r="AG1129" s="26">
        <v>4.0164</v>
      </c>
    </row>
    <row r="1130" spans="1:33" ht="15.75" customHeight="1">
      <c r="A1130" s="101">
        <v>45464</v>
      </c>
      <c r="B1130" s="102">
        <f>VLOOKUP(A1130,'FTSE All-Share Historical '!A:B,2,FALSE)</f>
        <v>4535.57</v>
      </c>
      <c r="C1130" s="26">
        <v>700</v>
      </c>
      <c r="D1130" s="26">
        <v>243</v>
      </c>
      <c r="E1130" s="26">
        <v>140.6</v>
      </c>
      <c r="F1130" s="26">
        <v>208</v>
      </c>
      <c r="G1130" s="26">
        <v>163</v>
      </c>
      <c r="H1130" s="26">
        <v>316.5</v>
      </c>
      <c r="I1130" s="26">
        <v>31.9</v>
      </c>
      <c r="J1130" s="26">
        <v>145</v>
      </c>
      <c r="K1130" s="26">
        <v>224</v>
      </c>
      <c r="L1130" s="26">
        <v>146.80000000000001</v>
      </c>
      <c r="M1130" s="26">
        <v>312</v>
      </c>
      <c r="N1130" s="26">
        <v>301</v>
      </c>
      <c r="O1130" s="26">
        <v>960</v>
      </c>
      <c r="P1130" s="26">
        <v>2595</v>
      </c>
      <c r="Q1130" s="26">
        <v>140</v>
      </c>
      <c r="R1130" s="26">
        <v>83.8</v>
      </c>
      <c r="S1130" s="26">
        <v>78.5</v>
      </c>
      <c r="T1130" s="26">
        <v>173.6</v>
      </c>
      <c r="U1130" s="26">
        <v>183.5</v>
      </c>
      <c r="V1130" s="26">
        <v>47.55</v>
      </c>
      <c r="W1130" s="26">
        <v>5234</v>
      </c>
      <c r="X1130" s="26">
        <v>2472.5</v>
      </c>
      <c r="Y1130" s="26">
        <v>201</v>
      </c>
      <c r="Z1130" s="26">
        <v>742</v>
      </c>
      <c r="AA1130" s="26">
        <v>4150</v>
      </c>
      <c r="AB1130" s="26">
        <v>537</v>
      </c>
      <c r="AC1130" s="26">
        <v>1310</v>
      </c>
      <c r="AD1130" s="26">
        <v>15355</v>
      </c>
      <c r="AE1130" s="26">
        <v>1289</v>
      </c>
      <c r="AF1130" s="26">
        <v>1971</v>
      </c>
      <c r="AG1130" s="26">
        <v>4.0380000000000003</v>
      </c>
    </row>
    <row r="1131" spans="1:33" ht="15.75" customHeight="1">
      <c r="A1131" s="101">
        <v>45467</v>
      </c>
      <c r="B1131" s="102">
        <f>VLOOKUP(A1131,'FTSE All-Share Historical '!A:B,2,FALSE)</f>
        <v>4560.05</v>
      </c>
      <c r="C1131" s="26">
        <v>696</v>
      </c>
      <c r="D1131" s="26">
        <v>244</v>
      </c>
      <c r="E1131" s="26">
        <v>139.6</v>
      </c>
      <c r="F1131" s="26">
        <v>205</v>
      </c>
      <c r="G1131" s="26">
        <v>164</v>
      </c>
      <c r="H1131" s="26">
        <v>319</v>
      </c>
      <c r="I1131" s="26">
        <v>32.549999999999997</v>
      </c>
      <c r="J1131" s="26">
        <v>144.5</v>
      </c>
      <c r="K1131" s="26">
        <v>227</v>
      </c>
      <c r="L1131" s="26">
        <v>146.80000000000001</v>
      </c>
      <c r="M1131" s="26">
        <v>309.5</v>
      </c>
      <c r="N1131" s="26">
        <v>294</v>
      </c>
      <c r="O1131" s="26">
        <v>958</v>
      </c>
      <c r="P1131" s="26">
        <v>2625</v>
      </c>
      <c r="Q1131" s="26">
        <v>140.80000000000001</v>
      </c>
      <c r="R1131" s="26">
        <v>84.2</v>
      </c>
      <c r="S1131" s="26">
        <v>78.5</v>
      </c>
      <c r="T1131" s="26">
        <v>163</v>
      </c>
      <c r="U1131" s="26">
        <v>183.5</v>
      </c>
      <c r="V1131" s="26">
        <v>46.65</v>
      </c>
      <c r="W1131" s="26">
        <v>5228</v>
      </c>
      <c r="X1131" s="26">
        <v>2500</v>
      </c>
      <c r="Y1131" s="26">
        <v>204</v>
      </c>
      <c r="Z1131" s="26">
        <v>752</v>
      </c>
      <c r="AA1131" s="26">
        <v>4110</v>
      </c>
      <c r="AB1131" s="26">
        <v>550</v>
      </c>
      <c r="AC1131" s="26">
        <v>1315</v>
      </c>
      <c r="AD1131" s="26">
        <v>15475</v>
      </c>
      <c r="AE1131" s="26">
        <v>1305</v>
      </c>
      <c r="AF1131" s="26">
        <v>1979</v>
      </c>
      <c r="AG1131" s="26">
        <v>3.9658000000000002</v>
      </c>
    </row>
    <row r="1132" spans="1:33" ht="15.75" customHeight="1">
      <c r="A1132" s="101">
        <v>45468</v>
      </c>
      <c r="B1132" s="102">
        <f>VLOOKUP(A1132,'FTSE All-Share Historical '!A:B,2,FALSE)</f>
        <v>4537.93</v>
      </c>
      <c r="C1132" s="26">
        <v>700</v>
      </c>
      <c r="D1132" s="26">
        <v>242</v>
      </c>
      <c r="E1132" s="26">
        <v>136.4</v>
      </c>
      <c r="F1132" s="26">
        <v>206</v>
      </c>
      <c r="G1132" s="26">
        <v>170</v>
      </c>
      <c r="H1132" s="26">
        <v>322</v>
      </c>
      <c r="I1132" s="26">
        <v>31.65</v>
      </c>
      <c r="J1132" s="26">
        <v>142.5</v>
      </c>
      <c r="K1132" s="26">
        <v>232</v>
      </c>
      <c r="L1132" s="26">
        <v>144.4</v>
      </c>
      <c r="M1132" s="26">
        <v>300</v>
      </c>
      <c r="N1132" s="26">
        <v>291</v>
      </c>
      <c r="O1132" s="26">
        <v>978</v>
      </c>
      <c r="P1132" s="26">
        <v>2600</v>
      </c>
      <c r="Q1132" s="26">
        <v>137</v>
      </c>
      <c r="R1132" s="26">
        <v>84</v>
      </c>
      <c r="S1132" s="26">
        <v>77.599999999999994</v>
      </c>
      <c r="T1132" s="26">
        <v>165.2</v>
      </c>
      <c r="U1132" s="26">
        <v>182.5</v>
      </c>
      <c r="V1132" s="26">
        <v>44.5</v>
      </c>
      <c r="W1132" s="26">
        <v>5239</v>
      </c>
      <c r="X1132" s="26">
        <v>2520</v>
      </c>
      <c r="Y1132" s="26">
        <v>200.5</v>
      </c>
      <c r="Z1132" s="26">
        <v>750.5</v>
      </c>
      <c r="AA1132" s="26">
        <v>4150</v>
      </c>
      <c r="AB1132" s="26">
        <v>533</v>
      </c>
      <c r="AC1132" s="26">
        <v>1310</v>
      </c>
      <c r="AD1132" s="26">
        <v>15045</v>
      </c>
      <c r="AE1132" s="26">
        <v>1298</v>
      </c>
      <c r="AF1132" s="26">
        <v>1941</v>
      </c>
      <c r="AG1132" s="26">
        <v>4.0453000000000001</v>
      </c>
    </row>
    <row r="1133" spans="1:33" ht="15.75" customHeight="1">
      <c r="A1133" s="101">
        <v>45469</v>
      </c>
      <c r="B1133" s="102">
        <f>VLOOKUP(A1133,'FTSE All-Share Historical '!A:B,2,FALSE)</f>
        <v>4525.26</v>
      </c>
      <c r="C1133" s="26">
        <v>694</v>
      </c>
      <c r="D1133" s="26">
        <v>239</v>
      </c>
      <c r="E1133" s="26">
        <v>136</v>
      </c>
      <c r="F1133" s="26">
        <v>205</v>
      </c>
      <c r="G1133" s="26">
        <v>163</v>
      </c>
      <c r="H1133" s="26">
        <v>328</v>
      </c>
      <c r="I1133" s="26">
        <v>31.55</v>
      </c>
      <c r="J1133" s="26">
        <v>142.5</v>
      </c>
      <c r="K1133" s="26">
        <v>232</v>
      </c>
      <c r="L1133" s="26">
        <v>142</v>
      </c>
      <c r="M1133" s="26">
        <v>300</v>
      </c>
      <c r="N1133" s="26">
        <v>293</v>
      </c>
      <c r="O1133" s="26">
        <v>952</v>
      </c>
      <c r="P1133" s="26">
        <v>2570</v>
      </c>
      <c r="Q1133" s="26">
        <v>133.19999999999999</v>
      </c>
      <c r="R1133" s="26">
        <v>84.6</v>
      </c>
      <c r="S1133" s="26">
        <v>76.5</v>
      </c>
      <c r="T1133" s="26">
        <v>178.4</v>
      </c>
      <c r="U1133" s="26">
        <v>182.5</v>
      </c>
      <c r="V1133" s="26">
        <v>43.15</v>
      </c>
      <c r="W1133" s="26">
        <v>5267</v>
      </c>
      <c r="X1133" s="26">
        <v>2527.5</v>
      </c>
      <c r="Y1133" s="26">
        <v>202.5</v>
      </c>
      <c r="Z1133" s="26">
        <v>750.5</v>
      </c>
      <c r="AA1133" s="26">
        <v>4240</v>
      </c>
      <c r="AB1133" s="26">
        <v>528</v>
      </c>
      <c r="AC1133" s="26">
        <v>1300</v>
      </c>
      <c r="AD1133" s="26">
        <v>15105</v>
      </c>
      <c r="AE1133" s="26">
        <v>1296</v>
      </c>
      <c r="AF1133" s="26">
        <v>1917</v>
      </c>
      <c r="AG1133" s="26">
        <v>4.0091999999999999</v>
      </c>
    </row>
    <row r="1134" spans="1:33" ht="15.75" customHeight="1">
      <c r="A1134" s="101">
        <v>45470</v>
      </c>
      <c r="B1134" s="102">
        <f>VLOOKUP(A1134,'FTSE All-Share Historical '!A:B,2,FALSE)</f>
        <v>4504.6400000000003</v>
      </c>
      <c r="C1134" s="26">
        <v>688</v>
      </c>
      <c r="D1134" s="26">
        <v>240</v>
      </c>
      <c r="E1134" s="26">
        <v>138</v>
      </c>
      <c r="F1134" s="26">
        <v>210</v>
      </c>
      <c r="G1134" s="26">
        <v>159.5</v>
      </c>
      <c r="H1134" s="26">
        <v>322</v>
      </c>
      <c r="I1134" s="26">
        <v>30.9</v>
      </c>
      <c r="J1134" s="26">
        <v>138</v>
      </c>
      <c r="K1134" s="26">
        <v>223</v>
      </c>
      <c r="L1134" s="26">
        <v>138.4</v>
      </c>
      <c r="M1134" s="26">
        <v>302.5</v>
      </c>
      <c r="N1134" s="26">
        <v>288</v>
      </c>
      <c r="O1134" s="26">
        <v>980</v>
      </c>
      <c r="P1134" s="26">
        <v>2565</v>
      </c>
      <c r="Q1134" s="26">
        <v>137</v>
      </c>
      <c r="R1134" s="26">
        <v>84.8</v>
      </c>
      <c r="S1134" s="26">
        <v>74.7</v>
      </c>
      <c r="T1134" s="26">
        <v>185.6</v>
      </c>
      <c r="U1134" s="26">
        <v>184</v>
      </c>
      <c r="V1134" s="26">
        <v>45</v>
      </c>
      <c r="W1134" s="26">
        <v>5176</v>
      </c>
      <c r="X1134" s="26">
        <v>2490</v>
      </c>
      <c r="Y1134" s="26">
        <v>201.5</v>
      </c>
      <c r="Z1134" s="26">
        <v>735.5</v>
      </c>
      <c r="AA1134" s="26">
        <v>4245</v>
      </c>
      <c r="AB1134" s="26">
        <v>532.5</v>
      </c>
      <c r="AC1134" s="26">
        <v>1290</v>
      </c>
      <c r="AD1134" s="26">
        <v>15125</v>
      </c>
      <c r="AE1134" s="26">
        <v>1307</v>
      </c>
      <c r="AF1134" s="26">
        <v>1875</v>
      </c>
      <c r="AG1134" s="26">
        <v>2.7667000000000002</v>
      </c>
    </row>
    <row r="1135" spans="1:33" ht="15.75" customHeight="1">
      <c r="A1135" s="101">
        <v>45471</v>
      </c>
      <c r="B1135" s="102">
        <f>VLOOKUP(A1135,'FTSE All-Share Historical '!A:B,2,FALSE)</f>
        <v>4495.8500000000004</v>
      </c>
      <c r="C1135" s="26">
        <v>696</v>
      </c>
      <c r="D1135" s="26">
        <v>239</v>
      </c>
      <c r="E1135" s="26">
        <v>140.4</v>
      </c>
      <c r="F1135" s="26">
        <v>206</v>
      </c>
      <c r="G1135" s="26">
        <v>163</v>
      </c>
      <c r="H1135" s="26">
        <v>315.5</v>
      </c>
      <c r="I1135" s="26">
        <v>31.15</v>
      </c>
      <c r="J1135" s="26">
        <v>141</v>
      </c>
      <c r="K1135" s="26">
        <v>224</v>
      </c>
      <c r="L1135" s="26">
        <v>137.19999999999999</v>
      </c>
      <c r="M1135" s="26">
        <v>296.5</v>
      </c>
      <c r="N1135" s="26">
        <v>285.5</v>
      </c>
      <c r="O1135" s="26">
        <v>980</v>
      </c>
      <c r="P1135" s="26">
        <v>2535</v>
      </c>
      <c r="Q1135" s="26">
        <v>132.4</v>
      </c>
      <c r="R1135" s="26">
        <v>84.8</v>
      </c>
      <c r="S1135" s="26">
        <v>71.900000000000006</v>
      </c>
      <c r="T1135" s="26">
        <v>179.4</v>
      </c>
      <c r="U1135" s="26">
        <v>182.5</v>
      </c>
      <c r="V1135" s="26">
        <v>44.9</v>
      </c>
      <c r="W1135" s="26">
        <v>5201</v>
      </c>
      <c r="X1135" s="26">
        <v>2502</v>
      </c>
      <c r="Y1135" s="26">
        <v>201.5</v>
      </c>
      <c r="Z1135" s="26">
        <v>732</v>
      </c>
      <c r="AA1135" s="26">
        <v>4140</v>
      </c>
      <c r="AB1135" s="26">
        <v>522</v>
      </c>
      <c r="AC1135" s="26">
        <v>1290</v>
      </c>
      <c r="AD1135" s="26">
        <v>15235</v>
      </c>
      <c r="AE1135" s="26">
        <v>1309</v>
      </c>
      <c r="AF1135" s="26">
        <v>1891</v>
      </c>
      <c r="AG1135" s="26">
        <v>3.0339999999999998</v>
      </c>
    </row>
    <row r="1136" spans="1:33" ht="15.75" customHeight="1">
      <c r="A1136" s="101">
        <v>45474</v>
      </c>
      <c r="B1136" s="102">
        <f>VLOOKUP(A1136,'FTSE All-Share Historical '!A:B,2,FALSE)</f>
        <v>4495.1400000000003</v>
      </c>
      <c r="C1136" s="26">
        <v>692</v>
      </c>
      <c r="D1136" s="26">
        <v>244</v>
      </c>
      <c r="E1136" s="26">
        <v>146.6</v>
      </c>
      <c r="F1136" s="26">
        <v>205</v>
      </c>
      <c r="G1136" s="26">
        <v>159</v>
      </c>
      <c r="H1136" s="26">
        <v>323</v>
      </c>
      <c r="I1136" s="26">
        <v>30.15</v>
      </c>
      <c r="J1136" s="26">
        <v>142</v>
      </c>
      <c r="K1136" s="26">
        <v>225</v>
      </c>
      <c r="L1136" s="26">
        <v>139.4</v>
      </c>
      <c r="M1136" s="26">
        <v>297</v>
      </c>
      <c r="N1136" s="26">
        <v>287</v>
      </c>
      <c r="O1136" s="26">
        <v>964</v>
      </c>
      <c r="P1136" s="26">
        <v>2520</v>
      </c>
      <c r="Q1136" s="26">
        <v>134</v>
      </c>
      <c r="R1136" s="26">
        <v>84</v>
      </c>
      <c r="S1136" s="26">
        <v>73</v>
      </c>
      <c r="T1136" s="26">
        <v>172</v>
      </c>
      <c r="U1136" s="26">
        <v>180</v>
      </c>
      <c r="V1136" s="26">
        <v>45</v>
      </c>
      <c r="W1136" s="26">
        <v>5234</v>
      </c>
      <c r="X1136" s="26">
        <v>2432.5</v>
      </c>
      <c r="Y1136" s="26">
        <v>202.5</v>
      </c>
      <c r="Z1136" s="26">
        <v>729.5</v>
      </c>
      <c r="AA1136" s="26">
        <v>4145</v>
      </c>
      <c r="AB1136" s="26">
        <v>514.5</v>
      </c>
      <c r="AC1136" s="26">
        <v>1290</v>
      </c>
      <c r="AD1136" s="26">
        <v>14995</v>
      </c>
      <c r="AE1136" s="26">
        <v>1304</v>
      </c>
      <c r="AF1136" s="26">
        <v>1867</v>
      </c>
      <c r="AG1136" s="26">
        <v>3.3771</v>
      </c>
    </row>
    <row r="1137" spans="1:33" ht="15.75" customHeight="1">
      <c r="A1137" s="101">
        <v>45475</v>
      </c>
      <c r="B1137" s="102">
        <f>VLOOKUP(A1137,'FTSE All-Share Historical '!A:B,2,FALSE)</f>
        <v>4472.68</v>
      </c>
      <c r="C1137" s="26">
        <v>698</v>
      </c>
      <c r="D1137" s="26">
        <v>249</v>
      </c>
      <c r="E1137" s="26">
        <v>147.19999999999999</v>
      </c>
      <c r="F1137" s="26">
        <v>205</v>
      </c>
      <c r="G1137" s="26">
        <v>161.5</v>
      </c>
      <c r="H1137" s="26">
        <v>326.5</v>
      </c>
      <c r="I1137" s="26">
        <v>30.2</v>
      </c>
      <c r="J1137" s="26">
        <v>143</v>
      </c>
      <c r="K1137" s="26">
        <v>225</v>
      </c>
      <c r="L1137" s="26">
        <v>138</v>
      </c>
      <c r="M1137" s="26">
        <v>309</v>
      </c>
      <c r="N1137" s="26">
        <v>282.5</v>
      </c>
      <c r="O1137" s="26">
        <v>946</v>
      </c>
      <c r="P1137" s="26">
        <v>2555</v>
      </c>
      <c r="Q1137" s="26">
        <v>134</v>
      </c>
      <c r="R1137" s="26">
        <v>84.6</v>
      </c>
      <c r="S1137" s="26">
        <v>74</v>
      </c>
      <c r="T1137" s="26">
        <v>166.4</v>
      </c>
      <c r="U1137" s="26">
        <v>180.5</v>
      </c>
      <c r="V1137" s="26">
        <v>45</v>
      </c>
      <c r="W1137" s="26">
        <v>5170</v>
      </c>
      <c r="X1137" s="26">
        <v>2396</v>
      </c>
      <c r="Y1137" s="26">
        <v>201.5</v>
      </c>
      <c r="Z1137" s="26">
        <v>735</v>
      </c>
      <c r="AA1137" s="26">
        <v>4220</v>
      </c>
      <c r="AB1137" s="26">
        <v>512</v>
      </c>
      <c r="AC1137" s="26">
        <v>1285</v>
      </c>
      <c r="AD1137" s="26">
        <v>14890</v>
      </c>
      <c r="AE1137" s="26">
        <v>1290</v>
      </c>
      <c r="AF1137" s="26">
        <v>1845</v>
      </c>
      <c r="AG1137" s="26">
        <v>3.3771</v>
      </c>
    </row>
    <row r="1138" spans="1:33" ht="15.75" customHeight="1">
      <c r="A1138" s="101">
        <v>45476</v>
      </c>
      <c r="B1138" s="102">
        <f>VLOOKUP(A1138,'FTSE All-Share Historical '!A:B,2,FALSE)</f>
        <v>4506.63</v>
      </c>
      <c r="C1138" s="26">
        <v>702</v>
      </c>
      <c r="D1138" s="26">
        <v>248</v>
      </c>
      <c r="E1138" s="26">
        <v>149.6</v>
      </c>
      <c r="F1138" s="26">
        <v>208</v>
      </c>
      <c r="G1138" s="26">
        <v>161.5</v>
      </c>
      <c r="H1138" s="26">
        <v>326</v>
      </c>
      <c r="I1138" s="26">
        <v>30.9</v>
      </c>
      <c r="J1138" s="26">
        <v>139</v>
      </c>
      <c r="K1138" s="26">
        <v>230</v>
      </c>
      <c r="L1138" s="26">
        <v>142.19999999999999</v>
      </c>
      <c r="M1138" s="26">
        <v>317</v>
      </c>
      <c r="N1138" s="26">
        <v>288</v>
      </c>
      <c r="O1138" s="26">
        <v>966</v>
      </c>
      <c r="P1138" s="26">
        <v>2595</v>
      </c>
      <c r="Q1138" s="26">
        <v>138</v>
      </c>
      <c r="R1138" s="26">
        <v>86.8</v>
      </c>
      <c r="S1138" s="26">
        <v>73.900000000000006</v>
      </c>
      <c r="T1138" s="26">
        <v>171.8</v>
      </c>
      <c r="U1138" s="26">
        <v>179.5</v>
      </c>
      <c r="V1138" s="26">
        <v>46.9</v>
      </c>
      <c r="W1138" s="26">
        <v>5329</v>
      </c>
      <c r="X1138" s="26">
        <v>2425.5</v>
      </c>
      <c r="Y1138" s="26">
        <v>209</v>
      </c>
      <c r="Z1138" s="26">
        <v>751</v>
      </c>
      <c r="AA1138" s="26">
        <v>4285</v>
      </c>
      <c r="AB1138" s="26">
        <v>526.5</v>
      </c>
      <c r="AC1138" s="26">
        <v>1295</v>
      </c>
      <c r="AD1138" s="26">
        <v>14915</v>
      </c>
      <c r="AE1138" s="26">
        <v>1311</v>
      </c>
      <c r="AF1138" s="26">
        <v>1823</v>
      </c>
      <c r="AG1138" s="26">
        <v>3.3771</v>
      </c>
    </row>
    <row r="1139" spans="1:33" ht="15.75" customHeight="1">
      <c r="A1139" s="101">
        <v>45477</v>
      </c>
      <c r="B1139" s="102">
        <f>VLOOKUP(A1139,'FTSE All-Share Historical '!A:B,2,FALSE)</f>
        <v>4542.3900000000003</v>
      </c>
      <c r="C1139" s="26">
        <v>710</v>
      </c>
      <c r="D1139" s="26">
        <v>253</v>
      </c>
      <c r="E1139" s="26">
        <v>151</v>
      </c>
      <c r="F1139" s="26">
        <v>207</v>
      </c>
      <c r="G1139" s="26">
        <v>162</v>
      </c>
      <c r="H1139" s="26">
        <v>329</v>
      </c>
      <c r="I1139" s="26">
        <v>30.9</v>
      </c>
      <c r="J1139" s="26">
        <v>138</v>
      </c>
      <c r="K1139" s="26">
        <v>225</v>
      </c>
      <c r="L1139" s="26">
        <v>143</v>
      </c>
      <c r="M1139" s="26">
        <v>332.5</v>
      </c>
      <c r="N1139" s="26">
        <v>288.5</v>
      </c>
      <c r="O1139" s="26">
        <v>956</v>
      </c>
      <c r="P1139" s="26">
        <v>2610</v>
      </c>
      <c r="Q1139" s="26">
        <v>139</v>
      </c>
      <c r="R1139" s="26">
        <v>88.4</v>
      </c>
      <c r="S1139" s="26">
        <v>74</v>
      </c>
      <c r="T1139" s="26">
        <v>167</v>
      </c>
      <c r="U1139" s="26">
        <v>178.5</v>
      </c>
      <c r="V1139" s="26">
        <v>47.95</v>
      </c>
      <c r="W1139" s="26">
        <v>5359</v>
      </c>
      <c r="X1139" s="26">
        <v>2433.5</v>
      </c>
      <c r="Y1139" s="26">
        <v>205.5</v>
      </c>
      <c r="Z1139" s="26">
        <v>752</v>
      </c>
      <c r="AA1139" s="26">
        <v>4280</v>
      </c>
      <c r="AB1139" s="26">
        <v>517</v>
      </c>
      <c r="AC1139" s="26">
        <v>1300</v>
      </c>
      <c r="AD1139" s="26">
        <v>14630</v>
      </c>
      <c r="AE1139" s="26">
        <v>1299</v>
      </c>
      <c r="AF1139" s="26">
        <v>1831</v>
      </c>
      <c r="AG1139" s="26">
        <v>3.9007999999999998</v>
      </c>
    </row>
    <row r="1140" spans="1:33" ht="15.75" customHeight="1">
      <c r="A1140" s="101">
        <v>45478</v>
      </c>
      <c r="B1140" s="102">
        <f>VLOOKUP(A1140,'FTSE All-Share Historical '!A:B,2,FALSE)</f>
        <v>4530.08</v>
      </c>
      <c r="C1140" s="26">
        <v>694</v>
      </c>
      <c r="D1140" s="26">
        <v>267</v>
      </c>
      <c r="E1140" s="26">
        <v>152</v>
      </c>
      <c r="F1140" s="26">
        <v>209</v>
      </c>
      <c r="G1140" s="26">
        <v>160</v>
      </c>
      <c r="H1140" s="26">
        <v>326</v>
      </c>
      <c r="I1140" s="26">
        <v>30.7</v>
      </c>
      <c r="J1140" s="26">
        <v>138</v>
      </c>
      <c r="K1140" s="26">
        <v>235</v>
      </c>
      <c r="L1140" s="26">
        <v>143</v>
      </c>
      <c r="M1140" s="26">
        <v>330</v>
      </c>
      <c r="N1140" s="26">
        <v>290</v>
      </c>
      <c r="O1140" s="26">
        <v>964</v>
      </c>
      <c r="P1140" s="26">
        <v>2660</v>
      </c>
      <c r="Q1140" s="26">
        <v>148.4</v>
      </c>
      <c r="R1140" s="26">
        <v>87.6</v>
      </c>
      <c r="S1140" s="26">
        <v>73</v>
      </c>
      <c r="T1140" s="26">
        <v>163.80000000000001</v>
      </c>
      <c r="U1140" s="26">
        <v>178</v>
      </c>
      <c r="V1140" s="26">
        <v>48.95</v>
      </c>
      <c r="W1140" s="26">
        <v>5259</v>
      </c>
      <c r="X1140" s="26">
        <v>2444</v>
      </c>
      <c r="Y1140" s="26">
        <v>202.5</v>
      </c>
      <c r="Z1140" s="26">
        <v>756.5</v>
      </c>
      <c r="AA1140" s="26">
        <v>4280</v>
      </c>
      <c r="AB1140" s="26">
        <v>525.5</v>
      </c>
      <c r="AC1140" s="26">
        <v>1295</v>
      </c>
      <c r="AD1140" s="26">
        <v>14805</v>
      </c>
      <c r="AE1140" s="26">
        <v>1310</v>
      </c>
      <c r="AF1140" s="26">
        <v>1818</v>
      </c>
      <c r="AG1140" s="26">
        <v>3.5720999999999998</v>
      </c>
    </row>
    <row r="1141" spans="1:33" ht="15.75" customHeight="1">
      <c r="A1141" s="101">
        <v>45481</v>
      </c>
      <c r="B1141" s="102">
        <f>VLOOKUP(A1141,'FTSE All-Share Historical '!A:B,2,FALSE)</f>
        <v>4525.4799999999996</v>
      </c>
      <c r="C1141" s="26">
        <v>694</v>
      </c>
      <c r="D1141" s="26">
        <v>267</v>
      </c>
      <c r="E1141" s="26">
        <v>149.4</v>
      </c>
      <c r="F1141" s="26">
        <v>224</v>
      </c>
      <c r="G1141" s="26">
        <v>159</v>
      </c>
      <c r="H1141" s="26">
        <v>318.5</v>
      </c>
      <c r="I1141" s="26">
        <v>34.549999999999997</v>
      </c>
      <c r="J1141" s="26">
        <v>143</v>
      </c>
      <c r="K1141" s="26">
        <v>234</v>
      </c>
      <c r="L1141" s="26">
        <v>143.80000000000001</v>
      </c>
      <c r="M1141" s="26">
        <v>331</v>
      </c>
      <c r="N1141" s="26">
        <v>294.5</v>
      </c>
      <c r="O1141" s="26">
        <v>986</v>
      </c>
      <c r="P1141" s="26">
        <v>2675</v>
      </c>
      <c r="Q1141" s="26">
        <v>148.4</v>
      </c>
      <c r="R1141" s="26">
        <v>89.8</v>
      </c>
      <c r="S1141" s="26">
        <v>73.8</v>
      </c>
      <c r="T1141" s="26">
        <v>161.4</v>
      </c>
      <c r="U1141" s="26">
        <v>182</v>
      </c>
      <c r="V1141" s="26">
        <v>52.5</v>
      </c>
      <c r="W1141" s="26">
        <v>5206</v>
      </c>
      <c r="X1141" s="26">
        <v>2414</v>
      </c>
      <c r="Y1141" s="26">
        <v>197.6</v>
      </c>
      <c r="Z1141" s="26">
        <v>765.5</v>
      </c>
      <c r="AA1141" s="26">
        <v>4260</v>
      </c>
      <c r="AB1141" s="26">
        <v>530.5</v>
      </c>
      <c r="AC1141" s="26">
        <v>1295</v>
      </c>
      <c r="AD1141" s="26">
        <v>14865</v>
      </c>
      <c r="AE1141" s="26">
        <v>1323</v>
      </c>
      <c r="AF1141" s="26">
        <v>1809</v>
      </c>
      <c r="AG1141" s="26">
        <v>3.4312999999999998</v>
      </c>
    </row>
    <row r="1142" spans="1:33" ht="15.75" customHeight="1">
      <c r="A1142" s="101">
        <v>45482</v>
      </c>
      <c r="B1142" s="102">
        <f>VLOOKUP(A1142,'FTSE All-Share Historical '!A:B,2,FALSE)</f>
        <v>4495.3100000000004</v>
      </c>
      <c r="C1142" s="26">
        <v>704</v>
      </c>
      <c r="D1142" s="26">
        <v>271</v>
      </c>
      <c r="E1142" s="26">
        <v>145.6</v>
      </c>
      <c r="F1142" s="26">
        <v>224</v>
      </c>
      <c r="G1142" s="26">
        <v>162</v>
      </c>
      <c r="H1142" s="26">
        <v>319</v>
      </c>
      <c r="I1142" s="26">
        <v>35.4</v>
      </c>
      <c r="J1142" s="26">
        <v>142.5</v>
      </c>
      <c r="K1142" s="26">
        <v>231</v>
      </c>
      <c r="L1142" s="26">
        <v>141.19999999999999</v>
      </c>
      <c r="M1142" s="26">
        <v>328.5</v>
      </c>
      <c r="N1142" s="26">
        <v>293.5</v>
      </c>
      <c r="O1142" s="26">
        <v>976</v>
      </c>
      <c r="P1142" s="26">
        <v>2615</v>
      </c>
      <c r="Q1142" s="26">
        <v>143.80000000000001</v>
      </c>
      <c r="R1142" s="26">
        <v>88.4</v>
      </c>
      <c r="S1142" s="26">
        <v>72.900000000000006</v>
      </c>
      <c r="T1142" s="26">
        <v>158</v>
      </c>
      <c r="U1142" s="26">
        <v>184.5</v>
      </c>
      <c r="V1142" s="26">
        <v>51</v>
      </c>
      <c r="W1142" s="26">
        <v>5218</v>
      </c>
      <c r="X1142" s="26">
        <v>2379.5</v>
      </c>
      <c r="Y1142" s="26">
        <v>200</v>
      </c>
      <c r="Z1142" s="26">
        <v>768.5</v>
      </c>
      <c r="AA1142" s="26">
        <v>4235</v>
      </c>
      <c r="AB1142" s="26">
        <v>520</v>
      </c>
      <c r="AC1142" s="26">
        <v>1290</v>
      </c>
      <c r="AD1142" s="26">
        <v>14705</v>
      </c>
      <c r="AE1142" s="26">
        <v>1273</v>
      </c>
      <c r="AF1142" s="26">
        <v>1810</v>
      </c>
      <c r="AG1142" s="26">
        <v>3.4312999999999998</v>
      </c>
    </row>
    <row r="1143" spans="1:33" ht="15.75" customHeight="1">
      <c r="A1143" s="101">
        <v>45483</v>
      </c>
      <c r="B1143" s="102">
        <f>VLOOKUP(A1143,'FTSE All-Share Historical '!A:B,2,FALSE)</f>
        <v>4529.43</v>
      </c>
      <c r="C1143" s="26">
        <v>696</v>
      </c>
      <c r="D1143" s="26">
        <v>272</v>
      </c>
      <c r="E1143" s="26">
        <v>146.6</v>
      </c>
      <c r="F1143" s="26">
        <v>230</v>
      </c>
      <c r="G1143" s="26">
        <v>153</v>
      </c>
      <c r="H1143" s="26">
        <v>330</v>
      </c>
      <c r="I1143" s="26">
        <v>34.65</v>
      </c>
      <c r="J1143" s="26">
        <v>141.5</v>
      </c>
      <c r="K1143" s="26">
        <v>235</v>
      </c>
      <c r="L1143" s="26">
        <v>142</v>
      </c>
      <c r="M1143" s="26">
        <v>334.5</v>
      </c>
      <c r="N1143" s="26">
        <v>296</v>
      </c>
      <c r="O1143" s="26">
        <v>970</v>
      </c>
      <c r="P1143" s="26">
        <v>2655</v>
      </c>
      <c r="Q1143" s="26">
        <v>145</v>
      </c>
      <c r="R1143" s="26">
        <v>87</v>
      </c>
      <c r="S1143" s="26">
        <v>73</v>
      </c>
      <c r="T1143" s="26">
        <v>151.19999999999999</v>
      </c>
      <c r="U1143" s="26">
        <v>183</v>
      </c>
      <c r="V1143" s="26">
        <v>50.3</v>
      </c>
      <c r="W1143" s="26">
        <v>5224</v>
      </c>
      <c r="X1143" s="26">
        <v>2407.5</v>
      </c>
      <c r="Y1143" s="26">
        <v>206.5</v>
      </c>
      <c r="Z1143" s="26">
        <v>753</v>
      </c>
      <c r="AA1143" s="26">
        <v>4325</v>
      </c>
      <c r="AB1143" s="26">
        <v>539.5</v>
      </c>
      <c r="AC1143" s="26">
        <v>1295</v>
      </c>
      <c r="AD1143" s="26">
        <v>14685</v>
      </c>
      <c r="AE1143" s="26">
        <v>1286</v>
      </c>
      <c r="AF1143" s="26">
        <v>1817</v>
      </c>
      <c r="AG1143" s="26">
        <v>3.6082000000000001</v>
      </c>
    </row>
    <row r="1144" spans="1:33" ht="15.75" customHeight="1">
      <c r="A1144" s="101">
        <v>45484</v>
      </c>
      <c r="B1144" s="102">
        <f>VLOOKUP(A1144,'FTSE All-Share Historical '!A:B,2,FALSE)</f>
        <v>4551.55</v>
      </c>
      <c r="C1144" s="26">
        <v>704</v>
      </c>
      <c r="D1144" s="26">
        <v>296</v>
      </c>
      <c r="E1144" s="26">
        <v>149.19999999999999</v>
      </c>
      <c r="F1144" s="26">
        <v>219</v>
      </c>
      <c r="G1144" s="26">
        <v>154</v>
      </c>
      <c r="H1144" s="26">
        <v>328.5</v>
      </c>
      <c r="I1144" s="26">
        <v>36</v>
      </c>
      <c r="J1144" s="26">
        <v>141</v>
      </c>
      <c r="K1144" s="26">
        <v>238</v>
      </c>
      <c r="L1144" s="26">
        <v>150.19999999999999</v>
      </c>
      <c r="M1144" s="26">
        <v>343.5</v>
      </c>
      <c r="N1144" s="26">
        <v>299.5</v>
      </c>
      <c r="O1144" s="26">
        <v>984</v>
      </c>
      <c r="P1144" s="26">
        <v>2690</v>
      </c>
      <c r="Q1144" s="26">
        <v>151.4</v>
      </c>
      <c r="R1144" s="26">
        <v>87.4</v>
      </c>
      <c r="S1144" s="26">
        <v>73.5</v>
      </c>
      <c r="T1144" s="26">
        <v>156.80000000000001</v>
      </c>
      <c r="U1144" s="26">
        <v>179</v>
      </c>
      <c r="V1144" s="26">
        <v>51.4</v>
      </c>
      <c r="W1144" s="26">
        <v>5250</v>
      </c>
      <c r="X1144" s="26">
        <v>2394</v>
      </c>
      <c r="Y1144" s="26">
        <v>203.5</v>
      </c>
      <c r="Z1144" s="26">
        <v>770.5</v>
      </c>
      <c r="AA1144" s="26">
        <v>4385</v>
      </c>
      <c r="AB1144" s="26">
        <v>538</v>
      </c>
      <c r="AC1144" s="26">
        <v>1305</v>
      </c>
      <c r="AD1144" s="26">
        <v>15270</v>
      </c>
      <c r="AE1144" s="26">
        <v>1350</v>
      </c>
      <c r="AF1144" s="26">
        <v>1836</v>
      </c>
      <c r="AG1144" s="26">
        <v>3.6082000000000001</v>
      </c>
    </row>
    <row r="1145" spans="1:33" ht="15.75" customHeight="1">
      <c r="A1145" s="101">
        <v>45485</v>
      </c>
      <c r="B1145" s="102">
        <f>VLOOKUP(A1145,'FTSE All-Share Historical '!A:B,2,FALSE)</f>
        <v>4566.03</v>
      </c>
      <c r="C1145" s="26">
        <v>710</v>
      </c>
      <c r="D1145" s="26">
        <v>307</v>
      </c>
      <c r="E1145" s="26">
        <v>146</v>
      </c>
      <c r="F1145" s="26">
        <v>228</v>
      </c>
      <c r="G1145" s="26">
        <v>150</v>
      </c>
      <c r="H1145" s="26">
        <v>330</v>
      </c>
      <c r="I1145" s="26">
        <v>35.9</v>
      </c>
      <c r="J1145" s="26">
        <v>138.5</v>
      </c>
      <c r="K1145" s="26">
        <v>238</v>
      </c>
      <c r="L1145" s="26">
        <v>146.80000000000001</v>
      </c>
      <c r="M1145" s="26">
        <v>344.5</v>
      </c>
      <c r="N1145" s="26">
        <v>302</v>
      </c>
      <c r="O1145" s="26">
        <v>998</v>
      </c>
      <c r="P1145" s="26">
        <v>2715</v>
      </c>
      <c r="Q1145" s="26">
        <v>151.4</v>
      </c>
      <c r="R1145" s="26">
        <v>88.8</v>
      </c>
      <c r="S1145" s="26">
        <v>74.099999999999994</v>
      </c>
      <c r="T1145" s="26">
        <v>167</v>
      </c>
      <c r="U1145" s="26">
        <v>186.5</v>
      </c>
      <c r="V1145" s="26">
        <v>55</v>
      </c>
      <c r="W1145" s="26">
        <v>5260</v>
      </c>
      <c r="X1145" s="26">
        <v>2396</v>
      </c>
      <c r="Y1145" s="26">
        <v>200</v>
      </c>
      <c r="Z1145" s="26">
        <v>772</v>
      </c>
      <c r="AA1145" s="26">
        <v>4370</v>
      </c>
      <c r="AB1145" s="26">
        <v>532</v>
      </c>
      <c r="AC1145" s="26">
        <v>1305</v>
      </c>
      <c r="AD1145" s="26">
        <v>15560</v>
      </c>
      <c r="AE1145" s="26">
        <v>1422</v>
      </c>
      <c r="AF1145" s="26">
        <v>1837</v>
      </c>
      <c r="AG1145" s="26">
        <v>3.5070999999999999</v>
      </c>
    </row>
    <row r="1146" spans="1:33" ht="15.75" customHeight="1">
      <c r="A1146" s="101">
        <v>45488</v>
      </c>
      <c r="B1146" s="102">
        <f>VLOOKUP(A1146,'FTSE All-Share Historical '!A:B,2,FALSE)</f>
        <v>4532.3900000000003</v>
      </c>
      <c r="C1146" s="26">
        <v>708</v>
      </c>
      <c r="D1146" s="26">
        <v>303</v>
      </c>
      <c r="E1146" s="26">
        <v>147.80000000000001</v>
      </c>
      <c r="F1146" s="26">
        <v>219</v>
      </c>
      <c r="G1146" s="26">
        <v>148</v>
      </c>
      <c r="H1146" s="26">
        <v>324</v>
      </c>
      <c r="I1146" s="26">
        <v>36.049999999999997</v>
      </c>
      <c r="J1146" s="26">
        <v>139.5</v>
      </c>
      <c r="K1146" s="26">
        <v>234</v>
      </c>
      <c r="L1146" s="26">
        <v>150</v>
      </c>
      <c r="M1146" s="26">
        <v>340</v>
      </c>
      <c r="N1146" s="26">
        <v>302.5</v>
      </c>
      <c r="O1146" s="26">
        <v>1000</v>
      </c>
      <c r="P1146" s="26">
        <v>2695</v>
      </c>
      <c r="Q1146" s="26">
        <v>157.6</v>
      </c>
      <c r="R1146" s="26">
        <v>89.8</v>
      </c>
      <c r="S1146" s="26">
        <v>73.5</v>
      </c>
      <c r="T1146" s="26">
        <v>155.4</v>
      </c>
      <c r="U1146" s="26">
        <v>189</v>
      </c>
      <c r="V1146" s="26">
        <v>55.5</v>
      </c>
      <c r="W1146" s="26">
        <v>5192</v>
      </c>
      <c r="X1146" s="26">
        <v>2364.5</v>
      </c>
      <c r="Y1146" s="26">
        <v>197.6</v>
      </c>
      <c r="Z1146" s="26">
        <v>762</v>
      </c>
      <c r="AA1146" s="26">
        <v>4415</v>
      </c>
      <c r="AB1146" s="26">
        <v>530.5</v>
      </c>
      <c r="AC1146" s="26">
        <v>1315</v>
      </c>
      <c r="AD1146" s="26">
        <v>15775</v>
      </c>
      <c r="AE1146" s="26">
        <v>1430</v>
      </c>
      <c r="AF1146" s="26">
        <v>1837</v>
      </c>
      <c r="AG1146" s="26">
        <v>3.6444000000000001</v>
      </c>
    </row>
    <row r="1147" spans="1:33" ht="15.75" customHeight="1">
      <c r="A1147" s="101">
        <v>45489</v>
      </c>
      <c r="B1147" s="102">
        <f>VLOOKUP(A1147,'FTSE All-Share Historical '!A:B,2,FALSE)</f>
        <v>4524.5600000000004</v>
      </c>
      <c r="C1147" s="26">
        <v>712</v>
      </c>
      <c r="D1147" s="26">
        <v>306</v>
      </c>
      <c r="E1147" s="26">
        <v>145.6</v>
      </c>
      <c r="F1147" s="26">
        <v>235</v>
      </c>
      <c r="G1147" s="26">
        <v>150</v>
      </c>
      <c r="H1147" s="26">
        <v>325</v>
      </c>
      <c r="I1147" s="26">
        <v>35.299999999999997</v>
      </c>
      <c r="J1147" s="26">
        <v>138.5</v>
      </c>
      <c r="K1147" s="26">
        <v>236</v>
      </c>
      <c r="L1147" s="26">
        <v>148.6</v>
      </c>
      <c r="M1147" s="26">
        <v>343</v>
      </c>
      <c r="N1147" s="26">
        <v>303.5</v>
      </c>
      <c r="O1147" s="26">
        <v>1000</v>
      </c>
      <c r="P1147" s="26">
        <v>2725</v>
      </c>
      <c r="Q1147" s="26">
        <v>160.19999999999999</v>
      </c>
      <c r="R1147" s="26">
        <v>89.4</v>
      </c>
      <c r="S1147" s="26">
        <v>74</v>
      </c>
      <c r="T1147" s="26">
        <v>153.80000000000001</v>
      </c>
      <c r="U1147" s="26">
        <v>185</v>
      </c>
      <c r="V1147" s="26">
        <v>53.4</v>
      </c>
      <c r="W1147" s="26">
        <v>5071</v>
      </c>
      <c r="X1147" s="26">
        <v>2309.5</v>
      </c>
      <c r="Y1147" s="26">
        <v>197.4</v>
      </c>
      <c r="Z1147" s="26">
        <v>756.5</v>
      </c>
      <c r="AA1147" s="26">
        <v>4435</v>
      </c>
      <c r="AB1147" s="26">
        <v>538.5</v>
      </c>
      <c r="AC1147" s="26">
        <v>1320</v>
      </c>
      <c r="AD1147" s="26">
        <v>16350</v>
      </c>
      <c r="AE1147" s="26">
        <v>1445</v>
      </c>
      <c r="AF1147" s="26">
        <v>1850</v>
      </c>
      <c r="AG1147" s="26">
        <v>3.5034999999999998</v>
      </c>
    </row>
    <row r="1148" spans="1:33" ht="15.75" customHeight="1">
      <c r="A1148" s="101">
        <v>45490</v>
      </c>
      <c r="B1148" s="102">
        <f>VLOOKUP(A1148,'FTSE All-Share Historical '!A:B,2,FALSE)</f>
        <v>4531.6000000000004</v>
      </c>
      <c r="C1148" s="26">
        <v>708</v>
      </c>
      <c r="D1148" s="26">
        <v>306</v>
      </c>
      <c r="E1148" s="26">
        <v>147.6</v>
      </c>
      <c r="F1148" s="26">
        <v>235</v>
      </c>
      <c r="G1148" s="26">
        <v>152</v>
      </c>
      <c r="H1148" s="26">
        <v>325</v>
      </c>
      <c r="I1148" s="26">
        <v>35.65</v>
      </c>
      <c r="J1148" s="26">
        <v>140</v>
      </c>
      <c r="K1148" s="26">
        <v>237</v>
      </c>
      <c r="L1148" s="26">
        <v>148.6</v>
      </c>
      <c r="M1148" s="26">
        <v>340</v>
      </c>
      <c r="N1148" s="26">
        <v>303.5</v>
      </c>
      <c r="O1148" s="26">
        <v>996</v>
      </c>
      <c r="P1148" s="26">
        <v>2710</v>
      </c>
      <c r="Q1148" s="26">
        <v>156.6</v>
      </c>
      <c r="R1148" s="26">
        <v>88.4</v>
      </c>
      <c r="S1148" s="26">
        <v>73.7</v>
      </c>
      <c r="T1148" s="26">
        <v>162.19999999999999</v>
      </c>
      <c r="U1148" s="26">
        <v>186</v>
      </c>
      <c r="V1148" s="26">
        <v>53.9</v>
      </c>
      <c r="W1148" s="26">
        <v>5071</v>
      </c>
      <c r="X1148" s="26">
        <v>2275</v>
      </c>
      <c r="Y1148" s="26">
        <v>197.2</v>
      </c>
      <c r="Z1148" s="26">
        <v>770</v>
      </c>
      <c r="AA1148" s="26">
        <v>4465</v>
      </c>
      <c r="AB1148" s="26">
        <v>517.5</v>
      </c>
      <c r="AC1148" s="26">
        <v>1320</v>
      </c>
      <c r="AD1148" s="26">
        <v>16285</v>
      </c>
      <c r="AE1148" s="26">
        <v>1460</v>
      </c>
      <c r="AF1148" s="26">
        <v>1852</v>
      </c>
      <c r="AG1148" s="26">
        <v>3.4312999999999998</v>
      </c>
    </row>
    <row r="1149" spans="1:33" ht="15.75" customHeight="1">
      <c r="A1149" s="101">
        <v>45491</v>
      </c>
      <c r="B1149" s="102">
        <f>VLOOKUP(A1149,'FTSE All-Share Historical '!A:B,2,FALSE)</f>
        <v>4544.17</v>
      </c>
      <c r="C1149" s="26">
        <v>710</v>
      </c>
      <c r="D1149" s="26">
        <v>305</v>
      </c>
      <c r="E1149" s="26">
        <v>148.19999999999999</v>
      </c>
      <c r="F1149" s="26">
        <v>226</v>
      </c>
      <c r="G1149" s="26">
        <v>146.5</v>
      </c>
      <c r="H1149" s="26">
        <v>329</v>
      </c>
      <c r="I1149" s="26">
        <v>36.799999999999997</v>
      </c>
      <c r="J1149" s="26">
        <v>141</v>
      </c>
      <c r="K1149" s="26">
        <v>243</v>
      </c>
      <c r="L1149" s="26">
        <v>148</v>
      </c>
      <c r="M1149" s="26">
        <v>338</v>
      </c>
      <c r="N1149" s="26">
        <v>296.5</v>
      </c>
      <c r="O1149" s="26">
        <v>1000</v>
      </c>
      <c r="P1149" s="26">
        <v>2740</v>
      </c>
      <c r="Q1149" s="26">
        <v>160.6</v>
      </c>
      <c r="R1149" s="26">
        <v>87.8</v>
      </c>
      <c r="S1149" s="26">
        <v>73.599999999999994</v>
      </c>
      <c r="T1149" s="26">
        <v>167.6</v>
      </c>
      <c r="U1149" s="26">
        <v>188</v>
      </c>
      <c r="V1149" s="26">
        <v>55.6</v>
      </c>
      <c r="W1149" s="26">
        <v>5004</v>
      </c>
      <c r="X1149" s="26">
        <v>2286</v>
      </c>
      <c r="Y1149" s="26">
        <v>193.2</v>
      </c>
      <c r="Z1149" s="26">
        <v>750</v>
      </c>
      <c r="AA1149" s="26">
        <v>4485</v>
      </c>
      <c r="AB1149" s="26">
        <v>512</v>
      </c>
      <c r="AC1149" s="26">
        <v>1320</v>
      </c>
      <c r="AD1149" s="26">
        <v>16260</v>
      </c>
      <c r="AE1149" s="26">
        <v>1455</v>
      </c>
      <c r="AF1149" s="26">
        <v>1859</v>
      </c>
      <c r="AG1149" s="26">
        <v>3.4312999999999998</v>
      </c>
    </row>
    <row r="1150" spans="1:33" ht="15.75" customHeight="1">
      <c r="A1150" s="101">
        <v>45492</v>
      </c>
      <c r="B1150" s="102">
        <f>VLOOKUP(A1150,'FTSE All-Share Historical '!A:B,2,FALSE)</f>
        <v>4515.75</v>
      </c>
      <c r="C1150" s="26">
        <v>710</v>
      </c>
      <c r="D1150" s="26">
        <v>304</v>
      </c>
      <c r="E1150" s="26">
        <v>145</v>
      </c>
      <c r="F1150" s="26">
        <v>226</v>
      </c>
      <c r="G1150" s="26">
        <v>147</v>
      </c>
      <c r="H1150" s="26">
        <v>326.5</v>
      </c>
      <c r="I1150" s="26">
        <v>37</v>
      </c>
      <c r="J1150" s="26">
        <v>141.25</v>
      </c>
      <c r="K1150" s="26">
        <v>245</v>
      </c>
      <c r="L1150" s="26">
        <v>148.19999999999999</v>
      </c>
      <c r="M1150" s="26">
        <v>338</v>
      </c>
      <c r="N1150" s="26">
        <v>297.5</v>
      </c>
      <c r="O1150" s="26">
        <v>988</v>
      </c>
      <c r="P1150" s="26">
        <v>2745</v>
      </c>
      <c r="Q1150" s="26">
        <v>157</v>
      </c>
      <c r="R1150" s="26">
        <v>89</v>
      </c>
      <c r="S1150" s="26">
        <v>72.7</v>
      </c>
      <c r="T1150" s="26">
        <v>155</v>
      </c>
      <c r="U1150" s="26">
        <v>186</v>
      </c>
      <c r="V1150" s="26">
        <v>54.3</v>
      </c>
      <c r="W1150" s="26">
        <v>4916</v>
      </c>
      <c r="X1150" s="26">
        <v>2246</v>
      </c>
      <c r="Y1150" s="26">
        <v>196.6</v>
      </c>
      <c r="Z1150" s="26">
        <v>746</v>
      </c>
      <c r="AA1150" s="26">
        <v>4450</v>
      </c>
      <c r="AB1150" s="26">
        <v>495.6</v>
      </c>
      <c r="AC1150" s="26">
        <v>1315</v>
      </c>
      <c r="AD1150" s="26">
        <v>16030</v>
      </c>
      <c r="AE1150" s="26">
        <v>1448</v>
      </c>
      <c r="AF1150" s="26">
        <v>1867</v>
      </c>
      <c r="AG1150" s="26">
        <v>3.3553999999999999</v>
      </c>
    </row>
    <row r="1151" spans="1:33" ht="15.75" customHeight="1">
      <c r="A1151" s="101">
        <v>45495</v>
      </c>
      <c r="B1151" s="102">
        <f>VLOOKUP(A1151,'FTSE All-Share Historical '!A:B,2,FALSE)</f>
        <v>4538.3599999999997</v>
      </c>
      <c r="C1151" s="26">
        <v>716</v>
      </c>
      <c r="D1151" s="26">
        <v>305</v>
      </c>
      <c r="E1151" s="26">
        <v>147.4</v>
      </c>
      <c r="F1151" s="26">
        <v>230</v>
      </c>
      <c r="G1151" s="26">
        <v>145.5</v>
      </c>
      <c r="H1151" s="26">
        <v>325.5</v>
      </c>
      <c r="I1151" s="26">
        <v>37.700000000000003</v>
      </c>
      <c r="J1151" s="26">
        <v>141.5</v>
      </c>
      <c r="K1151" s="26">
        <v>240</v>
      </c>
      <c r="L1151" s="26">
        <v>142.4</v>
      </c>
      <c r="M1151" s="26">
        <v>344</v>
      </c>
      <c r="N1151" s="26">
        <v>300.5</v>
      </c>
      <c r="O1151" s="26">
        <v>984</v>
      </c>
      <c r="P1151" s="26">
        <v>2740</v>
      </c>
      <c r="Q1151" s="26">
        <v>157</v>
      </c>
      <c r="R1151" s="26">
        <v>89.4</v>
      </c>
      <c r="S1151" s="26">
        <v>72.900000000000006</v>
      </c>
      <c r="T1151" s="26">
        <v>157</v>
      </c>
      <c r="U1151" s="26">
        <v>186</v>
      </c>
      <c r="V1151" s="26">
        <v>54.3</v>
      </c>
      <c r="W1151" s="26">
        <v>4944.5</v>
      </c>
      <c r="X1151" s="26">
        <v>2234</v>
      </c>
      <c r="Y1151" s="26">
        <v>196.6</v>
      </c>
      <c r="Z1151" s="26">
        <v>741.5</v>
      </c>
      <c r="AA1151" s="26">
        <v>4410</v>
      </c>
      <c r="AB1151" s="26">
        <v>509</v>
      </c>
      <c r="AC1151" s="26">
        <v>1290</v>
      </c>
      <c r="AD1151" s="26">
        <v>16150</v>
      </c>
      <c r="AE1151" s="26">
        <v>1368</v>
      </c>
      <c r="AF1151" s="26">
        <v>1880</v>
      </c>
      <c r="AG1151" s="26">
        <v>3.359</v>
      </c>
    </row>
    <row r="1152" spans="1:33" ht="15.75" customHeight="1">
      <c r="A1152" s="101">
        <v>45496</v>
      </c>
      <c r="B1152" s="102">
        <f>VLOOKUP(A1152,'FTSE All-Share Historical '!A:B,2,FALSE)</f>
        <v>4522</v>
      </c>
      <c r="C1152" s="26">
        <v>718</v>
      </c>
      <c r="D1152" s="26">
        <v>299</v>
      </c>
      <c r="E1152" s="26">
        <v>146.6</v>
      </c>
      <c r="F1152" s="26">
        <v>229</v>
      </c>
      <c r="G1152" s="26">
        <v>144</v>
      </c>
      <c r="H1152" s="26">
        <v>326</v>
      </c>
      <c r="I1152" s="26">
        <v>38.15</v>
      </c>
      <c r="J1152" s="26">
        <v>141.5</v>
      </c>
      <c r="K1152" s="26">
        <v>231</v>
      </c>
      <c r="L1152" s="26">
        <v>143</v>
      </c>
      <c r="M1152" s="26">
        <v>347.5</v>
      </c>
      <c r="N1152" s="26">
        <v>303</v>
      </c>
      <c r="O1152" s="26">
        <v>976</v>
      </c>
      <c r="P1152" s="26">
        <v>2720</v>
      </c>
      <c r="Q1152" s="26">
        <v>157.4</v>
      </c>
      <c r="R1152" s="26">
        <v>89.4</v>
      </c>
      <c r="S1152" s="26">
        <v>72.400000000000006</v>
      </c>
      <c r="T1152" s="26">
        <v>159.4</v>
      </c>
      <c r="U1152" s="26">
        <v>183</v>
      </c>
      <c r="V1152" s="26">
        <v>52.6</v>
      </c>
      <c r="W1152" s="26">
        <v>4872</v>
      </c>
      <c r="X1152" s="26">
        <v>2184.5</v>
      </c>
      <c r="Y1152" s="26">
        <v>194</v>
      </c>
      <c r="Z1152" s="26">
        <v>741.5</v>
      </c>
      <c r="AA1152" s="26">
        <v>4390</v>
      </c>
      <c r="AB1152" s="26">
        <v>509</v>
      </c>
      <c r="AC1152" s="26">
        <v>1255</v>
      </c>
      <c r="AD1152" s="26">
        <v>16405</v>
      </c>
      <c r="AE1152" s="26">
        <v>1323</v>
      </c>
      <c r="AF1152" s="26">
        <v>1855</v>
      </c>
      <c r="AG1152" s="26">
        <v>3.4348999999999998</v>
      </c>
    </row>
    <row r="1153" spans="1:33" ht="15.75" customHeight="1">
      <c r="A1153" s="101">
        <v>45497</v>
      </c>
      <c r="B1153" s="102">
        <f>VLOOKUP(A1153,'FTSE All-Share Historical '!A:B,2,FALSE)</f>
        <v>4511.22</v>
      </c>
      <c r="C1153" s="26">
        <v>728</v>
      </c>
      <c r="D1153" s="26">
        <v>296</v>
      </c>
      <c r="E1153" s="26">
        <v>148.6</v>
      </c>
      <c r="F1153" s="26">
        <v>221</v>
      </c>
      <c r="G1153" s="26">
        <v>144</v>
      </c>
      <c r="H1153" s="26">
        <v>323</v>
      </c>
      <c r="I1153" s="26">
        <v>39.1</v>
      </c>
      <c r="J1153" s="26">
        <v>141.5</v>
      </c>
      <c r="K1153" s="26">
        <v>231</v>
      </c>
      <c r="L1153" s="26">
        <v>145.4</v>
      </c>
      <c r="M1153" s="26">
        <v>342</v>
      </c>
      <c r="N1153" s="26">
        <v>301</v>
      </c>
      <c r="O1153" s="26">
        <v>982</v>
      </c>
      <c r="P1153" s="26">
        <v>2705</v>
      </c>
      <c r="Q1153" s="26">
        <v>154.6</v>
      </c>
      <c r="R1153" s="26">
        <v>87</v>
      </c>
      <c r="S1153" s="26">
        <v>73</v>
      </c>
      <c r="T1153" s="26">
        <v>165</v>
      </c>
      <c r="U1153" s="26">
        <v>183</v>
      </c>
      <c r="V1153" s="26">
        <v>50.8</v>
      </c>
      <c r="W1153" s="26">
        <v>4937.5</v>
      </c>
      <c r="X1153" s="26">
        <v>2222</v>
      </c>
      <c r="Y1153" s="26">
        <v>194.2</v>
      </c>
      <c r="Z1153" s="26">
        <v>730</v>
      </c>
      <c r="AA1153" s="26">
        <v>4380</v>
      </c>
      <c r="AB1153" s="26">
        <v>500</v>
      </c>
      <c r="AC1153" s="26">
        <v>1250</v>
      </c>
      <c r="AD1153" s="26">
        <v>16365</v>
      </c>
      <c r="AE1153" s="26">
        <v>1352</v>
      </c>
      <c r="AF1153" s="26">
        <v>1860</v>
      </c>
      <c r="AG1153" s="26">
        <v>3.2650999999999999</v>
      </c>
    </row>
    <row r="1154" spans="1:33" ht="15.75" customHeight="1">
      <c r="A1154" s="101">
        <v>45498</v>
      </c>
      <c r="B1154" s="102">
        <f>VLOOKUP(A1154,'FTSE All-Share Historical '!A:B,2,FALSE)</f>
        <v>4524.71</v>
      </c>
      <c r="C1154" s="26">
        <v>730</v>
      </c>
      <c r="D1154" s="26">
        <v>307</v>
      </c>
      <c r="E1154" s="26">
        <v>147.6</v>
      </c>
      <c r="F1154" s="26">
        <v>221</v>
      </c>
      <c r="G1154" s="26">
        <v>141</v>
      </c>
      <c r="H1154" s="26">
        <v>329.5</v>
      </c>
      <c r="I1154" s="26">
        <v>38.85</v>
      </c>
      <c r="J1154" s="26">
        <v>141</v>
      </c>
      <c r="K1154" s="26">
        <v>230</v>
      </c>
      <c r="L1154" s="26">
        <v>144.4</v>
      </c>
      <c r="M1154" s="26">
        <v>348.5</v>
      </c>
      <c r="N1154" s="26">
        <v>306.5</v>
      </c>
      <c r="O1154" s="26">
        <v>996</v>
      </c>
      <c r="P1154" s="26">
        <v>2710</v>
      </c>
      <c r="Q1154" s="26">
        <v>155</v>
      </c>
      <c r="R1154" s="26">
        <v>88.4</v>
      </c>
      <c r="S1154" s="26">
        <v>73.5</v>
      </c>
      <c r="T1154" s="26">
        <v>157.80000000000001</v>
      </c>
      <c r="U1154" s="26">
        <v>182.5</v>
      </c>
      <c r="V1154" s="26">
        <v>51.9</v>
      </c>
      <c r="W1154" s="26">
        <v>4975.5</v>
      </c>
      <c r="X1154" s="26">
        <v>2265</v>
      </c>
      <c r="Y1154" s="26">
        <v>193.2</v>
      </c>
      <c r="Z1154" s="26">
        <v>720</v>
      </c>
      <c r="AA1154" s="26">
        <v>4390</v>
      </c>
      <c r="AB1154" s="26">
        <v>487.8</v>
      </c>
      <c r="AC1154" s="26">
        <v>1250</v>
      </c>
      <c r="AD1154" s="26">
        <v>16395</v>
      </c>
      <c r="AE1154" s="26">
        <v>1369</v>
      </c>
      <c r="AF1154" s="26">
        <v>1862</v>
      </c>
      <c r="AG1154" s="26">
        <v>3.3771</v>
      </c>
    </row>
    <row r="1155" spans="1:33" ht="15.75" customHeight="1">
      <c r="A1155" s="101">
        <v>45499</v>
      </c>
      <c r="B1155" s="102">
        <f>VLOOKUP(A1155,'FTSE All-Share Historical '!A:B,2,FALSE)</f>
        <v>4586.28</v>
      </c>
      <c r="C1155" s="26">
        <v>740</v>
      </c>
      <c r="D1155" s="26">
        <v>314</v>
      </c>
      <c r="E1155" s="26">
        <v>154</v>
      </c>
      <c r="F1155" s="26">
        <v>228</v>
      </c>
      <c r="G1155" s="26">
        <v>145.5</v>
      </c>
      <c r="H1155" s="26">
        <v>330</v>
      </c>
      <c r="I1155" s="26">
        <v>39.1</v>
      </c>
      <c r="J1155" s="26">
        <v>141.5</v>
      </c>
      <c r="K1155" s="26">
        <v>240</v>
      </c>
      <c r="L1155" s="26">
        <v>146.4</v>
      </c>
      <c r="M1155" s="26">
        <v>368</v>
      </c>
      <c r="N1155" s="26">
        <v>315</v>
      </c>
      <c r="O1155" s="26">
        <v>1000</v>
      </c>
      <c r="P1155" s="26">
        <v>2830</v>
      </c>
      <c r="Q1155" s="26">
        <v>158.6</v>
      </c>
      <c r="R1155" s="26">
        <v>89</v>
      </c>
      <c r="S1155" s="26">
        <v>73.099999999999994</v>
      </c>
      <c r="T1155" s="26">
        <v>157</v>
      </c>
      <c r="U1155" s="26">
        <v>185</v>
      </c>
      <c r="V1155" s="26">
        <v>53.1</v>
      </c>
      <c r="W1155" s="26">
        <v>5037</v>
      </c>
      <c r="X1155" s="26">
        <v>2380</v>
      </c>
      <c r="Y1155" s="26">
        <v>199</v>
      </c>
      <c r="Z1155" s="26">
        <v>749.5</v>
      </c>
      <c r="AA1155" s="26">
        <v>4500</v>
      </c>
      <c r="AB1155" s="26">
        <v>530</v>
      </c>
      <c r="AC1155" s="26">
        <v>1250</v>
      </c>
      <c r="AD1155" s="26">
        <v>16925</v>
      </c>
      <c r="AE1155" s="26">
        <v>1394</v>
      </c>
      <c r="AF1155" s="26">
        <v>1896</v>
      </c>
      <c r="AG1155" s="26">
        <v>3.3771</v>
      </c>
    </row>
    <row r="1156" spans="1:33" ht="15.75" customHeight="1">
      <c r="A1156" s="101">
        <v>45502</v>
      </c>
      <c r="B1156" s="102">
        <f>VLOOKUP(A1156,'FTSE All-Share Historical '!A:B,2,FALSE)</f>
        <v>4586.2700000000004</v>
      </c>
      <c r="C1156" s="26">
        <v>744</v>
      </c>
      <c r="D1156" s="26">
        <v>299</v>
      </c>
      <c r="E1156" s="26">
        <v>151.6</v>
      </c>
      <c r="F1156" s="26">
        <v>229</v>
      </c>
      <c r="G1156" s="26">
        <v>141</v>
      </c>
      <c r="H1156" s="26">
        <v>326</v>
      </c>
      <c r="I1156" s="26">
        <v>39.35</v>
      </c>
      <c r="J1156" s="26">
        <v>141.5</v>
      </c>
      <c r="K1156" s="26">
        <v>233</v>
      </c>
      <c r="L1156" s="26">
        <v>145</v>
      </c>
      <c r="M1156" s="26">
        <v>380.5</v>
      </c>
      <c r="N1156" s="26">
        <v>308</v>
      </c>
      <c r="O1156" s="26">
        <v>994</v>
      </c>
      <c r="P1156" s="26">
        <v>2760</v>
      </c>
      <c r="Q1156" s="26">
        <v>154.4</v>
      </c>
      <c r="R1156" s="26">
        <v>87.4</v>
      </c>
      <c r="S1156" s="26">
        <v>74</v>
      </c>
      <c r="T1156" s="26">
        <v>164</v>
      </c>
      <c r="U1156" s="26">
        <v>184</v>
      </c>
      <c r="V1156" s="26">
        <v>54.8</v>
      </c>
      <c r="W1156" s="26">
        <v>4989.5</v>
      </c>
      <c r="X1156" s="26">
        <v>2339.5</v>
      </c>
      <c r="Y1156" s="26">
        <v>191.8</v>
      </c>
      <c r="Z1156" s="26">
        <v>730</v>
      </c>
      <c r="AA1156" s="26">
        <v>4455</v>
      </c>
      <c r="AB1156" s="26">
        <v>528.5</v>
      </c>
      <c r="AC1156" s="26">
        <v>1250</v>
      </c>
      <c r="AD1156" s="26">
        <v>16890</v>
      </c>
      <c r="AE1156" s="26">
        <v>1398</v>
      </c>
      <c r="AF1156" s="26">
        <v>1919</v>
      </c>
      <c r="AG1156" s="26">
        <v>3.2867999999999999</v>
      </c>
    </row>
    <row r="1157" spans="1:33" ht="15.75" customHeight="1">
      <c r="A1157" s="101">
        <v>45503</v>
      </c>
      <c r="B1157" s="102">
        <f>VLOOKUP(A1157,'FTSE All-Share Historical '!A:B,2,FALSE)</f>
        <v>4583.2299999999996</v>
      </c>
      <c r="C1157" s="26">
        <v>746</v>
      </c>
      <c r="D1157" s="26">
        <v>314</v>
      </c>
      <c r="E1157" s="26">
        <v>152.80000000000001</v>
      </c>
      <c r="F1157" s="26">
        <v>230</v>
      </c>
      <c r="G1157" s="26">
        <v>145.5</v>
      </c>
      <c r="H1157" s="26">
        <v>326</v>
      </c>
      <c r="I1157" s="26">
        <v>40.4</v>
      </c>
      <c r="J1157" s="26">
        <v>142</v>
      </c>
      <c r="K1157" s="26">
        <v>230</v>
      </c>
      <c r="L1157" s="26">
        <v>148.19999999999999</v>
      </c>
      <c r="M1157" s="26">
        <v>377</v>
      </c>
      <c r="N1157" s="26">
        <v>315.5</v>
      </c>
      <c r="O1157" s="26">
        <v>990</v>
      </c>
      <c r="P1157" s="26">
        <v>2820</v>
      </c>
      <c r="Q1157" s="26">
        <v>159</v>
      </c>
      <c r="R1157" s="26">
        <v>88</v>
      </c>
      <c r="S1157" s="26">
        <v>71.8</v>
      </c>
      <c r="T1157" s="26">
        <v>164.8</v>
      </c>
      <c r="U1157" s="26">
        <v>172.5</v>
      </c>
      <c r="V1157" s="26">
        <v>52.2</v>
      </c>
      <c r="W1157" s="26">
        <v>4935.5</v>
      </c>
      <c r="X1157" s="26">
        <v>2277</v>
      </c>
      <c r="Y1157" s="26">
        <v>191.4</v>
      </c>
      <c r="Z1157" s="26">
        <v>739</v>
      </c>
      <c r="AA1157" s="26">
        <v>4570</v>
      </c>
      <c r="AB1157" s="26">
        <v>535.5</v>
      </c>
      <c r="AC1157" s="26">
        <v>1305</v>
      </c>
      <c r="AD1157" s="26">
        <v>16960</v>
      </c>
      <c r="AE1157" s="26">
        <v>1406</v>
      </c>
      <c r="AF1157" s="26">
        <v>1920</v>
      </c>
      <c r="AG1157" s="26">
        <v>3.1206</v>
      </c>
    </row>
    <row r="1158" spans="1:33" ht="15.75" customHeight="1">
      <c r="A1158" s="101">
        <v>45504</v>
      </c>
      <c r="B1158" s="102">
        <f>VLOOKUP(A1158,'FTSE All-Share Historical '!A:B,2,FALSE)</f>
        <v>4632.8</v>
      </c>
      <c r="C1158" s="26">
        <v>732</v>
      </c>
      <c r="D1158" s="26">
        <v>307</v>
      </c>
      <c r="E1158" s="26">
        <v>154.6</v>
      </c>
      <c r="F1158" s="26">
        <v>228</v>
      </c>
      <c r="G1158" s="26">
        <v>142</v>
      </c>
      <c r="H1158" s="26">
        <v>327</v>
      </c>
      <c r="I1158" s="26">
        <v>41.7</v>
      </c>
      <c r="J1158" s="26">
        <v>142</v>
      </c>
      <c r="K1158" s="26">
        <v>235</v>
      </c>
      <c r="L1158" s="26">
        <v>147</v>
      </c>
      <c r="M1158" s="26">
        <v>370</v>
      </c>
      <c r="N1158" s="26">
        <v>311</v>
      </c>
      <c r="O1158" s="26">
        <v>998</v>
      </c>
      <c r="P1158" s="26">
        <v>2860</v>
      </c>
      <c r="Q1158" s="26">
        <v>161.80000000000001</v>
      </c>
      <c r="R1158" s="26">
        <v>87.2</v>
      </c>
      <c r="S1158" s="26">
        <v>71.400000000000006</v>
      </c>
      <c r="T1158" s="26">
        <v>162</v>
      </c>
      <c r="U1158" s="26">
        <v>188</v>
      </c>
      <c r="V1158" s="26">
        <v>49.75</v>
      </c>
      <c r="W1158" s="26">
        <v>5026</v>
      </c>
      <c r="X1158" s="26">
        <v>2350</v>
      </c>
      <c r="Y1158" s="26">
        <v>197.8</v>
      </c>
      <c r="Z1158" s="26">
        <v>746.5</v>
      </c>
      <c r="AA1158" s="26">
        <v>4535</v>
      </c>
      <c r="AB1158" s="26">
        <v>531</v>
      </c>
      <c r="AC1158" s="26">
        <v>1230</v>
      </c>
      <c r="AD1158" s="26">
        <v>17235</v>
      </c>
      <c r="AE1158" s="26">
        <v>1420</v>
      </c>
      <c r="AF1158" s="26">
        <v>1904</v>
      </c>
      <c r="AG1158" s="26">
        <v>3.0844999999999998</v>
      </c>
    </row>
    <row r="1159" spans="1:33" ht="15.75" customHeight="1">
      <c r="A1159" s="101">
        <v>45505</v>
      </c>
      <c r="B1159" s="102">
        <f>VLOOKUP(A1159,'FTSE All-Share Historical '!A:B,2,FALSE)</f>
        <v>4588.3</v>
      </c>
      <c r="C1159" s="26">
        <v>716</v>
      </c>
      <c r="D1159" s="26">
        <v>309</v>
      </c>
      <c r="E1159" s="26">
        <v>152.80000000000001</v>
      </c>
      <c r="F1159" s="26">
        <v>221</v>
      </c>
      <c r="G1159" s="26">
        <v>140</v>
      </c>
      <c r="H1159" s="26">
        <v>337.5</v>
      </c>
      <c r="I1159" s="26">
        <v>40.4</v>
      </c>
      <c r="J1159" s="26">
        <v>142</v>
      </c>
      <c r="K1159" s="26">
        <v>235</v>
      </c>
      <c r="L1159" s="26">
        <v>145.6</v>
      </c>
      <c r="M1159" s="26">
        <v>372</v>
      </c>
      <c r="N1159" s="26">
        <v>317</v>
      </c>
      <c r="O1159" s="26">
        <v>1015</v>
      </c>
      <c r="P1159" s="26">
        <v>2835</v>
      </c>
      <c r="Q1159" s="26">
        <v>158.4</v>
      </c>
      <c r="R1159" s="26">
        <v>87.2</v>
      </c>
      <c r="S1159" s="26">
        <v>71.900000000000006</v>
      </c>
      <c r="T1159" s="26">
        <v>160</v>
      </c>
      <c r="U1159" s="26">
        <v>191</v>
      </c>
      <c r="V1159" s="26">
        <v>51.6</v>
      </c>
      <c r="W1159" s="26">
        <v>5004</v>
      </c>
      <c r="X1159" s="26">
        <v>2321</v>
      </c>
      <c r="Y1159" s="26">
        <v>195.2</v>
      </c>
      <c r="Z1159" s="26">
        <v>756</v>
      </c>
      <c r="AA1159" s="26">
        <v>4545</v>
      </c>
      <c r="AB1159" s="26">
        <v>522.5</v>
      </c>
      <c r="AC1159" s="26">
        <v>1260</v>
      </c>
      <c r="AD1159" s="26">
        <v>16920</v>
      </c>
      <c r="AE1159" s="26">
        <v>1390</v>
      </c>
      <c r="AF1159" s="26">
        <v>1900</v>
      </c>
      <c r="AG1159" s="26">
        <v>2.9617</v>
      </c>
    </row>
    <row r="1160" spans="1:33" ht="15.75" customHeight="1">
      <c r="A1160" s="101">
        <v>45506</v>
      </c>
      <c r="B1160" s="102">
        <f>VLOOKUP(A1160,'FTSE All-Share Historical '!A:B,2,FALSE)</f>
        <v>4517.43</v>
      </c>
      <c r="C1160" s="26">
        <v>704</v>
      </c>
      <c r="D1160" s="26">
        <v>305</v>
      </c>
      <c r="E1160" s="26">
        <v>144</v>
      </c>
      <c r="F1160" s="26">
        <v>220</v>
      </c>
      <c r="G1160" s="26">
        <v>138</v>
      </c>
      <c r="H1160" s="26">
        <v>324</v>
      </c>
      <c r="I1160" s="26">
        <v>39.1</v>
      </c>
      <c r="J1160" s="26">
        <v>142</v>
      </c>
      <c r="K1160" s="26">
        <v>229</v>
      </c>
      <c r="L1160" s="26">
        <v>142.4</v>
      </c>
      <c r="M1160" s="26">
        <v>353.5</v>
      </c>
      <c r="N1160" s="26">
        <v>302</v>
      </c>
      <c r="O1160" s="26">
        <v>1010</v>
      </c>
      <c r="P1160" s="26">
        <v>2790</v>
      </c>
      <c r="Q1160" s="26">
        <v>155.19999999999999</v>
      </c>
      <c r="R1160" s="26">
        <v>86</v>
      </c>
      <c r="S1160" s="26">
        <v>70.3</v>
      </c>
      <c r="T1160" s="26">
        <v>167.2</v>
      </c>
      <c r="U1160" s="26">
        <v>189</v>
      </c>
      <c r="V1160" s="26">
        <v>50.2</v>
      </c>
      <c r="W1160" s="26">
        <v>4949.5</v>
      </c>
      <c r="X1160" s="26">
        <v>2243.5</v>
      </c>
      <c r="Y1160" s="26">
        <v>189.2</v>
      </c>
      <c r="Z1160" s="26">
        <v>731</v>
      </c>
      <c r="AA1160" s="26">
        <v>4370</v>
      </c>
      <c r="AB1160" s="26">
        <v>511.5</v>
      </c>
      <c r="AC1160" s="26">
        <v>1275</v>
      </c>
      <c r="AD1160" s="26">
        <v>15880</v>
      </c>
      <c r="AE1160" s="26">
        <v>1374</v>
      </c>
      <c r="AF1160" s="26">
        <v>1887</v>
      </c>
      <c r="AG1160" s="26">
        <v>2.8895</v>
      </c>
    </row>
    <row r="1161" spans="1:33" ht="15.75" customHeight="1">
      <c r="A1161" s="101">
        <v>45509</v>
      </c>
      <c r="B1161" s="102">
        <f>VLOOKUP(A1161,'FTSE All-Share Historical '!A:B,2,FALSE)</f>
        <v>4420.3999999999996</v>
      </c>
      <c r="C1161" s="26">
        <v>706</v>
      </c>
      <c r="D1161" s="26">
        <v>286</v>
      </c>
      <c r="E1161" s="26">
        <v>142</v>
      </c>
      <c r="F1161" s="26">
        <v>216</v>
      </c>
      <c r="G1161" s="26">
        <v>137</v>
      </c>
      <c r="H1161" s="26">
        <v>321.5</v>
      </c>
      <c r="I1161" s="26">
        <v>37.450000000000003</v>
      </c>
      <c r="J1161" s="26">
        <v>140.5</v>
      </c>
      <c r="K1161" s="26">
        <v>220</v>
      </c>
      <c r="L1161" s="26">
        <v>140.4</v>
      </c>
      <c r="M1161" s="26">
        <v>346</v>
      </c>
      <c r="N1161" s="26">
        <v>292.5</v>
      </c>
      <c r="O1161" s="26">
        <v>978</v>
      </c>
      <c r="P1161" s="26">
        <v>2710</v>
      </c>
      <c r="Q1161" s="26">
        <v>148</v>
      </c>
      <c r="R1161" s="26">
        <v>80.400000000000006</v>
      </c>
      <c r="S1161" s="26">
        <v>68.5</v>
      </c>
      <c r="T1161" s="26">
        <v>155.19999999999999</v>
      </c>
      <c r="U1161" s="26">
        <v>184</v>
      </c>
      <c r="V1161" s="26">
        <v>48.3</v>
      </c>
      <c r="W1161" s="26">
        <v>4936.5</v>
      </c>
      <c r="X1161" s="26">
        <v>2194</v>
      </c>
      <c r="Y1161" s="26">
        <v>183</v>
      </c>
      <c r="Z1161" s="26">
        <v>715</v>
      </c>
      <c r="AA1161" s="26">
        <v>3730</v>
      </c>
      <c r="AB1161" s="26">
        <v>500.5</v>
      </c>
      <c r="AC1161" s="26">
        <v>1240</v>
      </c>
      <c r="AD1161" s="26">
        <v>15760</v>
      </c>
      <c r="AE1161" s="26">
        <v>1323</v>
      </c>
      <c r="AF1161" s="26">
        <v>1856</v>
      </c>
      <c r="AG1161" s="26">
        <v>2.8858999999999999</v>
      </c>
    </row>
    <row r="1162" spans="1:33" ht="15.75" customHeight="1">
      <c r="A1162" s="101">
        <v>45510</v>
      </c>
      <c r="B1162" s="102">
        <f>VLOOKUP(A1162,'FTSE All-Share Historical '!A:B,2,FALSE)</f>
        <v>4433.1499999999996</v>
      </c>
      <c r="C1162" s="26">
        <v>682</v>
      </c>
      <c r="D1162" s="26">
        <v>295</v>
      </c>
      <c r="E1162" s="26">
        <v>143.4</v>
      </c>
      <c r="F1162" s="26">
        <v>222</v>
      </c>
      <c r="G1162" s="26">
        <v>139</v>
      </c>
      <c r="H1162" s="26">
        <v>324</v>
      </c>
      <c r="I1162" s="26">
        <v>37.85</v>
      </c>
      <c r="J1162" s="26">
        <v>136.5</v>
      </c>
      <c r="K1162" s="26">
        <v>220</v>
      </c>
      <c r="L1162" s="26">
        <v>137</v>
      </c>
      <c r="M1162" s="26">
        <v>348</v>
      </c>
      <c r="N1162" s="26">
        <v>295.5</v>
      </c>
      <c r="O1162" s="26">
        <v>974</v>
      </c>
      <c r="P1162" s="26">
        <v>2700</v>
      </c>
      <c r="Q1162" s="26">
        <v>147</v>
      </c>
      <c r="R1162" s="26">
        <v>82.8</v>
      </c>
      <c r="S1162" s="26">
        <v>68.5</v>
      </c>
      <c r="T1162" s="26">
        <v>162.6</v>
      </c>
      <c r="U1162" s="26">
        <v>181</v>
      </c>
      <c r="V1162" s="26">
        <v>49</v>
      </c>
      <c r="W1162" s="26">
        <v>4913</v>
      </c>
      <c r="X1162" s="26">
        <v>2193</v>
      </c>
      <c r="Y1162" s="26">
        <v>186.2</v>
      </c>
      <c r="Z1162" s="26">
        <v>722</v>
      </c>
      <c r="AA1162" s="26">
        <v>3805</v>
      </c>
      <c r="AB1162" s="26">
        <v>508</v>
      </c>
      <c r="AC1162" s="26">
        <v>1250</v>
      </c>
      <c r="AD1162" s="26">
        <v>15700</v>
      </c>
      <c r="AE1162" s="26">
        <v>1347</v>
      </c>
      <c r="AF1162" s="26">
        <v>1821</v>
      </c>
      <c r="AG1162" s="26">
        <v>2.8895</v>
      </c>
    </row>
    <row r="1163" spans="1:33" ht="15.75" customHeight="1">
      <c r="A1163" s="101">
        <v>45511</v>
      </c>
      <c r="B1163" s="102">
        <f>VLOOKUP(A1163,'FTSE All-Share Historical '!A:B,2,FALSE)</f>
        <v>4506.1000000000004</v>
      </c>
      <c r="C1163" s="26">
        <v>714</v>
      </c>
      <c r="D1163" s="26">
        <v>301</v>
      </c>
      <c r="E1163" s="26">
        <v>142.6</v>
      </c>
      <c r="F1163" s="26">
        <v>216.5</v>
      </c>
      <c r="G1163" s="26">
        <v>140</v>
      </c>
      <c r="H1163" s="26">
        <v>333.5</v>
      </c>
      <c r="I1163" s="26">
        <v>37.85</v>
      </c>
      <c r="J1163" s="26">
        <v>140</v>
      </c>
      <c r="K1163" s="26">
        <v>229</v>
      </c>
      <c r="L1163" s="26">
        <v>136.4</v>
      </c>
      <c r="M1163" s="26">
        <v>354</v>
      </c>
      <c r="N1163" s="26">
        <v>303.5</v>
      </c>
      <c r="O1163" s="26">
        <v>972</v>
      </c>
      <c r="P1163" s="26">
        <v>2775</v>
      </c>
      <c r="Q1163" s="26">
        <v>149.4</v>
      </c>
      <c r="R1163" s="26">
        <v>83.6</v>
      </c>
      <c r="S1163" s="26">
        <v>69</v>
      </c>
      <c r="T1163" s="26">
        <v>159.4</v>
      </c>
      <c r="U1163" s="26">
        <v>188</v>
      </c>
      <c r="V1163" s="26">
        <v>49.25</v>
      </c>
      <c r="W1163" s="26">
        <v>4923</v>
      </c>
      <c r="X1163" s="26">
        <v>2201</v>
      </c>
      <c r="Y1163" s="26">
        <v>186.2</v>
      </c>
      <c r="Z1163" s="26">
        <v>728.5</v>
      </c>
      <c r="AA1163" s="26">
        <v>3750</v>
      </c>
      <c r="AB1163" s="26">
        <v>521</v>
      </c>
      <c r="AC1163" s="26">
        <v>1250</v>
      </c>
      <c r="AD1163" s="26">
        <v>15800</v>
      </c>
      <c r="AE1163" s="26">
        <v>1330</v>
      </c>
      <c r="AF1163" s="26">
        <v>1840</v>
      </c>
      <c r="AG1163" s="26">
        <v>2.633</v>
      </c>
    </row>
    <row r="1164" spans="1:33" ht="15.75" customHeight="1">
      <c r="A1164" s="101">
        <v>45512</v>
      </c>
      <c r="B1164" s="102">
        <f>VLOOKUP(A1164,'FTSE All-Share Historical '!A:B,2,FALSE)</f>
        <v>4493.6400000000003</v>
      </c>
      <c r="C1164" s="26">
        <v>712</v>
      </c>
      <c r="D1164" s="26">
        <v>296</v>
      </c>
      <c r="E1164" s="26">
        <v>138.80000000000001</v>
      </c>
      <c r="F1164" s="26">
        <v>218</v>
      </c>
      <c r="G1164" s="26">
        <v>137</v>
      </c>
      <c r="H1164" s="26">
        <v>325.5</v>
      </c>
      <c r="I1164" s="26">
        <v>38.85</v>
      </c>
      <c r="J1164" s="26">
        <v>140</v>
      </c>
      <c r="K1164" s="26">
        <v>226</v>
      </c>
      <c r="L1164" s="26">
        <v>135.6</v>
      </c>
      <c r="M1164" s="26">
        <v>356</v>
      </c>
      <c r="N1164" s="26">
        <v>301</v>
      </c>
      <c r="O1164" s="26">
        <v>984</v>
      </c>
      <c r="P1164" s="26">
        <v>2970</v>
      </c>
      <c r="Q1164" s="26">
        <v>149.80000000000001</v>
      </c>
      <c r="R1164" s="26">
        <v>83.6</v>
      </c>
      <c r="S1164" s="26">
        <v>69.400000000000006</v>
      </c>
      <c r="T1164" s="26">
        <v>167.4</v>
      </c>
      <c r="U1164" s="26">
        <v>187.5</v>
      </c>
      <c r="V1164" s="26">
        <v>49.55</v>
      </c>
      <c r="W1164" s="26">
        <v>4930.5</v>
      </c>
      <c r="X1164" s="26">
        <v>2222</v>
      </c>
      <c r="Y1164" s="26">
        <v>187.2</v>
      </c>
      <c r="Z1164" s="26">
        <v>729</v>
      </c>
      <c r="AA1164" s="26">
        <v>3785</v>
      </c>
      <c r="AB1164" s="26">
        <v>517</v>
      </c>
      <c r="AC1164" s="26">
        <v>1260</v>
      </c>
      <c r="AD1164" s="26">
        <v>15500</v>
      </c>
      <c r="AE1164" s="26">
        <v>1316</v>
      </c>
      <c r="AF1164" s="26">
        <v>1992</v>
      </c>
      <c r="AG1164" s="26">
        <v>2.6366999999999998</v>
      </c>
    </row>
    <row r="1165" spans="1:33" ht="15.75" customHeight="1">
      <c r="A1165" s="101">
        <v>45513</v>
      </c>
      <c r="B1165" s="102">
        <f>VLOOKUP(A1165,'FTSE All-Share Historical '!A:B,2,FALSE)</f>
        <v>4508.17</v>
      </c>
      <c r="C1165" s="26">
        <v>728</v>
      </c>
      <c r="D1165" s="26">
        <v>303</v>
      </c>
      <c r="E1165" s="26">
        <v>140.80000000000001</v>
      </c>
      <c r="F1165" s="26">
        <v>224</v>
      </c>
      <c r="G1165" s="26">
        <v>143.5</v>
      </c>
      <c r="H1165" s="26">
        <v>329</v>
      </c>
      <c r="I1165" s="26">
        <v>40</v>
      </c>
      <c r="J1165" s="26">
        <v>137</v>
      </c>
      <c r="K1165" s="26">
        <v>228</v>
      </c>
      <c r="L1165" s="26">
        <v>137.80000000000001</v>
      </c>
      <c r="M1165" s="26">
        <v>351</v>
      </c>
      <c r="N1165" s="26">
        <v>303</v>
      </c>
      <c r="O1165" s="26">
        <v>990</v>
      </c>
      <c r="P1165" s="26">
        <v>2920</v>
      </c>
      <c r="Q1165" s="26">
        <v>149.4</v>
      </c>
      <c r="R1165" s="26">
        <v>85.8</v>
      </c>
      <c r="S1165" s="26">
        <v>69.599999999999994</v>
      </c>
      <c r="T1165" s="26">
        <v>174.4</v>
      </c>
      <c r="U1165" s="26">
        <v>185</v>
      </c>
      <c r="V1165" s="26">
        <v>50.9</v>
      </c>
      <c r="W1165" s="26">
        <v>4914.5</v>
      </c>
      <c r="X1165" s="26">
        <v>2226</v>
      </c>
      <c r="Y1165" s="26">
        <v>187</v>
      </c>
      <c r="Z1165" s="26">
        <v>748</v>
      </c>
      <c r="AA1165" s="26">
        <v>3785</v>
      </c>
      <c r="AB1165" s="26">
        <v>518.5</v>
      </c>
      <c r="AC1165" s="26">
        <v>1265</v>
      </c>
      <c r="AD1165" s="26">
        <v>15500</v>
      </c>
      <c r="AE1165" s="26">
        <v>1339</v>
      </c>
      <c r="AF1165" s="26">
        <v>2038</v>
      </c>
      <c r="AG1165" s="26">
        <v>2.5644</v>
      </c>
    </row>
    <row r="1166" spans="1:33" ht="15.75" customHeight="1">
      <c r="A1166" s="101">
        <v>45516</v>
      </c>
      <c r="B1166" s="102">
        <f>VLOOKUP(A1166,'FTSE All-Share Historical '!A:B,2,FALSE)</f>
        <v>4529.78</v>
      </c>
      <c r="C1166" s="26">
        <v>738</v>
      </c>
      <c r="D1166" s="26">
        <v>296</v>
      </c>
      <c r="E1166" s="26">
        <v>138.4</v>
      </c>
      <c r="F1166" s="26">
        <v>214</v>
      </c>
      <c r="G1166" s="26">
        <v>138.5</v>
      </c>
      <c r="H1166" s="26">
        <v>334</v>
      </c>
      <c r="I1166" s="26">
        <v>39.6</v>
      </c>
      <c r="J1166" s="26">
        <v>138</v>
      </c>
      <c r="K1166" s="26">
        <v>235</v>
      </c>
      <c r="L1166" s="26">
        <v>140.6</v>
      </c>
      <c r="M1166" s="26">
        <v>351</v>
      </c>
      <c r="N1166" s="26">
        <v>308</v>
      </c>
      <c r="O1166" s="26">
        <v>988</v>
      </c>
      <c r="P1166" s="26">
        <v>2930</v>
      </c>
      <c r="Q1166" s="26">
        <v>150.80000000000001</v>
      </c>
      <c r="R1166" s="26">
        <v>85.4</v>
      </c>
      <c r="S1166" s="26">
        <v>69.5</v>
      </c>
      <c r="T1166" s="26">
        <v>170</v>
      </c>
      <c r="U1166" s="26">
        <v>183</v>
      </c>
      <c r="V1166" s="26">
        <v>49</v>
      </c>
      <c r="W1166" s="26">
        <v>4942</v>
      </c>
      <c r="X1166" s="26">
        <v>2232.5</v>
      </c>
      <c r="Y1166" s="26">
        <v>189.2</v>
      </c>
      <c r="Z1166" s="26">
        <v>735</v>
      </c>
      <c r="AA1166" s="26">
        <v>3860</v>
      </c>
      <c r="AB1166" s="26">
        <v>523.5</v>
      </c>
      <c r="AC1166" s="26">
        <v>1270</v>
      </c>
      <c r="AD1166" s="26">
        <v>15350</v>
      </c>
      <c r="AE1166" s="26">
        <v>1327</v>
      </c>
      <c r="AF1166" s="26">
        <v>2002</v>
      </c>
      <c r="AG1166" s="26">
        <v>2.5283000000000002</v>
      </c>
    </row>
    <row r="1167" spans="1:33" ht="15.75" customHeight="1">
      <c r="A1167" s="101">
        <v>45517</v>
      </c>
      <c r="B1167" s="102">
        <f>VLOOKUP(A1167,'FTSE All-Share Historical '!A:B,2,FALSE)</f>
        <v>4543.68</v>
      </c>
      <c r="C1167" s="26">
        <v>740</v>
      </c>
      <c r="D1167" s="26">
        <v>292</v>
      </c>
      <c r="E1167" s="26">
        <v>140</v>
      </c>
      <c r="F1167" s="26">
        <v>223</v>
      </c>
      <c r="G1167" s="26">
        <v>140</v>
      </c>
      <c r="H1167" s="26">
        <v>327</v>
      </c>
      <c r="I1167" s="26">
        <v>39.950000000000003</v>
      </c>
      <c r="J1167" s="26">
        <v>138.75</v>
      </c>
      <c r="K1167" s="26">
        <v>222</v>
      </c>
      <c r="L1167" s="26">
        <v>144.80000000000001</v>
      </c>
      <c r="M1167" s="26">
        <v>353</v>
      </c>
      <c r="N1167" s="26">
        <v>304.5</v>
      </c>
      <c r="O1167" s="26">
        <v>972</v>
      </c>
      <c r="P1167" s="26">
        <v>2915</v>
      </c>
      <c r="Q1167" s="26">
        <v>149.6</v>
      </c>
      <c r="R1167" s="26">
        <v>86.8</v>
      </c>
      <c r="S1167" s="26">
        <v>70.400000000000006</v>
      </c>
      <c r="T1167" s="26">
        <v>169.6</v>
      </c>
      <c r="U1167" s="26">
        <v>181</v>
      </c>
      <c r="V1167" s="26">
        <v>48.2</v>
      </c>
      <c r="W1167" s="26">
        <v>4929</v>
      </c>
      <c r="X1167" s="26">
        <v>2231.5</v>
      </c>
      <c r="Y1167" s="26">
        <v>188.8</v>
      </c>
      <c r="Z1167" s="26">
        <v>745</v>
      </c>
      <c r="AA1167" s="26">
        <v>3785</v>
      </c>
      <c r="AB1167" s="26">
        <v>520</v>
      </c>
      <c r="AC1167" s="26">
        <v>1275</v>
      </c>
      <c r="AD1167" s="26">
        <v>15550</v>
      </c>
      <c r="AE1167" s="26">
        <v>1338</v>
      </c>
      <c r="AF1167" s="26">
        <v>1989</v>
      </c>
      <c r="AG1167" s="26">
        <v>2.7088999999999999</v>
      </c>
    </row>
    <row r="1168" spans="1:33" ht="15.75" customHeight="1">
      <c r="A1168" s="101">
        <v>45518</v>
      </c>
      <c r="B1168" s="102">
        <f>VLOOKUP(A1168,'FTSE All-Share Historical '!A:B,2,FALSE)</f>
        <v>4571.78</v>
      </c>
      <c r="C1168" s="26">
        <v>732</v>
      </c>
      <c r="D1168" s="26">
        <v>291</v>
      </c>
      <c r="E1168" s="26">
        <v>139.80000000000001</v>
      </c>
      <c r="F1168" s="26">
        <v>226</v>
      </c>
      <c r="G1168" s="26">
        <v>140</v>
      </c>
      <c r="H1168" s="26">
        <v>338</v>
      </c>
      <c r="I1168" s="26">
        <v>41.75</v>
      </c>
      <c r="J1168" s="26">
        <v>138</v>
      </c>
      <c r="K1168" s="26">
        <v>225</v>
      </c>
      <c r="L1168" s="26">
        <v>143.80000000000001</v>
      </c>
      <c r="M1168" s="26">
        <v>354.5</v>
      </c>
      <c r="N1168" s="26">
        <v>310.5</v>
      </c>
      <c r="O1168" s="26">
        <v>974</v>
      </c>
      <c r="P1168" s="26">
        <v>2960</v>
      </c>
      <c r="Q1168" s="26">
        <v>151.6</v>
      </c>
      <c r="R1168" s="26">
        <v>86.6</v>
      </c>
      <c r="S1168" s="26">
        <v>70.8</v>
      </c>
      <c r="T1168" s="26">
        <v>168.2</v>
      </c>
      <c r="U1168" s="26">
        <v>180</v>
      </c>
      <c r="V1168" s="26">
        <v>49</v>
      </c>
      <c r="W1168" s="26">
        <v>4853</v>
      </c>
      <c r="X1168" s="26">
        <v>2198</v>
      </c>
      <c r="Y1168" s="26">
        <v>186.6</v>
      </c>
      <c r="Z1168" s="26">
        <v>743</v>
      </c>
      <c r="AA1168" s="26">
        <v>3900</v>
      </c>
      <c r="AB1168" s="26">
        <v>530</v>
      </c>
      <c r="AC1168" s="26">
        <v>1280</v>
      </c>
      <c r="AD1168" s="26">
        <v>15850</v>
      </c>
      <c r="AE1168" s="26">
        <v>1348</v>
      </c>
      <c r="AF1168" s="26">
        <v>2088</v>
      </c>
      <c r="AG1168" s="26">
        <v>2.7088999999999999</v>
      </c>
    </row>
    <row r="1169" spans="1:33" ht="15.75" customHeight="1">
      <c r="A1169" s="101">
        <v>45519</v>
      </c>
      <c r="B1169" s="102">
        <f>VLOOKUP(A1169,'FTSE All-Share Historical '!A:B,2,FALSE)</f>
        <v>4607.6000000000004</v>
      </c>
      <c r="C1169" s="26">
        <v>730</v>
      </c>
      <c r="D1169" s="26">
        <v>301</v>
      </c>
      <c r="E1169" s="26">
        <v>140.80000000000001</v>
      </c>
      <c r="F1169" s="26">
        <v>220</v>
      </c>
      <c r="G1169" s="26">
        <v>140</v>
      </c>
      <c r="H1169" s="26">
        <v>349</v>
      </c>
      <c r="I1169" s="26">
        <v>42</v>
      </c>
      <c r="J1169" s="26">
        <v>139</v>
      </c>
      <c r="K1169" s="26">
        <v>223</v>
      </c>
      <c r="L1169" s="26">
        <v>149.6</v>
      </c>
      <c r="M1169" s="26">
        <v>358.5</v>
      </c>
      <c r="N1169" s="26">
        <v>311.5</v>
      </c>
      <c r="O1169" s="26">
        <v>966</v>
      </c>
      <c r="P1169" s="26">
        <v>2990</v>
      </c>
      <c r="Q1169" s="26">
        <v>152.6</v>
      </c>
      <c r="R1169" s="26">
        <v>89</v>
      </c>
      <c r="S1169" s="26">
        <v>70.5</v>
      </c>
      <c r="T1169" s="26">
        <v>172</v>
      </c>
      <c r="U1169" s="26">
        <v>185</v>
      </c>
      <c r="V1169" s="26">
        <v>50.6</v>
      </c>
      <c r="W1169" s="26">
        <v>4751</v>
      </c>
      <c r="X1169" s="26">
        <v>2185.5</v>
      </c>
      <c r="Y1169" s="26">
        <v>191.2</v>
      </c>
      <c r="Z1169" s="26">
        <v>761.5</v>
      </c>
      <c r="AA1169" s="26">
        <v>3900</v>
      </c>
      <c r="AB1169" s="26">
        <v>540</v>
      </c>
      <c r="AC1169" s="26">
        <v>1305</v>
      </c>
      <c r="AD1169" s="26">
        <v>16250</v>
      </c>
      <c r="AE1169" s="26">
        <v>1353</v>
      </c>
      <c r="AF1169" s="26">
        <v>2074</v>
      </c>
      <c r="AG1169" s="26">
        <v>2.7810999999999999</v>
      </c>
    </row>
    <row r="1170" spans="1:33" ht="15.75" customHeight="1">
      <c r="A1170" s="101">
        <v>45520</v>
      </c>
      <c r="B1170" s="102">
        <f>VLOOKUP(A1170,'FTSE All-Share Historical '!A:B,2,FALSE)</f>
        <v>4589.1499999999996</v>
      </c>
      <c r="C1170" s="26">
        <v>742</v>
      </c>
      <c r="D1170" s="26">
        <v>294</v>
      </c>
      <c r="E1170" s="26">
        <v>139.4</v>
      </c>
      <c r="F1170" s="26">
        <v>225</v>
      </c>
      <c r="G1170" s="26">
        <v>141.5</v>
      </c>
      <c r="H1170" s="26">
        <v>351</v>
      </c>
      <c r="I1170" s="26">
        <v>41.4</v>
      </c>
      <c r="J1170" s="26">
        <v>141.25</v>
      </c>
      <c r="K1170" s="26">
        <v>223</v>
      </c>
      <c r="L1170" s="26">
        <v>148.4</v>
      </c>
      <c r="M1170" s="26">
        <v>354.5</v>
      </c>
      <c r="N1170" s="26">
        <v>303</v>
      </c>
      <c r="O1170" s="26">
        <v>960</v>
      </c>
      <c r="P1170" s="26">
        <v>2995</v>
      </c>
      <c r="Q1170" s="26">
        <v>154.4</v>
      </c>
      <c r="R1170" s="26">
        <v>88</v>
      </c>
      <c r="S1170" s="26">
        <v>71</v>
      </c>
      <c r="T1170" s="26">
        <v>165</v>
      </c>
      <c r="U1170" s="26">
        <v>183</v>
      </c>
      <c r="V1170" s="26">
        <v>49.45</v>
      </c>
      <c r="W1170" s="26">
        <v>4742</v>
      </c>
      <c r="X1170" s="26">
        <v>2185.5</v>
      </c>
      <c r="Y1170" s="26">
        <v>190.2</v>
      </c>
      <c r="Z1170" s="26">
        <v>760.5</v>
      </c>
      <c r="AA1170" s="26">
        <v>3885</v>
      </c>
      <c r="AB1170" s="26">
        <v>540</v>
      </c>
      <c r="AC1170" s="26">
        <v>1285</v>
      </c>
      <c r="AD1170" s="26">
        <v>16000</v>
      </c>
      <c r="AE1170" s="26">
        <v>1360</v>
      </c>
      <c r="AF1170" s="26">
        <v>2070</v>
      </c>
      <c r="AG1170" s="26">
        <v>2.6728000000000001</v>
      </c>
    </row>
    <row r="1171" spans="1:33" ht="15.75" customHeight="1">
      <c r="A1171" s="101">
        <v>45523</v>
      </c>
      <c r="B1171" s="102">
        <f>VLOOKUP(A1171,'FTSE All-Share Historical '!A:B,2,FALSE)</f>
        <v>4614.08</v>
      </c>
      <c r="C1171" s="26">
        <v>740</v>
      </c>
      <c r="D1171" s="26">
        <v>300</v>
      </c>
      <c r="E1171" s="26">
        <v>141.4</v>
      </c>
      <c r="F1171" s="26">
        <v>220</v>
      </c>
      <c r="G1171" s="26">
        <v>144.5</v>
      </c>
      <c r="H1171" s="26">
        <v>345</v>
      </c>
      <c r="I1171" s="26">
        <v>41.85</v>
      </c>
      <c r="J1171" s="26">
        <v>141</v>
      </c>
      <c r="K1171" s="26">
        <v>221</v>
      </c>
      <c r="L1171" s="26">
        <v>151.19999999999999</v>
      </c>
      <c r="M1171" s="26">
        <v>352.5</v>
      </c>
      <c r="N1171" s="26">
        <v>305.5</v>
      </c>
      <c r="O1171" s="26">
        <v>970</v>
      </c>
      <c r="P1171" s="26">
        <v>2970</v>
      </c>
      <c r="Q1171" s="26">
        <v>157</v>
      </c>
      <c r="R1171" s="26">
        <v>92</v>
      </c>
      <c r="S1171" s="26">
        <v>71.7</v>
      </c>
      <c r="T1171" s="26">
        <v>159.6</v>
      </c>
      <c r="U1171" s="26">
        <v>183.5</v>
      </c>
      <c r="V1171" s="26">
        <v>51.9</v>
      </c>
      <c r="W1171" s="26">
        <v>4824.5</v>
      </c>
      <c r="X1171" s="26">
        <v>2235</v>
      </c>
      <c r="Y1171" s="26">
        <v>197</v>
      </c>
      <c r="Z1171" s="26">
        <v>760</v>
      </c>
      <c r="AA1171" s="26">
        <v>3900</v>
      </c>
      <c r="AB1171" s="26">
        <v>542</v>
      </c>
      <c r="AC1171" s="26">
        <v>1320</v>
      </c>
      <c r="AD1171" s="26">
        <v>15850</v>
      </c>
      <c r="AE1171" s="26">
        <v>1370</v>
      </c>
      <c r="AF1171" s="26">
        <v>2038</v>
      </c>
      <c r="AG1171" s="26">
        <v>2.7810999999999999</v>
      </c>
    </row>
    <row r="1172" spans="1:33" ht="15.75" customHeight="1">
      <c r="A1172" s="101">
        <v>45524</v>
      </c>
      <c r="B1172" s="102">
        <f>VLOOKUP(A1172,'FTSE All-Share Historical '!A:B,2,FALSE)</f>
        <v>4569.1400000000003</v>
      </c>
      <c r="C1172" s="26">
        <v>736</v>
      </c>
      <c r="D1172" s="26">
        <v>301</v>
      </c>
      <c r="E1172" s="26">
        <v>137.80000000000001</v>
      </c>
      <c r="F1172" s="26">
        <v>215</v>
      </c>
      <c r="G1172" s="26">
        <v>144</v>
      </c>
      <c r="H1172" s="26">
        <v>346.5</v>
      </c>
      <c r="I1172" s="26">
        <v>41.35</v>
      </c>
      <c r="J1172" s="26">
        <v>143</v>
      </c>
      <c r="K1172" s="26">
        <v>225</v>
      </c>
      <c r="L1172" s="26">
        <v>149.80000000000001</v>
      </c>
      <c r="M1172" s="26">
        <v>347.5</v>
      </c>
      <c r="N1172" s="26">
        <v>300.5</v>
      </c>
      <c r="O1172" s="26">
        <v>972</v>
      </c>
      <c r="P1172" s="26">
        <v>2970</v>
      </c>
      <c r="Q1172" s="26">
        <v>153.4</v>
      </c>
      <c r="R1172" s="26">
        <v>94.6</v>
      </c>
      <c r="S1172" s="26">
        <v>72</v>
      </c>
      <c r="T1172" s="26">
        <v>153.4</v>
      </c>
      <c r="U1172" s="26">
        <v>182.5</v>
      </c>
      <c r="V1172" s="26">
        <v>50.9</v>
      </c>
      <c r="W1172" s="26">
        <v>4777</v>
      </c>
      <c r="X1172" s="26">
        <v>2244</v>
      </c>
      <c r="Y1172" s="26">
        <v>192</v>
      </c>
      <c r="Z1172" s="26">
        <v>749.5</v>
      </c>
      <c r="AA1172" s="26">
        <v>3825</v>
      </c>
      <c r="AB1172" s="26">
        <v>531</v>
      </c>
      <c r="AC1172" s="26">
        <v>1285</v>
      </c>
      <c r="AD1172" s="26">
        <v>15850</v>
      </c>
      <c r="AE1172" s="26">
        <v>1380</v>
      </c>
      <c r="AF1172" s="26">
        <v>2032</v>
      </c>
      <c r="AG1172" s="26">
        <v>2.6004999999999998</v>
      </c>
    </row>
    <row r="1173" spans="1:33" ht="15.75" customHeight="1">
      <c r="A1173" s="101">
        <v>45525</v>
      </c>
      <c r="B1173" s="102">
        <f>VLOOKUP(A1173,'FTSE All-Share Historical '!A:B,2,FALSE)</f>
        <v>4580.0600000000004</v>
      </c>
      <c r="C1173" s="26">
        <v>756</v>
      </c>
      <c r="D1173" s="26">
        <v>301</v>
      </c>
      <c r="E1173" s="26">
        <v>139.80000000000001</v>
      </c>
      <c r="F1173" s="26">
        <v>218</v>
      </c>
      <c r="G1173" s="26">
        <v>142.5</v>
      </c>
      <c r="H1173" s="26">
        <v>350.5</v>
      </c>
      <c r="I1173" s="26">
        <v>42.7</v>
      </c>
      <c r="J1173" s="26">
        <v>143</v>
      </c>
      <c r="K1173" s="26">
        <v>220</v>
      </c>
      <c r="L1173" s="26">
        <v>149</v>
      </c>
      <c r="M1173" s="26">
        <v>350.5</v>
      </c>
      <c r="N1173" s="26">
        <v>309.5</v>
      </c>
      <c r="O1173" s="26">
        <v>968</v>
      </c>
      <c r="P1173" s="26">
        <v>3020</v>
      </c>
      <c r="Q1173" s="26">
        <v>154.80000000000001</v>
      </c>
      <c r="R1173" s="26">
        <v>101</v>
      </c>
      <c r="S1173" s="26">
        <v>72.7</v>
      </c>
      <c r="T1173" s="26">
        <v>149</v>
      </c>
      <c r="U1173" s="26">
        <v>181.5</v>
      </c>
      <c r="V1173" s="26">
        <v>34.200000000000003</v>
      </c>
      <c r="W1173" s="26">
        <v>4835.5</v>
      </c>
      <c r="X1173" s="26">
        <v>2277.5</v>
      </c>
      <c r="Y1173" s="26">
        <v>195.6</v>
      </c>
      <c r="Z1173" s="26">
        <v>764</v>
      </c>
      <c r="AA1173" s="26">
        <v>3975</v>
      </c>
      <c r="AB1173" s="26">
        <v>533.5</v>
      </c>
      <c r="AC1173" s="26">
        <v>1290</v>
      </c>
      <c r="AD1173" s="26">
        <v>16100</v>
      </c>
      <c r="AE1173" s="26">
        <v>1397</v>
      </c>
      <c r="AF1173" s="26">
        <v>2040</v>
      </c>
      <c r="AG1173" s="26">
        <v>2.6004999999999998</v>
      </c>
    </row>
    <row r="1174" spans="1:33" ht="15.75" customHeight="1">
      <c r="A1174" s="101">
        <v>45526</v>
      </c>
      <c r="B1174" s="102">
        <f>VLOOKUP(A1174,'FTSE All-Share Historical '!A:B,2,FALSE)</f>
        <v>4579.7299999999996</v>
      </c>
      <c r="C1174" s="26">
        <v>736</v>
      </c>
      <c r="D1174" s="26">
        <v>295</v>
      </c>
      <c r="E1174" s="26">
        <v>140.80000000000001</v>
      </c>
      <c r="F1174" s="26">
        <v>220</v>
      </c>
      <c r="G1174" s="26">
        <v>144</v>
      </c>
      <c r="H1174" s="26">
        <v>347</v>
      </c>
      <c r="I1174" s="26">
        <v>43.9</v>
      </c>
      <c r="J1174" s="26">
        <v>143</v>
      </c>
      <c r="K1174" s="26">
        <v>220</v>
      </c>
      <c r="L1174" s="26">
        <v>152.80000000000001</v>
      </c>
      <c r="M1174" s="26">
        <v>346.5</v>
      </c>
      <c r="N1174" s="26">
        <v>308.5</v>
      </c>
      <c r="O1174" s="26">
        <v>960</v>
      </c>
      <c r="P1174" s="26">
        <v>2970</v>
      </c>
      <c r="Q1174" s="26">
        <v>152.80000000000001</v>
      </c>
      <c r="R1174" s="26">
        <v>103.5</v>
      </c>
      <c r="S1174" s="26">
        <v>71.7</v>
      </c>
      <c r="T1174" s="26">
        <v>150</v>
      </c>
      <c r="U1174" s="26">
        <v>181</v>
      </c>
      <c r="V1174" s="26">
        <v>30.4</v>
      </c>
      <c r="W1174" s="26">
        <v>4784</v>
      </c>
      <c r="X1174" s="26">
        <v>2236.5</v>
      </c>
      <c r="Y1174" s="26">
        <v>190.2</v>
      </c>
      <c r="Z1174" s="26">
        <v>766.5</v>
      </c>
      <c r="AA1174" s="26">
        <v>3835</v>
      </c>
      <c r="AB1174" s="26">
        <v>529.5</v>
      </c>
      <c r="AC1174" s="26">
        <v>1290</v>
      </c>
      <c r="AD1174" s="26">
        <v>16050</v>
      </c>
      <c r="AE1174" s="26">
        <v>1398</v>
      </c>
      <c r="AF1174" s="26">
        <v>2020</v>
      </c>
      <c r="AG1174" s="26">
        <v>2.6004999999999998</v>
      </c>
    </row>
    <row r="1175" spans="1:33" ht="15.75" customHeight="1">
      <c r="A1175" s="101">
        <v>45527</v>
      </c>
      <c r="B1175" s="102">
        <f>VLOOKUP(A1175,'FTSE All-Share Historical '!A:B,2,FALSE)</f>
        <v>4601.22</v>
      </c>
      <c r="C1175" s="26">
        <v>754</v>
      </c>
      <c r="D1175" s="26">
        <v>297</v>
      </c>
      <c r="E1175" s="26">
        <v>141.6</v>
      </c>
      <c r="F1175" s="26" t="e">
        <v>#N/A</v>
      </c>
      <c r="G1175" s="26">
        <v>148</v>
      </c>
      <c r="H1175" s="26">
        <v>347.5</v>
      </c>
      <c r="I1175" s="26">
        <v>42.75</v>
      </c>
      <c r="J1175" s="26">
        <v>142.5</v>
      </c>
      <c r="K1175" s="26">
        <v>222</v>
      </c>
      <c r="L1175" s="26">
        <v>153</v>
      </c>
      <c r="M1175" s="26">
        <v>350</v>
      </c>
      <c r="N1175" s="26">
        <v>309</v>
      </c>
      <c r="O1175" s="26">
        <v>964</v>
      </c>
      <c r="P1175" s="26">
        <v>2995</v>
      </c>
      <c r="Q1175" s="26">
        <v>153.6</v>
      </c>
      <c r="R1175" s="26">
        <v>105</v>
      </c>
      <c r="S1175" s="26">
        <v>72</v>
      </c>
      <c r="T1175" s="26">
        <v>155</v>
      </c>
      <c r="U1175" s="26">
        <v>182.5</v>
      </c>
      <c r="V1175" s="26">
        <v>29.75</v>
      </c>
      <c r="W1175" s="26">
        <v>4761.5</v>
      </c>
      <c r="X1175" s="26">
        <v>2250</v>
      </c>
      <c r="Y1175" s="26">
        <v>192.6</v>
      </c>
      <c r="Z1175" s="26">
        <v>764.5</v>
      </c>
      <c r="AA1175" s="26">
        <v>3865</v>
      </c>
      <c r="AB1175" s="26">
        <v>531</v>
      </c>
      <c r="AC1175" s="26">
        <v>1460</v>
      </c>
      <c r="AD1175" s="26">
        <v>16200</v>
      </c>
      <c r="AE1175" s="26">
        <v>1411</v>
      </c>
      <c r="AF1175" s="26">
        <v>2014</v>
      </c>
      <c r="AG1175" s="26">
        <v>2.7847</v>
      </c>
    </row>
    <row r="1176" spans="1:33" ht="15.75" customHeight="1">
      <c r="A1176" s="101">
        <v>45531</v>
      </c>
      <c r="B1176" s="102">
        <f>VLOOKUP(A1176,'FTSE All-Share Historical '!A:B,2,FALSE)</f>
        <v>4608.79</v>
      </c>
      <c r="C1176" s="26">
        <v>760</v>
      </c>
      <c r="D1176" s="26">
        <v>294</v>
      </c>
      <c r="E1176" s="26">
        <v>145</v>
      </c>
      <c r="F1176" s="26">
        <v>218</v>
      </c>
      <c r="G1176" s="26">
        <v>147.5</v>
      </c>
      <c r="H1176" s="26">
        <v>342.5</v>
      </c>
      <c r="I1176" s="26">
        <v>43</v>
      </c>
      <c r="J1176" s="26">
        <v>143</v>
      </c>
      <c r="K1176" s="26">
        <v>225</v>
      </c>
      <c r="L1176" s="26">
        <v>157</v>
      </c>
      <c r="M1176" s="26">
        <v>354</v>
      </c>
      <c r="N1176" s="26">
        <v>307</v>
      </c>
      <c r="O1176" s="26">
        <v>962</v>
      </c>
      <c r="P1176" s="26">
        <v>2990</v>
      </c>
      <c r="Q1176" s="26">
        <v>153.19999999999999</v>
      </c>
      <c r="R1176" s="26">
        <v>103.5</v>
      </c>
      <c r="S1176" s="26">
        <v>72.599999999999994</v>
      </c>
      <c r="T1176" s="26">
        <v>145.6</v>
      </c>
      <c r="U1176" s="26">
        <v>182</v>
      </c>
      <c r="V1176" s="26">
        <v>29.8</v>
      </c>
      <c r="W1176" s="26">
        <v>4814</v>
      </c>
      <c r="X1176" s="26">
        <v>2279</v>
      </c>
      <c r="Y1176" s="26">
        <v>194.2</v>
      </c>
      <c r="Z1176" s="26">
        <v>769.5</v>
      </c>
      <c r="AA1176" s="26">
        <v>3865</v>
      </c>
      <c r="AB1176" s="26">
        <v>528.5</v>
      </c>
      <c r="AC1176" s="26">
        <v>1465</v>
      </c>
      <c r="AD1176" s="26">
        <v>15800</v>
      </c>
      <c r="AE1176" s="26">
        <v>1476</v>
      </c>
      <c r="AF1176" s="26">
        <v>1997</v>
      </c>
      <c r="AG1176" s="26">
        <v>2.4922</v>
      </c>
    </row>
    <row r="1177" spans="1:33" ht="15.75" customHeight="1">
      <c r="A1177" s="101">
        <v>45532</v>
      </c>
      <c r="B1177" s="102">
        <f>VLOOKUP(A1177,'FTSE All-Share Historical '!A:B,2,FALSE)</f>
        <v>4605.1499999999996</v>
      </c>
      <c r="C1177" s="26">
        <v>766</v>
      </c>
      <c r="D1177" s="26">
        <v>289</v>
      </c>
      <c r="E1177" s="26">
        <v>139.4</v>
      </c>
      <c r="F1177" s="26">
        <v>219</v>
      </c>
      <c r="G1177" s="26">
        <v>146</v>
      </c>
      <c r="H1177" s="26">
        <v>347.5</v>
      </c>
      <c r="I1177" s="26">
        <v>42.2</v>
      </c>
      <c r="J1177" s="26">
        <v>143</v>
      </c>
      <c r="K1177" s="26">
        <v>220</v>
      </c>
      <c r="L1177" s="26">
        <v>153.4</v>
      </c>
      <c r="M1177" s="26">
        <v>344.5</v>
      </c>
      <c r="N1177" s="26">
        <v>302</v>
      </c>
      <c r="O1177" s="26">
        <v>956</v>
      </c>
      <c r="P1177" s="26">
        <v>2975</v>
      </c>
      <c r="Q1177" s="26">
        <v>152.19999999999999</v>
      </c>
      <c r="R1177" s="26">
        <v>103.5</v>
      </c>
      <c r="S1177" s="26">
        <v>71</v>
      </c>
      <c r="T1177" s="26">
        <v>141.19999999999999</v>
      </c>
      <c r="U1177" s="26">
        <v>181.5</v>
      </c>
      <c r="V1177" s="26">
        <v>29.2</v>
      </c>
      <c r="W1177" s="26">
        <v>4757.5</v>
      </c>
      <c r="X1177" s="26">
        <v>2235</v>
      </c>
      <c r="Y1177" s="26">
        <v>187.8</v>
      </c>
      <c r="Z1177" s="26">
        <v>754</v>
      </c>
      <c r="AA1177" s="26">
        <v>3890</v>
      </c>
      <c r="AB1177" s="26">
        <v>529.5</v>
      </c>
      <c r="AC1177" s="26">
        <v>1465</v>
      </c>
      <c r="AD1177" s="26">
        <v>15450</v>
      </c>
      <c r="AE1177" s="26">
        <v>1440</v>
      </c>
      <c r="AF1177" s="26">
        <v>1990</v>
      </c>
      <c r="AG1177" s="26">
        <v>2.6366999999999998</v>
      </c>
    </row>
    <row r="1178" spans="1:33" ht="15.75" customHeight="1">
      <c r="A1178" s="101">
        <v>45533</v>
      </c>
      <c r="B1178" s="102">
        <f>VLOOKUP(A1178,'FTSE All-Share Historical '!A:B,2,FALSE)</f>
        <v>4621.09</v>
      </c>
      <c r="C1178" s="26">
        <v>764</v>
      </c>
      <c r="D1178" s="26">
        <v>296</v>
      </c>
      <c r="E1178" s="26">
        <v>140</v>
      </c>
      <c r="F1178" s="26">
        <v>224</v>
      </c>
      <c r="G1178" s="26">
        <v>144.5</v>
      </c>
      <c r="H1178" s="26">
        <v>345</v>
      </c>
      <c r="I1178" s="26">
        <v>40.75</v>
      </c>
      <c r="J1178" s="26">
        <v>144.5</v>
      </c>
      <c r="K1178" s="26">
        <v>220</v>
      </c>
      <c r="L1178" s="26">
        <v>154.19999999999999</v>
      </c>
      <c r="M1178" s="26">
        <v>337</v>
      </c>
      <c r="N1178" s="26">
        <v>296</v>
      </c>
      <c r="O1178" s="26">
        <v>948</v>
      </c>
      <c r="P1178" s="26">
        <v>2990</v>
      </c>
      <c r="Q1178" s="26">
        <v>152.4</v>
      </c>
      <c r="R1178" s="26">
        <v>101</v>
      </c>
      <c r="S1178" s="26">
        <v>71.7</v>
      </c>
      <c r="T1178" s="26">
        <v>143</v>
      </c>
      <c r="U1178" s="26">
        <v>181</v>
      </c>
      <c r="V1178" s="26">
        <v>29</v>
      </c>
      <c r="W1178" s="26">
        <v>4795</v>
      </c>
      <c r="X1178" s="26">
        <v>2239</v>
      </c>
      <c r="Y1178" s="26">
        <v>191</v>
      </c>
      <c r="Z1178" s="26">
        <v>759</v>
      </c>
      <c r="AA1178" s="26">
        <v>3860</v>
      </c>
      <c r="AB1178" s="26">
        <v>521</v>
      </c>
      <c r="AC1178" s="26">
        <v>1445</v>
      </c>
      <c r="AD1178" s="26">
        <v>15550</v>
      </c>
      <c r="AE1178" s="26">
        <v>1458</v>
      </c>
      <c r="AF1178" s="26">
        <v>1993</v>
      </c>
      <c r="AG1178" s="26">
        <v>3.0158999999999998</v>
      </c>
    </row>
    <row r="1179" spans="1:33" ht="15.75" customHeight="1">
      <c r="A1179" s="101">
        <v>45534</v>
      </c>
      <c r="B1179" s="102">
        <f>VLOOKUP(A1179,'FTSE All-Share Historical '!A:B,2,FALSE)</f>
        <v>4621.33</v>
      </c>
      <c r="C1179" s="26">
        <v>744</v>
      </c>
      <c r="D1179" s="26">
        <v>300</v>
      </c>
      <c r="E1179" s="26">
        <v>147</v>
      </c>
      <c r="F1179" s="26">
        <v>214</v>
      </c>
      <c r="G1179" s="26">
        <v>145</v>
      </c>
      <c r="H1179" s="26">
        <v>350.5</v>
      </c>
      <c r="I1179" s="26">
        <v>40.1</v>
      </c>
      <c r="J1179" s="26">
        <v>143.5</v>
      </c>
      <c r="K1179" s="26">
        <v>226</v>
      </c>
      <c r="L1179" s="26">
        <v>152.80000000000001</v>
      </c>
      <c r="M1179" s="26">
        <v>335</v>
      </c>
      <c r="N1179" s="26">
        <v>297</v>
      </c>
      <c r="O1179" s="26">
        <v>942</v>
      </c>
      <c r="P1179" s="26">
        <v>2990</v>
      </c>
      <c r="Q1179" s="26">
        <v>152</v>
      </c>
      <c r="R1179" s="26">
        <v>104</v>
      </c>
      <c r="S1179" s="26">
        <v>71.599999999999994</v>
      </c>
      <c r="T1179" s="26">
        <v>137.6</v>
      </c>
      <c r="U1179" s="26">
        <v>180</v>
      </c>
      <c r="V1179" s="26">
        <v>30</v>
      </c>
      <c r="W1179" s="26">
        <v>4770</v>
      </c>
      <c r="X1179" s="26">
        <v>2209</v>
      </c>
      <c r="Y1179" s="26">
        <v>189</v>
      </c>
      <c r="Z1179" s="26">
        <v>759</v>
      </c>
      <c r="AA1179" s="26">
        <v>3810</v>
      </c>
      <c r="AB1179" s="26">
        <v>524</v>
      </c>
      <c r="AC1179" s="26">
        <v>1445</v>
      </c>
      <c r="AD1179" s="26">
        <v>15500</v>
      </c>
      <c r="AE1179" s="26">
        <v>1475</v>
      </c>
      <c r="AF1179" s="26">
        <v>1983</v>
      </c>
      <c r="AG1179" s="26">
        <v>2.9039000000000001</v>
      </c>
    </row>
    <row r="1180" spans="1:33" ht="15.75" customHeight="1">
      <c r="A1180" s="101">
        <v>45537</v>
      </c>
      <c r="B1180" s="102">
        <f>VLOOKUP(A1180,'FTSE All-Share Historical '!A:B,2,FALSE)</f>
        <v>4612.05</v>
      </c>
      <c r="C1180" s="26">
        <v>750</v>
      </c>
      <c r="D1180" s="26">
        <v>299</v>
      </c>
      <c r="E1180" s="26">
        <v>147</v>
      </c>
      <c r="F1180" s="26">
        <v>217</v>
      </c>
      <c r="G1180" s="26">
        <v>145.5</v>
      </c>
      <c r="H1180" s="26">
        <v>349</v>
      </c>
      <c r="I1180" s="26">
        <v>39.299999999999997</v>
      </c>
      <c r="J1180" s="26">
        <v>143.5</v>
      </c>
      <c r="K1180" s="26">
        <v>228</v>
      </c>
      <c r="L1180" s="26">
        <v>155.6</v>
      </c>
      <c r="M1180" s="26">
        <v>327</v>
      </c>
      <c r="N1180" s="26">
        <v>293.5</v>
      </c>
      <c r="O1180" s="26">
        <v>942</v>
      </c>
      <c r="P1180" s="26">
        <v>2920</v>
      </c>
      <c r="Q1180" s="26">
        <v>151.4</v>
      </c>
      <c r="R1180" s="26">
        <v>104.5</v>
      </c>
      <c r="S1180" s="26">
        <v>69.2</v>
      </c>
      <c r="T1180" s="26">
        <v>139</v>
      </c>
      <c r="U1180" s="26">
        <v>183</v>
      </c>
      <c r="V1180" s="26">
        <v>28.55</v>
      </c>
      <c r="W1180" s="26">
        <v>4701.5</v>
      </c>
      <c r="X1180" s="26">
        <v>2215</v>
      </c>
      <c r="Y1180" s="26">
        <v>188.6</v>
      </c>
      <c r="Z1180" s="26">
        <v>744.5</v>
      </c>
      <c r="AA1180" s="26">
        <v>3800</v>
      </c>
      <c r="AB1180" s="26">
        <v>512.5</v>
      </c>
      <c r="AC1180" s="26">
        <v>1410</v>
      </c>
      <c r="AD1180" s="26">
        <v>15500</v>
      </c>
      <c r="AE1180" s="26">
        <v>1456</v>
      </c>
      <c r="AF1180" s="26">
        <v>1974</v>
      </c>
      <c r="AG1180" s="26">
        <v>2.5897000000000001</v>
      </c>
    </row>
    <row r="1181" spans="1:33" ht="15.75" customHeight="1">
      <c r="A1181" s="101">
        <v>45538</v>
      </c>
      <c r="B1181" s="102">
        <f>VLOOKUP(A1181,'FTSE All-Share Historical '!A:B,2,FALSE)</f>
        <v>4575.75</v>
      </c>
      <c r="C1181" s="26">
        <v>740</v>
      </c>
      <c r="D1181" s="26">
        <v>293</v>
      </c>
      <c r="E1181" s="26">
        <v>145.19999999999999</v>
      </c>
      <c r="F1181" s="26">
        <v>219</v>
      </c>
      <c r="G1181" s="26">
        <v>145</v>
      </c>
      <c r="H1181" s="26">
        <v>333</v>
      </c>
      <c r="I1181" s="26">
        <v>38.4</v>
      </c>
      <c r="J1181" s="26">
        <v>143.5</v>
      </c>
      <c r="K1181" s="26">
        <v>233</v>
      </c>
      <c r="L1181" s="26">
        <v>152</v>
      </c>
      <c r="M1181" s="26">
        <v>329</v>
      </c>
      <c r="N1181" s="26">
        <v>285</v>
      </c>
      <c r="O1181" s="26">
        <v>942</v>
      </c>
      <c r="P1181" s="26">
        <v>2945</v>
      </c>
      <c r="Q1181" s="26">
        <v>148.80000000000001</v>
      </c>
      <c r="R1181" s="26">
        <v>104</v>
      </c>
      <c r="S1181" s="26">
        <v>68</v>
      </c>
      <c r="T1181" s="26">
        <v>136.19999999999999</v>
      </c>
      <c r="U1181" s="26">
        <v>180.5</v>
      </c>
      <c r="V1181" s="26">
        <v>28.4</v>
      </c>
      <c r="W1181" s="26">
        <v>4596.5</v>
      </c>
      <c r="X1181" s="26">
        <v>2108.5</v>
      </c>
      <c r="Y1181" s="26">
        <v>179.6</v>
      </c>
      <c r="Z1181" s="26">
        <v>732.5</v>
      </c>
      <c r="AA1181" s="26">
        <v>3695</v>
      </c>
      <c r="AB1181" s="26">
        <v>509</v>
      </c>
      <c r="AC1181" s="26">
        <v>1385</v>
      </c>
      <c r="AD1181" s="26">
        <v>15550</v>
      </c>
      <c r="AE1181" s="26">
        <v>1456</v>
      </c>
      <c r="AF1181" s="26">
        <v>1961</v>
      </c>
      <c r="AG1181" s="26">
        <v>2.6150000000000002</v>
      </c>
    </row>
    <row r="1182" spans="1:33" ht="15.75" customHeight="1">
      <c r="A1182" s="101">
        <v>45539</v>
      </c>
      <c r="B1182" s="102">
        <f>VLOOKUP(A1182,'FTSE All-Share Historical '!A:B,2,FALSE)</f>
        <v>4562.03</v>
      </c>
      <c r="C1182" s="26">
        <v>750</v>
      </c>
      <c r="D1182" s="26">
        <v>293</v>
      </c>
      <c r="E1182" s="26">
        <v>146.6</v>
      </c>
      <c r="F1182" s="26">
        <v>217</v>
      </c>
      <c r="G1182" s="26">
        <v>143.5</v>
      </c>
      <c r="H1182" s="26">
        <v>325</v>
      </c>
      <c r="I1182" s="26">
        <v>37.5</v>
      </c>
      <c r="J1182" s="26">
        <v>144.5</v>
      </c>
      <c r="K1182" s="26">
        <v>234</v>
      </c>
      <c r="L1182" s="26">
        <v>149.19999999999999</v>
      </c>
      <c r="M1182" s="26">
        <v>329</v>
      </c>
      <c r="N1182" s="26">
        <v>285</v>
      </c>
      <c r="O1182" s="26">
        <v>950</v>
      </c>
      <c r="P1182" s="26">
        <v>2930</v>
      </c>
      <c r="Q1182" s="26">
        <v>151</v>
      </c>
      <c r="R1182" s="26">
        <v>104.5</v>
      </c>
      <c r="S1182" s="26">
        <v>68.2</v>
      </c>
      <c r="T1182" s="26">
        <v>137</v>
      </c>
      <c r="U1182" s="26">
        <v>181.5</v>
      </c>
      <c r="V1182" s="26">
        <v>28.45</v>
      </c>
      <c r="W1182" s="26">
        <v>4581</v>
      </c>
      <c r="X1182" s="26">
        <v>2097.5</v>
      </c>
      <c r="Y1182" s="26">
        <v>180.6</v>
      </c>
      <c r="Z1182" s="26">
        <v>726</v>
      </c>
      <c r="AA1182" s="26">
        <v>3710</v>
      </c>
      <c r="AB1182" s="26">
        <v>501</v>
      </c>
      <c r="AC1182" s="26">
        <v>1370</v>
      </c>
      <c r="AD1182" s="26">
        <v>14700</v>
      </c>
      <c r="AE1182" s="26">
        <v>1455</v>
      </c>
      <c r="AF1182" s="26">
        <v>1977</v>
      </c>
      <c r="AG1182" s="26">
        <v>2.6004999999999998</v>
      </c>
    </row>
    <row r="1183" spans="1:33" ht="15.75" customHeight="1">
      <c r="A1183" s="101">
        <v>45540</v>
      </c>
      <c r="B1183" s="102">
        <f>VLOOKUP(A1183,'FTSE All-Share Historical '!A:B,2,FALSE)</f>
        <v>4547.37</v>
      </c>
      <c r="C1183" s="26">
        <v>746</v>
      </c>
      <c r="D1183" s="26">
        <v>288</v>
      </c>
      <c r="E1183" s="26">
        <v>145.6</v>
      </c>
      <c r="F1183" s="26">
        <v>219</v>
      </c>
      <c r="G1183" s="26">
        <v>143</v>
      </c>
      <c r="H1183" s="26">
        <v>325</v>
      </c>
      <c r="I1183" s="26">
        <v>37.450000000000003</v>
      </c>
      <c r="J1183" s="26">
        <v>144.5</v>
      </c>
      <c r="K1183" s="26">
        <v>233</v>
      </c>
      <c r="L1183" s="26">
        <v>151</v>
      </c>
      <c r="M1183" s="26">
        <v>332</v>
      </c>
      <c r="N1183" s="26">
        <v>286</v>
      </c>
      <c r="O1183" s="26">
        <v>948</v>
      </c>
      <c r="P1183" s="26">
        <v>2945</v>
      </c>
      <c r="Q1183" s="26">
        <v>150.6</v>
      </c>
      <c r="R1183" s="26">
        <v>106.5</v>
      </c>
      <c r="S1183" s="26">
        <v>68.900000000000006</v>
      </c>
      <c r="T1183" s="26">
        <v>133.19999999999999</v>
      </c>
      <c r="U1183" s="26">
        <v>180</v>
      </c>
      <c r="V1183" s="26">
        <v>27.8</v>
      </c>
      <c r="W1183" s="26">
        <v>4591</v>
      </c>
      <c r="X1183" s="26">
        <v>2102</v>
      </c>
      <c r="Y1183" s="26">
        <v>180.6</v>
      </c>
      <c r="Z1183" s="26">
        <v>726</v>
      </c>
      <c r="AA1183" s="26">
        <v>3655</v>
      </c>
      <c r="AB1183" s="26">
        <v>501.5</v>
      </c>
      <c r="AC1183" s="26">
        <v>1370</v>
      </c>
      <c r="AD1183" s="26">
        <v>14550</v>
      </c>
      <c r="AE1183" s="26">
        <v>1470</v>
      </c>
      <c r="AF1183" s="26">
        <v>1992</v>
      </c>
      <c r="AG1183" s="26">
        <v>2.8714</v>
      </c>
    </row>
    <row r="1184" spans="1:33" ht="15.75" customHeight="1">
      <c r="A1184" s="101">
        <v>45541</v>
      </c>
      <c r="B1184" s="102">
        <f>VLOOKUP(A1184,'FTSE All-Share Historical '!A:B,2,FALSE)</f>
        <v>4510.6099999999997</v>
      </c>
      <c r="C1184" s="26">
        <v>728</v>
      </c>
      <c r="D1184" s="26">
        <v>291</v>
      </c>
      <c r="E1184" s="26">
        <v>142</v>
      </c>
      <c r="F1184" s="26">
        <v>220</v>
      </c>
      <c r="G1184" s="26">
        <v>145</v>
      </c>
      <c r="H1184" s="26">
        <v>325</v>
      </c>
      <c r="I1184" s="26">
        <v>37</v>
      </c>
      <c r="J1184" s="26">
        <v>160</v>
      </c>
      <c r="K1184" s="26">
        <v>232</v>
      </c>
      <c r="L1184" s="26">
        <v>146.19999999999999</v>
      </c>
      <c r="M1184" s="26">
        <v>327</v>
      </c>
      <c r="N1184" s="26">
        <v>284</v>
      </c>
      <c r="O1184" s="26">
        <v>928</v>
      </c>
      <c r="P1184" s="26">
        <v>2945</v>
      </c>
      <c r="Q1184" s="26">
        <v>144.19999999999999</v>
      </c>
      <c r="R1184" s="26">
        <v>104.5</v>
      </c>
      <c r="S1184" s="26">
        <v>68.5</v>
      </c>
      <c r="T1184" s="26">
        <v>133.4</v>
      </c>
      <c r="U1184" s="26">
        <v>171.5</v>
      </c>
      <c r="V1184" s="26">
        <v>26.3</v>
      </c>
      <c r="W1184" s="26">
        <v>4516</v>
      </c>
      <c r="X1184" s="26">
        <v>2024</v>
      </c>
      <c r="Y1184" s="26">
        <v>173.2</v>
      </c>
      <c r="Z1184" s="26">
        <v>712</v>
      </c>
      <c r="AA1184" s="26">
        <v>3660</v>
      </c>
      <c r="AB1184" s="26">
        <v>467.6</v>
      </c>
      <c r="AC1184" s="26">
        <v>1350</v>
      </c>
      <c r="AD1184" s="26">
        <v>14600</v>
      </c>
      <c r="AE1184" s="26">
        <v>1439</v>
      </c>
      <c r="AF1184" s="26">
        <v>1956</v>
      </c>
      <c r="AG1184" s="26">
        <v>2.8317000000000001</v>
      </c>
    </row>
    <row r="1185" spans="1:33" ht="15.75" customHeight="1">
      <c r="A1185" s="101">
        <v>45544</v>
      </c>
      <c r="B1185" s="102">
        <f>VLOOKUP(A1185,'FTSE All-Share Historical '!A:B,2,FALSE)</f>
        <v>4557.8500000000004</v>
      </c>
      <c r="C1185" s="26">
        <v>754</v>
      </c>
      <c r="D1185" s="26">
        <v>294</v>
      </c>
      <c r="E1185" s="26">
        <v>146</v>
      </c>
      <c r="F1185" s="26">
        <v>224</v>
      </c>
      <c r="G1185" s="26">
        <v>142</v>
      </c>
      <c r="H1185" s="26">
        <v>322</v>
      </c>
      <c r="I1185" s="26">
        <v>36.35</v>
      </c>
      <c r="J1185" s="26">
        <v>153</v>
      </c>
      <c r="K1185" s="26">
        <v>235</v>
      </c>
      <c r="L1185" s="26">
        <v>146.80000000000001</v>
      </c>
      <c r="M1185" s="26">
        <v>331.5</v>
      </c>
      <c r="N1185" s="26">
        <v>288</v>
      </c>
      <c r="O1185" s="26">
        <v>936</v>
      </c>
      <c r="P1185" s="26">
        <v>2985</v>
      </c>
      <c r="Q1185" s="26">
        <v>146.6</v>
      </c>
      <c r="R1185" s="26">
        <v>105</v>
      </c>
      <c r="S1185" s="26">
        <v>69.5</v>
      </c>
      <c r="T1185" s="26">
        <v>133.6</v>
      </c>
      <c r="U1185" s="26">
        <v>175</v>
      </c>
      <c r="V1185" s="26">
        <v>27.8</v>
      </c>
      <c r="W1185" s="26">
        <v>4577</v>
      </c>
      <c r="X1185" s="26">
        <v>2029.5</v>
      </c>
      <c r="Y1185" s="26">
        <v>174.2</v>
      </c>
      <c r="Z1185" s="26">
        <v>718.5</v>
      </c>
      <c r="AA1185" s="26">
        <v>3625</v>
      </c>
      <c r="AB1185" s="26">
        <v>484.6</v>
      </c>
      <c r="AC1185" s="26">
        <v>1355</v>
      </c>
      <c r="AD1185" s="26">
        <v>14400</v>
      </c>
      <c r="AE1185" s="26">
        <v>1452</v>
      </c>
      <c r="AF1185" s="26">
        <v>1944</v>
      </c>
      <c r="AG1185" s="26">
        <v>2.8822999999999999</v>
      </c>
    </row>
    <row r="1186" spans="1:33" ht="15.75" customHeight="1">
      <c r="A1186" s="101">
        <v>45545</v>
      </c>
      <c r="B1186" s="102">
        <f>VLOOKUP(A1186,'FTSE All-Share Historical '!A:B,2,FALSE)</f>
        <v>4527.16</v>
      </c>
      <c r="C1186" s="26">
        <v>746</v>
      </c>
      <c r="D1186" s="26">
        <v>288</v>
      </c>
      <c r="E1186" s="26">
        <v>147</v>
      </c>
      <c r="F1186" s="26">
        <v>219</v>
      </c>
      <c r="G1186" s="26">
        <v>144</v>
      </c>
      <c r="H1186" s="26">
        <v>333.5</v>
      </c>
      <c r="I1186" s="26">
        <v>37.1</v>
      </c>
      <c r="J1186" s="26">
        <v>154</v>
      </c>
      <c r="K1186" s="26">
        <v>234</v>
      </c>
      <c r="L1186" s="26">
        <v>145.80000000000001</v>
      </c>
      <c r="M1186" s="26">
        <v>330.5</v>
      </c>
      <c r="N1186" s="26">
        <v>293</v>
      </c>
      <c r="O1186" s="26">
        <v>926</v>
      </c>
      <c r="P1186" s="26">
        <v>2970</v>
      </c>
      <c r="Q1186" s="26">
        <v>146.80000000000001</v>
      </c>
      <c r="R1186" s="26">
        <v>105</v>
      </c>
      <c r="S1186" s="26">
        <v>70.2</v>
      </c>
      <c r="T1186" s="26">
        <v>130</v>
      </c>
      <c r="U1186" s="26">
        <v>174</v>
      </c>
      <c r="V1186" s="26">
        <v>27.85</v>
      </c>
      <c r="W1186" s="26">
        <v>4561</v>
      </c>
      <c r="X1186" s="26">
        <v>2009</v>
      </c>
      <c r="Y1186" s="26">
        <v>173.4</v>
      </c>
      <c r="Z1186" s="26">
        <v>705.5</v>
      </c>
      <c r="AA1186" s="26">
        <v>3580</v>
      </c>
      <c r="AB1186" s="26">
        <v>481</v>
      </c>
      <c r="AC1186" s="26">
        <v>1345</v>
      </c>
      <c r="AD1186" s="26">
        <v>14500</v>
      </c>
      <c r="AE1186" s="26">
        <v>1470</v>
      </c>
      <c r="AF1186" s="26">
        <v>1917</v>
      </c>
      <c r="AG1186" s="26">
        <v>2.7233000000000001</v>
      </c>
    </row>
    <row r="1187" spans="1:33" ht="15.75" customHeight="1">
      <c r="A1187" s="101">
        <v>45546</v>
      </c>
      <c r="B1187" s="102">
        <f>VLOOKUP(A1187,'FTSE All-Share Historical '!A:B,2,FALSE)</f>
        <v>4517.84</v>
      </c>
      <c r="C1187" s="26">
        <v>754</v>
      </c>
      <c r="D1187" s="26">
        <v>289</v>
      </c>
      <c r="E1187" s="26">
        <v>147</v>
      </c>
      <c r="F1187" s="26">
        <v>220</v>
      </c>
      <c r="G1187" s="26">
        <v>142</v>
      </c>
      <c r="H1187" s="26">
        <v>325</v>
      </c>
      <c r="I1187" s="26">
        <v>36.049999999999997</v>
      </c>
      <c r="J1187" s="26">
        <v>152</v>
      </c>
      <c r="K1187" s="26">
        <v>228</v>
      </c>
      <c r="L1187" s="26">
        <v>141.19999999999999</v>
      </c>
      <c r="M1187" s="26">
        <v>334.5</v>
      </c>
      <c r="N1187" s="26">
        <v>288.5</v>
      </c>
      <c r="O1187" s="26">
        <v>912</v>
      </c>
      <c r="P1187" s="26">
        <v>2970</v>
      </c>
      <c r="Q1187" s="26">
        <v>150.19999999999999</v>
      </c>
      <c r="R1187" s="26">
        <v>96</v>
      </c>
      <c r="S1187" s="26">
        <v>66.5</v>
      </c>
      <c r="T1187" s="26">
        <v>133</v>
      </c>
      <c r="U1187" s="26">
        <v>173.5</v>
      </c>
      <c r="V1187" s="26">
        <v>27.15</v>
      </c>
      <c r="W1187" s="26">
        <v>4630.5</v>
      </c>
      <c r="X1187" s="26">
        <v>2002.5</v>
      </c>
      <c r="Y1187" s="26">
        <v>177.6</v>
      </c>
      <c r="Z1187" s="26">
        <v>691.5</v>
      </c>
      <c r="AA1187" s="26">
        <v>3600</v>
      </c>
      <c r="AB1187" s="26">
        <v>478</v>
      </c>
      <c r="AC1187" s="26">
        <v>1335</v>
      </c>
      <c r="AD1187" s="26">
        <v>14350</v>
      </c>
      <c r="AE1187" s="26">
        <v>1398</v>
      </c>
      <c r="AF1187" s="26">
        <v>1932</v>
      </c>
      <c r="AG1187" s="26">
        <v>2.8496999999999999</v>
      </c>
    </row>
    <row r="1188" spans="1:33" ht="15.75" customHeight="1">
      <c r="A1188" s="101">
        <v>45547</v>
      </c>
      <c r="B1188" s="102">
        <f>VLOOKUP(A1188,'FTSE All-Share Historical '!A:B,2,FALSE)</f>
        <v>4545</v>
      </c>
      <c r="C1188" s="26">
        <v>750</v>
      </c>
      <c r="D1188" s="26">
        <v>292</v>
      </c>
      <c r="E1188" s="26">
        <v>148.6</v>
      </c>
      <c r="F1188" s="26">
        <v>219</v>
      </c>
      <c r="G1188" s="26">
        <v>141</v>
      </c>
      <c r="H1188" s="26">
        <v>329</v>
      </c>
      <c r="I1188" s="26">
        <v>36.35</v>
      </c>
      <c r="J1188" s="26">
        <v>150</v>
      </c>
      <c r="K1188" s="26">
        <v>235</v>
      </c>
      <c r="L1188" s="26">
        <v>143.19999999999999</v>
      </c>
      <c r="M1188" s="26">
        <v>340</v>
      </c>
      <c r="N1188" s="26">
        <v>291.5</v>
      </c>
      <c r="O1188" s="26">
        <v>910</v>
      </c>
      <c r="P1188" s="26">
        <v>2955</v>
      </c>
      <c r="Q1188" s="26">
        <v>139.80000000000001</v>
      </c>
      <c r="R1188" s="26">
        <v>100</v>
      </c>
      <c r="S1188" s="26">
        <v>67.099999999999994</v>
      </c>
      <c r="T1188" s="26">
        <v>136</v>
      </c>
      <c r="U1188" s="26">
        <v>172.5</v>
      </c>
      <c r="V1188" s="26">
        <v>27.35</v>
      </c>
      <c r="W1188" s="26">
        <v>4720.5</v>
      </c>
      <c r="X1188" s="26">
        <v>2062</v>
      </c>
      <c r="Y1188" s="26">
        <v>184.6</v>
      </c>
      <c r="Z1188" s="26">
        <v>692</v>
      </c>
      <c r="AA1188" s="26">
        <v>3615</v>
      </c>
      <c r="AB1188" s="26">
        <v>476</v>
      </c>
      <c r="AC1188" s="26">
        <v>1325</v>
      </c>
      <c r="AD1188" s="26">
        <v>14550</v>
      </c>
      <c r="AE1188" s="26">
        <v>1390</v>
      </c>
      <c r="AF1188" s="26">
        <v>1930</v>
      </c>
      <c r="AG1188" s="26">
        <v>2.9617</v>
      </c>
    </row>
    <row r="1189" spans="1:33" ht="15.75" customHeight="1">
      <c r="A1189" s="101">
        <v>45548</v>
      </c>
      <c r="B1189" s="102">
        <f>VLOOKUP(A1189,'FTSE All-Share Historical '!A:B,2,FALSE)</f>
        <v>4566.32</v>
      </c>
      <c r="C1189" s="26">
        <v>752</v>
      </c>
      <c r="D1189" s="26">
        <v>289</v>
      </c>
      <c r="E1189" s="26">
        <v>150.4</v>
      </c>
      <c r="F1189" s="26">
        <v>221</v>
      </c>
      <c r="G1189" s="26">
        <v>142.5</v>
      </c>
      <c r="H1189" s="26">
        <v>329</v>
      </c>
      <c r="I1189" s="26">
        <v>37.200000000000003</v>
      </c>
      <c r="J1189" s="26">
        <v>153.5</v>
      </c>
      <c r="K1189" s="26">
        <v>235</v>
      </c>
      <c r="L1189" s="26">
        <v>145.6</v>
      </c>
      <c r="M1189" s="26">
        <v>339</v>
      </c>
      <c r="N1189" s="26">
        <v>297</v>
      </c>
      <c r="O1189" s="26">
        <v>922</v>
      </c>
      <c r="P1189" s="26">
        <v>2960</v>
      </c>
      <c r="Q1189" s="26">
        <v>140</v>
      </c>
      <c r="R1189" s="26">
        <v>100</v>
      </c>
      <c r="S1189" s="26">
        <v>66.2</v>
      </c>
      <c r="T1189" s="26">
        <v>131.80000000000001</v>
      </c>
      <c r="U1189" s="26">
        <v>172.5</v>
      </c>
      <c r="V1189" s="26">
        <v>27.5</v>
      </c>
      <c r="W1189" s="26">
        <v>4757</v>
      </c>
      <c r="X1189" s="26">
        <v>2104.5</v>
      </c>
      <c r="Y1189" s="26">
        <v>188</v>
      </c>
      <c r="Z1189" s="26">
        <v>711</v>
      </c>
      <c r="AA1189" s="26">
        <v>3600</v>
      </c>
      <c r="AB1189" s="26">
        <v>472.2</v>
      </c>
      <c r="AC1189" s="26">
        <v>1325</v>
      </c>
      <c r="AD1189" s="26">
        <v>14650</v>
      </c>
      <c r="AE1189" s="26">
        <v>1418</v>
      </c>
      <c r="AF1189" s="26">
        <v>1936</v>
      </c>
      <c r="AG1189" s="26">
        <v>2.9256000000000002</v>
      </c>
    </row>
    <row r="1190" spans="1:33" ht="15.75" customHeight="1">
      <c r="A1190" s="101">
        <v>45551</v>
      </c>
      <c r="B1190" s="102">
        <f>VLOOKUP(A1190,'FTSE All-Share Historical '!A:B,2,FALSE)</f>
        <v>4569.8900000000003</v>
      </c>
      <c r="C1190" s="26">
        <v>770</v>
      </c>
      <c r="D1190" s="26">
        <v>289</v>
      </c>
      <c r="E1190" s="26">
        <v>149.4</v>
      </c>
      <c r="F1190" s="26">
        <v>232</v>
      </c>
      <c r="G1190" s="26">
        <v>142</v>
      </c>
      <c r="H1190" s="26">
        <v>333.5</v>
      </c>
      <c r="I1190" s="26">
        <v>37.200000000000003</v>
      </c>
      <c r="J1190" s="26">
        <v>150.5</v>
      </c>
      <c r="K1190" s="26">
        <v>235</v>
      </c>
      <c r="L1190" s="26">
        <v>144.4</v>
      </c>
      <c r="M1190" s="26">
        <v>352.5</v>
      </c>
      <c r="N1190" s="26">
        <v>297</v>
      </c>
      <c r="O1190" s="26">
        <v>912</v>
      </c>
      <c r="P1190" s="26">
        <v>2990</v>
      </c>
      <c r="Q1190" s="26">
        <v>143.4</v>
      </c>
      <c r="R1190" s="26">
        <v>102</v>
      </c>
      <c r="S1190" s="26">
        <v>65.599999999999994</v>
      </c>
      <c r="T1190" s="26">
        <v>131</v>
      </c>
      <c r="U1190" s="26">
        <v>169.5</v>
      </c>
      <c r="V1190" s="26">
        <v>27.5</v>
      </c>
      <c r="W1190" s="26">
        <v>4774</v>
      </c>
      <c r="X1190" s="26">
        <v>2099.5</v>
      </c>
      <c r="Y1190" s="26">
        <v>186.8</v>
      </c>
      <c r="Z1190" s="26">
        <v>710.5</v>
      </c>
      <c r="AA1190" s="26">
        <v>3645</v>
      </c>
      <c r="AB1190" s="26">
        <v>468.4</v>
      </c>
      <c r="AC1190" s="26">
        <v>1330</v>
      </c>
      <c r="AD1190" s="26">
        <v>14860</v>
      </c>
      <c r="AE1190" s="26">
        <v>1406</v>
      </c>
      <c r="AF1190" s="26">
        <v>1953</v>
      </c>
      <c r="AG1190" s="26">
        <v>2.8136000000000001</v>
      </c>
    </row>
    <row r="1191" spans="1:33" ht="15.75" customHeight="1">
      <c r="A1191" s="101">
        <v>45552</v>
      </c>
      <c r="B1191" s="102">
        <f>VLOOKUP(A1191,'FTSE All-Share Historical '!A:B,2,FALSE)</f>
        <v>4585.3</v>
      </c>
      <c r="C1191" s="26">
        <v>770</v>
      </c>
      <c r="D1191" s="26">
        <v>290</v>
      </c>
      <c r="E1191" s="26">
        <v>149.80000000000001</v>
      </c>
      <c r="F1191" s="26">
        <v>222</v>
      </c>
      <c r="G1191" s="26">
        <v>142</v>
      </c>
      <c r="H1191" s="26">
        <v>321.5</v>
      </c>
      <c r="I1191" s="26">
        <v>37.25</v>
      </c>
      <c r="J1191" s="26">
        <v>148</v>
      </c>
      <c r="K1191" s="26">
        <v>235</v>
      </c>
      <c r="L1191" s="26">
        <v>145.6</v>
      </c>
      <c r="M1191" s="26">
        <v>341</v>
      </c>
      <c r="N1191" s="26">
        <v>297</v>
      </c>
      <c r="O1191" s="26">
        <v>918</v>
      </c>
      <c r="P1191" s="26">
        <v>2970</v>
      </c>
      <c r="Q1191" s="26">
        <v>141.6</v>
      </c>
      <c r="R1191" s="26">
        <v>102.5</v>
      </c>
      <c r="S1191" s="26">
        <v>64.900000000000006</v>
      </c>
      <c r="T1191" s="26">
        <v>137</v>
      </c>
      <c r="U1191" s="26">
        <v>170</v>
      </c>
      <c r="V1191" s="26">
        <v>27.5</v>
      </c>
      <c r="W1191" s="26">
        <v>4789.5</v>
      </c>
      <c r="X1191" s="26">
        <v>2137</v>
      </c>
      <c r="Y1191" s="26">
        <v>187.4</v>
      </c>
      <c r="Z1191" s="26">
        <v>718.5</v>
      </c>
      <c r="AA1191" s="26">
        <v>3715</v>
      </c>
      <c r="AB1191" s="26">
        <v>462.4</v>
      </c>
      <c r="AC1191" s="26">
        <v>1335</v>
      </c>
      <c r="AD1191" s="26">
        <v>15450</v>
      </c>
      <c r="AE1191" s="26">
        <v>1421</v>
      </c>
      <c r="AF1191" s="26">
        <v>1915</v>
      </c>
      <c r="AG1191" s="26">
        <v>2.8136000000000001</v>
      </c>
    </row>
    <row r="1192" spans="1:33" ht="15.75" customHeight="1">
      <c r="A1192" s="101">
        <v>45553</v>
      </c>
      <c r="B1192" s="102">
        <f>VLOOKUP(A1192,'FTSE All-Share Historical '!A:B,2,FALSE)</f>
        <v>4555.2700000000004</v>
      </c>
      <c r="C1192" s="26">
        <v>766</v>
      </c>
      <c r="D1192" s="26">
        <v>291</v>
      </c>
      <c r="E1192" s="26">
        <v>150.6</v>
      </c>
      <c r="F1192" s="26">
        <v>223</v>
      </c>
      <c r="G1192" s="26">
        <v>142</v>
      </c>
      <c r="H1192" s="26">
        <v>335</v>
      </c>
      <c r="I1192" s="26">
        <v>37.549999999999997</v>
      </c>
      <c r="J1192" s="26">
        <v>149</v>
      </c>
      <c r="K1192" s="26">
        <v>234</v>
      </c>
      <c r="L1192" s="26">
        <v>144</v>
      </c>
      <c r="M1192" s="26">
        <v>338</v>
      </c>
      <c r="N1192" s="26">
        <v>295</v>
      </c>
      <c r="O1192" s="26">
        <v>912</v>
      </c>
      <c r="P1192" s="26">
        <v>2995</v>
      </c>
      <c r="Q1192" s="26">
        <v>142.6</v>
      </c>
      <c r="R1192" s="26">
        <v>102.5</v>
      </c>
      <c r="S1192" s="26">
        <v>64.5</v>
      </c>
      <c r="T1192" s="26">
        <v>132.6</v>
      </c>
      <c r="U1192" s="26">
        <v>168</v>
      </c>
      <c r="V1192" s="26">
        <v>27.15</v>
      </c>
      <c r="W1192" s="26">
        <v>4765.5</v>
      </c>
      <c r="X1192" s="26">
        <v>2123.5</v>
      </c>
      <c r="Y1192" s="26">
        <v>187</v>
      </c>
      <c r="Z1192" s="26">
        <v>715</v>
      </c>
      <c r="AA1192" s="26">
        <v>3720</v>
      </c>
      <c r="AB1192" s="26">
        <v>465.2</v>
      </c>
      <c r="AC1192" s="26">
        <v>1335</v>
      </c>
      <c r="AD1192" s="26">
        <v>15300</v>
      </c>
      <c r="AE1192" s="26">
        <v>1409</v>
      </c>
      <c r="AF1192" s="26">
        <v>1914</v>
      </c>
      <c r="AG1192" s="26">
        <v>2.7052999999999998</v>
      </c>
    </row>
    <row r="1193" spans="1:33" ht="15.75" customHeight="1">
      <c r="A1193" s="101">
        <v>45554</v>
      </c>
      <c r="B1193" s="102">
        <f>VLOOKUP(A1193,'FTSE All-Share Historical '!A:B,2,FALSE)</f>
        <v>4600.84</v>
      </c>
      <c r="C1193" s="26">
        <v>770</v>
      </c>
      <c r="D1193" s="26">
        <v>282</v>
      </c>
      <c r="E1193" s="26">
        <v>151</v>
      </c>
      <c r="F1193" s="26">
        <v>225</v>
      </c>
      <c r="G1193" s="26">
        <v>144.5</v>
      </c>
      <c r="H1193" s="26">
        <v>323.5</v>
      </c>
      <c r="I1193" s="26">
        <v>38.799999999999997</v>
      </c>
      <c r="J1193" s="26">
        <v>151.5</v>
      </c>
      <c r="K1193" s="26">
        <v>234</v>
      </c>
      <c r="L1193" s="26">
        <v>146</v>
      </c>
      <c r="M1193" s="26">
        <v>352.5</v>
      </c>
      <c r="N1193" s="26">
        <v>296</v>
      </c>
      <c r="O1193" s="26">
        <v>918</v>
      </c>
      <c r="P1193" s="26">
        <v>3020</v>
      </c>
      <c r="Q1193" s="26">
        <v>143.6</v>
      </c>
      <c r="R1193" s="26">
        <v>104</v>
      </c>
      <c r="S1193" s="26">
        <v>63.5</v>
      </c>
      <c r="T1193" s="26">
        <v>130</v>
      </c>
      <c r="U1193" s="26">
        <v>169.5</v>
      </c>
      <c r="V1193" s="26">
        <v>27.4</v>
      </c>
      <c r="W1193" s="26">
        <v>4911.5</v>
      </c>
      <c r="X1193" s="26">
        <v>2201</v>
      </c>
      <c r="Y1193" s="26">
        <v>197</v>
      </c>
      <c r="Z1193" s="26">
        <v>723</v>
      </c>
      <c r="AA1193" s="26">
        <v>3770</v>
      </c>
      <c r="AB1193" s="26">
        <v>498.2</v>
      </c>
      <c r="AC1193" s="26">
        <v>1350</v>
      </c>
      <c r="AD1193" s="26">
        <v>15630</v>
      </c>
      <c r="AE1193" s="26">
        <v>1433</v>
      </c>
      <c r="AF1193" s="26">
        <v>1964</v>
      </c>
      <c r="AG1193" s="26">
        <v>2.9798</v>
      </c>
    </row>
    <row r="1194" spans="1:33" ht="15.75" customHeight="1">
      <c r="A1194" s="101">
        <v>45555</v>
      </c>
      <c r="B1194" s="102">
        <f>VLOOKUP(A1194,'FTSE All-Share Historical '!A:B,2,FALSE)</f>
        <v>4543.8900000000003</v>
      </c>
      <c r="C1194" s="26">
        <v>756</v>
      </c>
      <c r="D1194" s="26">
        <v>290</v>
      </c>
      <c r="E1194" s="26">
        <v>150</v>
      </c>
      <c r="F1194" s="26">
        <v>226</v>
      </c>
      <c r="G1194" s="26">
        <v>140</v>
      </c>
      <c r="H1194" s="26">
        <v>319.5</v>
      </c>
      <c r="I1194" s="26">
        <v>38.5</v>
      </c>
      <c r="J1194" s="26">
        <v>145.5</v>
      </c>
      <c r="K1194" s="26">
        <v>245</v>
      </c>
      <c r="L1194" s="26">
        <v>143.4</v>
      </c>
      <c r="M1194" s="26">
        <v>357</v>
      </c>
      <c r="N1194" s="26">
        <v>298</v>
      </c>
      <c r="O1194" s="26">
        <v>910</v>
      </c>
      <c r="P1194" s="26">
        <v>3005</v>
      </c>
      <c r="Q1194" s="26">
        <v>140.80000000000001</v>
      </c>
      <c r="R1194" s="26">
        <v>103.5</v>
      </c>
      <c r="S1194" s="26">
        <v>62.7</v>
      </c>
      <c r="T1194" s="26">
        <v>125</v>
      </c>
      <c r="U1194" s="26">
        <v>173.5</v>
      </c>
      <c r="V1194" s="26">
        <v>26.95</v>
      </c>
      <c r="W1194" s="26">
        <v>4802.5</v>
      </c>
      <c r="X1194" s="26">
        <v>2129</v>
      </c>
      <c r="Y1194" s="26">
        <v>194.8</v>
      </c>
      <c r="Z1194" s="26">
        <v>709.5</v>
      </c>
      <c r="AA1194" s="26">
        <v>3700</v>
      </c>
      <c r="AB1194" s="26">
        <v>486.2</v>
      </c>
      <c r="AC1194" s="26">
        <v>1350</v>
      </c>
      <c r="AD1194" s="26">
        <v>15120</v>
      </c>
      <c r="AE1194" s="26">
        <v>1396</v>
      </c>
      <c r="AF1194" s="26">
        <v>1902</v>
      </c>
      <c r="AG1194" s="26">
        <v>2.7088999999999999</v>
      </c>
    </row>
    <row r="1195" spans="1:33" ht="15.75" customHeight="1">
      <c r="A1195" s="101">
        <v>45558</v>
      </c>
      <c r="B1195" s="102">
        <f>VLOOKUP(A1195,'FTSE All-Share Historical '!A:B,2,FALSE)</f>
        <v>4558.45</v>
      </c>
      <c r="C1195" s="26">
        <v>756</v>
      </c>
      <c r="D1195" s="26">
        <v>296</v>
      </c>
      <c r="E1195" s="26">
        <v>151</v>
      </c>
      <c r="F1195" s="26">
        <v>227</v>
      </c>
      <c r="G1195" s="26">
        <v>140</v>
      </c>
      <c r="H1195" s="26">
        <v>316</v>
      </c>
      <c r="I1195" s="26">
        <v>40.4</v>
      </c>
      <c r="J1195" s="26">
        <v>145</v>
      </c>
      <c r="K1195" s="26">
        <v>241</v>
      </c>
      <c r="L1195" s="26">
        <v>143.19999999999999</v>
      </c>
      <c r="M1195" s="26">
        <v>360</v>
      </c>
      <c r="N1195" s="26">
        <v>303</v>
      </c>
      <c r="O1195" s="26">
        <v>916</v>
      </c>
      <c r="P1195" s="26">
        <v>2975</v>
      </c>
      <c r="Q1195" s="26">
        <v>141</v>
      </c>
      <c r="R1195" s="26">
        <v>101.5</v>
      </c>
      <c r="S1195" s="26">
        <v>62.4</v>
      </c>
      <c r="T1195" s="26">
        <v>133.4</v>
      </c>
      <c r="U1195" s="26">
        <v>172</v>
      </c>
      <c r="V1195" s="26">
        <v>26.5</v>
      </c>
      <c r="W1195" s="26">
        <v>4829.5</v>
      </c>
      <c r="X1195" s="26">
        <v>2122.5</v>
      </c>
      <c r="Y1195" s="26">
        <v>196</v>
      </c>
      <c r="Z1195" s="26">
        <v>721</v>
      </c>
      <c r="AA1195" s="26">
        <v>3620</v>
      </c>
      <c r="AB1195" s="26">
        <v>482.4</v>
      </c>
      <c r="AC1195" s="26">
        <v>1355</v>
      </c>
      <c r="AD1195" s="26">
        <v>14940</v>
      </c>
      <c r="AE1195" s="26">
        <v>1408</v>
      </c>
      <c r="AF1195" s="26">
        <v>1873</v>
      </c>
      <c r="AG1195" s="26">
        <v>2.8858999999999999</v>
      </c>
    </row>
    <row r="1196" spans="1:33" ht="15.75" customHeight="1">
      <c r="A1196" s="101">
        <v>45559</v>
      </c>
      <c r="B1196" s="102">
        <f>VLOOKUP(A1196,'FTSE All-Share Historical '!A:B,2,FALSE)</f>
        <v>4567.1899999999996</v>
      </c>
      <c r="C1196" s="26">
        <v>762</v>
      </c>
      <c r="D1196" s="26">
        <v>301</v>
      </c>
      <c r="E1196" s="26">
        <v>150.6</v>
      </c>
      <c r="F1196" s="26">
        <v>227</v>
      </c>
      <c r="G1196" s="26">
        <v>142.5</v>
      </c>
      <c r="H1196" s="26">
        <v>325</v>
      </c>
      <c r="I1196" s="26">
        <v>40.1</v>
      </c>
      <c r="J1196" s="26">
        <v>142.25</v>
      </c>
      <c r="K1196" s="26">
        <v>237</v>
      </c>
      <c r="L1196" s="26">
        <v>145</v>
      </c>
      <c r="M1196" s="26">
        <v>377</v>
      </c>
      <c r="N1196" s="26">
        <v>303</v>
      </c>
      <c r="O1196" s="26">
        <v>920</v>
      </c>
      <c r="P1196" s="26">
        <v>2950</v>
      </c>
      <c r="Q1196" s="26">
        <v>140.80000000000001</v>
      </c>
      <c r="R1196" s="26">
        <v>101</v>
      </c>
      <c r="S1196" s="26">
        <v>62.7</v>
      </c>
      <c r="T1196" s="26">
        <v>135</v>
      </c>
      <c r="U1196" s="26">
        <v>173.5</v>
      </c>
      <c r="V1196" s="26">
        <v>25.3</v>
      </c>
      <c r="W1196" s="26">
        <v>5049</v>
      </c>
      <c r="X1196" s="26">
        <v>2263.5</v>
      </c>
      <c r="Y1196" s="26">
        <v>201.5</v>
      </c>
      <c r="Z1196" s="26">
        <v>711</v>
      </c>
      <c r="AA1196" s="26">
        <v>3570</v>
      </c>
      <c r="AB1196" s="26">
        <v>478</v>
      </c>
      <c r="AC1196" s="26">
        <v>1335</v>
      </c>
      <c r="AD1196" s="26">
        <v>15060</v>
      </c>
      <c r="AE1196" s="26">
        <v>1399</v>
      </c>
      <c r="AF1196" s="26">
        <v>1861</v>
      </c>
      <c r="AG1196" s="26">
        <v>2.9220000000000002</v>
      </c>
    </row>
    <row r="1197" spans="1:33" ht="15.75" customHeight="1">
      <c r="A1197" s="101">
        <v>45560</v>
      </c>
      <c r="B1197" s="102">
        <f>VLOOKUP(A1197,'FTSE All-Share Historical '!A:B,2,FALSE)</f>
        <v>4560.05</v>
      </c>
      <c r="C1197" s="26">
        <v>762</v>
      </c>
      <c r="D1197" s="26">
        <v>303</v>
      </c>
      <c r="E1197" s="26">
        <v>152</v>
      </c>
      <c r="F1197" s="26">
        <v>226</v>
      </c>
      <c r="G1197" s="26">
        <v>141.5</v>
      </c>
      <c r="H1197" s="26">
        <v>340</v>
      </c>
      <c r="I1197" s="26">
        <v>39.9</v>
      </c>
      <c r="J1197" s="26">
        <v>145.75</v>
      </c>
      <c r="K1197" s="26">
        <v>237</v>
      </c>
      <c r="L1197" s="26">
        <v>140.80000000000001</v>
      </c>
      <c r="M1197" s="26">
        <v>370</v>
      </c>
      <c r="N1197" s="26">
        <v>297</v>
      </c>
      <c r="O1197" s="26">
        <v>914</v>
      </c>
      <c r="P1197" s="26">
        <v>2945</v>
      </c>
      <c r="Q1197" s="26">
        <v>138.80000000000001</v>
      </c>
      <c r="R1197" s="26">
        <v>100.5</v>
      </c>
      <c r="S1197" s="26">
        <v>63</v>
      </c>
      <c r="T1197" s="26">
        <v>135</v>
      </c>
      <c r="U1197" s="26">
        <v>173.5</v>
      </c>
      <c r="V1197" s="26">
        <v>25.35</v>
      </c>
      <c r="W1197" s="26">
        <v>5077</v>
      </c>
      <c r="X1197" s="26">
        <v>2298</v>
      </c>
      <c r="Y1197" s="26">
        <v>201</v>
      </c>
      <c r="Z1197" s="26">
        <v>710.5</v>
      </c>
      <c r="AA1197" s="26">
        <v>3605</v>
      </c>
      <c r="AB1197" s="26">
        <v>472.8</v>
      </c>
      <c r="AC1197" s="26">
        <v>1345</v>
      </c>
      <c r="AD1197" s="26">
        <v>15060</v>
      </c>
      <c r="AE1197" s="26">
        <v>1417</v>
      </c>
      <c r="AF1197" s="26">
        <v>1867</v>
      </c>
      <c r="AG1197" s="26">
        <v>2.7991999999999999</v>
      </c>
    </row>
    <row r="1198" spans="1:33" ht="15.75" customHeight="1">
      <c r="A1198" s="101">
        <v>45561</v>
      </c>
      <c r="B1198" s="102">
        <f>VLOOKUP(A1198,'FTSE All-Share Historical '!A:B,2,FALSE)</f>
        <v>4575.3999999999996</v>
      </c>
      <c r="C1198" s="26">
        <v>760</v>
      </c>
      <c r="D1198" s="26">
        <v>305</v>
      </c>
      <c r="E1198" s="26">
        <v>150</v>
      </c>
      <c r="F1198" s="26">
        <v>227</v>
      </c>
      <c r="G1198" s="26">
        <v>140.5</v>
      </c>
      <c r="H1198" s="26">
        <v>333.5</v>
      </c>
      <c r="I1198" s="26">
        <v>42.3</v>
      </c>
      <c r="J1198" s="26">
        <v>149</v>
      </c>
      <c r="K1198" s="26">
        <v>235</v>
      </c>
      <c r="L1198" s="26">
        <v>140.19999999999999</v>
      </c>
      <c r="M1198" s="26">
        <v>379.5</v>
      </c>
      <c r="N1198" s="26">
        <v>304.5</v>
      </c>
      <c r="O1198" s="26">
        <v>916</v>
      </c>
      <c r="P1198" s="26">
        <v>3035</v>
      </c>
      <c r="Q1198" s="26">
        <v>141.19999999999999</v>
      </c>
      <c r="R1198" s="26">
        <v>102</v>
      </c>
      <c r="S1198" s="26">
        <v>61.1</v>
      </c>
      <c r="T1198" s="26">
        <v>135.80000000000001</v>
      </c>
      <c r="U1198" s="26">
        <v>173.5</v>
      </c>
      <c r="V1198" s="26">
        <v>26</v>
      </c>
      <c r="W1198" s="26">
        <v>5257</v>
      </c>
      <c r="X1198" s="26">
        <v>2439.5</v>
      </c>
      <c r="Y1198" s="26">
        <v>193</v>
      </c>
      <c r="Z1198" s="26">
        <v>731.5</v>
      </c>
      <c r="AA1198" s="26">
        <v>3630</v>
      </c>
      <c r="AB1198" s="26">
        <v>473</v>
      </c>
      <c r="AC1198" s="26">
        <v>1370</v>
      </c>
      <c r="AD1198" s="26">
        <v>15090</v>
      </c>
      <c r="AE1198" s="26">
        <v>1436</v>
      </c>
      <c r="AF1198" s="26">
        <v>1877</v>
      </c>
      <c r="AG1198" s="26">
        <v>2.5283000000000002</v>
      </c>
    </row>
    <row r="1199" spans="1:33" ht="15.75" customHeight="1">
      <c r="A1199" s="101">
        <v>45562</v>
      </c>
      <c r="B1199" s="102">
        <f>VLOOKUP(A1199,'FTSE All-Share Historical '!A:B,2,FALSE)</f>
        <v>4599.3599999999997</v>
      </c>
      <c r="C1199" s="26">
        <v>756</v>
      </c>
      <c r="D1199" s="26">
        <v>303</v>
      </c>
      <c r="E1199" s="26">
        <v>153.4</v>
      </c>
      <c r="F1199" s="26">
        <v>227</v>
      </c>
      <c r="G1199" s="26">
        <v>140.5</v>
      </c>
      <c r="H1199" s="26">
        <v>327</v>
      </c>
      <c r="I1199" s="26">
        <v>43</v>
      </c>
      <c r="J1199" s="26">
        <v>142</v>
      </c>
      <c r="K1199" s="26">
        <v>244</v>
      </c>
      <c r="L1199" s="26">
        <v>142</v>
      </c>
      <c r="M1199" s="26">
        <v>381.5</v>
      </c>
      <c r="N1199" s="26">
        <v>302</v>
      </c>
      <c r="O1199" s="26">
        <v>926</v>
      </c>
      <c r="P1199" s="26">
        <v>3080</v>
      </c>
      <c r="Q1199" s="26">
        <v>141.80000000000001</v>
      </c>
      <c r="R1199" s="26">
        <v>101</v>
      </c>
      <c r="S1199" s="26">
        <v>60.2</v>
      </c>
      <c r="T1199" s="26">
        <v>138</v>
      </c>
      <c r="U1199" s="26">
        <v>176.5</v>
      </c>
      <c r="V1199" s="26">
        <v>25.95</v>
      </c>
      <c r="W1199" s="26">
        <v>5309</v>
      </c>
      <c r="X1199" s="26">
        <v>2438</v>
      </c>
      <c r="Y1199" s="26">
        <v>196.2</v>
      </c>
      <c r="Z1199" s="26">
        <v>740</v>
      </c>
      <c r="AA1199" s="26">
        <v>3690</v>
      </c>
      <c r="AB1199" s="26">
        <v>481</v>
      </c>
      <c r="AC1199" s="26">
        <v>1385</v>
      </c>
      <c r="AD1199" s="26">
        <v>15080</v>
      </c>
      <c r="AE1199" s="26">
        <v>1430</v>
      </c>
      <c r="AF1199" s="26">
        <v>1896</v>
      </c>
      <c r="AG1199" s="26">
        <v>2.7052999999999998</v>
      </c>
    </row>
    <row r="1200" spans="1:33" ht="15.75" customHeight="1">
      <c r="A1200" s="101">
        <v>45565</v>
      </c>
      <c r="B1200" s="102">
        <f>VLOOKUP(A1200,'FTSE All-Share Historical '!A:B,2,FALSE)</f>
        <v>4553.82</v>
      </c>
      <c r="C1200" s="26">
        <v>746</v>
      </c>
      <c r="D1200" s="26">
        <v>308</v>
      </c>
      <c r="E1200" s="26">
        <v>150.4</v>
      </c>
      <c r="F1200" s="26">
        <v>228</v>
      </c>
      <c r="G1200" s="26">
        <v>137</v>
      </c>
      <c r="H1200" s="26">
        <v>337</v>
      </c>
      <c r="I1200" s="26">
        <v>41.5</v>
      </c>
      <c r="J1200" s="26">
        <v>147</v>
      </c>
      <c r="K1200" s="26">
        <v>245</v>
      </c>
      <c r="L1200" s="26">
        <v>139.6</v>
      </c>
      <c r="M1200" s="26">
        <v>375.5</v>
      </c>
      <c r="N1200" s="26">
        <v>295.5</v>
      </c>
      <c r="O1200" s="26">
        <v>910</v>
      </c>
      <c r="P1200" s="26">
        <v>3080</v>
      </c>
      <c r="Q1200" s="26">
        <v>137.80000000000001</v>
      </c>
      <c r="R1200" s="26">
        <v>98.6</v>
      </c>
      <c r="S1200" s="26">
        <v>60.2</v>
      </c>
      <c r="T1200" s="26">
        <v>134.6</v>
      </c>
      <c r="U1200" s="26">
        <v>177</v>
      </c>
      <c r="V1200" s="26">
        <v>25.65</v>
      </c>
      <c r="W1200" s="26">
        <v>5299</v>
      </c>
      <c r="X1200" s="26">
        <v>2429</v>
      </c>
      <c r="Y1200" s="26">
        <v>195.6</v>
      </c>
      <c r="Z1200" s="26">
        <v>741.5</v>
      </c>
      <c r="AA1200" s="26">
        <v>3680</v>
      </c>
      <c r="AB1200" s="26">
        <v>472.6</v>
      </c>
      <c r="AC1200" s="26">
        <v>1465</v>
      </c>
      <c r="AD1200" s="26">
        <v>14700</v>
      </c>
      <c r="AE1200" s="26">
        <v>1400</v>
      </c>
      <c r="AF1200" s="26">
        <v>1911</v>
      </c>
      <c r="AG1200" s="26">
        <v>2.6004999999999998</v>
      </c>
    </row>
    <row r="1201" spans="1:33" ht="15.75" customHeight="1">
      <c r="A1201" s="101">
        <v>45566</v>
      </c>
      <c r="B1201" s="102">
        <f>VLOOKUP(A1201,'FTSE All-Share Historical '!A:B,2,FALSE)</f>
        <v>4568.7</v>
      </c>
      <c r="C1201" s="26">
        <v>750</v>
      </c>
      <c r="D1201" s="26">
        <v>306</v>
      </c>
      <c r="E1201" s="26">
        <v>148.4</v>
      </c>
      <c r="F1201" s="26">
        <v>231</v>
      </c>
      <c r="G1201" s="26">
        <v>131</v>
      </c>
      <c r="H1201" s="26">
        <v>341.5</v>
      </c>
      <c r="I1201" s="26">
        <v>40.5</v>
      </c>
      <c r="J1201" s="26">
        <v>149.5</v>
      </c>
      <c r="K1201" s="26">
        <v>240</v>
      </c>
      <c r="L1201" s="26">
        <v>134.80000000000001</v>
      </c>
      <c r="M1201" s="26">
        <v>381.5</v>
      </c>
      <c r="N1201" s="26">
        <v>295</v>
      </c>
      <c r="O1201" s="26">
        <v>884</v>
      </c>
      <c r="P1201" s="26">
        <v>3100</v>
      </c>
      <c r="Q1201" s="26">
        <v>138</v>
      </c>
      <c r="R1201" s="26">
        <v>98.6</v>
      </c>
      <c r="S1201" s="26">
        <v>60.4</v>
      </c>
      <c r="T1201" s="26">
        <v>136</v>
      </c>
      <c r="U1201" s="26">
        <v>184</v>
      </c>
      <c r="V1201" s="26">
        <v>26.05</v>
      </c>
      <c r="W1201" s="26">
        <v>5298</v>
      </c>
      <c r="X1201" s="26">
        <v>2443</v>
      </c>
      <c r="Y1201" s="26">
        <v>195.6</v>
      </c>
      <c r="Z1201" s="26">
        <v>728</v>
      </c>
      <c r="AA1201" s="26">
        <v>3635</v>
      </c>
      <c r="AB1201" s="26">
        <v>470.2</v>
      </c>
      <c r="AC1201" s="26">
        <v>1455</v>
      </c>
      <c r="AD1201" s="26">
        <v>14840</v>
      </c>
      <c r="AE1201" s="26">
        <v>1361</v>
      </c>
      <c r="AF1201" s="26">
        <v>1911</v>
      </c>
      <c r="AG1201" s="26">
        <v>2.4741</v>
      </c>
    </row>
    <row r="1202" spans="1:33" ht="15.75" customHeight="1">
      <c r="A1202" s="101">
        <v>45567</v>
      </c>
      <c r="B1202" s="102">
        <f>VLOOKUP(A1202,'FTSE All-Share Historical '!A:B,2,FALSE)</f>
        <v>4571.63</v>
      </c>
      <c r="C1202" s="26">
        <v>744</v>
      </c>
      <c r="D1202" s="26">
        <v>300</v>
      </c>
      <c r="E1202" s="26">
        <v>146</v>
      </c>
      <c r="F1202" s="26">
        <v>235</v>
      </c>
      <c r="G1202" s="26">
        <v>133</v>
      </c>
      <c r="H1202" s="26">
        <v>331.5</v>
      </c>
      <c r="I1202" s="26">
        <v>40.15</v>
      </c>
      <c r="J1202" s="26">
        <v>152.5</v>
      </c>
      <c r="K1202" s="26">
        <v>238</v>
      </c>
      <c r="L1202" s="26">
        <v>133.4</v>
      </c>
      <c r="M1202" s="26">
        <v>380</v>
      </c>
      <c r="N1202" s="26">
        <v>287</v>
      </c>
      <c r="O1202" s="26">
        <v>880</v>
      </c>
      <c r="P1202" s="26">
        <v>3090</v>
      </c>
      <c r="Q1202" s="26">
        <v>136.4</v>
      </c>
      <c r="R1202" s="26">
        <v>98.4</v>
      </c>
      <c r="S1202" s="26">
        <v>59</v>
      </c>
      <c r="T1202" s="26">
        <v>133</v>
      </c>
      <c r="U1202" s="26">
        <v>178.5</v>
      </c>
      <c r="V1202" s="26">
        <v>27</v>
      </c>
      <c r="W1202" s="26">
        <v>5371</v>
      </c>
      <c r="X1202" s="26">
        <v>2478</v>
      </c>
      <c r="Y1202" s="26">
        <v>194.8</v>
      </c>
      <c r="Z1202" s="26">
        <v>716</v>
      </c>
      <c r="AA1202" s="26">
        <v>3675</v>
      </c>
      <c r="AB1202" s="26">
        <v>476.2</v>
      </c>
      <c r="AC1202" s="26">
        <v>1395</v>
      </c>
      <c r="AD1202" s="26">
        <v>14920</v>
      </c>
      <c r="AE1202" s="26">
        <v>1336</v>
      </c>
      <c r="AF1202" s="26">
        <v>1912</v>
      </c>
      <c r="AG1202" s="26">
        <v>2.4849999999999999</v>
      </c>
    </row>
    <row r="1203" spans="1:33" ht="15.75" customHeight="1">
      <c r="A1203" s="101">
        <v>45568</v>
      </c>
      <c r="B1203" s="102">
        <f>VLOOKUP(A1203,'FTSE All-Share Historical '!A:B,2,FALSE)</f>
        <v>4566.3599999999997</v>
      </c>
      <c r="C1203" s="26">
        <v>726</v>
      </c>
      <c r="D1203" s="26">
        <v>325</v>
      </c>
      <c r="E1203" s="26">
        <v>146.19999999999999</v>
      </c>
      <c r="F1203" s="26">
        <v>238</v>
      </c>
      <c r="G1203" s="26">
        <v>131</v>
      </c>
      <c r="H1203" s="26">
        <v>326.5</v>
      </c>
      <c r="I1203" s="26">
        <v>44.35</v>
      </c>
      <c r="J1203" s="26">
        <v>152.5</v>
      </c>
      <c r="K1203" s="26">
        <v>241</v>
      </c>
      <c r="L1203" s="26">
        <v>134.80000000000001</v>
      </c>
      <c r="M1203" s="26">
        <v>380</v>
      </c>
      <c r="N1203" s="26">
        <v>286.5</v>
      </c>
      <c r="O1203" s="26">
        <v>872</v>
      </c>
      <c r="P1203" s="26">
        <v>3040</v>
      </c>
      <c r="Q1203" s="26">
        <v>136.4</v>
      </c>
      <c r="R1203" s="26">
        <v>99.8</v>
      </c>
      <c r="S1203" s="26">
        <v>58.7</v>
      </c>
      <c r="T1203" s="26">
        <v>129.4</v>
      </c>
      <c r="U1203" s="26">
        <v>181.5</v>
      </c>
      <c r="V1203" s="26">
        <v>27.9</v>
      </c>
      <c r="W1203" s="26">
        <v>5325</v>
      </c>
      <c r="X1203" s="26">
        <v>2423</v>
      </c>
      <c r="Y1203" s="26">
        <v>190.8</v>
      </c>
      <c r="Z1203" s="26">
        <v>724.5</v>
      </c>
      <c r="AA1203" s="26">
        <v>3730</v>
      </c>
      <c r="AB1203" s="26">
        <v>474.8</v>
      </c>
      <c r="AC1203" s="26">
        <v>1420</v>
      </c>
      <c r="AD1203" s="26">
        <v>14720</v>
      </c>
      <c r="AE1203" s="26">
        <v>1370</v>
      </c>
      <c r="AF1203" s="26">
        <v>1905</v>
      </c>
      <c r="AG1203" s="26">
        <v>2.4561000000000002</v>
      </c>
    </row>
    <row r="1204" spans="1:33" ht="15.75" customHeight="1">
      <c r="A1204" s="101">
        <v>45569</v>
      </c>
      <c r="B1204" s="102">
        <f>VLOOKUP(A1204,'FTSE All-Share Historical '!A:B,2,FALSE)</f>
        <v>4570.17</v>
      </c>
      <c r="C1204" s="26">
        <v>732</v>
      </c>
      <c r="D1204" s="26">
        <v>327</v>
      </c>
      <c r="E1204" s="26">
        <v>149.19999999999999</v>
      </c>
      <c r="F1204" s="26">
        <v>234</v>
      </c>
      <c r="G1204" s="26">
        <v>132</v>
      </c>
      <c r="H1204" s="26">
        <v>331</v>
      </c>
      <c r="I1204" s="26">
        <v>44.75</v>
      </c>
      <c r="J1204" s="26">
        <v>150.5</v>
      </c>
      <c r="K1204" s="26">
        <v>245</v>
      </c>
      <c r="L1204" s="26">
        <v>139.19999999999999</v>
      </c>
      <c r="M1204" s="26">
        <v>385</v>
      </c>
      <c r="N1204" s="26">
        <v>285.5</v>
      </c>
      <c r="O1204" s="26">
        <v>886</v>
      </c>
      <c r="P1204" s="26">
        <v>3120</v>
      </c>
      <c r="Q1204" s="26">
        <v>139</v>
      </c>
      <c r="R1204" s="26">
        <v>101.5</v>
      </c>
      <c r="S1204" s="26">
        <v>59</v>
      </c>
      <c r="T1204" s="26">
        <v>132.4</v>
      </c>
      <c r="U1204" s="26">
        <v>181</v>
      </c>
      <c r="V1204" s="26">
        <v>28.2</v>
      </c>
      <c r="W1204" s="26">
        <v>5298</v>
      </c>
      <c r="X1204" s="26">
        <v>2430</v>
      </c>
      <c r="Y1204" s="26">
        <v>193.4</v>
      </c>
      <c r="Z1204" s="26">
        <v>730</v>
      </c>
      <c r="AA1204" s="26">
        <v>3725</v>
      </c>
      <c r="AB1204" s="26">
        <v>481</v>
      </c>
      <c r="AC1204" s="26">
        <v>1405</v>
      </c>
      <c r="AD1204" s="26">
        <v>14600</v>
      </c>
      <c r="AE1204" s="26">
        <v>1421</v>
      </c>
      <c r="AF1204" s="26">
        <v>1904</v>
      </c>
      <c r="AG1204" s="26">
        <v>2.7088999999999999</v>
      </c>
    </row>
    <row r="1205" spans="1:33" ht="15.75" customHeight="1">
      <c r="A1205" s="101">
        <v>45572</v>
      </c>
      <c r="B1205" s="102">
        <f>VLOOKUP(A1205,'FTSE All-Share Historical '!A:B,2,FALSE)</f>
        <v>4579.7700000000004</v>
      </c>
      <c r="C1205" s="26">
        <v>742</v>
      </c>
      <c r="D1205" s="26">
        <v>323</v>
      </c>
      <c r="E1205" s="26">
        <v>146</v>
      </c>
      <c r="F1205" s="26">
        <v>232</v>
      </c>
      <c r="G1205" s="26">
        <v>131</v>
      </c>
      <c r="H1205" s="26">
        <v>330.5</v>
      </c>
      <c r="I1205" s="26">
        <v>43.5</v>
      </c>
      <c r="J1205" s="26">
        <v>153</v>
      </c>
      <c r="K1205" s="26">
        <v>240</v>
      </c>
      <c r="L1205" s="26">
        <v>147</v>
      </c>
      <c r="M1205" s="26">
        <v>382</v>
      </c>
      <c r="N1205" s="26">
        <v>282.5</v>
      </c>
      <c r="O1205" s="26">
        <v>918</v>
      </c>
      <c r="P1205" s="26">
        <v>3130</v>
      </c>
      <c r="Q1205" s="26">
        <v>139</v>
      </c>
      <c r="R1205" s="26">
        <v>102</v>
      </c>
      <c r="S1205" s="26">
        <v>57.4</v>
      </c>
      <c r="T1205" s="26">
        <v>133</v>
      </c>
      <c r="U1205" s="26">
        <v>182.5</v>
      </c>
      <c r="V1205" s="26">
        <v>26.95</v>
      </c>
      <c r="W1205" s="26">
        <v>5300</v>
      </c>
      <c r="X1205" s="26">
        <v>2445</v>
      </c>
      <c r="Y1205" s="26">
        <v>195.8</v>
      </c>
      <c r="Z1205" s="26">
        <v>737.5</v>
      </c>
      <c r="AA1205" s="26">
        <v>3720</v>
      </c>
      <c r="AB1205" s="26">
        <v>471.4</v>
      </c>
      <c r="AC1205" s="26">
        <v>1415</v>
      </c>
      <c r="AD1205" s="26">
        <v>14790</v>
      </c>
      <c r="AE1205" s="26">
        <v>1361</v>
      </c>
      <c r="AF1205" s="26">
        <v>1879</v>
      </c>
      <c r="AG1205" s="26">
        <v>2.9653</v>
      </c>
    </row>
    <row r="1206" spans="1:33" ht="15.75" customHeight="1">
      <c r="A1206" s="101">
        <v>45573</v>
      </c>
      <c r="B1206" s="102">
        <f>VLOOKUP(A1206,'FTSE All-Share Historical '!A:B,2,FALSE)</f>
        <v>4519.26</v>
      </c>
      <c r="C1206" s="26">
        <v>742</v>
      </c>
      <c r="D1206" s="26">
        <v>322</v>
      </c>
      <c r="E1206" s="26">
        <v>143.80000000000001</v>
      </c>
      <c r="F1206" s="26">
        <v>230</v>
      </c>
      <c r="G1206" s="26">
        <v>132</v>
      </c>
      <c r="H1206" s="26">
        <v>328</v>
      </c>
      <c r="I1206" s="26">
        <v>42.85</v>
      </c>
      <c r="J1206" s="26">
        <v>160</v>
      </c>
      <c r="K1206" s="26">
        <v>236</v>
      </c>
      <c r="L1206" s="26">
        <v>145.19999999999999</v>
      </c>
      <c r="M1206" s="26">
        <v>386.5</v>
      </c>
      <c r="N1206" s="26">
        <v>279</v>
      </c>
      <c r="O1206" s="26">
        <v>896</v>
      </c>
      <c r="P1206" s="26">
        <v>3100</v>
      </c>
      <c r="Q1206" s="26">
        <v>137.19999999999999</v>
      </c>
      <c r="R1206" s="26">
        <v>97.6</v>
      </c>
      <c r="S1206" s="26">
        <v>59.6</v>
      </c>
      <c r="T1206" s="26">
        <v>129.4</v>
      </c>
      <c r="U1206" s="26">
        <v>181</v>
      </c>
      <c r="V1206" s="26">
        <v>26.55</v>
      </c>
      <c r="W1206" s="26">
        <v>5044</v>
      </c>
      <c r="X1206" s="26">
        <v>2281.5</v>
      </c>
      <c r="Y1206" s="26">
        <v>190.6</v>
      </c>
      <c r="Z1206" s="26">
        <v>725</v>
      </c>
      <c r="AA1206" s="26">
        <v>3680</v>
      </c>
      <c r="AB1206" s="26">
        <v>472.6</v>
      </c>
      <c r="AC1206" s="26">
        <v>1415</v>
      </c>
      <c r="AD1206" s="26">
        <v>14760</v>
      </c>
      <c r="AE1206" s="26">
        <v>1387</v>
      </c>
      <c r="AF1206" s="26">
        <v>1900</v>
      </c>
      <c r="AG1206" s="26">
        <v>3.0737000000000001</v>
      </c>
    </row>
    <row r="1207" spans="1:33" ht="15.75" customHeight="1">
      <c r="A1207" s="101">
        <v>45574</v>
      </c>
      <c r="B1207" s="102">
        <f>VLOOKUP(A1207,'FTSE All-Share Historical '!A:B,2,FALSE)</f>
        <v>4550.26</v>
      </c>
      <c r="C1207" s="26">
        <v>754</v>
      </c>
      <c r="D1207" s="26">
        <v>317</v>
      </c>
      <c r="E1207" s="26">
        <v>146</v>
      </c>
      <c r="F1207" s="26">
        <v>231</v>
      </c>
      <c r="G1207" s="26">
        <v>135</v>
      </c>
      <c r="H1207" s="26">
        <v>330.5</v>
      </c>
      <c r="I1207" s="26">
        <v>42.8</v>
      </c>
      <c r="J1207" s="26">
        <v>165</v>
      </c>
      <c r="K1207" s="26">
        <v>239</v>
      </c>
      <c r="L1207" s="26">
        <v>150.6</v>
      </c>
      <c r="M1207" s="26">
        <v>385</v>
      </c>
      <c r="N1207" s="26">
        <v>279.5</v>
      </c>
      <c r="O1207" s="26">
        <v>900</v>
      </c>
      <c r="P1207" s="26">
        <v>3140</v>
      </c>
      <c r="Q1207" s="26">
        <v>139.4</v>
      </c>
      <c r="R1207" s="26">
        <v>99.4</v>
      </c>
      <c r="S1207" s="26">
        <v>60.1</v>
      </c>
      <c r="T1207" s="26">
        <v>126</v>
      </c>
      <c r="U1207" s="26">
        <v>181</v>
      </c>
      <c r="V1207" s="26">
        <v>26.7</v>
      </c>
      <c r="W1207" s="26">
        <v>5048</v>
      </c>
      <c r="X1207" s="26">
        <v>2309.5</v>
      </c>
      <c r="Y1207" s="26">
        <v>191</v>
      </c>
      <c r="Z1207" s="26">
        <v>720</v>
      </c>
      <c r="AA1207" s="26">
        <v>3665</v>
      </c>
      <c r="AB1207" s="26">
        <v>478.4</v>
      </c>
      <c r="AC1207" s="26">
        <v>1440</v>
      </c>
      <c r="AD1207" s="26">
        <v>15010</v>
      </c>
      <c r="AE1207" s="26">
        <v>1403</v>
      </c>
      <c r="AF1207" s="26">
        <v>1906</v>
      </c>
      <c r="AG1207" s="26">
        <v>3.0737000000000001</v>
      </c>
    </row>
    <row r="1208" spans="1:33" ht="15.75" customHeight="1">
      <c r="A1208" s="101">
        <v>45575</v>
      </c>
      <c r="B1208" s="102">
        <f>VLOOKUP(A1208,'FTSE All-Share Historical '!A:B,2,FALSE)</f>
        <v>4544.04</v>
      </c>
      <c r="C1208" s="26">
        <v>756</v>
      </c>
      <c r="D1208" s="26">
        <v>318</v>
      </c>
      <c r="E1208" s="26">
        <v>146.19999999999999</v>
      </c>
      <c r="F1208" s="26">
        <v>230</v>
      </c>
      <c r="G1208" s="26">
        <v>136</v>
      </c>
      <c r="H1208" s="26">
        <v>334</v>
      </c>
      <c r="I1208" s="26">
        <v>44.3</v>
      </c>
      <c r="J1208" s="26">
        <v>165</v>
      </c>
      <c r="K1208" s="26">
        <v>243</v>
      </c>
      <c r="L1208" s="26">
        <v>149.80000000000001</v>
      </c>
      <c r="M1208" s="26">
        <v>385.5</v>
      </c>
      <c r="N1208" s="26">
        <v>279.5</v>
      </c>
      <c r="O1208" s="26">
        <v>902</v>
      </c>
      <c r="P1208" s="26">
        <v>3130</v>
      </c>
      <c r="Q1208" s="26">
        <v>137</v>
      </c>
      <c r="R1208" s="26">
        <v>99.4</v>
      </c>
      <c r="S1208" s="26">
        <v>59.7</v>
      </c>
      <c r="T1208" s="26">
        <v>125.2</v>
      </c>
      <c r="U1208" s="26">
        <v>183.5</v>
      </c>
      <c r="V1208" s="26">
        <v>26.3</v>
      </c>
      <c r="W1208" s="26">
        <v>5069</v>
      </c>
      <c r="X1208" s="26">
        <v>2299</v>
      </c>
      <c r="Y1208" s="26">
        <v>189.4</v>
      </c>
      <c r="Z1208" s="26">
        <v>712</v>
      </c>
      <c r="AA1208" s="26">
        <v>3635</v>
      </c>
      <c r="AB1208" s="26">
        <v>472</v>
      </c>
      <c r="AC1208" s="26">
        <v>1450</v>
      </c>
      <c r="AD1208" s="26">
        <v>15140</v>
      </c>
      <c r="AE1208" s="26">
        <v>1416</v>
      </c>
      <c r="AF1208" s="26">
        <v>1895</v>
      </c>
      <c r="AG1208" s="26">
        <v>3.0737000000000001</v>
      </c>
    </row>
    <row r="1209" spans="1:33" ht="15.75" customHeight="1">
      <c r="A1209" s="101">
        <v>45576</v>
      </c>
      <c r="B1209" s="102">
        <f>VLOOKUP(A1209,'FTSE All-Share Historical '!A:B,2,FALSE)</f>
        <v>4553.3100000000004</v>
      </c>
      <c r="C1209" s="26">
        <v>760</v>
      </c>
      <c r="D1209" s="26">
        <v>326</v>
      </c>
      <c r="E1209" s="26">
        <v>148.19999999999999</v>
      </c>
      <c r="F1209" s="26">
        <v>228</v>
      </c>
      <c r="G1209" s="26">
        <v>137</v>
      </c>
      <c r="H1209" s="26">
        <v>328.5</v>
      </c>
      <c r="I1209" s="26">
        <v>43.5</v>
      </c>
      <c r="J1209" s="26">
        <v>163.5</v>
      </c>
      <c r="K1209" s="26">
        <v>252</v>
      </c>
      <c r="L1209" s="26">
        <v>151.80000000000001</v>
      </c>
      <c r="M1209" s="26">
        <v>385.5</v>
      </c>
      <c r="N1209" s="26">
        <v>278</v>
      </c>
      <c r="O1209" s="26">
        <v>904</v>
      </c>
      <c r="P1209" s="26">
        <v>3145</v>
      </c>
      <c r="Q1209" s="26">
        <v>137</v>
      </c>
      <c r="R1209" s="26">
        <v>98.6</v>
      </c>
      <c r="S1209" s="26">
        <v>58.1</v>
      </c>
      <c r="T1209" s="26">
        <v>125</v>
      </c>
      <c r="U1209" s="26">
        <v>185</v>
      </c>
      <c r="V1209" s="26">
        <v>25.4</v>
      </c>
      <c r="W1209" s="26">
        <v>5098</v>
      </c>
      <c r="X1209" s="26">
        <v>2295</v>
      </c>
      <c r="Y1209" s="26">
        <v>187.6</v>
      </c>
      <c r="Z1209" s="26">
        <v>716.5</v>
      </c>
      <c r="AA1209" s="26">
        <v>3620</v>
      </c>
      <c r="AB1209" s="26">
        <v>473.8</v>
      </c>
      <c r="AC1209" s="26">
        <v>1450</v>
      </c>
      <c r="AD1209" s="26">
        <v>15190</v>
      </c>
      <c r="AE1209" s="26">
        <v>1422</v>
      </c>
      <c r="AF1209" s="26">
        <v>1899</v>
      </c>
      <c r="AG1209" s="26">
        <v>2.8931</v>
      </c>
    </row>
    <row r="1210" spans="1:33" ht="15.75" customHeight="1">
      <c r="A1210" s="101">
        <v>45579</v>
      </c>
      <c r="B1210" s="102">
        <f>VLOOKUP(A1210,'FTSE All-Share Historical '!A:B,2,FALSE)</f>
        <v>4573.4799999999996</v>
      </c>
      <c r="C1210" s="26">
        <v>762</v>
      </c>
      <c r="D1210" s="26">
        <v>334</v>
      </c>
      <c r="E1210" s="26">
        <v>147.80000000000001</v>
      </c>
      <c r="F1210" s="26">
        <v>228</v>
      </c>
      <c r="G1210" s="26">
        <v>137</v>
      </c>
      <c r="H1210" s="26">
        <v>343.5</v>
      </c>
      <c r="I1210" s="26">
        <v>42.15</v>
      </c>
      <c r="J1210" s="26">
        <v>165</v>
      </c>
      <c r="K1210" s="26">
        <v>250</v>
      </c>
      <c r="L1210" s="26">
        <v>154.6</v>
      </c>
      <c r="M1210" s="26">
        <v>390.5</v>
      </c>
      <c r="N1210" s="26">
        <v>273</v>
      </c>
      <c r="O1210" s="26">
        <v>900</v>
      </c>
      <c r="P1210" s="26">
        <v>3160</v>
      </c>
      <c r="Q1210" s="26">
        <v>136.19999999999999</v>
      </c>
      <c r="R1210" s="26">
        <v>98.6</v>
      </c>
      <c r="S1210" s="26">
        <v>57.3</v>
      </c>
      <c r="T1210" s="26">
        <v>127.8</v>
      </c>
      <c r="U1210" s="26">
        <v>184.5</v>
      </c>
      <c r="V1210" s="26">
        <v>26.4</v>
      </c>
      <c r="W1210" s="26">
        <v>5134</v>
      </c>
      <c r="X1210" s="26">
        <v>2303.5</v>
      </c>
      <c r="Y1210" s="26">
        <v>185.4</v>
      </c>
      <c r="Z1210" s="26">
        <v>706.5</v>
      </c>
      <c r="AA1210" s="26">
        <v>3625</v>
      </c>
      <c r="AB1210" s="26">
        <v>476.6</v>
      </c>
      <c r="AC1210" s="26">
        <v>1435</v>
      </c>
      <c r="AD1210" s="26">
        <v>15320</v>
      </c>
      <c r="AE1210" s="26">
        <v>1427</v>
      </c>
      <c r="AF1210" s="26">
        <v>1924</v>
      </c>
      <c r="AG1210" s="26">
        <v>3.2543000000000002</v>
      </c>
    </row>
    <row r="1211" spans="1:33" ht="15.75" customHeight="1">
      <c r="A1211" s="101">
        <v>45580</v>
      </c>
      <c r="B1211" s="102">
        <f>VLOOKUP(A1211,'FTSE All-Share Historical '!A:B,2,FALSE)</f>
        <v>4552.08</v>
      </c>
      <c r="C1211" s="26">
        <v>762</v>
      </c>
      <c r="D1211" s="26">
        <v>356</v>
      </c>
      <c r="E1211" s="26">
        <v>151.19999999999999</v>
      </c>
      <c r="F1211" s="26">
        <v>229</v>
      </c>
      <c r="G1211" s="26">
        <v>135</v>
      </c>
      <c r="H1211" s="26">
        <v>333</v>
      </c>
      <c r="I1211" s="26">
        <v>42.2</v>
      </c>
      <c r="J1211" s="26">
        <v>168</v>
      </c>
      <c r="K1211" s="26">
        <v>254</v>
      </c>
      <c r="L1211" s="26">
        <v>151.6</v>
      </c>
      <c r="M1211" s="26">
        <v>383.5</v>
      </c>
      <c r="N1211" s="26">
        <v>271</v>
      </c>
      <c r="O1211" s="26">
        <v>894</v>
      </c>
      <c r="P1211" s="26">
        <v>3180</v>
      </c>
      <c r="Q1211" s="26">
        <v>138</v>
      </c>
      <c r="R1211" s="26">
        <v>100</v>
      </c>
      <c r="S1211" s="26">
        <v>57.6</v>
      </c>
      <c r="T1211" s="26">
        <v>121.8</v>
      </c>
      <c r="U1211" s="26">
        <v>183.5</v>
      </c>
      <c r="V1211" s="26">
        <v>26.2</v>
      </c>
      <c r="W1211" s="26">
        <v>5041</v>
      </c>
      <c r="X1211" s="26">
        <v>2224</v>
      </c>
      <c r="Y1211" s="26">
        <v>177.8</v>
      </c>
      <c r="Z1211" s="26">
        <v>707.5</v>
      </c>
      <c r="AA1211" s="26">
        <v>3635</v>
      </c>
      <c r="AB1211" s="26">
        <v>477.2</v>
      </c>
      <c r="AC1211" s="26">
        <v>1445</v>
      </c>
      <c r="AD1211" s="26">
        <v>15430</v>
      </c>
      <c r="AE1211" s="26">
        <v>1438</v>
      </c>
      <c r="AF1211" s="26">
        <v>1961</v>
      </c>
      <c r="AG1211" s="26">
        <v>3.2543000000000002</v>
      </c>
    </row>
    <row r="1212" spans="1:33" ht="15.75" customHeight="1">
      <c r="A1212" s="101">
        <v>45581</v>
      </c>
      <c r="B1212" s="102">
        <f>VLOOKUP(A1212,'FTSE All-Share Historical '!A:B,2,FALSE)</f>
        <v>4595.6400000000003</v>
      </c>
      <c r="C1212" s="26">
        <v>736</v>
      </c>
      <c r="D1212" s="26">
        <v>363</v>
      </c>
      <c r="E1212" s="26">
        <v>151</v>
      </c>
      <c r="F1212" s="26">
        <v>229</v>
      </c>
      <c r="G1212" s="26">
        <v>136</v>
      </c>
      <c r="H1212" s="26">
        <v>333</v>
      </c>
      <c r="I1212" s="26">
        <v>42.3</v>
      </c>
      <c r="J1212" s="26">
        <v>174</v>
      </c>
      <c r="K1212" s="26">
        <v>252</v>
      </c>
      <c r="L1212" s="26">
        <v>153.80000000000001</v>
      </c>
      <c r="M1212" s="26">
        <v>363.5</v>
      </c>
      <c r="N1212" s="26">
        <v>271.5</v>
      </c>
      <c r="O1212" s="26">
        <v>898</v>
      </c>
      <c r="P1212" s="26">
        <v>3250</v>
      </c>
      <c r="Q1212" s="26">
        <v>141</v>
      </c>
      <c r="R1212" s="26">
        <v>101.5</v>
      </c>
      <c r="S1212" s="26">
        <v>61.5</v>
      </c>
      <c r="T1212" s="26">
        <v>113</v>
      </c>
      <c r="U1212" s="26">
        <v>184.5</v>
      </c>
      <c r="V1212" s="26">
        <v>26.5</v>
      </c>
      <c r="W1212" s="26">
        <v>5039</v>
      </c>
      <c r="X1212" s="26">
        <v>2260.5</v>
      </c>
      <c r="Y1212" s="26">
        <v>180.2</v>
      </c>
      <c r="Z1212" s="26">
        <v>703</v>
      </c>
      <c r="AA1212" s="26">
        <v>3585</v>
      </c>
      <c r="AB1212" s="26">
        <v>485.8</v>
      </c>
      <c r="AC1212" s="26">
        <v>1455</v>
      </c>
      <c r="AD1212" s="26">
        <v>15560</v>
      </c>
      <c r="AE1212" s="26">
        <v>1460</v>
      </c>
      <c r="AF1212" s="26">
        <v>2002</v>
      </c>
      <c r="AG1212" s="26">
        <v>3.5432000000000001</v>
      </c>
    </row>
    <row r="1213" spans="1:33" ht="15.75" customHeight="1">
      <c r="A1213" s="101">
        <v>45582</v>
      </c>
      <c r="B1213" s="102">
        <f>VLOOKUP(A1213,'FTSE All-Share Historical '!A:B,2,FALSE)</f>
        <v>4625.99</v>
      </c>
      <c r="C1213" s="26">
        <v>744</v>
      </c>
      <c r="D1213" s="26">
        <v>367</v>
      </c>
      <c r="E1213" s="26">
        <v>152.80000000000001</v>
      </c>
      <c r="F1213" s="26">
        <v>230</v>
      </c>
      <c r="G1213" s="26">
        <v>135</v>
      </c>
      <c r="H1213" s="26">
        <v>334</v>
      </c>
      <c r="I1213" s="26">
        <v>43</v>
      </c>
      <c r="J1213" s="26">
        <v>174.5</v>
      </c>
      <c r="K1213" s="26">
        <v>252</v>
      </c>
      <c r="L1213" s="26">
        <v>153.6</v>
      </c>
      <c r="M1213" s="26">
        <v>372</v>
      </c>
      <c r="N1213" s="26">
        <v>273</v>
      </c>
      <c r="O1213" s="26">
        <v>900</v>
      </c>
      <c r="P1213" s="26">
        <v>3320</v>
      </c>
      <c r="Q1213" s="26">
        <v>144.6</v>
      </c>
      <c r="R1213" s="26">
        <v>104</v>
      </c>
      <c r="S1213" s="26">
        <v>64.900000000000006</v>
      </c>
      <c r="T1213" s="26">
        <v>112.2</v>
      </c>
      <c r="U1213" s="26">
        <v>185.5</v>
      </c>
      <c r="V1213" s="26">
        <v>27.4</v>
      </c>
      <c r="W1213" s="26">
        <v>4946</v>
      </c>
      <c r="X1213" s="26">
        <v>2337.5</v>
      </c>
      <c r="Y1213" s="26">
        <v>180</v>
      </c>
      <c r="Z1213" s="26">
        <v>716</v>
      </c>
      <c r="AA1213" s="26">
        <v>3560</v>
      </c>
      <c r="AB1213" s="26">
        <v>490.6</v>
      </c>
      <c r="AC1213" s="26">
        <v>1465</v>
      </c>
      <c r="AD1213" s="26">
        <v>15470</v>
      </c>
      <c r="AE1213" s="26">
        <v>1459</v>
      </c>
      <c r="AF1213" s="26">
        <v>2018</v>
      </c>
      <c r="AG1213" s="26">
        <v>3.2543000000000002</v>
      </c>
    </row>
    <row r="1214" spans="1:33" ht="15.75" customHeight="1">
      <c r="A1214" s="101">
        <v>45583</v>
      </c>
      <c r="B1214" s="102">
        <f>VLOOKUP(A1214,'FTSE All-Share Historical '!A:B,2,FALSE)</f>
        <v>4614.58</v>
      </c>
      <c r="C1214" s="26">
        <v>744</v>
      </c>
      <c r="D1214" s="26">
        <v>370</v>
      </c>
      <c r="E1214" s="26">
        <v>148.19999999999999</v>
      </c>
      <c r="F1214" s="26">
        <v>231</v>
      </c>
      <c r="G1214" s="26">
        <v>132</v>
      </c>
      <c r="H1214" s="26">
        <v>339</v>
      </c>
      <c r="I1214" s="26">
        <v>42.05</v>
      </c>
      <c r="J1214" s="26">
        <v>171</v>
      </c>
      <c r="K1214" s="26">
        <v>252</v>
      </c>
      <c r="L1214" s="26">
        <v>154.6</v>
      </c>
      <c r="M1214" s="26">
        <v>395.5</v>
      </c>
      <c r="N1214" s="26">
        <v>275</v>
      </c>
      <c r="O1214" s="26">
        <v>902</v>
      </c>
      <c r="P1214" s="26">
        <v>3320</v>
      </c>
      <c r="Q1214" s="26">
        <v>147.19999999999999</v>
      </c>
      <c r="R1214" s="26">
        <v>102.5</v>
      </c>
      <c r="S1214" s="26">
        <v>65.400000000000006</v>
      </c>
      <c r="T1214" s="26">
        <v>110.8</v>
      </c>
      <c r="U1214" s="26">
        <v>188.5</v>
      </c>
      <c r="V1214" s="26">
        <v>27.7</v>
      </c>
      <c r="W1214" s="26">
        <v>4995.5</v>
      </c>
      <c r="X1214" s="26">
        <v>2379.5</v>
      </c>
      <c r="Y1214" s="26">
        <v>180</v>
      </c>
      <c r="Z1214" s="26">
        <v>723</v>
      </c>
      <c r="AA1214" s="26">
        <v>3595</v>
      </c>
      <c r="AB1214" s="26">
        <v>494</v>
      </c>
      <c r="AC1214" s="26">
        <v>1515</v>
      </c>
      <c r="AD1214" s="26">
        <v>15710</v>
      </c>
      <c r="AE1214" s="26">
        <v>1456</v>
      </c>
      <c r="AF1214" s="26">
        <v>1998</v>
      </c>
      <c r="AG1214" s="26">
        <v>3.4601999999999999</v>
      </c>
    </row>
    <row r="1215" spans="1:33" ht="15.75" customHeight="1">
      <c r="A1215" s="101">
        <v>45586</v>
      </c>
      <c r="B1215" s="102">
        <f>VLOOKUP(A1215,'FTSE All-Share Historical '!A:B,2,FALSE)</f>
        <v>4588.33</v>
      </c>
      <c r="C1215" s="26">
        <v>742</v>
      </c>
      <c r="D1215" s="26">
        <v>370</v>
      </c>
      <c r="E1215" s="26">
        <v>142</v>
      </c>
      <c r="F1215" s="26">
        <v>232</v>
      </c>
      <c r="G1215" s="26">
        <v>135</v>
      </c>
      <c r="H1215" s="26">
        <v>333</v>
      </c>
      <c r="I1215" s="26">
        <v>40.799999999999997</v>
      </c>
      <c r="J1215" s="26">
        <v>173</v>
      </c>
      <c r="K1215" s="26">
        <v>253</v>
      </c>
      <c r="L1215" s="26">
        <v>153</v>
      </c>
      <c r="M1215" s="26">
        <v>415</v>
      </c>
      <c r="N1215" s="26">
        <v>268</v>
      </c>
      <c r="O1215" s="26">
        <v>894</v>
      </c>
      <c r="P1215" s="26">
        <v>3250</v>
      </c>
      <c r="Q1215" s="26">
        <v>147</v>
      </c>
      <c r="R1215" s="26">
        <v>101.5</v>
      </c>
      <c r="S1215" s="26">
        <v>65</v>
      </c>
      <c r="T1215" s="26">
        <v>113.4</v>
      </c>
      <c r="U1215" s="26">
        <v>186.5</v>
      </c>
      <c r="V1215" s="26">
        <v>27.3</v>
      </c>
      <c r="W1215" s="26">
        <v>4963</v>
      </c>
      <c r="X1215" s="26">
        <v>2362.5</v>
      </c>
      <c r="Y1215" s="26">
        <v>177</v>
      </c>
      <c r="Z1215" s="26">
        <v>708</v>
      </c>
      <c r="AA1215" s="26">
        <v>3480</v>
      </c>
      <c r="AB1215" s="26">
        <v>486.6</v>
      </c>
      <c r="AC1215" s="26">
        <v>1465</v>
      </c>
      <c r="AD1215" s="26">
        <v>15460</v>
      </c>
      <c r="AE1215" s="26">
        <v>1419</v>
      </c>
      <c r="AF1215" s="26">
        <v>1997</v>
      </c>
      <c r="AG1215" s="26">
        <v>3.4710000000000001</v>
      </c>
    </row>
    <row r="1216" spans="1:33" ht="15.75" customHeight="1">
      <c r="A1216" s="101">
        <v>45587</v>
      </c>
      <c r="B1216" s="102">
        <f>VLOOKUP(A1216,'FTSE All-Share Historical '!A:B,2,FALSE)</f>
        <v>4584</v>
      </c>
      <c r="C1216" s="26">
        <v>730</v>
      </c>
      <c r="D1216" s="26">
        <v>371</v>
      </c>
      <c r="E1216" s="26">
        <v>157.19999999999999</v>
      </c>
      <c r="F1216" s="26">
        <v>230</v>
      </c>
      <c r="G1216" s="26">
        <v>133</v>
      </c>
      <c r="H1216" s="26">
        <v>331</v>
      </c>
      <c r="I1216" s="26">
        <v>40.700000000000003</v>
      </c>
      <c r="J1216" s="26">
        <v>173</v>
      </c>
      <c r="K1216" s="26">
        <v>255</v>
      </c>
      <c r="L1216" s="26">
        <v>153.19999999999999</v>
      </c>
      <c r="M1216" s="26">
        <v>418</v>
      </c>
      <c r="N1216" s="26">
        <v>272.5</v>
      </c>
      <c r="O1216" s="26">
        <v>886</v>
      </c>
      <c r="P1216" s="26">
        <v>3900</v>
      </c>
      <c r="Q1216" s="26">
        <v>151.6</v>
      </c>
      <c r="R1216" s="26">
        <v>101</v>
      </c>
      <c r="S1216" s="26">
        <v>65.099999999999994</v>
      </c>
      <c r="T1216" s="26">
        <v>114</v>
      </c>
      <c r="U1216" s="26">
        <v>188.5</v>
      </c>
      <c r="V1216" s="26">
        <v>27.45</v>
      </c>
      <c r="W1216" s="26">
        <v>5001</v>
      </c>
      <c r="X1216" s="26">
        <v>2379.5</v>
      </c>
      <c r="Y1216" s="26">
        <v>178</v>
      </c>
      <c r="Z1216" s="26">
        <v>710</v>
      </c>
      <c r="AA1216" s="26">
        <v>3490</v>
      </c>
      <c r="AB1216" s="26">
        <v>486.6</v>
      </c>
      <c r="AC1216" s="26">
        <v>1435</v>
      </c>
      <c r="AD1216" s="26">
        <v>15110</v>
      </c>
      <c r="AE1216" s="26">
        <v>1452</v>
      </c>
      <c r="AF1216" s="26">
        <v>2002</v>
      </c>
      <c r="AG1216" s="26">
        <v>3.2904</v>
      </c>
    </row>
    <row r="1217" spans="1:33" ht="15.75" customHeight="1">
      <c r="A1217" s="101">
        <v>45588</v>
      </c>
      <c r="B1217" s="102">
        <f>VLOOKUP(A1217,'FTSE All-Share Historical '!A:B,2,FALSE)</f>
        <v>4557.6000000000004</v>
      </c>
      <c r="C1217" s="26">
        <v>730</v>
      </c>
      <c r="D1217" s="26">
        <v>364</v>
      </c>
      <c r="E1217" s="26">
        <v>158.80000000000001</v>
      </c>
      <c r="F1217" s="26">
        <v>230</v>
      </c>
      <c r="G1217" s="26">
        <v>133.5</v>
      </c>
      <c r="H1217" s="26">
        <v>335</v>
      </c>
      <c r="I1217" s="26">
        <v>41.5</v>
      </c>
      <c r="J1217" s="26">
        <v>172.5</v>
      </c>
      <c r="K1217" s="26">
        <v>258</v>
      </c>
      <c r="L1217" s="26">
        <v>154.4</v>
      </c>
      <c r="M1217" s="26">
        <v>426</v>
      </c>
      <c r="N1217" s="26">
        <v>270</v>
      </c>
      <c r="O1217" s="26">
        <v>880</v>
      </c>
      <c r="P1217" s="26">
        <v>3955</v>
      </c>
      <c r="Q1217" s="26">
        <v>149.4</v>
      </c>
      <c r="R1217" s="26">
        <v>102</v>
      </c>
      <c r="S1217" s="26">
        <v>66.2</v>
      </c>
      <c r="T1217" s="26">
        <v>113.4</v>
      </c>
      <c r="U1217" s="26">
        <v>188</v>
      </c>
      <c r="V1217" s="26">
        <v>27.1</v>
      </c>
      <c r="W1217" s="26">
        <v>4947.5</v>
      </c>
      <c r="X1217" s="26">
        <v>2323.5</v>
      </c>
      <c r="Y1217" s="26">
        <v>176.8</v>
      </c>
      <c r="Z1217" s="26">
        <v>705.5</v>
      </c>
      <c r="AA1217" s="26">
        <v>3445</v>
      </c>
      <c r="AB1217" s="26">
        <v>480</v>
      </c>
      <c r="AC1217" s="26">
        <v>1405</v>
      </c>
      <c r="AD1217" s="26">
        <v>15110</v>
      </c>
      <c r="AE1217" s="26">
        <v>1432</v>
      </c>
      <c r="AF1217" s="26">
        <v>1973</v>
      </c>
      <c r="AG1217" s="26">
        <v>3.3264999999999998</v>
      </c>
    </row>
    <row r="1218" spans="1:33" ht="15.75" customHeight="1">
      <c r="A1218" s="101">
        <v>45589</v>
      </c>
      <c r="B1218" s="102">
        <f>VLOOKUP(A1218,'FTSE All-Share Historical '!A:B,2,FALSE)</f>
        <v>4561.58</v>
      </c>
      <c r="C1218" s="26">
        <v>746</v>
      </c>
      <c r="D1218" s="26">
        <v>366</v>
      </c>
      <c r="E1218" s="26">
        <v>160.4</v>
      </c>
      <c r="F1218" s="26">
        <v>230</v>
      </c>
      <c r="G1218" s="26">
        <v>134</v>
      </c>
      <c r="H1218" s="26">
        <v>342</v>
      </c>
      <c r="I1218" s="26">
        <v>41.6</v>
      </c>
      <c r="J1218" s="26">
        <v>174.5</v>
      </c>
      <c r="K1218" s="26">
        <v>260</v>
      </c>
      <c r="L1218" s="26">
        <v>151</v>
      </c>
      <c r="M1218" s="26">
        <v>421</v>
      </c>
      <c r="N1218" s="26">
        <v>268.5</v>
      </c>
      <c r="O1218" s="26">
        <v>880</v>
      </c>
      <c r="P1218" s="26">
        <v>3840</v>
      </c>
      <c r="Q1218" s="26">
        <v>142.4</v>
      </c>
      <c r="R1218" s="26">
        <v>104.5</v>
      </c>
      <c r="S1218" s="26">
        <v>67</v>
      </c>
      <c r="T1218" s="26">
        <v>110.2</v>
      </c>
      <c r="U1218" s="26">
        <v>186</v>
      </c>
      <c r="V1218" s="26">
        <v>26.8</v>
      </c>
      <c r="W1218" s="26">
        <v>4934.5</v>
      </c>
      <c r="X1218" s="26">
        <v>2390.5</v>
      </c>
      <c r="Y1218" s="26">
        <v>176.8</v>
      </c>
      <c r="Z1218" s="26">
        <v>690</v>
      </c>
      <c r="AA1218" s="26">
        <v>3455</v>
      </c>
      <c r="AB1218" s="26">
        <v>484</v>
      </c>
      <c r="AC1218" s="26">
        <v>1430</v>
      </c>
      <c r="AD1218" s="26">
        <v>15280</v>
      </c>
      <c r="AE1218" s="26">
        <v>1420</v>
      </c>
      <c r="AF1218" s="26">
        <v>1949</v>
      </c>
      <c r="AG1218" s="26">
        <v>3.3336999999999999</v>
      </c>
    </row>
    <row r="1219" spans="1:33" ht="15.75" customHeight="1">
      <c r="A1219" s="101">
        <v>45590</v>
      </c>
      <c r="B1219" s="102">
        <f>VLOOKUP(A1219,'FTSE All-Share Historical '!A:B,2,FALSE)</f>
        <v>4552.62</v>
      </c>
      <c r="C1219" s="26">
        <v>748</v>
      </c>
      <c r="D1219" s="26">
        <v>367</v>
      </c>
      <c r="E1219" s="26">
        <v>163.80000000000001</v>
      </c>
      <c r="F1219" s="26">
        <v>228</v>
      </c>
      <c r="G1219" s="26">
        <v>133</v>
      </c>
      <c r="H1219" s="26">
        <v>346</v>
      </c>
      <c r="I1219" s="26">
        <v>41.55</v>
      </c>
      <c r="J1219" s="26">
        <v>174</v>
      </c>
      <c r="K1219" s="26">
        <v>263</v>
      </c>
      <c r="L1219" s="26">
        <v>144.19999999999999</v>
      </c>
      <c r="M1219" s="26">
        <v>445</v>
      </c>
      <c r="N1219" s="26">
        <v>270</v>
      </c>
      <c r="O1219" s="26">
        <v>872</v>
      </c>
      <c r="P1219" s="26">
        <v>3815</v>
      </c>
      <c r="Q1219" s="26">
        <v>143.19999999999999</v>
      </c>
      <c r="R1219" s="26">
        <v>105</v>
      </c>
      <c r="S1219" s="26">
        <v>67.599999999999994</v>
      </c>
      <c r="T1219" s="26">
        <v>110.2</v>
      </c>
      <c r="U1219" s="26">
        <v>172</v>
      </c>
      <c r="V1219" s="26">
        <v>26.7</v>
      </c>
      <c r="W1219" s="26">
        <v>5022</v>
      </c>
      <c r="X1219" s="26">
        <v>2434.5</v>
      </c>
      <c r="Y1219" s="26">
        <v>180</v>
      </c>
      <c r="Z1219" s="26">
        <v>672</v>
      </c>
      <c r="AA1219" s="26">
        <v>3465</v>
      </c>
      <c r="AB1219" s="26">
        <v>476.6</v>
      </c>
      <c r="AC1219" s="26">
        <v>1405</v>
      </c>
      <c r="AD1219" s="26">
        <v>15160</v>
      </c>
      <c r="AE1219" s="26">
        <v>1405</v>
      </c>
      <c r="AF1219" s="26">
        <v>1942</v>
      </c>
      <c r="AG1219" s="26">
        <v>3.2507000000000001</v>
      </c>
    </row>
    <row r="1220" spans="1:33" ht="15.75" customHeight="1">
      <c r="A1220" s="101">
        <v>45593</v>
      </c>
      <c r="B1220" s="102">
        <f>VLOOKUP(A1220,'FTSE All-Share Historical '!A:B,2,FALSE)</f>
        <v>4570.6400000000003</v>
      </c>
      <c r="C1220" s="26">
        <v>750</v>
      </c>
      <c r="D1220" s="26">
        <v>371</v>
      </c>
      <c r="E1220" s="26">
        <v>164</v>
      </c>
      <c r="F1220" s="26">
        <v>232</v>
      </c>
      <c r="G1220" s="26">
        <v>134</v>
      </c>
      <c r="H1220" s="26">
        <v>349.5</v>
      </c>
      <c r="I1220" s="26">
        <v>40.299999999999997</v>
      </c>
      <c r="J1220" s="26">
        <v>170</v>
      </c>
      <c r="K1220" s="26">
        <v>271</v>
      </c>
      <c r="L1220" s="26">
        <v>143</v>
      </c>
      <c r="M1220" s="26">
        <v>424.5</v>
      </c>
      <c r="N1220" s="26">
        <v>270.5</v>
      </c>
      <c r="O1220" s="26">
        <v>864</v>
      </c>
      <c r="P1220" s="26">
        <v>3800</v>
      </c>
      <c r="Q1220" s="26">
        <v>145.6</v>
      </c>
      <c r="R1220" s="26">
        <v>107</v>
      </c>
      <c r="S1220" s="26">
        <v>67</v>
      </c>
      <c r="T1220" s="26">
        <v>112.8</v>
      </c>
      <c r="U1220" s="26">
        <v>178</v>
      </c>
      <c r="V1220" s="26">
        <v>26.7</v>
      </c>
      <c r="W1220" s="26">
        <v>5077</v>
      </c>
      <c r="X1220" s="26">
        <v>2463</v>
      </c>
      <c r="Y1220" s="26">
        <v>178</v>
      </c>
      <c r="Z1220" s="26">
        <v>673.5</v>
      </c>
      <c r="AA1220" s="26">
        <v>3420</v>
      </c>
      <c r="AB1220" s="26">
        <v>478.2</v>
      </c>
      <c r="AC1220" s="26">
        <v>1400</v>
      </c>
      <c r="AD1220" s="26">
        <v>15200</v>
      </c>
      <c r="AE1220" s="26">
        <v>1437</v>
      </c>
      <c r="AF1220" s="26">
        <v>1933</v>
      </c>
      <c r="AG1220" s="26">
        <v>3.3012000000000001</v>
      </c>
    </row>
    <row r="1221" spans="1:33" ht="15.75" customHeight="1">
      <c r="A1221" s="101">
        <v>45594</v>
      </c>
      <c r="B1221" s="102">
        <f>VLOOKUP(A1221,'FTSE All-Share Historical '!A:B,2,FALSE)</f>
        <v>4532.87</v>
      </c>
      <c r="C1221" s="26">
        <v>742</v>
      </c>
      <c r="D1221" s="26">
        <v>378</v>
      </c>
      <c r="E1221" s="26">
        <v>162.6</v>
      </c>
      <c r="F1221" s="26">
        <v>237</v>
      </c>
      <c r="G1221" s="26">
        <v>132</v>
      </c>
      <c r="H1221" s="26">
        <v>351</v>
      </c>
      <c r="I1221" s="26">
        <v>39.700000000000003</v>
      </c>
      <c r="J1221" s="26">
        <v>158</v>
      </c>
      <c r="K1221" s="26">
        <v>272</v>
      </c>
      <c r="L1221" s="26">
        <v>141.6</v>
      </c>
      <c r="M1221" s="26">
        <v>405.5</v>
      </c>
      <c r="N1221" s="26">
        <v>260.5</v>
      </c>
      <c r="O1221" s="26">
        <v>844</v>
      </c>
      <c r="P1221" s="26">
        <v>3770</v>
      </c>
      <c r="Q1221" s="26">
        <v>145</v>
      </c>
      <c r="R1221" s="26">
        <v>105.5</v>
      </c>
      <c r="S1221" s="26">
        <v>65.900000000000006</v>
      </c>
      <c r="T1221" s="26">
        <v>113.2</v>
      </c>
      <c r="U1221" s="26">
        <v>178</v>
      </c>
      <c r="V1221" s="26">
        <v>26.35</v>
      </c>
      <c r="W1221" s="26">
        <v>5131</v>
      </c>
      <c r="X1221" s="26">
        <v>2483</v>
      </c>
      <c r="Y1221" s="26">
        <v>176</v>
      </c>
      <c r="Z1221" s="26">
        <v>648.5</v>
      </c>
      <c r="AA1221" s="26">
        <v>3455</v>
      </c>
      <c r="AB1221" s="26">
        <v>472.4</v>
      </c>
      <c r="AC1221" s="26">
        <v>1370</v>
      </c>
      <c r="AD1221" s="26">
        <v>14960</v>
      </c>
      <c r="AE1221" s="26">
        <v>1425</v>
      </c>
      <c r="AF1221" s="26">
        <v>1920</v>
      </c>
      <c r="AG1221" s="26">
        <v>3.4024000000000001</v>
      </c>
    </row>
    <row r="1222" spans="1:33" ht="15.75" customHeight="1">
      <c r="A1222" s="101">
        <v>45595</v>
      </c>
      <c r="B1222" s="102">
        <f>VLOOKUP(A1222,'FTSE All-Share Historical '!A:B,2,FALSE)</f>
        <v>4506.3100000000004</v>
      </c>
      <c r="C1222" s="26">
        <v>726</v>
      </c>
      <c r="D1222" s="26">
        <v>387</v>
      </c>
      <c r="E1222" s="26">
        <v>168.2</v>
      </c>
      <c r="F1222" s="26">
        <v>229</v>
      </c>
      <c r="G1222" s="26">
        <v>129</v>
      </c>
      <c r="H1222" s="26">
        <v>352.5</v>
      </c>
      <c r="I1222" s="26">
        <v>41.05</v>
      </c>
      <c r="J1222" s="26">
        <v>152</v>
      </c>
      <c r="K1222" s="26">
        <v>276</v>
      </c>
      <c r="L1222" s="26">
        <v>149.19999999999999</v>
      </c>
      <c r="M1222" s="26">
        <v>408.5</v>
      </c>
      <c r="N1222" s="26">
        <v>258.5</v>
      </c>
      <c r="O1222" s="26">
        <v>918</v>
      </c>
      <c r="P1222" s="26">
        <v>3755</v>
      </c>
      <c r="Q1222" s="26">
        <v>147.19999999999999</v>
      </c>
      <c r="R1222" s="26">
        <v>109</v>
      </c>
      <c r="S1222" s="26">
        <v>67.3</v>
      </c>
      <c r="T1222" s="26">
        <v>112.2</v>
      </c>
      <c r="U1222" s="26">
        <v>189</v>
      </c>
      <c r="V1222" s="26">
        <v>26.2</v>
      </c>
      <c r="W1222" s="26">
        <v>5053</v>
      </c>
      <c r="X1222" s="26">
        <v>2385.5</v>
      </c>
      <c r="Y1222" s="26">
        <v>176.8</v>
      </c>
      <c r="Z1222" s="26">
        <v>648.5</v>
      </c>
      <c r="AA1222" s="26">
        <v>3530</v>
      </c>
      <c r="AB1222" s="26">
        <v>480</v>
      </c>
      <c r="AC1222" s="26">
        <v>1365</v>
      </c>
      <c r="AD1222" s="26">
        <v>15250</v>
      </c>
      <c r="AE1222" s="26">
        <v>1442</v>
      </c>
      <c r="AF1222" s="26">
        <v>1902</v>
      </c>
      <c r="AG1222" s="26">
        <v>3.2759</v>
      </c>
    </row>
    <row r="1223" spans="1:33" ht="15.75" customHeight="1">
      <c r="A1223" s="101">
        <v>45596</v>
      </c>
      <c r="B1223" s="102">
        <f>VLOOKUP(A1223,'FTSE All-Share Historical '!A:B,2,FALSE)</f>
        <v>4473.68</v>
      </c>
      <c r="C1223" s="26">
        <v>708</v>
      </c>
      <c r="D1223" s="26">
        <v>388</v>
      </c>
      <c r="E1223" s="26">
        <v>167.6</v>
      </c>
      <c r="F1223" s="26">
        <v>228</v>
      </c>
      <c r="G1223" s="26">
        <v>127</v>
      </c>
      <c r="H1223" s="26">
        <v>358</v>
      </c>
      <c r="I1223" s="26">
        <v>38.450000000000003</v>
      </c>
      <c r="J1223" s="26">
        <v>142</v>
      </c>
      <c r="K1223" s="26">
        <v>274</v>
      </c>
      <c r="L1223" s="26">
        <v>145</v>
      </c>
      <c r="M1223" s="26">
        <v>398</v>
      </c>
      <c r="N1223" s="26">
        <v>250.5</v>
      </c>
      <c r="O1223" s="26">
        <v>880</v>
      </c>
      <c r="P1223" s="26">
        <v>3745</v>
      </c>
      <c r="Q1223" s="26">
        <v>142.80000000000001</v>
      </c>
      <c r="R1223" s="26">
        <v>104.5</v>
      </c>
      <c r="S1223" s="26">
        <v>67.5</v>
      </c>
      <c r="T1223" s="26">
        <v>99.5</v>
      </c>
      <c r="U1223" s="26">
        <v>195</v>
      </c>
      <c r="V1223" s="26">
        <v>26.05</v>
      </c>
      <c r="W1223" s="26">
        <v>5016</v>
      </c>
      <c r="X1223" s="26">
        <v>2400</v>
      </c>
      <c r="Y1223" s="26">
        <v>176</v>
      </c>
      <c r="Z1223" s="26">
        <v>614</v>
      </c>
      <c r="AA1223" s="26">
        <v>3515</v>
      </c>
      <c r="AB1223" s="26">
        <v>472</v>
      </c>
      <c r="AC1223" s="26">
        <v>1385</v>
      </c>
      <c r="AD1223" s="26">
        <v>15320</v>
      </c>
      <c r="AE1223" s="26">
        <v>1437</v>
      </c>
      <c r="AF1223" s="26">
        <v>1855</v>
      </c>
      <c r="AG1223" s="26">
        <v>3.2507000000000001</v>
      </c>
    </row>
    <row r="1224" spans="1:33" ht="15.75" customHeight="1">
      <c r="A1224" s="101">
        <v>45597</v>
      </c>
      <c r="B1224" s="102">
        <f>VLOOKUP(A1224,'FTSE All-Share Historical '!A:B,2,FALSE)</f>
        <v>4508.38</v>
      </c>
      <c r="C1224" s="26">
        <v>702</v>
      </c>
      <c r="D1224" s="26">
        <v>392</v>
      </c>
      <c r="E1224" s="26">
        <v>167</v>
      </c>
      <c r="F1224" s="26">
        <v>228</v>
      </c>
      <c r="G1224" s="26">
        <v>126</v>
      </c>
      <c r="H1224" s="26">
        <v>354</v>
      </c>
      <c r="I1224" s="26">
        <v>38.4</v>
      </c>
      <c r="J1224" s="26">
        <v>142.5</v>
      </c>
      <c r="K1224" s="26">
        <v>272</v>
      </c>
      <c r="L1224" s="26">
        <v>149.4</v>
      </c>
      <c r="M1224" s="26">
        <v>405</v>
      </c>
      <c r="N1224" s="26">
        <v>252.5</v>
      </c>
      <c r="O1224" s="26">
        <v>886</v>
      </c>
      <c r="P1224" s="26">
        <v>3750</v>
      </c>
      <c r="Q1224" s="26">
        <v>142.4</v>
      </c>
      <c r="R1224" s="26">
        <v>105.5</v>
      </c>
      <c r="S1224" s="26">
        <v>67.8</v>
      </c>
      <c r="T1224" s="26">
        <v>97.9</v>
      </c>
      <c r="U1224" s="26">
        <v>196</v>
      </c>
      <c r="V1224" s="26">
        <v>26.3</v>
      </c>
      <c r="W1224" s="26">
        <v>5026</v>
      </c>
      <c r="X1224" s="26">
        <v>2396</v>
      </c>
      <c r="Y1224" s="26">
        <v>176.2</v>
      </c>
      <c r="Z1224" s="26">
        <v>608</v>
      </c>
      <c r="AA1224" s="26">
        <v>3600</v>
      </c>
      <c r="AB1224" s="26">
        <v>470.2</v>
      </c>
      <c r="AC1224" s="26">
        <v>1395</v>
      </c>
      <c r="AD1224" s="26">
        <v>15380</v>
      </c>
      <c r="AE1224" s="26">
        <v>1458</v>
      </c>
      <c r="AF1224" s="26">
        <v>1873</v>
      </c>
      <c r="AG1224" s="26">
        <v>3.4420999999999999</v>
      </c>
    </row>
    <row r="1225" spans="1:33" ht="15.75" customHeight="1">
      <c r="A1225" s="101">
        <v>45600</v>
      </c>
      <c r="B1225" s="102">
        <f>VLOOKUP(A1225,'FTSE All-Share Historical '!A:B,2,FALSE)</f>
        <v>4511.2299999999996</v>
      </c>
      <c r="C1225" s="26">
        <v>696</v>
      </c>
      <c r="D1225" s="26">
        <v>390</v>
      </c>
      <c r="E1225" s="26">
        <v>164.2</v>
      </c>
      <c r="F1225" s="26">
        <v>230</v>
      </c>
      <c r="G1225" s="26">
        <v>130</v>
      </c>
      <c r="H1225" s="26">
        <v>346</v>
      </c>
      <c r="I1225" s="26">
        <v>38.200000000000003</v>
      </c>
      <c r="J1225" s="26">
        <v>140</v>
      </c>
      <c r="K1225" s="26">
        <v>270</v>
      </c>
      <c r="L1225" s="26">
        <v>149.80000000000001</v>
      </c>
      <c r="M1225" s="26">
        <v>408</v>
      </c>
      <c r="N1225" s="26">
        <v>253.5</v>
      </c>
      <c r="O1225" s="26">
        <v>882</v>
      </c>
      <c r="P1225" s="26">
        <v>3710</v>
      </c>
      <c r="Q1225" s="26">
        <v>141.19999999999999</v>
      </c>
      <c r="R1225" s="26">
        <v>109</v>
      </c>
      <c r="S1225" s="26">
        <v>67.3</v>
      </c>
      <c r="T1225" s="26">
        <v>97</v>
      </c>
      <c r="U1225" s="26">
        <v>196.5</v>
      </c>
      <c r="V1225" s="26">
        <v>26.3</v>
      </c>
      <c r="W1225" s="26">
        <v>5023</v>
      </c>
      <c r="X1225" s="26">
        <v>2390.5</v>
      </c>
      <c r="Y1225" s="26">
        <v>177.8</v>
      </c>
      <c r="Z1225" s="26">
        <v>604.5</v>
      </c>
      <c r="AA1225" s="26">
        <v>3605</v>
      </c>
      <c r="AB1225" s="26">
        <v>466</v>
      </c>
      <c r="AC1225" s="26">
        <v>1380</v>
      </c>
      <c r="AD1225" s="26">
        <v>15360</v>
      </c>
      <c r="AE1225" s="26">
        <v>1452</v>
      </c>
      <c r="AF1225" s="26">
        <v>1856</v>
      </c>
      <c r="AG1225" s="26">
        <v>3.4384999999999999</v>
      </c>
    </row>
    <row r="1226" spans="1:33" ht="15.75" customHeight="1">
      <c r="A1226" s="101">
        <v>45601</v>
      </c>
      <c r="B1226" s="102">
        <f>VLOOKUP(A1226,'FTSE All-Share Historical '!A:B,2,FALSE)</f>
        <v>4502.88</v>
      </c>
      <c r="C1226" s="26">
        <v>686</v>
      </c>
      <c r="D1226" s="26">
        <v>396</v>
      </c>
      <c r="E1226" s="26">
        <v>160</v>
      </c>
      <c r="F1226" s="26">
        <v>228</v>
      </c>
      <c r="G1226" s="26">
        <v>126.5</v>
      </c>
      <c r="H1226" s="26">
        <v>347</v>
      </c>
      <c r="I1226" s="26">
        <v>38</v>
      </c>
      <c r="J1226" s="26">
        <v>139</v>
      </c>
      <c r="K1226" s="26">
        <v>261</v>
      </c>
      <c r="L1226" s="26">
        <v>153.4</v>
      </c>
      <c r="M1226" s="26">
        <v>418</v>
      </c>
      <c r="N1226" s="26">
        <v>250.5</v>
      </c>
      <c r="O1226" s="26">
        <v>882</v>
      </c>
      <c r="P1226" s="26">
        <v>3760</v>
      </c>
      <c r="Q1226" s="26">
        <v>139.19999999999999</v>
      </c>
      <c r="R1226" s="26">
        <v>110</v>
      </c>
      <c r="S1226" s="26">
        <v>67.099999999999994</v>
      </c>
      <c r="T1226" s="26">
        <v>90.8</v>
      </c>
      <c r="U1226" s="26">
        <v>201</v>
      </c>
      <c r="V1226" s="26">
        <v>26.05</v>
      </c>
      <c r="W1226" s="26">
        <v>5025</v>
      </c>
      <c r="X1226" s="26">
        <v>2428</v>
      </c>
      <c r="Y1226" s="26">
        <v>178</v>
      </c>
      <c r="Z1226" s="26">
        <v>598</v>
      </c>
      <c r="AA1226" s="26">
        <v>3625</v>
      </c>
      <c r="AB1226" s="26">
        <v>470</v>
      </c>
      <c r="AC1226" s="26">
        <v>1350</v>
      </c>
      <c r="AD1226" s="26">
        <v>15430</v>
      </c>
      <c r="AE1226" s="26">
        <v>1497</v>
      </c>
      <c r="AF1226" s="26">
        <v>1820</v>
      </c>
      <c r="AG1226" s="26">
        <v>3.2795999999999998</v>
      </c>
    </row>
    <row r="1227" spans="1:33" ht="15.75" customHeight="1">
      <c r="A1227" s="101">
        <v>45602</v>
      </c>
      <c r="B1227" s="102">
        <f>VLOOKUP(A1227,'FTSE All-Share Historical '!A:B,2,FALSE)</f>
        <v>4502.41</v>
      </c>
      <c r="C1227" s="26">
        <v>684</v>
      </c>
      <c r="D1227" s="26">
        <v>396</v>
      </c>
      <c r="E1227" s="26">
        <v>159.6</v>
      </c>
      <c r="F1227" s="26">
        <v>228</v>
      </c>
      <c r="G1227" s="26">
        <v>130.5</v>
      </c>
      <c r="H1227" s="26">
        <v>350</v>
      </c>
      <c r="I1227" s="26">
        <v>36.9</v>
      </c>
      <c r="J1227" s="26">
        <v>140</v>
      </c>
      <c r="K1227" s="26">
        <v>263</v>
      </c>
      <c r="L1227" s="26">
        <v>152.19999999999999</v>
      </c>
      <c r="M1227" s="26">
        <v>415.5</v>
      </c>
      <c r="N1227" s="26">
        <v>251</v>
      </c>
      <c r="O1227" s="26">
        <v>888</v>
      </c>
      <c r="P1227" s="26">
        <v>3800</v>
      </c>
      <c r="Q1227" s="26">
        <v>139.80000000000001</v>
      </c>
      <c r="R1227" s="26">
        <v>111</v>
      </c>
      <c r="S1227" s="26">
        <v>67.3</v>
      </c>
      <c r="T1227" s="26">
        <v>85.1</v>
      </c>
      <c r="U1227" s="26">
        <v>200</v>
      </c>
      <c r="V1227" s="26">
        <v>25.7</v>
      </c>
      <c r="W1227" s="26">
        <v>5043</v>
      </c>
      <c r="X1227" s="26">
        <v>2392</v>
      </c>
      <c r="Y1227" s="26">
        <v>173.2</v>
      </c>
      <c r="Z1227" s="26">
        <v>620.5</v>
      </c>
      <c r="AA1227" s="26">
        <v>3600</v>
      </c>
      <c r="AB1227" s="26">
        <v>487.8</v>
      </c>
      <c r="AC1227" s="26">
        <v>1350</v>
      </c>
      <c r="AD1227" s="26">
        <v>16270</v>
      </c>
      <c r="AE1227" s="26">
        <v>1540</v>
      </c>
      <c r="AF1227" s="26">
        <v>1772</v>
      </c>
      <c r="AG1227" s="26">
        <v>3.294</v>
      </c>
    </row>
    <row r="1228" spans="1:33" ht="15.75" customHeight="1">
      <c r="A1228" s="101">
        <v>45603</v>
      </c>
      <c r="B1228" s="102">
        <f>VLOOKUP(A1228,'FTSE All-Share Historical '!A:B,2,FALSE)</f>
        <v>4495.5600000000004</v>
      </c>
      <c r="C1228" s="26">
        <v>684</v>
      </c>
      <c r="D1228" s="26">
        <v>381</v>
      </c>
      <c r="E1228" s="26">
        <v>163.4</v>
      </c>
      <c r="F1228" s="26">
        <v>225</v>
      </c>
      <c r="G1228" s="26">
        <v>134</v>
      </c>
      <c r="H1228" s="26">
        <v>352</v>
      </c>
      <c r="I1228" s="26">
        <v>37.4</v>
      </c>
      <c r="J1228" s="26">
        <v>137.5</v>
      </c>
      <c r="K1228" s="26">
        <v>267</v>
      </c>
      <c r="L1228" s="26">
        <v>152</v>
      </c>
      <c r="M1228" s="26">
        <v>417</v>
      </c>
      <c r="N1228" s="26">
        <v>252.5</v>
      </c>
      <c r="O1228" s="26">
        <v>894</v>
      </c>
      <c r="P1228" s="26">
        <v>3820</v>
      </c>
      <c r="Q1228" s="26">
        <v>142</v>
      </c>
      <c r="R1228" s="26">
        <v>111</v>
      </c>
      <c r="S1228" s="26">
        <v>67</v>
      </c>
      <c r="T1228" s="26">
        <v>88.4</v>
      </c>
      <c r="U1228" s="26">
        <v>200</v>
      </c>
      <c r="V1228" s="26">
        <v>24.85</v>
      </c>
      <c r="W1228" s="26">
        <v>5201</v>
      </c>
      <c r="X1228" s="26">
        <v>2479</v>
      </c>
      <c r="Y1228" s="26">
        <v>169.6</v>
      </c>
      <c r="Z1228" s="26">
        <v>627.5</v>
      </c>
      <c r="AA1228" s="26">
        <v>3645</v>
      </c>
      <c r="AB1228" s="26">
        <v>496.6</v>
      </c>
      <c r="AC1228" s="26">
        <v>1330</v>
      </c>
      <c r="AD1228" s="26">
        <v>16180</v>
      </c>
      <c r="AE1228" s="26">
        <v>1510</v>
      </c>
      <c r="AF1228" s="26">
        <v>1801</v>
      </c>
      <c r="AG1228" s="26">
        <v>3.5034999999999998</v>
      </c>
    </row>
    <row r="1229" spans="1:33" ht="15.75" customHeight="1">
      <c r="A1229" s="101">
        <v>45604</v>
      </c>
      <c r="B1229" s="102">
        <f>VLOOKUP(A1229,'FTSE All-Share Historical '!A:B,2,FALSE)</f>
        <v>4459.45</v>
      </c>
      <c r="C1229" s="26">
        <v>690</v>
      </c>
      <c r="D1229" s="26">
        <v>379</v>
      </c>
      <c r="E1229" s="26">
        <v>144.19999999999999</v>
      </c>
      <c r="F1229" s="26">
        <v>229</v>
      </c>
      <c r="G1229" s="26">
        <v>133</v>
      </c>
      <c r="H1229" s="26">
        <v>342</v>
      </c>
      <c r="I1229" s="26">
        <v>37.25</v>
      </c>
      <c r="J1229" s="26">
        <v>135</v>
      </c>
      <c r="K1229" s="26">
        <v>267</v>
      </c>
      <c r="L1229" s="26">
        <v>153.4</v>
      </c>
      <c r="M1229" s="26">
        <v>412.5</v>
      </c>
      <c r="N1229" s="26">
        <v>233</v>
      </c>
      <c r="O1229" s="26">
        <v>896</v>
      </c>
      <c r="P1229" s="26">
        <v>3750</v>
      </c>
      <c r="Q1229" s="26">
        <v>140</v>
      </c>
      <c r="R1229" s="26">
        <v>108.5</v>
      </c>
      <c r="S1229" s="26">
        <v>67</v>
      </c>
      <c r="T1229" s="26">
        <v>85</v>
      </c>
      <c r="U1229" s="26">
        <v>200</v>
      </c>
      <c r="V1229" s="26">
        <v>24.85</v>
      </c>
      <c r="W1229" s="26">
        <v>4946</v>
      </c>
      <c r="X1229" s="26">
        <v>2372</v>
      </c>
      <c r="Y1229" s="26">
        <v>168.8</v>
      </c>
      <c r="Z1229" s="26">
        <v>623.5</v>
      </c>
      <c r="AA1229" s="26">
        <v>3645</v>
      </c>
      <c r="AB1229" s="26">
        <v>487.8</v>
      </c>
      <c r="AC1229" s="26">
        <v>1310</v>
      </c>
      <c r="AD1229" s="26">
        <v>15980</v>
      </c>
      <c r="AE1229" s="26">
        <v>1535</v>
      </c>
      <c r="AF1229" s="26">
        <v>1831</v>
      </c>
      <c r="AG1229" s="26">
        <v>3.3012000000000001</v>
      </c>
    </row>
    <row r="1230" spans="1:33" ht="15.75" customHeight="1">
      <c r="A1230" s="101">
        <v>45607</v>
      </c>
      <c r="B1230" s="102">
        <f>VLOOKUP(A1230,'FTSE All-Share Historical '!A:B,2,FALSE)</f>
        <v>4490.72</v>
      </c>
      <c r="C1230" s="26">
        <v>696</v>
      </c>
      <c r="D1230" s="26">
        <v>382</v>
      </c>
      <c r="E1230" s="26">
        <v>142.19999999999999</v>
      </c>
      <c r="F1230" s="26">
        <v>226</v>
      </c>
      <c r="G1230" s="26">
        <v>134</v>
      </c>
      <c r="H1230" s="26">
        <v>345</v>
      </c>
      <c r="I1230" s="26">
        <v>37.1</v>
      </c>
      <c r="J1230" s="26">
        <v>133.25</v>
      </c>
      <c r="K1230" s="26">
        <v>266</v>
      </c>
      <c r="L1230" s="26">
        <v>155.80000000000001</v>
      </c>
      <c r="M1230" s="26">
        <v>418.5</v>
      </c>
      <c r="N1230" s="26">
        <v>235</v>
      </c>
      <c r="O1230" s="26">
        <v>898</v>
      </c>
      <c r="P1230" s="26">
        <v>3820</v>
      </c>
      <c r="Q1230" s="26">
        <v>143.6</v>
      </c>
      <c r="R1230" s="26">
        <v>109</v>
      </c>
      <c r="S1230" s="26">
        <v>67</v>
      </c>
      <c r="T1230" s="26">
        <v>77.5</v>
      </c>
      <c r="U1230" s="26">
        <v>204</v>
      </c>
      <c r="V1230" s="26">
        <v>25.05</v>
      </c>
      <c r="W1230" s="26">
        <v>4850</v>
      </c>
      <c r="X1230" s="26">
        <v>2326.5</v>
      </c>
      <c r="Y1230" s="26">
        <v>166.6</v>
      </c>
      <c r="Z1230" s="26">
        <v>624.5</v>
      </c>
      <c r="AA1230" s="26">
        <v>3710</v>
      </c>
      <c r="AB1230" s="26">
        <v>503.5</v>
      </c>
      <c r="AC1230" s="26">
        <v>1305</v>
      </c>
      <c r="AD1230" s="26">
        <v>16280</v>
      </c>
      <c r="AE1230" s="26">
        <v>1557</v>
      </c>
      <c r="AF1230" s="26">
        <v>1837</v>
      </c>
      <c r="AG1230" s="26">
        <v>3.3085</v>
      </c>
    </row>
    <row r="1231" spans="1:33" ht="15.75" customHeight="1">
      <c r="A1231" s="101">
        <v>45608</v>
      </c>
      <c r="B1231" s="102">
        <f>VLOOKUP(A1231,'FTSE All-Share Historical '!A:B,2,FALSE)</f>
        <v>4434.53</v>
      </c>
      <c r="C1231" s="26">
        <v>684</v>
      </c>
      <c r="D1231" s="26">
        <v>376</v>
      </c>
      <c r="E1231" s="26">
        <v>139.6</v>
      </c>
      <c r="F1231" s="26">
        <v>228</v>
      </c>
      <c r="G1231" s="26">
        <v>133.5</v>
      </c>
      <c r="H1231" s="26">
        <v>337</v>
      </c>
      <c r="I1231" s="26">
        <v>35.85</v>
      </c>
      <c r="J1231" s="26">
        <v>135</v>
      </c>
      <c r="K1231" s="26">
        <v>265</v>
      </c>
      <c r="L1231" s="26">
        <v>154.4</v>
      </c>
      <c r="M1231" s="26">
        <v>425.5</v>
      </c>
      <c r="N1231" s="26">
        <v>231</v>
      </c>
      <c r="O1231" s="26">
        <v>890</v>
      </c>
      <c r="P1231" s="26">
        <v>3785</v>
      </c>
      <c r="Q1231" s="26">
        <v>141</v>
      </c>
      <c r="R1231" s="26">
        <v>105</v>
      </c>
      <c r="S1231" s="26">
        <v>62.6</v>
      </c>
      <c r="T1231" s="26">
        <v>72.900000000000006</v>
      </c>
      <c r="U1231" s="26">
        <v>205</v>
      </c>
      <c r="V1231" s="26">
        <v>24.7</v>
      </c>
      <c r="W1231" s="26">
        <v>4745</v>
      </c>
      <c r="X1231" s="26">
        <v>2220</v>
      </c>
      <c r="Y1231" s="26">
        <v>162.80000000000001</v>
      </c>
      <c r="Z1231" s="26">
        <v>606</v>
      </c>
      <c r="AA1231" s="26">
        <v>3670</v>
      </c>
      <c r="AB1231" s="26">
        <v>499.2</v>
      </c>
      <c r="AC1231" s="26">
        <v>1285</v>
      </c>
      <c r="AD1231" s="26">
        <v>16130</v>
      </c>
      <c r="AE1231" s="26">
        <v>1534</v>
      </c>
      <c r="AF1231" s="26">
        <v>1826</v>
      </c>
      <c r="AG1231" s="26">
        <v>3.0773000000000001</v>
      </c>
    </row>
    <row r="1232" spans="1:33" ht="15.75" customHeight="1">
      <c r="A1232" s="101">
        <v>45609</v>
      </c>
      <c r="B1232" s="102">
        <f>VLOOKUP(A1232,'FTSE All-Share Historical '!A:B,2,FALSE)</f>
        <v>4434.7</v>
      </c>
      <c r="C1232" s="26">
        <v>692</v>
      </c>
      <c r="D1232" s="26">
        <v>377</v>
      </c>
      <c r="E1232" s="26">
        <v>137.19999999999999</v>
      </c>
      <c r="F1232" s="26">
        <v>229</v>
      </c>
      <c r="G1232" s="26">
        <v>133.5</v>
      </c>
      <c r="H1232" s="26">
        <v>325.5</v>
      </c>
      <c r="I1232" s="26">
        <v>36.25</v>
      </c>
      <c r="J1232" s="26">
        <v>132</v>
      </c>
      <c r="K1232" s="26">
        <v>265</v>
      </c>
      <c r="L1232" s="26">
        <v>154.19999999999999</v>
      </c>
      <c r="M1232" s="26">
        <v>418.5</v>
      </c>
      <c r="N1232" s="26">
        <v>233.5</v>
      </c>
      <c r="O1232" s="26">
        <v>916</v>
      </c>
      <c r="P1232" s="26">
        <v>3770</v>
      </c>
      <c r="Q1232" s="26">
        <v>139</v>
      </c>
      <c r="R1232" s="26">
        <v>105</v>
      </c>
      <c r="S1232" s="26">
        <v>62</v>
      </c>
      <c r="T1232" s="26">
        <v>63</v>
      </c>
      <c r="U1232" s="26">
        <v>203</v>
      </c>
      <c r="V1232" s="26">
        <v>24.25</v>
      </c>
      <c r="W1232" s="26">
        <v>4748.5</v>
      </c>
      <c r="X1232" s="26">
        <v>2232</v>
      </c>
      <c r="Y1232" s="26">
        <v>160</v>
      </c>
      <c r="Z1232" s="26">
        <v>613</v>
      </c>
      <c r="AA1232" s="26">
        <v>3685</v>
      </c>
      <c r="AB1232" s="26">
        <v>514</v>
      </c>
      <c r="AC1232" s="26">
        <v>1250</v>
      </c>
      <c r="AD1232" s="26">
        <v>16220</v>
      </c>
      <c r="AE1232" s="26">
        <v>1536</v>
      </c>
      <c r="AF1232" s="26">
        <v>1809</v>
      </c>
      <c r="AG1232" s="26">
        <v>3.3372999999999999</v>
      </c>
    </row>
    <row r="1233" spans="1:33" ht="15.75" customHeight="1">
      <c r="A1233" s="101">
        <v>45610</v>
      </c>
      <c r="B1233" s="102">
        <f>VLOOKUP(A1233,'FTSE All-Share Historical '!A:B,2,FALSE)</f>
        <v>4459.0200000000004</v>
      </c>
      <c r="C1233" s="26">
        <v>696</v>
      </c>
      <c r="D1233" s="26">
        <v>377</v>
      </c>
      <c r="E1233" s="26">
        <v>139</v>
      </c>
      <c r="F1233" s="26">
        <v>227</v>
      </c>
      <c r="G1233" s="26">
        <v>135</v>
      </c>
      <c r="H1233" s="26">
        <v>329</v>
      </c>
      <c r="I1233" s="26">
        <v>36.450000000000003</v>
      </c>
      <c r="J1233" s="26">
        <v>128.5</v>
      </c>
      <c r="K1233" s="26">
        <v>269</v>
      </c>
      <c r="L1233" s="26">
        <v>156.6</v>
      </c>
      <c r="M1233" s="26">
        <v>412.5</v>
      </c>
      <c r="N1233" s="26">
        <v>234.5</v>
      </c>
      <c r="O1233" s="26">
        <v>936</v>
      </c>
      <c r="P1233" s="26">
        <v>3810</v>
      </c>
      <c r="Q1233" s="26">
        <v>150.6</v>
      </c>
      <c r="R1233" s="26">
        <v>104.5</v>
      </c>
      <c r="S1233" s="26">
        <v>60.7</v>
      </c>
      <c r="T1233" s="26">
        <v>57.6</v>
      </c>
      <c r="U1233" s="26">
        <v>201</v>
      </c>
      <c r="V1233" s="26">
        <v>24.05</v>
      </c>
      <c r="W1233" s="26">
        <v>4735.5</v>
      </c>
      <c r="X1233" s="26">
        <v>2244</v>
      </c>
      <c r="Y1233" s="26">
        <v>158</v>
      </c>
      <c r="Z1233" s="26">
        <v>623.5</v>
      </c>
      <c r="AA1233" s="26">
        <v>3700</v>
      </c>
      <c r="AB1233" s="26">
        <v>510</v>
      </c>
      <c r="AC1233" s="26">
        <v>1285</v>
      </c>
      <c r="AD1233" s="26">
        <v>16190</v>
      </c>
      <c r="AE1233" s="26">
        <v>1524</v>
      </c>
      <c r="AF1233" s="26">
        <v>1794</v>
      </c>
      <c r="AG1233" s="26">
        <v>3.2507000000000001</v>
      </c>
    </row>
    <row r="1234" spans="1:33" ht="15.75" customHeight="1">
      <c r="A1234" s="101">
        <v>45611</v>
      </c>
      <c r="B1234" s="102">
        <f>VLOOKUP(A1234,'FTSE All-Share Historical '!A:B,2,FALSE)</f>
        <v>4454.04</v>
      </c>
      <c r="C1234" s="26">
        <v>704</v>
      </c>
      <c r="D1234" s="26">
        <v>384</v>
      </c>
      <c r="E1234" s="26">
        <v>139.80000000000001</v>
      </c>
      <c r="F1234" s="26">
        <v>228</v>
      </c>
      <c r="G1234" s="26">
        <v>139</v>
      </c>
      <c r="H1234" s="26">
        <v>342.5</v>
      </c>
      <c r="I1234" s="26">
        <v>36.200000000000003</v>
      </c>
      <c r="J1234" s="26">
        <v>128.5</v>
      </c>
      <c r="K1234" s="26">
        <v>268</v>
      </c>
      <c r="L1234" s="26">
        <v>160.19999999999999</v>
      </c>
      <c r="M1234" s="26">
        <v>409</v>
      </c>
      <c r="N1234" s="26">
        <v>231.5</v>
      </c>
      <c r="O1234" s="26">
        <v>960</v>
      </c>
      <c r="P1234" s="26">
        <v>3865</v>
      </c>
      <c r="Q1234" s="26">
        <v>152.19999999999999</v>
      </c>
      <c r="R1234" s="26">
        <v>105.5</v>
      </c>
      <c r="S1234" s="26">
        <v>61</v>
      </c>
      <c r="T1234" s="26">
        <v>54.8</v>
      </c>
      <c r="U1234" s="26">
        <v>198</v>
      </c>
      <c r="V1234" s="26">
        <v>23.95</v>
      </c>
      <c r="W1234" s="26">
        <v>4804.5</v>
      </c>
      <c r="X1234" s="26">
        <v>2280.5</v>
      </c>
      <c r="Y1234" s="26">
        <v>160</v>
      </c>
      <c r="Z1234" s="26">
        <v>626</v>
      </c>
      <c r="AA1234" s="26">
        <v>3710</v>
      </c>
      <c r="AB1234" s="26">
        <v>509.5</v>
      </c>
      <c r="AC1234" s="26">
        <v>1265</v>
      </c>
      <c r="AD1234" s="26">
        <v>15730</v>
      </c>
      <c r="AE1234" s="26">
        <v>1536</v>
      </c>
      <c r="AF1234" s="26">
        <v>1816</v>
      </c>
      <c r="AG1234" s="26">
        <v>3.4817999999999998</v>
      </c>
    </row>
    <row r="1235" spans="1:33" ht="15.75" customHeight="1">
      <c r="A1235" s="101">
        <v>45614</v>
      </c>
      <c r="B1235" s="102">
        <f>VLOOKUP(A1235,'FTSE All-Share Historical '!A:B,2,FALSE)</f>
        <v>4473.5</v>
      </c>
      <c r="C1235" s="26">
        <v>702</v>
      </c>
      <c r="D1235" s="26">
        <v>380</v>
      </c>
      <c r="E1235" s="26">
        <v>141.4</v>
      </c>
      <c r="F1235" s="26">
        <v>228</v>
      </c>
      <c r="G1235" s="26">
        <v>137.5</v>
      </c>
      <c r="H1235" s="26">
        <v>354</v>
      </c>
      <c r="I1235" s="26">
        <v>36.549999999999997</v>
      </c>
      <c r="J1235" s="26">
        <v>127</v>
      </c>
      <c r="K1235" s="26">
        <v>267</v>
      </c>
      <c r="L1235" s="26">
        <v>158</v>
      </c>
      <c r="M1235" s="26">
        <v>410</v>
      </c>
      <c r="N1235" s="26">
        <v>234</v>
      </c>
      <c r="O1235" s="26">
        <v>954</v>
      </c>
      <c r="P1235" s="26">
        <v>3825</v>
      </c>
      <c r="Q1235" s="26">
        <v>151.19999999999999</v>
      </c>
      <c r="R1235" s="26">
        <v>102.5</v>
      </c>
      <c r="S1235" s="26">
        <v>60.2</v>
      </c>
      <c r="T1235" s="26">
        <v>53</v>
      </c>
      <c r="U1235" s="26">
        <v>194</v>
      </c>
      <c r="V1235" s="26">
        <v>23.75</v>
      </c>
      <c r="W1235" s="26">
        <v>4866</v>
      </c>
      <c r="X1235" s="26">
        <v>2318</v>
      </c>
      <c r="Y1235" s="26">
        <v>160.80000000000001</v>
      </c>
      <c r="Z1235" s="26">
        <v>620</v>
      </c>
      <c r="AA1235" s="26">
        <v>3655</v>
      </c>
      <c r="AB1235" s="26">
        <v>525</v>
      </c>
      <c r="AC1235" s="26">
        <v>1245</v>
      </c>
      <c r="AD1235" s="26">
        <v>15840</v>
      </c>
      <c r="AE1235" s="26">
        <v>1501</v>
      </c>
      <c r="AF1235" s="26">
        <v>1819</v>
      </c>
      <c r="AG1235" s="26">
        <v>3.3372999999999999</v>
      </c>
    </row>
    <row r="1236" spans="1:33" ht="15.75" customHeight="1">
      <c r="A1236" s="101">
        <v>45615</v>
      </c>
      <c r="B1236" s="102">
        <f>VLOOKUP(A1236,'FTSE All-Share Historical '!A:B,2,FALSE)</f>
        <v>4469.5200000000004</v>
      </c>
      <c r="C1236" s="26">
        <v>694</v>
      </c>
      <c r="D1236" s="26">
        <v>377</v>
      </c>
      <c r="E1236" s="26">
        <v>140.80000000000001</v>
      </c>
      <c r="F1236" s="26">
        <v>228</v>
      </c>
      <c r="G1236" s="26">
        <v>135</v>
      </c>
      <c r="H1236" s="26">
        <v>348</v>
      </c>
      <c r="I1236" s="26">
        <v>37.5</v>
      </c>
      <c r="J1236" s="26">
        <v>125</v>
      </c>
      <c r="K1236" s="26">
        <v>259</v>
      </c>
      <c r="L1236" s="26">
        <v>158.4</v>
      </c>
      <c r="M1236" s="26">
        <v>412.5</v>
      </c>
      <c r="N1236" s="26">
        <v>236</v>
      </c>
      <c r="O1236" s="26">
        <v>960</v>
      </c>
      <c r="P1236" s="26">
        <v>3855</v>
      </c>
      <c r="Q1236" s="26">
        <v>152.80000000000001</v>
      </c>
      <c r="R1236" s="26">
        <v>102.5</v>
      </c>
      <c r="S1236" s="26">
        <v>60.8</v>
      </c>
      <c r="T1236" s="26">
        <v>52.9</v>
      </c>
      <c r="U1236" s="26">
        <v>191</v>
      </c>
      <c r="V1236" s="26">
        <v>23</v>
      </c>
      <c r="W1236" s="26">
        <v>4893.5</v>
      </c>
      <c r="X1236" s="26">
        <v>2304.5</v>
      </c>
      <c r="Y1236" s="26">
        <v>161.6</v>
      </c>
      <c r="Z1236" s="26">
        <v>614</v>
      </c>
      <c r="AA1236" s="26">
        <v>3620</v>
      </c>
      <c r="AB1236" s="26">
        <v>523</v>
      </c>
      <c r="AC1236" s="26">
        <v>1225</v>
      </c>
      <c r="AD1236" s="26">
        <v>15910</v>
      </c>
      <c r="AE1236" s="26">
        <v>1448</v>
      </c>
      <c r="AF1236" s="26">
        <v>1838</v>
      </c>
      <c r="AG1236" s="26">
        <v>3.3372999999999999</v>
      </c>
    </row>
    <row r="1237" spans="1:33" ht="15.75" customHeight="1">
      <c r="A1237" s="101">
        <v>45616</v>
      </c>
      <c r="B1237" s="102">
        <f>VLOOKUP(A1237,'FTSE All-Share Historical '!A:B,2,FALSE)</f>
        <v>4457.49</v>
      </c>
      <c r="C1237" s="26">
        <v>694</v>
      </c>
      <c r="D1237" s="26">
        <v>374</v>
      </c>
      <c r="E1237" s="26">
        <v>135.80000000000001</v>
      </c>
      <c r="F1237" s="26">
        <v>224</v>
      </c>
      <c r="G1237" s="26">
        <v>138</v>
      </c>
      <c r="H1237" s="26">
        <v>348</v>
      </c>
      <c r="I1237" s="26">
        <v>37.4</v>
      </c>
      <c r="J1237" s="26">
        <v>124.5</v>
      </c>
      <c r="K1237" s="26">
        <v>248</v>
      </c>
      <c r="L1237" s="26">
        <v>159</v>
      </c>
      <c r="M1237" s="26">
        <v>412.5</v>
      </c>
      <c r="N1237" s="26">
        <v>233.5</v>
      </c>
      <c r="O1237" s="26">
        <v>978</v>
      </c>
      <c r="P1237" s="26">
        <v>3840</v>
      </c>
      <c r="Q1237" s="26">
        <v>145.80000000000001</v>
      </c>
      <c r="R1237" s="26">
        <v>101.5</v>
      </c>
      <c r="S1237" s="26">
        <v>59.3</v>
      </c>
      <c r="T1237" s="26">
        <v>51.3</v>
      </c>
      <c r="U1237" s="26">
        <v>186</v>
      </c>
      <c r="V1237" s="26">
        <v>20.399999999999999</v>
      </c>
      <c r="W1237" s="26">
        <v>4921.5</v>
      </c>
      <c r="X1237" s="26">
        <v>2340</v>
      </c>
      <c r="Y1237" s="26">
        <v>159.19999999999999</v>
      </c>
      <c r="Z1237" s="26">
        <v>603.5</v>
      </c>
      <c r="AA1237" s="26">
        <v>3555</v>
      </c>
      <c r="AB1237" s="26">
        <v>519.5</v>
      </c>
      <c r="AC1237" s="26">
        <v>1210</v>
      </c>
      <c r="AD1237" s="26">
        <v>15980</v>
      </c>
      <c r="AE1237" s="26">
        <v>1418</v>
      </c>
      <c r="AF1237" s="26">
        <v>1845</v>
      </c>
      <c r="AG1237" s="26">
        <v>3.3157000000000001</v>
      </c>
    </row>
    <row r="1238" spans="1:33" ht="15.75" customHeight="1">
      <c r="A1238" s="101">
        <v>45617</v>
      </c>
      <c r="B1238" s="102">
        <f>VLOOKUP(A1238,'FTSE All-Share Historical '!A:B,2,FALSE)</f>
        <v>4491.25</v>
      </c>
      <c r="C1238" s="26">
        <v>684</v>
      </c>
      <c r="D1238" s="26">
        <v>369</v>
      </c>
      <c r="E1238" s="26">
        <v>132.4</v>
      </c>
      <c r="F1238" s="26">
        <v>222</v>
      </c>
      <c r="G1238" s="26">
        <v>134.5</v>
      </c>
      <c r="H1238" s="26">
        <v>354.5</v>
      </c>
      <c r="I1238" s="26">
        <v>37.700000000000003</v>
      </c>
      <c r="J1238" s="26">
        <v>124</v>
      </c>
      <c r="K1238" s="26">
        <v>247</v>
      </c>
      <c r="L1238" s="26">
        <v>160.6</v>
      </c>
      <c r="M1238" s="26">
        <v>412.5</v>
      </c>
      <c r="N1238" s="26">
        <v>237</v>
      </c>
      <c r="O1238" s="26">
        <v>974</v>
      </c>
      <c r="P1238" s="26">
        <v>3815</v>
      </c>
      <c r="Q1238" s="26">
        <v>146.4</v>
      </c>
      <c r="R1238" s="26">
        <v>100.5</v>
      </c>
      <c r="S1238" s="26">
        <v>60.2</v>
      </c>
      <c r="T1238" s="26">
        <v>47.5</v>
      </c>
      <c r="U1238" s="26">
        <v>186</v>
      </c>
      <c r="V1238" s="26">
        <v>20.85</v>
      </c>
      <c r="W1238" s="26">
        <v>4924.5</v>
      </c>
      <c r="X1238" s="26">
        <v>2350</v>
      </c>
      <c r="Y1238" s="26">
        <v>158.80000000000001</v>
      </c>
      <c r="Z1238" s="26">
        <v>614.5</v>
      </c>
      <c r="AA1238" s="26">
        <v>3600</v>
      </c>
      <c r="AB1238" s="26">
        <v>522.5</v>
      </c>
      <c r="AC1238" s="26">
        <v>1230</v>
      </c>
      <c r="AD1238" s="26">
        <v>16300</v>
      </c>
      <c r="AE1238" s="26">
        <v>1500</v>
      </c>
      <c r="AF1238" s="26">
        <v>1872</v>
      </c>
      <c r="AG1238" s="26">
        <v>3.3445999999999998</v>
      </c>
    </row>
    <row r="1239" spans="1:33" ht="15.75" customHeight="1">
      <c r="A1239" s="101">
        <v>45618</v>
      </c>
      <c r="B1239" s="102">
        <f>VLOOKUP(A1239,'FTSE All-Share Historical '!A:B,2,FALSE)</f>
        <v>4551.96</v>
      </c>
      <c r="C1239" s="26">
        <v>686</v>
      </c>
      <c r="D1239" s="26">
        <v>379</v>
      </c>
      <c r="E1239" s="26">
        <v>131.4</v>
      </c>
      <c r="F1239" s="26">
        <v>226</v>
      </c>
      <c r="G1239" s="26">
        <v>134.5</v>
      </c>
      <c r="H1239" s="26">
        <v>348</v>
      </c>
      <c r="I1239" s="26">
        <v>39.25</v>
      </c>
      <c r="J1239" s="26">
        <v>120</v>
      </c>
      <c r="K1239" s="26">
        <v>247</v>
      </c>
      <c r="L1239" s="26">
        <v>163.6</v>
      </c>
      <c r="M1239" s="26">
        <v>420</v>
      </c>
      <c r="N1239" s="26">
        <v>242</v>
      </c>
      <c r="O1239" s="26">
        <v>970</v>
      </c>
      <c r="P1239" s="26">
        <v>3825</v>
      </c>
      <c r="Q1239" s="26">
        <v>146.6</v>
      </c>
      <c r="R1239" s="26">
        <v>103.5</v>
      </c>
      <c r="S1239" s="26">
        <v>60.9</v>
      </c>
      <c r="T1239" s="26">
        <v>46.95</v>
      </c>
      <c r="U1239" s="26">
        <v>189.5</v>
      </c>
      <c r="V1239" s="26">
        <v>21.2</v>
      </c>
      <c r="W1239" s="26">
        <v>4945</v>
      </c>
      <c r="X1239" s="26">
        <v>2359</v>
      </c>
      <c r="Y1239" s="26">
        <v>160</v>
      </c>
      <c r="Z1239" s="26">
        <v>616</v>
      </c>
      <c r="AA1239" s="26">
        <v>3935</v>
      </c>
      <c r="AB1239" s="26">
        <v>525.5</v>
      </c>
      <c r="AC1239" s="26">
        <v>1235</v>
      </c>
      <c r="AD1239" s="26">
        <v>16630</v>
      </c>
      <c r="AE1239" s="26">
        <v>1513</v>
      </c>
      <c r="AF1239" s="26">
        <v>1950</v>
      </c>
      <c r="AG1239" s="26">
        <v>3.3445999999999998</v>
      </c>
    </row>
    <row r="1240" spans="1:33" ht="15.75" customHeight="1">
      <c r="A1240" s="101">
        <v>45621</v>
      </c>
      <c r="B1240" s="102">
        <f>VLOOKUP(A1240,'FTSE All-Share Historical '!A:B,2,FALSE)</f>
        <v>4571.01</v>
      </c>
      <c r="C1240" s="26">
        <v>682</v>
      </c>
      <c r="D1240" s="26">
        <v>388</v>
      </c>
      <c r="E1240" s="26">
        <v>129.19999999999999</v>
      </c>
      <c r="F1240" s="26">
        <v>225</v>
      </c>
      <c r="G1240" s="26">
        <v>133.5</v>
      </c>
      <c r="H1240" s="26">
        <v>355</v>
      </c>
      <c r="I1240" s="26">
        <v>38.9</v>
      </c>
      <c r="J1240" s="26">
        <v>119.5</v>
      </c>
      <c r="K1240" s="26">
        <v>250</v>
      </c>
      <c r="L1240" s="26">
        <v>165</v>
      </c>
      <c r="M1240" s="26">
        <v>424.5</v>
      </c>
      <c r="N1240" s="26">
        <v>244.5</v>
      </c>
      <c r="O1240" s="26">
        <v>966</v>
      </c>
      <c r="P1240" s="26">
        <v>3845</v>
      </c>
      <c r="Q1240" s="26">
        <v>148.19999999999999</v>
      </c>
      <c r="R1240" s="26">
        <v>106.5</v>
      </c>
      <c r="S1240" s="26">
        <v>60</v>
      </c>
      <c r="T1240" s="26">
        <v>47</v>
      </c>
      <c r="U1240" s="26">
        <v>185.5</v>
      </c>
      <c r="V1240" s="26">
        <v>21.4</v>
      </c>
      <c r="W1240" s="26">
        <v>5016</v>
      </c>
      <c r="X1240" s="26">
        <v>2391</v>
      </c>
      <c r="Y1240" s="26">
        <v>159.80000000000001</v>
      </c>
      <c r="Z1240" s="26">
        <v>627.5</v>
      </c>
      <c r="AA1240" s="26">
        <v>3865</v>
      </c>
      <c r="AB1240" s="26">
        <v>523.5</v>
      </c>
      <c r="AC1240" s="26">
        <v>1240</v>
      </c>
      <c r="AD1240" s="26">
        <v>17060</v>
      </c>
      <c r="AE1240" s="26">
        <v>1593</v>
      </c>
      <c r="AF1240" s="26">
        <v>1980</v>
      </c>
      <c r="AG1240" s="26">
        <v>3.359</v>
      </c>
    </row>
    <row r="1241" spans="1:33" ht="15.75" customHeight="1">
      <c r="A1241" s="101">
        <v>45622</v>
      </c>
      <c r="B1241" s="102">
        <f>VLOOKUP(A1241,'FTSE All-Share Historical '!A:B,2,FALSE)</f>
        <v>4549.92</v>
      </c>
      <c r="C1241" s="26">
        <v>682</v>
      </c>
      <c r="D1241" s="26">
        <v>379</v>
      </c>
      <c r="E1241" s="26">
        <v>146.4</v>
      </c>
      <c r="F1241" s="26">
        <v>221</v>
      </c>
      <c r="G1241" s="26">
        <v>132.5</v>
      </c>
      <c r="H1241" s="26">
        <v>357</v>
      </c>
      <c r="I1241" s="26">
        <v>38.450000000000003</v>
      </c>
      <c r="J1241" s="26">
        <v>117.25</v>
      </c>
      <c r="K1241" s="26">
        <v>254</v>
      </c>
      <c r="L1241" s="26">
        <v>162.4</v>
      </c>
      <c r="M1241" s="26">
        <v>425</v>
      </c>
      <c r="N1241" s="26">
        <v>245</v>
      </c>
      <c r="O1241" s="26">
        <v>964</v>
      </c>
      <c r="P1241" s="26">
        <v>3800</v>
      </c>
      <c r="Q1241" s="26">
        <v>146.4</v>
      </c>
      <c r="R1241" s="26">
        <v>104</v>
      </c>
      <c r="S1241" s="26">
        <v>59.6</v>
      </c>
      <c r="T1241" s="26">
        <v>45</v>
      </c>
      <c r="U1241" s="26">
        <v>185</v>
      </c>
      <c r="V1241" s="26">
        <v>21.85</v>
      </c>
      <c r="W1241" s="26">
        <v>4924.5</v>
      </c>
      <c r="X1241" s="26">
        <v>2372.5</v>
      </c>
      <c r="Y1241" s="26">
        <v>163</v>
      </c>
      <c r="Z1241" s="26">
        <v>627</v>
      </c>
      <c r="AA1241" s="26">
        <v>3895</v>
      </c>
      <c r="AB1241" s="26">
        <v>520.5</v>
      </c>
      <c r="AC1241" s="26">
        <v>1225</v>
      </c>
      <c r="AD1241" s="26">
        <v>16910</v>
      </c>
      <c r="AE1241" s="26">
        <v>1607</v>
      </c>
      <c r="AF1241" s="26">
        <v>1965</v>
      </c>
      <c r="AG1241" s="26">
        <v>3.4457</v>
      </c>
    </row>
    <row r="1242" spans="1:33" ht="15.75" customHeight="1">
      <c r="A1242" s="101">
        <v>45623</v>
      </c>
      <c r="B1242" s="102">
        <f>VLOOKUP(A1242,'FTSE All-Share Historical '!A:B,2,FALSE)</f>
        <v>4558.6000000000004</v>
      </c>
      <c r="C1242" s="26">
        <v>662</v>
      </c>
      <c r="D1242" s="26">
        <v>370</v>
      </c>
      <c r="E1242" s="26">
        <v>146</v>
      </c>
      <c r="F1242" s="26">
        <v>222</v>
      </c>
      <c r="G1242" s="26">
        <v>132.5</v>
      </c>
      <c r="H1242" s="26">
        <v>357</v>
      </c>
      <c r="I1242" s="26">
        <v>38.549999999999997</v>
      </c>
      <c r="J1242" s="26">
        <v>131.25</v>
      </c>
      <c r="K1242" s="26">
        <v>255</v>
      </c>
      <c r="L1242" s="26">
        <v>164</v>
      </c>
      <c r="M1242" s="26">
        <v>425</v>
      </c>
      <c r="N1242" s="26">
        <v>249</v>
      </c>
      <c r="O1242" s="26">
        <v>968</v>
      </c>
      <c r="P1242" s="26">
        <v>3810</v>
      </c>
      <c r="Q1242" s="26">
        <v>145</v>
      </c>
      <c r="R1242" s="26">
        <v>104</v>
      </c>
      <c r="S1242" s="26">
        <v>61</v>
      </c>
      <c r="T1242" s="26">
        <v>44.6</v>
      </c>
      <c r="U1242" s="26">
        <v>184</v>
      </c>
      <c r="V1242" s="26">
        <v>21.6</v>
      </c>
      <c r="W1242" s="26">
        <v>4915.5</v>
      </c>
      <c r="X1242" s="26">
        <v>2385</v>
      </c>
      <c r="Y1242" s="26">
        <v>163</v>
      </c>
      <c r="Z1242" s="26">
        <v>626.5</v>
      </c>
      <c r="AA1242" s="26">
        <v>3930</v>
      </c>
      <c r="AB1242" s="26">
        <v>512.5</v>
      </c>
      <c r="AC1242" s="26">
        <v>1215</v>
      </c>
      <c r="AD1242" s="26">
        <v>16980</v>
      </c>
      <c r="AE1242" s="26">
        <v>1613</v>
      </c>
      <c r="AF1242" s="26">
        <v>1957</v>
      </c>
      <c r="AG1242" s="26">
        <v>3.4457</v>
      </c>
    </row>
    <row r="1243" spans="1:33" ht="15.75" customHeight="1">
      <c r="A1243" s="101">
        <v>45624</v>
      </c>
      <c r="B1243" s="102">
        <f>VLOOKUP(A1243,'FTSE All-Share Historical '!A:B,2,FALSE)</f>
        <v>4566.41</v>
      </c>
      <c r="C1243" s="26">
        <v>662</v>
      </c>
      <c r="D1243" s="26">
        <v>378</v>
      </c>
      <c r="E1243" s="26">
        <v>147</v>
      </c>
      <c r="F1243" s="26">
        <v>230</v>
      </c>
      <c r="G1243" s="26">
        <v>131</v>
      </c>
      <c r="H1243" s="26">
        <v>343</v>
      </c>
      <c r="I1243" s="26">
        <v>39</v>
      </c>
      <c r="J1243" s="26">
        <v>129.5</v>
      </c>
      <c r="K1243" s="26">
        <v>253</v>
      </c>
      <c r="L1243" s="26">
        <v>165.8</v>
      </c>
      <c r="M1243" s="26">
        <v>428.5</v>
      </c>
      <c r="N1243" s="26">
        <v>249</v>
      </c>
      <c r="O1243" s="26">
        <v>970</v>
      </c>
      <c r="P1243" s="26">
        <v>3805</v>
      </c>
      <c r="Q1243" s="26">
        <v>146.4</v>
      </c>
      <c r="R1243" s="26">
        <v>103</v>
      </c>
      <c r="S1243" s="26">
        <v>61.2</v>
      </c>
      <c r="T1243" s="26">
        <v>44.75</v>
      </c>
      <c r="U1243" s="26">
        <v>185</v>
      </c>
      <c r="V1243" s="26">
        <v>21.5</v>
      </c>
      <c r="W1243" s="26">
        <v>4900</v>
      </c>
      <c r="X1243" s="26">
        <v>2391</v>
      </c>
      <c r="Y1243" s="26">
        <v>162.19999999999999</v>
      </c>
      <c r="Z1243" s="26">
        <v>635</v>
      </c>
      <c r="AA1243" s="26">
        <v>3970</v>
      </c>
      <c r="AB1243" s="26">
        <v>517</v>
      </c>
      <c r="AC1243" s="26">
        <v>1235</v>
      </c>
      <c r="AD1243" s="26">
        <v>16820</v>
      </c>
      <c r="AE1243" s="26">
        <v>1593</v>
      </c>
      <c r="AF1243" s="26">
        <v>1935</v>
      </c>
      <c r="AG1243" s="26">
        <v>3.4024000000000001</v>
      </c>
    </row>
    <row r="1244" spans="1:33" ht="15.75" customHeight="1">
      <c r="A1244" s="101">
        <v>45625</v>
      </c>
      <c r="B1244" s="102">
        <f>VLOOKUP(A1244,'FTSE All-Share Historical '!A:B,2,FALSE)</f>
        <v>4569.57</v>
      </c>
      <c r="C1244" s="26">
        <v>660</v>
      </c>
      <c r="D1244" s="26">
        <v>378</v>
      </c>
      <c r="E1244" s="26">
        <v>150.19999999999999</v>
      </c>
      <c r="F1244" s="26">
        <v>226</v>
      </c>
      <c r="G1244" s="26">
        <v>132</v>
      </c>
      <c r="H1244" s="26">
        <v>360</v>
      </c>
      <c r="I1244" s="26">
        <v>39.1</v>
      </c>
      <c r="J1244" s="26">
        <v>133</v>
      </c>
      <c r="K1244" s="26">
        <v>252</v>
      </c>
      <c r="L1244" s="26">
        <v>167.6</v>
      </c>
      <c r="M1244" s="26">
        <v>428.5</v>
      </c>
      <c r="N1244" s="26">
        <v>246.5</v>
      </c>
      <c r="O1244" s="26">
        <v>970</v>
      </c>
      <c r="P1244" s="26">
        <v>3805</v>
      </c>
      <c r="Q1244" s="26">
        <v>146.19999999999999</v>
      </c>
      <c r="R1244" s="26">
        <v>103.5</v>
      </c>
      <c r="S1244" s="26">
        <v>60.1</v>
      </c>
      <c r="T1244" s="26">
        <v>43.05</v>
      </c>
      <c r="U1244" s="26">
        <v>180</v>
      </c>
      <c r="V1244" s="26">
        <v>21.7</v>
      </c>
      <c r="W1244" s="26">
        <v>4936.5</v>
      </c>
      <c r="X1244" s="26">
        <v>2520.5</v>
      </c>
      <c r="Y1244" s="26">
        <v>162.4</v>
      </c>
      <c r="Z1244" s="26">
        <v>642</v>
      </c>
      <c r="AA1244" s="26">
        <v>3980</v>
      </c>
      <c r="AB1244" s="26">
        <v>513.5</v>
      </c>
      <c r="AC1244" s="26">
        <v>1230</v>
      </c>
      <c r="AD1244" s="26">
        <v>16930</v>
      </c>
      <c r="AE1244" s="26">
        <v>1573</v>
      </c>
      <c r="AF1244" s="26">
        <v>1924</v>
      </c>
      <c r="AG1244" s="26">
        <v>3.1711999999999998</v>
      </c>
    </row>
    <row r="1245" spans="1:33" ht="15.75" customHeight="1">
      <c r="A1245" s="101">
        <v>45628</v>
      </c>
      <c r="B1245" s="102">
        <f>VLOOKUP(A1245,'FTSE All-Share Historical '!A:B,2,FALSE)</f>
        <v>4581.7299999999996</v>
      </c>
      <c r="C1245" s="26">
        <v>654</v>
      </c>
      <c r="D1245" s="26">
        <v>379</v>
      </c>
      <c r="E1245" s="26">
        <v>147</v>
      </c>
      <c r="F1245" s="26">
        <v>224</v>
      </c>
      <c r="G1245" s="26">
        <v>130.5</v>
      </c>
      <c r="H1245" s="26">
        <v>358</v>
      </c>
      <c r="I1245" s="26">
        <v>40.25</v>
      </c>
      <c r="J1245" s="26">
        <v>130</v>
      </c>
      <c r="K1245" s="26">
        <v>253</v>
      </c>
      <c r="L1245" s="26">
        <v>171.6</v>
      </c>
      <c r="M1245" s="26">
        <v>425.5</v>
      </c>
      <c r="N1245" s="26">
        <v>245.5</v>
      </c>
      <c r="O1245" s="26">
        <v>952</v>
      </c>
      <c r="P1245" s="26">
        <v>3800</v>
      </c>
      <c r="Q1245" s="26">
        <v>143.4</v>
      </c>
      <c r="R1245" s="26">
        <v>103.5</v>
      </c>
      <c r="S1245" s="26">
        <v>61.3</v>
      </c>
      <c r="T1245" s="26">
        <v>40.85</v>
      </c>
      <c r="U1245" s="26">
        <v>182</v>
      </c>
      <c r="V1245" s="26">
        <v>21.8</v>
      </c>
      <c r="W1245" s="26">
        <v>4970</v>
      </c>
      <c r="X1245" s="26">
        <v>2562.5</v>
      </c>
      <c r="Y1245" s="26">
        <v>164.4</v>
      </c>
      <c r="Z1245" s="26">
        <v>636.5</v>
      </c>
      <c r="AA1245" s="26">
        <v>3930</v>
      </c>
      <c r="AB1245" s="26">
        <v>510</v>
      </c>
      <c r="AC1245" s="26">
        <v>1230</v>
      </c>
      <c r="AD1245" s="26">
        <v>16950</v>
      </c>
      <c r="AE1245" s="26">
        <v>1548</v>
      </c>
      <c r="AF1245" s="26">
        <v>1934</v>
      </c>
      <c r="AG1245" s="26">
        <v>3.3915000000000002</v>
      </c>
    </row>
    <row r="1246" spans="1:33" ht="15.75" customHeight="1">
      <c r="A1246" s="101">
        <v>45629</v>
      </c>
      <c r="B1246" s="102">
        <f>VLOOKUP(A1246,'FTSE All-Share Historical '!A:B,2,FALSE)</f>
        <v>4607.59</v>
      </c>
      <c r="C1246" s="26">
        <v>650</v>
      </c>
      <c r="D1246" s="26">
        <v>376</v>
      </c>
      <c r="E1246" s="26">
        <v>147.6</v>
      </c>
      <c r="F1246" s="26">
        <v>222</v>
      </c>
      <c r="G1246" s="26">
        <v>130.5</v>
      </c>
      <c r="H1246" s="26">
        <v>355</v>
      </c>
      <c r="I1246" s="26">
        <v>43.45</v>
      </c>
      <c r="J1246" s="26">
        <v>136</v>
      </c>
      <c r="K1246" s="26">
        <v>253</v>
      </c>
      <c r="L1246" s="26">
        <v>206</v>
      </c>
      <c r="M1246" s="26">
        <v>427.5</v>
      </c>
      <c r="N1246" s="26">
        <v>253.5</v>
      </c>
      <c r="O1246" s="26">
        <v>950</v>
      </c>
      <c r="P1246" s="26">
        <v>3850</v>
      </c>
      <c r="Q1246" s="26">
        <v>146</v>
      </c>
      <c r="R1246" s="26">
        <v>105</v>
      </c>
      <c r="S1246" s="26">
        <v>61.7</v>
      </c>
      <c r="T1246" s="26">
        <v>39.65</v>
      </c>
      <c r="U1246" s="26">
        <v>186</v>
      </c>
      <c r="V1246" s="26">
        <v>20.6</v>
      </c>
      <c r="W1246" s="26">
        <v>5020</v>
      </c>
      <c r="X1246" s="26">
        <v>2571</v>
      </c>
      <c r="Y1246" s="26">
        <v>166.8</v>
      </c>
      <c r="Z1246" s="26">
        <v>640</v>
      </c>
      <c r="AA1246" s="26">
        <v>3995</v>
      </c>
      <c r="AB1246" s="26">
        <v>527.5</v>
      </c>
      <c r="AC1246" s="26">
        <v>1215</v>
      </c>
      <c r="AD1246" s="26">
        <v>17090</v>
      </c>
      <c r="AE1246" s="26">
        <v>1595</v>
      </c>
      <c r="AF1246" s="26">
        <v>1962</v>
      </c>
      <c r="AG1246" s="26">
        <v>3.1711999999999998</v>
      </c>
    </row>
    <row r="1247" spans="1:33" ht="15.75" customHeight="1">
      <c r="A1247" s="101">
        <v>45630</v>
      </c>
      <c r="B1247" s="102">
        <f>VLOOKUP(A1247,'FTSE All-Share Historical '!A:B,2,FALSE)</f>
        <v>4599.6000000000004</v>
      </c>
      <c r="C1247" s="26">
        <v>650</v>
      </c>
      <c r="D1247" s="26">
        <v>378</v>
      </c>
      <c r="E1247" s="26">
        <v>147.80000000000001</v>
      </c>
      <c r="F1247" s="26">
        <v>220</v>
      </c>
      <c r="G1247" s="26">
        <v>131.5</v>
      </c>
      <c r="H1247" s="26">
        <v>355.5</v>
      </c>
      <c r="I1247" s="26">
        <v>42.9</v>
      </c>
      <c r="J1247" s="26">
        <v>139</v>
      </c>
      <c r="K1247" s="26">
        <v>252</v>
      </c>
      <c r="L1247" s="26">
        <v>208</v>
      </c>
      <c r="M1247" s="26">
        <v>427.5</v>
      </c>
      <c r="N1247" s="26">
        <v>250</v>
      </c>
      <c r="O1247" s="26">
        <v>938</v>
      </c>
      <c r="P1247" s="26">
        <v>3825</v>
      </c>
      <c r="Q1247" s="26">
        <v>147</v>
      </c>
      <c r="R1247" s="26">
        <v>105</v>
      </c>
      <c r="S1247" s="26">
        <v>61.5</v>
      </c>
      <c r="T1247" s="26">
        <v>37.5</v>
      </c>
      <c r="U1247" s="26">
        <v>189.5</v>
      </c>
      <c r="V1247" s="26">
        <v>20.5</v>
      </c>
      <c r="W1247" s="26">
        <v>5007</v>
      </c>
      <c r="X1247" s="26">
        <v>2507.5</v>
      </c>
      <c r="Y1247" s="26">
        <v>169.6</v>
      </c>
      <c r="Z1247" s="26">
        <v>620.5</v>
      </c>
      <c r="AA1247" s="26">
        <v>4050</v>
      </c>
      <c r="AB1247" s="26">
        <v>525.5</v>
      </c>
      <c r="AC1247" s="26">
        <v>1230</v>
      </c>
      <c r="AD1247" s="26">
        <v>17370</v>
      </c>
      <c r="AE1247" s="26">
        <v>1600</v>
      </c>
      <c r="AF1247" s="26">
        <v>1955</v>
      </c>
      <c r="AG1247" s="26">
        <v>3.4096000000000002</v>
      </c>
    </row>
    <row r="1248" spans="1:33" ht="15.75" customHeight="1">
      <c r="A1248" s="101">
        <v>45631</v>
      </c>
      <c r="B1248" s="102">
        <f>VLOOKUP(A1248,'FTSE All-Share Historical '!A:B,2,FALSE)</f>
        <v>4605.97</v>
      </c>
      <c r="C1248" s="26">
        <v>654</v>
      </c>
      <c r="D1248" s="26">
        <v>385</v>
      </c>
      <c r="E1248" s="26">
        <v>147.4</v>
      </c>
      <c r="F1248" s="26">
        <v>223</v>
      </c>
      <c r="G1248" s="26">
        <v>133</v>
      </c>
      <c r="H1248" s="26">
        <v>356</v>
      </c>
      <c r="I1248" s="26">
        <v>43.05</v>
      </c>
      <c r="J1248" s="26">
        <v>138.5</v>
      </c>
      <c r="K1248" s="26">
        <v>252</v>
      </c>
      <c r="L1248" s="26">
        <v>234</v>
      </c>
      <c r="M1248" s="26">
        <v>425</v>
      </c>
      <c r="N1248" s="26">
        <v>250</v>
      </c>
      <c r="O1248" s="26">
        <v>912</v>
      </c>
      <c r="P1248" s="26">
        <v>3820</v>
      </c>
      <c r="Q1248" s="26">
        <v>145</v>
      </c>
      <c r="R1248" s="26">
        <v>103</v>
      </c>
      <c r="S1248" s="26">
        <v>62.4</v>
      </c>
      <c r="T1248" s="26">
        <v>39.200000000000003</v>
      </c>
      <c r="U1248" s="26">
        <v>185.5</v>
      </c>
      <c r="V1248" s="26">
        <v>19.8</v>
      </c>
      <c r="W1248" s="26">
        <v>4966</v>
      </c>
      <c r="X1248" s="26">
        <v>2492</v>
      </c>
      <c r="Y1248" s="26">
        <v>169.2</v>
      </c>
      <c r="Z1248" s="26">
        <v>614</v>
      </c>
      <c r="AA1248" s="26">
        <v>4010</v>
      </c>
      <c r="AB1248" s="26">
        <v>528</v>
      </c>
      <c r="AC1248" s="26">
        <v>1280</v>
      </c>
      <c r="AD1248" s="26">
        <v>16990</v>
      </c>
      <c r="AE1248" s="26">
        <v>1635</v>
      </c>
      <c r="AF1248" s="26">
        <v>1940</v>
      </c>
      <c r="AG1248" s="26">
        <v>3.3807</v>
      </c>
    </row>
    <row r="1249" spans="1:33" ht="15.75" customHeight="1">
      <c r="A1249" s="101">
        <v>45632</v>
      </c>
      <c r="B1249" s="102">
        <f>VLOOKUP(A1249,'FTSE All-Share Historical '!A:B,2,FALSE)</f>
        <v>4588.17</v>
      </c>
      <c r="C1249" s="26">
        <v>654</v>
      </c>
      <c r="D1249" s="26">
        <v>378</v>
      </c>
      <c r="E1249" s="26">
        <v>145.6</v>
      </c>
      <c r="F1249" s="26">
        <v>224</v>
      </c>
      <c r="G1249" s="26">
        <v>142.5</v>
      </c>
      <c r="H1249" s="26">
        <v>353.5</v>
      </c>
      <c r="I1249" s="26">
        <v>42.8</v>
      </c>
      <c r="J1249" s="26">
        <v>137</v>
      </c>
      <c r="K1249" s="26">
        <v>259</v>
      </c>
      <c r="L1249" s="26">
        <v>234.5</v>
      </c>
      <c r="M1249" s="26">
        <v>426.5</v>
      </c>
      <c r="N1249" s="26">
        <v>248</v>
      </c>
      <c r="O1249" s="26">
        <v>912</v>
      </c>
      <c r="P1249" s="26">
        <v>3850</v>
      </c>
      <c r="Q1249" s="26">
        <v>156</v>
      </c>
      <c r="R1249" s="26">
        <v>105.5</v>
      </c>
      <c r="S1249" s="26">
        <v>62</v>
      </c>
      <c r="T1249" s="26">
        <v>39.299999999999997</v>
      </c>
      <c r="U1249" s="26">
        <v>194.5</v>
      </c>
      <c r="V1249" s="26">
        <v>20</v>
      </c>
      <c r="W1249" s="26">
        <v>4924</v>
      </c>
      <c r="X1249" s="26">
        <v>2464.5</v>
      </c>
      <c r="Y1249" s="26">
        <v>168.8</v>
      </c>
      <c r="Z1249" s="26">
        <v>616.5</v>
      </c>
      <c r="AA1249" s="26">
        <v>4040</v>
      </c>
      <c r="AB1249" s="26">
        <v>521.5</v>
      </c>
      <c r="AC1249" s="26">
        <v>1305</v>
      </c>
      <c r="AD1249" s="26">
        <v>16980</v>
      </c>
      <c r="AE1249" s="26">
        <v>1624</v>
      </c>
      <c r="AF1249" s="26">
        <v>1931</v>
      </c>
      <c r="AG1249" s="26">
        <v>3.3915000000000002</v>
      </c>
    </row>
    <row r="1250" spans="1:33" ht="15.75" customHeight="1">
      <c r="A1250" s="101">
        <v>45635</v>
      </c>
      <c r="B1250" s="102">
        <f>VLOOKUP(A1250,'FTSE All-Share Historical '!A:B,2,FALSE)</f>
        <v>4608.66</v>
      </c>
      <c r="C1250" s="26">
        <v>650</v>
      </c>
      <c r="D1250" s="26">
        <v>376</v>
      </c>
      <c r="E1250" s="26">
        <v>146.6</v>
      </c>
      <c r="F1250" s="26">
        <v>224</v>
      </c>
      <c r="G1250" s="26">
        <v>142.5</v>
      </c>
      <c r="H1250" s="26">
        <v>347.5</v>
      </c>
      <c r="I1250" s="26">
        <v>42.55</v>
      </c>
      <c r="J1250" s="26">
        <v>139.5</v>
      </c>
      <c r="K1250" s="26">
        <v>258</v>
      </c>
      <c r="L1250" s="26">
        <v>240</v>
      </c>
      <c r="M1250" s="26">
        <v>427</v>
      </c>
      <c r="N1250" s="26">
        <v>246.5</v>
      </c>
      <c r="O1250" s="26">
        <v>898</v>
      </c>
      <c r="P1250" s="26">
        <v>3835</v>
      </c>
      <c r="Q1250" s="26">
        <v>155</v>
      </c>
      <c r="R1250" s="26">
        <v>106</v>
      </c>
      <c r="S1250" s="26">
        <v>61.6</v>
      </c>
      <c r="T1250" s="26">
        <v>39.799999999999997</v>
      </c>
      <c r="U1250" s="26">
        <v>191</v>
      </c>
      <c r="V1250" s="26">
        <v>19.899999999999999</v>
      </c>
      <c r="W1250" s="26">
        <v>5113</v>
      </c>
      <c r="X1250" s="26">
        <v>2531</v>
      </c>
      <c r="Y1250" s="26">
        <v>170</v>
      </c>
      <c r="Z1250" s="26">
        <v>616.5</v>
      </c>
      <c r="AA1250" s="26">
        <v>4010</v>
      </c>
      <c r="AB1250" s="26">
        <v>501</v>
      </c>
      <c r="AC1250" s="26">
        <v>1300</v>
      </c>
      <c r="AD1250" s="26">
        <v>17070</v>
      </c>
      <c r="AE1250" s="26">
        <v>1635</v>
      </c>
      <c r="AF1250" s="26">
        <v>1958</v>
      </c>
      <c r="AG1250" s="26">
        <v>3.2614999999999998</v>
      </c>
    </row>
    <row r="1251" spans="1:33" ht="15.75" customHeight="1">
      <c r="A1251" s="101">
        <v>45636</v>
      </c>
      <c r="B1251" s="102">
        <f>VLOOKUP(A1251,'FTSE All-Share Historical '!A:B,2,FALSE)</f>
        <v>4572.17</v>
      </c>
      <c r="C1251" s="26">
        <v>650</v>
      </c>
      <c r="D1251" s="26">
        <v>372</v>
      </c>
      <c r="E1251" s="26">
        <v>147.6</v>
      </c>
      <c r="F1251" s="26">
        <v>224</v>
      </c>
      <c r="G1251" s="26">
        <v>143</v>
      </c>
      <c r="H1251" s="26">
        <v>341</v>
      </c>
      <c r="I1251" s="26">
        <v>43.35</v>
      </c>
      <c r="J1251" s="26">
        <v>140</v>
      </c>
      <c r="K1251" s="26">
        <v>265</v>
      </c>
      <c r="L1251" s="26">
        <v>229.5</v>
      </c>
      <c r="M1251" s="26">
        <v>429.5</v>
      </c>
      <c r="N1251" s="26">
        <v>243</v>
      </c>
      <c r="O1251" s="26">
        <v>882</v>
      </c>
      <c r="P1251" s="26">
        <v>3795</v>
      </c>
      <c r="Q1251" s="26">
        <v>154.4</v>
      </c>
      <c r="R1251" s="26">
        <v>109.5</v>
      </c>
      <c r="S1251" s="26">
        <v>62</v>
      </c>
      <c r="T1251" s="26">
        <v>58</v>
      </c>
      <c r="U1251" s="26">
        <v>195</v>
      </c>
      <c r="V1251" s="26">
        <v>19.760000000000002</v>
      </c>
      <c r="W1251" s="26">
        <v>5103</v>
      </c>
      <c r="X1251" s="26">
        <v>2505</v>
      </c>
      <c r="Y1251" s="26">
        <v>165.2</v>
      </c>
      <c r="Z1251" s="26">
        <v>612</v>
      </c>
      <c r="AA1251" s="26">
        <v>4015</v>
      </c>
      <c r="AB1251" s="26">
        <v>493.4</v>
      </c>
      <c r="AC1251" s="26">
        <v>1280</v>
      </c>
      <c r="AD1251" s="26">
        <v>15590</v>
      </c>
      <c r="AE1251" s="26">
        <v>1651</v>
      </c>
      <c r="AF1251" s="26">
        <v>1956</v>
      </c>
      <c r="AG1251" s="26">
        <v>3.4096000000000002</v>
      </c>
    </row>
    <row r="1252" spans="1:33" ht="15.75" customHeight="1">
      <c r="A1252" s="101">
        <v>45637</v>
      </c>
      <c r="B1252" s="102">
        <f>VLOOKUP(A1252,'FTSE All-Share Historical '!A:B,2,FALSE)</f>
        <v>4582.32</v>
      </c>
      <c r="C1252" s="26">
        <v>638</v>
      </c>
      <c r="D1252" s="26">
        <v>370</v>
      </c>
      <c r="E1252" s="26">
        <v>147.6</v>
      </c>
      <c r="F1252" s="26">
        <v>236</v>
      </c>
      <c r="G1252" s="26">
        <v>139.5</v>
      </c>
      <c r="H1252" s="26">
        <v>338</v>
      </c>
      <c r="I1252" s="26">
        <v>43</v>
      </c>
      <c r="J1252" s="26">
        <v>139.5</v>
      </c>
      <c r="K1252" s="26">
        <v>265</v>
      </c>
      <c r="L1252" s="26">
        <v>226.5</v>
      </c>
      <c r="M1252" s="26">
        <v>430</v>
      </c>
      <c r="N1252" s="26">
        <v>242.5</v>
      </c>
      <c r="O1252" s="26">
        <v>874</v>
      </c>
      <c r="P1252" s="26">
        <v>3825</v>
      </c>
      <c r="Q1252" s="26">
        <v>153.80000000000001</v>
      </c>
      <c r="R1252" s="26">
        <v>110.5</v>
      </c>
      <c r="S1252" s="26">
        <v>62.5</v>
      </c>
      <c r="T1252" s="26">
        <v>61.8</v>
      </c>
      <c r="U1252" s="26">
        <v>197.5</v>
      </c>
      <c r="V1252" s="26">
        <v>19.72</v>
      </c>
      <c r="W1252" s="26">
        <v>5083</v>
      </c>
      <c r="X1252" s="26">
        <v>2550</v>
      </c>
      <c r="Y1252" s="26">
        <v>168</v>
      </c>
      <c r="Z1252" s="26">
        <v>610.5</v>
      </c>
      <c r="AA1252" s="26">
        <v>4035</v>
      </c>
      <c r="AB1252" s="26">
        <v>502.5</v>
      </c>
      <c r="AC1252" s="26">
        <v>1300</v>
      </c>
      <c r="AD1252" s="26">
        <v>15150</v>
      </c>
      <c r="AE1252" s="26">
        <v>1649</v>
      </c>
      <c r="AF1252" s="26">
        <v>1964</v>
      </c>
      <c r="AG1252" s="26">
        <v>3.1783999999999999</v>
      </c>
    </row>
    <row r="1253" spans="1:33" ht="15.75" customHeight="1">
      <c r="A1253" s="101">
        <v>45638</v>
      </c>
      <c r="B1253" s="102">
        <f>VLOOKUP(A1253,'FTSE All-Share Historical '!A:B,2,FALSE)</f>
        <v>4586.46</v>
      </c>
      <c r="C1253" s="26">
        <v>634</v>
      </c>
      <c r="D1253" s="26">
        <v>368</v>
      </c>
      <c r="E1253" s="26">
        <v>143.6</v>
      </c>
      <c r="F1253" s="26">
        <v>230</v>
      </c>
      <c r="G1253" s="26">
        <v>140.5</v>
      </c>
      <c r="H1253" s="26">
        <v>330</v>
      </c>
      <c r="I1253" s="26">
        <v>43.4</v>
      </c>
      <c r="J1253" s="26">
        <v>139</v>
      </c>
      <c r="K1253" s="26">
        <v>260</v>
      </c>
      <c r="L1253" s="26">
        <v>239.5</v>
      </c>
      <c r="M1253" s="26">
        <v>430</v>
      </c>
      <c r="N1253" s="26">
        <v>243</v>
      </c>
      <c r="O1253" s="26">
        <v>888</v>
      </c>
      <c r="P1253" s="26">
        <v>3805</v>
      </c>
      <c r="Q1253" s="26">
        <v>151.4</v>
      </c>
      <c r="R1253" s="26">
        <v>110.5</v>
      </c>
      <c r="S1253" s="26">
        <v>62.8</v>
      </c>
      <c r="T1253" s="26">
        <v>52.3</v>
      </c>
      <c r="U1253" s="26">
        <v>190.5</v>
      </c>
      <c r="V1253" s="26">
        <v>19.760000000000002</v>
      </c>
      <c r="W1253" s="26">
        <v>5000</v>
      </c>
      <c r="X1253" s="26">
        <v>2522.5</v>
      </c>
      <c r="Y1253" s="26">
        <v>162.80000000000001</v>
      </c>
      <c r="Z1253" s="26">
        <v>605</v>
      </c>
      <c r="AA1253" s="26">
        <v>4010</v>
      </c>
      <c r="AB1253" s="26">
        <v>497.6</v>
      </c>
      <c r="AC1253" s="26">
        <v>1300</v>
      </c>
      <c r="AD1253" s="26">
        <v>15120</v>
      </c>
      <c r="AE1253" s="26">
        <v>1637</v>
      </c>
      <c r="AF1253" s="26">
        <v>1954</v>
      </c>
      <c r="AG1253" s="26">
        <v>3.1783999999999999</v>
      </c>
    </row>
    <row r="1254" spans="1:33" ht="15.75" customHeight="1">
      <c r="A1254" s="101">
        <v>45639</v>
      </c>
      <c r="B1254" s="102">
        <f>VLOOKUP(A1254,'FTSE All-Share Historical '!A:B,2,FALSE)</f>
        <v>4579.24</v>
      </c>
      <c r="C1254" s="26">
        <v>624</v>
      </c>
      <c r="D1254" s="26">
        <v>370</v>
      </c>
      <c r="E1254" s="26">
        <v>141.80000000000001</v>
      </c>
      <c r="F1254" s="26">
        <v>240</v>
      </c>
      <c r="G1254" s="26">
        <v>139</v>
      </c>
      <c r="H1254" s="26">
        <v>335.5</v>
      </c>
      <c r="I1254" s="26">
        <v>43.55</v>
      </c>
      <c r="J1254" s="26">
        <v>136.5</v>
      </c>
      <c r="K1254" s="26">
        <v>255</v>
      </c>
      <c r="L1254" s="26">
        <v>239</v>
      </c>
      <c r="M1254" s="26">
        <v>423.5</v>
      </c>
      <c r="N1254" s="26">
        <v>238.5</v>
      </c>
      <c r="O1254" s="26">
        <v>880</v>
      </c>
      <c r="P1254" s="26">
        <v>3815</v>
      </c>
      <c r="Q1254" s="26">
        <v>150.4</v>
      </c>
      <c r="R1254" s="26">
        <v>110</v>
      </c>
      <c r="S1254" s="26">
        <v>61.4</v>
      </c>
      <c r="T1254" s="26">
        <v>47.5</v>
      </c>
      <c r="U1254" s="26">
        <v>183.5</v>
      </c>
      <c r="V1254" s="26">
        <v>19.440000000000001</v>
      </c>
      <c r="W1254" s="26">
        <v>4900</v>
      </c>
      <c r="X1254" s="26">
        <v>2460.5</v>
      </c>
      <c r="Y1254" s="26">
        <v>161.19999999999999</v>
      </c>
      <c r="Z1254" s="26">
        <v>601</v>
      </c>
      <c r="AA1254" s="26">
        <v>4030</v>
      </c>
      <c r="AB1254" s="26">
        <v>504.5</v>
      </c>
      <c r="AC1254" s="26">
        <v>1310</v>
      </c>
      <c r="AD1254" s="26">
        <v>14860</v>
      </c>
      <c r="AE1254" s="26">
        <v>1620</v>
      </c>
      <c r="AF1254" s="26">
        <v>1934</v>
      </c>
      <c r="AG1254" s="26">
        <v>3.1711999999999998</v>
      </c>
    </row>
    <row r="1255" spans="1:33" ht="15.75" customHeight="1">
      <c r="A1255" s="101">
        <v>45642</v>
      </c>
      <c r="B1255" s="102">
        <f>VLOOKUP(A1255,'FTSE All-Share Historical '!A:B,2,FALSE)</f>
        <v>4558.72</v>
      </c>
      <c r="C1255" s="26">
        <v>618</v>
      </c>
      <c r="D1255" s="26">
        <v>377</v>
      </c>
      <c r="E1255" s="26">
        <v>140.6</v>
      </c>
      <c r="F1255" s="26">
        <v>235</v>
      </c>
      <c r="G1255" s="26">
        <v>136.5</v>
      </c>
      <c r="H1255" s="26">
        <v>336</v>
      </c>
      <c r="I1255" s="26">
        <v>43.6</v>
      </c>
      <c r="J1255" s="26">
        <v>136.5</v>
      </c>
      <c r="K1255" s="26">
        <v>254</v>
      </c>
      <c r="L1255" s="26">
        <v>238</v>
      </c>
      <c r="M1255" s="26">
        <v>423.5</v>
      </c>
      <c r="N1255" s="26">
        <v>237</v>
      </c>
      <c r="O1255" s="26">
        <v>882</v>
      </c>
      <c r="P1255" s="26">
        <v>3835</v>
      </c>
      <c r="Q1255" s="26">
        <v>151.19999999999999</v>
      </c>
      <c r="R1255" s="26">
        <v>108.5</v>
      </c>
      <c r="S1255" s="26">
        <v>62.4</v>
      </c>
      <c r="T1255" s="26">
        <v>48.5</v>
      </c>
      <c r="U1255" s="26">
        <v>182.5</v>
      </c>
      <c r="V1255" s="26">
        <v>19.600000000000001</v>
      </c>
      <c r="W1255" s="26">
        <v>4841</v>
      </c>
      <c r="X1255" s="26">
        <v>2436.5</v>
      </c>
      <c r="Y1255" s="26">
        <v>159</v>
      </c>
      <c r="Z1255" s="26">
        <v>605</v>
      </c>
      <c r="AA1255" s="26">
        <v>4060</v>
      </c>
      <c r="AB1255" s="26">
        <v>507.5</v>
      </c>
      <c r="AC1255" s="26">
        <v>1310</v>
      </c>
      <c r="AD1255" s="26">
        <v>14640</v>
      </c>
      <c r="AE1255" s="26">
        <v>1614</v>
      </c>
      <c r="AF1255" s="26">
        <v>1938</v>
      </c>
      <c r="AG1255" s="26">
        <v>3.1640000000000001</v>
      </c>
    </row>
    <row r="1256" spans="1:33" ht="15.75" customHeight="1">
      <c r="A1256" s="101">
        <v>45643</v>
      </c>
      <c r="B1256" s="102">
        <f>VLOOKUP(A1256,'FTSE All-Share Historical '!A:B,2,FALSE)</f>
        <v>4518.8500000000004</v>
      </c>
      <c r="C1256" s="26">
        <v>624</v>
      </c>
      <c r="D1256" s="26">
        <v>375</v>
      </c>
      <c r="E1256" s="26">
        <v>138</v>
      </c>
      <c r="F1256" s="26">
        <v>234</v>
      </c>
      <c r="G1256" s="26">
        <v>134</v>
      </c>
      <c r="H1256" s="26">
        <v>320</v>
      </c>
      <c r="I1256" s="26">
        <v>43.15</v>
      </c>
      <c r="J1256" s="26">
        <v>136</v>
      </c>
      <c r="K1256" s="26">
        <v>252</v>
      </c>
      <c r="L1256" s="26">
        <v>237.5</v>
      </c>
      <c r="M1256" s="26">
        <v>421</v>
      </c>
      <c r="N1256" s="26">
        <v>233.5</v>
      </c>
      <c r="O1256" s="26">
        <v>880</v>
      </c>
      <c r="P1256" s="26">
        <v>3715</v>
      </c>
      <c r="Q1256" s="26">
        <v>148</v>
      </c>
      <c r="R1256" s="26">
        <v>109</v>
      </c>
      <c r="S1256" s="26">
        <v>61.2</v>
      </c>
      <c r="T1256" s="26">
        <v>47.9</v>
      </c>
      <c r="U1256" s="26">
        <v>176.5</v>
      </c>
      <c r="V1256" s="26">
        <v>19.68</v>
      </c>
      <c r="W1256" s="26">
        <v>4820</v>
      </c>
      <c r="X1256" s="26">
        <v>2430</v>
      </c>
      <c r="Y1256" s="26">
        <v>158</v>
      </c>
      <c r="Z1256" s="26">
        <v>600</v>
      </c>
      <c r="AA1256" s="26">
        <v>3950</v>
      </c>
      <c r="AB1256" s="26">
        <v>491.6</v>
      </c>
      <c r="AC1256" s="26">
        <v>1305</v>
      </c>
      <c r="AD1256" s="26">
        <v>14520</v>
      </c>
      <c r="AE1256" s="26">
        <v>1590</v>
      </c>
      <c r="AF1256" s="26">
        <v>1915</v>
      </c>
      <c r="AG1256" s="26">
        <v>3.2650999999999999</v>
      </c>
    </row>
    <row r="1257" spans="1:33" ht="15.75" customHeight="1">
      <c r="A1257" s="101">
        <v>45644</v>
      </c>
      <c r="B1257" s="102">
        <f>VLOOKUP(A1257,'FTSE All-Share Historical '!A:B,2,FALSE)</f>
        <v>4522.45</v>
      </c>
      <c r="C1257" s="26">
        <v>624</v>
      </c>
      <c r="D1257" s="26">
        <v>375</v>
      </c>
      <c r="E1257" s="26">
        <v>137</v>
      </c>
      <c r="F1257" s="26">
        <v>234</v>
      </c>
      <c r="G1257" s="26">
        <v>131</v>
      </c>
      <c r="H1257" s="26">
        <v>323</v>
      </c>
      <c r="I1257" s="26">
        <v>43.5</v>
      </c>
      <c r="J1257" s="26">
        <v>136.5</v>
      </c>
      <c r="K1257" s="26">
        <v>253</v>
      </c>
      <c r="L1257" s="26">
        <v>233.5</v>
      </c>
      <c r="M1257" s="26">
        <v>425.5</v>
      </c>
      <c r="N1257" s="26">
        <v>240</v>
      </c>
      <c r="O1257" s="26">
        <v>890</v>
      </c>
      <c r="P1257" s="26">
        <v>3800</v>
      </c>
      <c r="Q1257" s="26">
        <v>148.80000000000001</v>
      </c>
      <c r="R1257" s="26">
        <v>109</v>
      </c>
      <c r="S1257" s="26">
        <v>60</v>
      </c>
      <c r="T1257" s="26">
        <v>52.6</v>
      </c>
      <c r="U1257" s="26">
        <v>179.5</v>
      </c>
      <c r="V1257" s="26">
        <v>19.8</v>
      </c>
      <c r="W1257" s="26">
        <v>4757</v>
      </c>
      <c r="X1257" s="26">
        <v>2415</v>
      </c>
      <c r="Y1257" s="26">
        <v>157.19999999999999</v>
      </c>
      <c r="Z1257" s="26">
        <v>601.5</v>
      </c>
      <c r="AA1257" s="26">
        <v>3905</v>
      </c>
      <c r="AB1257" s="26">
        <v>500</v>
      </c>
      <c r="AC1257" s="26">
        <v>1310</v>
      </c>
      <c r="AD1257" s="26">
        <v>14470</v>
      </c>
      <c r="AE1257" s="26">
        <v>1577</v>
      </c>
      <c r="AF1257" s="26">
        <v>1928</v>
      </c>
      <c r="AG1257" s="26">
        <v>2.9942000000000002</v>
      </c>
    </row>
    <row r="1258" spans="1:33" ht="15.75" customHeight="1">
      <c r="A1258" s="101">
        <v>45645</v>
      </c>
      <c r="B1258" s="102">
        <f>VLOOKUP(A1258,'FTSE All-Share Historical '!A:B,2,FALSE)</f>
        <v>4471.6899999999996</v>
      </c>
      <c r="C1258" s="26">
        <v>624</v>
      </c>
      <c r="D1258" s="26">
        <v>382</v>
      </c>
      <c r="E1258" s="26">
        <v>133.6</v>
      </c>
      <c r="F1258" s="26">
        <v>230</v>
      </c>
      <c r="G1258" s="26">
        <v>129</v>
      </c>
      <c r="H1258" s="26">
        <v>315</v>
      </c>
      <c r="I1258" s="26">
        <v>43.8</v>
      </c>
      <c r="J1258" s="26">
        <v>133.5</v>
      </c>
      <c r="K1258" s="26">
        <v>251</v>
      </c>
      <c r="L1258" s="26">
        <v>235.5</v>
      </c>
      <c r="M1258" s="26">
        <v>424.5</v>
      </c>
      <c r="N1258" s="26">
        <v>245.5</v>
      </c>
      <c r="O1258" s="26">
        <v>884</v>
      </c>
      <c r="P1258" s="26">
        <v>3845</v>
      </c>
      <c r="Q1258" s="26">
        <v>148</v>
      </c>
      <c r="R1258" s="26">
        <v>109.5</v>
      </c>
      <c r="S1258" s="26">
        <v>60.4</v>
      </c>
      <c r="T1258" s="26">
        <v>62</v>
      </c>
      <c r="U1258" s="26">
        <v>179</v>
      </c>
      <c r="V1258" s="26">
        <v>19.100000000000001</v>
      </c>
      <c r="W1258" s="26">
        <v>4693</v>
      </c>
      <c r="X1258" s="26">
        <v>2338</v>
      </c>
      <c r="Y1258" s="26">
        <v>151.4</v>
      </c>
      <c r="Z1258" s="26">
        <v>607</v>
      </c>
      <c r="AA1258" s="26">
        <v>3920</v>
      </c>
      <c r="AB1258" s="26">
        <v>499.8</v>
      </c>
      <c r="AC1258" s="26">
        <v>1295</v>
      </c>
      <c r="AD1258" s="26">
        <v>13970</v>
      </c>
      <c r="AE1258" s="26">
        <v>1574</v>
      </c>
      <c r="AF1258" s="26">
        <v>1935</v>
      </c>
      <c r="AG1258" s="26">
        <v>2.7052999999999998</v>
      </c>
    </row>
    <row r="1259" spans="1:33" ht="15.75" customHeight="1">
      <c r="A1259" s="101">
        <v>45646</v>
      </c>
      <c r="B1259" s="102">
        <f>VLOOKUP(A1259,'FTSE All-Share Historical '!A:B,2,FALSE)</f>
        <v>4463.29</v>
      </c>
      <c r="C1259" s="26">
        <v>624</v>
      </c>
      <c r="D1259" s="26">
        <v>381</v>
      </c>
      <c r="E1259" s="26">
        <v>133.4</v>
      </c>
      <c r="F1259" s="26">
        <v>231</v>
      </c>
      <c r="G1259" s="26">
        <v>131</v>
      </c>
      <c r="H1259" s="26">
        <v>327.5</v>
      </c>
      <c r="I1259" s="26">
        <v>45.5</v>
      </c>
      <c r="J1259" s="26">
        <v>135.5</v>
      </c>
      <c r="K1259" s="26">
        <v>253</v>
      </c>
      <c r="L1259" s="26">
        <v>243.5</v>
      </c>
      <c r="M1259" s="26">
        <v>426.5</v>
      </c>
      <c r="N1259" s="26">
        <v>246.5</v>
      </c>
      <c r="O1259" s="26">
        <v>882</v>
      </c>
      <c r="P1259" s="26">
        <v>3875</v>
      </c>
      <c r="Q1259" s="26">
        <v>147.4</v>
      </c>
      <c r="R1259" s="26">
        <v>108.5</v>
      </c>
      <c r="S1259" s="26">
        <v>60</v>
      </c>
      <c r="T1259" s="26">
        <v>57.4</v>
      </c>
      <c r="U1259" s="26">
        <v>176.5</v>
      </c>
      <c r="V1259" s="26">
        <v>18.399999999999999</v>
      </c>
      <c r="W1259" s="26">
        <v>4668</v>
      </c>
      <c r="X1259" s="26">
        <v>2333.5</v>
      </c>
      <c r="Y1259" s="26">
        <v>155.19999999999999</v>
      </c>
      <c r="Z1259" s="26">
        <v>607.5</v>
      </c>
      <c r="AA1259" s="26">
        <v>3905</v>
      </c>
      <c r="AB1259" s="26">
        <v>495.6</v>
      </c>
      <c r="AC1259" s="26">
        <v>1295</v>
      </c>
      <c r="AD1259" s="26">
        <v>13970</v>
      </c>
      <c r="AE1259" s="26">
        <v>1584</v>
      </c>
      <c r="AF1259" s="26">
        <v>1953</v>
      </c>
      <c r="AG1259" s="26">
        <v>2</v>
      </c>
    </row>
    <row r="1260" spans="1:33" ht="15.75" customHeight="1">
      <c r="A1260" s="101">
        <v>45649</v>
      </c>
      <c r="B1260" s="102">
        <f>VLOOKUP(A1260,'FTSE All-Share Historical '!A:B,2,FALSE)</f>
        <v>4471.0600000000004</v>
      </c>
      <c r="C1260" s="26">
        <v>620</v>
      </c>
      <c r="D1260" s="26">
        <v>382</v>
      </c>
      <c r="E1260" s="26">
        <v>132.19999999999999</v>
      </c>
      <c r="F1260" s="26">
        <v>235</v>
      </c>
      <c r="G1260" s="26">
        <v>131</v>
      </c>
      <c r="H1260" s="26">
        <v>325.5</v>
      </c>
      <c r="I1260" s="26">
        <v>44.05</v>
      </c>
      <c r="J1260" s="26">
        <v>133.5</v>
      </c>
      <c r="K1260" s="26">
        <v>252</v>
      </c>
      <c r="L1260" s="26">
        <v>243.5</v>
      </c>
      <c r="M1260" s="26">
        <v>425</v>
      </c>
      <c r="N1260" s="26">
        <v>245</v>
      </c>
      <c r="O1260" s="26">
        <v>886</v>
      </c>
      <c r="P1260" s="26">
        <v>3870</v>
      </c>
      <c r="Q1260" s="26">
        <v>148</v>
      </c>
      <c r="R1260" s="26">
        <v>107.5</v>
      </c>
      <c r="S1260" s="26">
        <v>59.6</v>
      </c>
      <c r="T1260" s="26">
        <v>62.9</v>
      </c>
      <c r="U1260" s="26">
        <v>176.5</v>
      </c>
      <c r="V1260" s="26">
        <v>18.579999999999998</v>
      </c>
      <c r="W1260" s="26">
        <v>4692</v>
      </c>
      <c r="X1260" s="26">
        <v>2333</v>
      </c>
      <c r="Y1260" s="26">
        <v>155.6</v>
      </c>
      <c r="Z1260" s="26">
        <v>603</v>
      </c>
      <c r="AA1260" s="26">
        <v>3930</v>
      </c>
      <c r="AB1260" s="26">
        <v>495</v>
      </c>
      <c r="AC1260" s="26">
        <v>1300</v>
      </c>
      <c r="AD1260" s="26">
        <v>14000</v>
      </c>
      <c r="AE1260" s="26">
        <v>1576</v>
      </c>
      <c r="AF1260" s="26">
        <v>1988</v>
      </c>
      <c r="AG1260" s="26">
        <v>2.5049999999999999</v>
      </c>
    </row>
    <row r="1261" spans="1:33" ht="15.75" customHeight="1">
      <c r="A1261" s="101">
        <v>45650</v>
      </c>
      <c r="B1261" s="102">
        <f>VLOOKUP(A1261,'FTSE All-Share Historical '!A:B,2,FALSE)</f>
        <v>4491.87</v>
      </c>
      <c r="C1261" s="26">
        <v>628</v>
      </c>
      <c r="D1261" s="26">
        <v>392</v>
      </c>
      <c r="E1261" s="26">
        <v>133.6</v>
      </c>
      <c r="F1261" s="26" t="e">
        <v>#N/A</v>
      </c>
      <c r="G1261" s="26">
        <v>132</v>
      </c>
      <c r="H1261" s="26">
        <v>335</v>
      </c>
      <c r="I1261" s="26">
        <v>44</v>
      </c>
      <c r="J1261" s="26">
        <v>133.5</v>
      </c>
      <c r="K1261" s="26">
        <v>251</v>
      </c>
      <c r="L1261" s="26">
        <v>245</v>
      </c>
      <c r="M1261" s="26">
        <v>425</v>
      </c>
      <c r="N1261" s="26">
        <v>246</v>
      </c>
      <c r="O1261" s="26">
        <v>896</v>
      </c>
      <c r="P1261" s="26">
        <v>3905</v>
      </c>
      <c r="Q1261" s="26">
        <v>150</v>
      </c>
      <c r="R1261" s="26">
        <v>107.5</v>
      </c>
      <c r="S1261" s="26">
        <v>59.7</v>
      </c>
      <c r="T1261" s="26">
        <v>65.8</v>
      </c>
      <c r="U1261" s="26">
        <v>176</v>
      </c>
      <c r="V1261" s="26">
        <v>19.600000000000001</v>
      </c>
      <c r="W1261" s="26">
        <v>4700</v>
      </c>
      <c r="X1261" s="26">
        <v>2381.5</v>
      </c>
      <c r="Y1261" s="26">
        <v>156</v>
      </c>
      <c r="Z1261" s="26">
        <v>610.5</v>
      </c>
      <c r="AA1261" s="26">
        <v>3940</v>
      </c>
      <c r="AB1261" s="26">
        <v>499.4</v>
      </c>
      <c r="AC1261" s="26">
        <v>1305</v>
      </c>
      <c r="AD1261" s="26">
        <v>14000</v>
      </c>
      <c r="AE1261" s="26">
        <v>1570</v>
      </c>
      <c r="AF1261" s="26">
        <v>1989</v>
      </c>
      <c r="AG1261" s="26">
        <v>2.5550000000000002</v>
      </c>
    </row>
    <row r="1262" spans="1:33" ht="15.75" customHeight="1">
      <c r="A1262" s="101">
        <v>45653</v>
      </c>
      <c r="B1262" s="102">
        <f>VLOOKUP(A1262,'FTSE All-Share Historical '!A:B,2,FALSE)</f>
        <v>4495.62</v>
      </c>
      <c r="C1262" s="26">
        <v>624</v>
      </c>
      <c r="D1262" s="26">
        <v>391</v>
      </c>
      <c r="E1262" s="26">
        <v>134</v>
      </c>
      <c r="F1262" s="26">
        <v>222</v>
      </c>
      <c r="G1262" s="26">
        <v>132</v>
      </c>
      <c r="H1262" s="26">
        <v>327.5</v>
      </c>
      <c r="I1262" s="26">
        <v>44</v>
      </c>
      <c r="J1262" s="26">
        <v>133.5</v>
      </c>
      <c r="K1262" s="26">
        <v>255</v>
      </c>
      <c r="L1262" s="26">
        <v>244</v>
      </c>
      <c r="M1262" s="26">
        <v>421.5</v>
      </c>
      <c r="N1262" s="26">
        <v>242</v>
      </c>
      <c r="O1262" s="26">
        <v>880</v>
      </c>
      <c r="P1262" s="26">
        <v>3885</v>
      </c>
      <c r="Q1262" s="26">
        <v>149</v>
      </c>
      <c r="R1262" s="26">
        <v>108</v>
      </c>
      <c r="S1262" s="26">
        <v>59.2</v>
      </c>
      <c r="T1262" s="26">
        <v>73</v>
      </c>
      <c r="U1262" s="26">
        <v>171.5</v>
      </c>
      <c r="V1262" s="26">
        <v>19.96</v>
      </c>
      <c r="W1262" s="26">
        <v>4693.5</v>
      </c>
      <c r="X1262" s="26">
        <v>2342</v>
      </c>
      <c r="Y1262" s="26">
        <v>155.6</v>
      </c>
      <c r="Z1262" s="26">
        <v>600</v>
      </c>
      <c r="AA1262" s="26">
        <v>3895</v>
      </c>
      <c r="AB1262" s="26">
        <v>498.8</v>
      </c>
      <c r="AC1262" s="26">
        <v>1315</v>
      </c>
      <c r="AD1262" s="26">
        <v>13960</v>
      </c>
      <c r="AE1262" s="26">
        <v>1566</v>
      </c>
      <c r="AF1262" s="26">
        <v>1982</v>
      </c>
      <c r="AG1262" s="26">
        <v>2.4900000000000002</v>
      </c>
    </row>
    <row r="1263" spans="1:33" ht="15.75" customHeight="1">
      <c r="A1263" s="101">
        <v>45656</v>
      </c>
      <c r="B1263" s="102">
        <f>VLOOKUP(A1263,'FTSE All-Share Historical '!A:B,2,FALSE)</f>
        <v>4479.42</v>
      </c>
      <c r="C1263" s="26">
        <v>620</v>
      </c>
      <c r="D1263" s="26">
        <v>380</v>
      </c>
      <c r="E1263" s="26">
        <v>131.19999999999999</v>
      </c>
      <c r="F1263" s="26">
        <v>230</v>
      </c>
      <c r="G1263" s="26">
        <v>133</v>
      </c>
      <c r="H1263" s="26">
        <v>311.5</v>
      </c>
      <c r="I1263" s="26">
        <v>44.1</v>
      </c>
      <c r="J1263" s="26">
        <v>131</v>
      </c>
      <c r="K1263" s="26">
        <v>256</v>
      </c>
      <c r="L1263" s="26">
        <v>250.5</v>
      </c>
      <c r="M1263" s="26">
        <v>419</v>
      </c>
      <c r="N1263" s="26">
        <v>242.5</v>
      </c>
      <c r="O1263" s="26">
        <v>848</v>
      </c>
      <c r="P1263" s="26">
        <v>3840</v>
      </c>
      <c r="Q1263" s="26">
        <v>146.80000000000001</v>
      </c>
      <c r="R1263" s="26">
        <v>106.5</v>
      </c>
      <c r="S1263" s="26">
        <v>58.5</v>
      </c>
      <c r="T1263" s="26">
        <v>64.7</v>
      </c>
      <c r="U1263" s="26">
        <v>173</v>
      </c>
      <c r="V1263" s="26">
        <v>19.82</v>
      </c>
      <c r="W1263" s="26">
        <v>4669.5</v>
      </c>
      <c r="X1263" s="26">
        <v>2336</v>
      </c>
      <c r="Y1263" s="26">
        <v>153</v>
      </c>
      <c r="Z1263" s="26">
        <v>599</v>
      </c>
      <c r="AA1263" s="26">
        <v>3885</v>
      </c>
      <c r="AB1263" s="26">
        <v>499.6</v>
      </c>
      <c r="AC1263" s="26">
        <v>1310</v>
      </c>
      <c r="AD1263" s="26">
        <v>13840</v>
      </c>
      <c r="AE1263" s="26">
        <v>1560</v>
      </c>
      <c r="AF1263" s="26">
        <v>1984</v>
      </c>
      <c r="AG1263" s="26">
        <v>2.5649999999999999</v>
      </c>
    </row>
    <row r="1264" spans="1:33" ht="15.75" customHeight="1">
      <c r="A1264" s="101">
        <v>45657</v>
      </c>
      <c r="B1264" s="102" t="e">
        <f>VLOOKUP(A1264,'FTSE All-Share Historical '!A:B,2,FALSE)</f>
        <v>#N/A</v>
      </c>
      <c r="C1264" s="26">
        <v>620</v>
      </c>
      <c r="D1264" s="26">
        <v>388</v>
      </c>
      <c r="E1264" s="26">
        <v>131</v>
      </c>
      <c r="G1264" s="26">
        <v>135</v>
      </c>
      <c r="H1264" s="26">
        <v>318</v>
      </c>
      <c r="I1264" s="26">
        <v>44</v>
      </c>
      <c r="J1264" s="26">
        <v>133.5</v>
      </c>
      <c r="K1264" s="26">
        <v>257</v>
      </c>
      <c r="L1264" s="26">
        <v>254</v>
      </c>
      <c r="M1264" s="26">
        <v>420</v>
      </c>
      <c r="N1264" s="26">
        <v>245</v>
      </c>
      <c r="O1264" s="26">
        <v>866</v>
      </c>
      <c r="P1264" s="26">
        <v>3900</v>
      </c>
      <c r="Q1264" s="26">
        <v>148.4</v>
      </c>
      <c r="R1264" s="26">
        <v>106</v>
      </c>
      <c r="S1264" s="26">
        <v>59.1</v>
      </c>
      <c r="T1264" s="26">
        <v>68.599999999999994</v>
      </c>
      <c r="U1264" s="26">
        <v>173</v>
      </c>
      <c r="V1264" s="26">
        <v>20</v>
      </c>
      <c r="W1264" s="26">
        <v>4723</v>
      </c>
      <c r="X1264" s="26">
        <v>2364</v>
      </c>
      <c r="Y1264" s="26">
        <v>157</v>
      </c>
      <c r="Z1264" s="26">
        <v>600</v>
      </c>
      <c r="AA1264" s="26">
        <v>3955</v>
      </c>
      <c r="AB1264" s="26">
        <v>500.5</v>
      </c>
      <c r="AC1264" s="26">
        <v>1300</v>
      </c>
      <c r="AD1264" s="26">
        <v>13900</v>
      </c>
      <c r="AE1264" s="26">
        <v>1583</v>
      </c>
      <c r="AF1264" s="26">
        <v>1993</v>
      </c>
      <c r="AG1264" s="26">
        <v>2.7</v>
      </c>
    </row>
    <row r="1265" spans="1:2" ht="15.75" customHeight="1">
      <c r="A1265" s="101"/>
      <c r="B1265" s="101"/>
    </row>
    <row r="1266" spans="1:2" ht="15.75" customHeight="1">
      <c r="A1266" s="101"/>
      <c r="B1266" s="101"/>
    </row>
    <row r="1267" spans="1:2" ht="15.75" customHeight="1">
      <c r="A1267" s="101"/>
      <c r="B1267" s="101"/>
    </row>
    <row r="1268" spans="1:2" ht="15.75" customHeight="1">
      <c r="A1268" s="101"/>
      <c r="B1268" s="101"/>
    </row>
    <row r="1269" spans="1:2" ht="15.75" customHeight="1">
      <c r="A1269" s="101"/>
      <c r="B1269" s="101"/>
    </row>
    <row r="1270" spans="1:2" ht="15.75" customHeight="1">
      <c r="A1270" s="101"/>
      <c r="B1270" s="101"/>
    </row>
    <row r="1271" spans="1:2" ht="15.75" customHeight="1">
      <c r="A1271" s="101"/>
      <c r="B1271" s="101"/>
    </row>
    <row r="1272" spans="1:2" ht="15.75" customHeight="1">
      <c r="A1272" s="101"/>
      <c r="B1272" s="101"/>
    </row>
    <row r="1273" spans="1:2" ht="15.75" customHeight="1">
      <c r="A1273" s="101"/>
      <c r="B1273" s="101"/>
    </row>
    <row r="1274" spans="1:2" ht="15.75" customHeight="1">
      <c r="A1274" s="101"/>
      <c r="B1274" s="101"/>
    </row>
    <row r="1275" spans="1:2" ht="15.75" customHeight="1">
      <c r="A1275" s="101"/>
      <c r="B1275" s="101"/>
    </row>
    <row r="1276" spans="1:2" ht="15.75" customHeight="1">
      <c r="A1276" s="101"/>
      <c r="B1276" s="101"/>
    </row>
    <row r="1277" spans="1:2" ht="15.75" customHeight="1">
      <c r="A1277" s="101"/>
      <c r="B1277" s="101"/>
    </row>
    <row r="1278" spans="1:2" ht="15.75" customHeight="1">
      <c r="A1278" s="101"/>
      <c r="B1278" s="101"/>
    </row>
    <row r="1279" spans="1:2" ht="15.75" customHeight="1">
      <c r="A1279" s="101"/>
      <c r="B1279" s="101"/>
    </row>
    <row r="1280" spans="1:2" ht="15.75" customHeight="1">
      <c r="A1280" s="101"/>
      <c r="B1280" s="101"/>
    </row>
    <row r="1281" spans="1:2" ht="15.75" customHeight="1">
      <c r="A1281" s="101"/>
      <c r="B1281" s="101"/>
    </row>
    <row r="1282" spans="1:2" ht="15.75" customHeight="1">
      <c r="A1282" s="101"/>
      <c r="B1282" s="101"/>
    </row>
    <row r="1283" spans="1:2" ht="15.75" customHeight="1">
      <c r="A1283" s="101"/>
      <c r="B1283" s="101"/>
    </row>
    <row r="1284" spans="1:2" ht="15.75" customHeight="1">
      <c r="A1284" s="101"/>
      <c r="B1284" s="101"/>
    </row>
    <row r="1285" spans="1:2" ht="15.75" customHeight="1">
      <c r="A1285" s="101"/>
      <c r="B1285" s="101"/>
    </row>
    <row r="1286" spans="1:2" ht="15.75" customHeight="1">
      <c r="A1286" s="101"/>
      <c r="B1286" s="101"/>
    </row>
    <row r="1287" spans="1:2" ht="15.75" customHeight="1">
      <c r="A1287" s="101"/>
      <c r="B1287" s="101"/>
    </row>
    <row r="1288" spans="1:2" ht="15.75" customHeight="1">
      <c r="A1288" s="101"/>
      <c r="B1288" s="101"/>
    </row>
    <row r="1289" spans="1:2" ht="15.75" customHeight="1">
      <c r="A1289" s="101"/>
      <c r="B1289" s="101"/>
    </row>
    <row r="1290" spans="1:2" ht="15.75" customHeight="1">
      <c r="A1290" s="101"/>
      <c r="B1290" s="101"/>
    </row>
    <row r="1291" spans="1:2" ht="15.75" customHeight="1">
      <c r="A1291" s="101"/>
      <c r="B1291" s="101"/>
    </row>
    <row r="1292" spans="1:2" ht="15.75" customHeight="1">
      <c r="A1292" s="101"/>
      <c r="B1292" s="101"/>
    </row>
    <row r="1293" spans="1:2" ht="15.75" customHeight="1">
      <c r="A1293" s="101"/>
      <c r="B1293" s="101"/>
    </row>
    <row r="1294" spans="1:2" ht="15.75" customHeight="1">
      <c r="A1294" s="101"/>
      <c r="B1294" s="101"/>
    </row>
    <row r="1295" spans="1:2" ht="15.75" customHeight="1">
      <c r="A1295" s="101"/>
      <c r="B1295" s="101"/>
    </row>
    <row r="1296" spans="1:2" ht="15.75" customHeight="1">
      <c r="A1296" s="101"/>
      <c r="B1296" s="101"/>
    </row>
    <row r="1297" spans="1:2" ht="15.75" customHeight="1">
      <c r="A1297" s="101"/>
      <c r="B1297" s="101"/>
    </row>
    <row r="1298" spans="1:2" ht="15.75" customHeight="1">
      <c r="A1298" s="101"/>
      <c r="B1298" s="101"/>
    </row>
    <row r="1299" spans="1:2" ht="15.75" customHeight="1">
      <c r="A1299" s="101"/>
      <c r="B1299" s="101"/>
    </row>
    <row r="1300" spans="1:2" ht="15.75" customHeight="1">
      <c r="A1300" s="101"/>
      <c r="B1300" s="101"/>
    </row>
    <row r="1301" spans="1:2" ht="15.75" customHeight="1">
      <c r="A1301" s="101"/>
      <c r="B1301" s="101"/>
    </row>
    <row r="1302" spans="1:2" ht="15.75" customHeight="1">
      <c r="A1302" s="101"/>
      <c r="B1302" s="101"/>
    </row>
    <row r="1303" spans="1:2" ht="15.75" customHeight="1">
      <c r="A1303" s="101"/>
      <c r="B1303" s="101"/>
    </row>
    <row r="1304" spans="1:2" ht="15.75" customHeight="1">
      <c r="A1304" s="101"/>
      <c r="B1304" s="101"/>
    </row>
    <row r="1305" spans="1:2" ht="15.75" customHeight="1">
      <c r="A1305" s="101"/>
      <c r="B1305" s="101"/>
    </row>
    <row r="1306" spans="1:2" ht="15.75" customHeight="1">
      <c r="A1306" s="101"/>
      <c r="B1306" s="101"/>
    </row>
    <row r="1307" spans="1:2" ht="15.75" customHeight="1">
      <c r="A1307" s="101"/>
      <c r="B1307" s="101"/>
    </row>
    <row r="1308" spans="1:2" ht="15.75" customHeight="1">
      <c r="A1308" s="101"/>
      <c r="B1308" s="101"/>
    </row>
    <row r="1309" spans="1:2" ht="15.75" customHeight="1">
      <c r="A1309" s="101"/>
      <c r="B1309" s="101"/>
    </row>
    <row r="1310" spans="1:2" ht="15.75" customHeight="1">
      <c r="A1310" s="101"/>
      <c r="B1310" s="101"/>
    </row>
    <row r="1311" spans="1:2" ht="15.75" customHeight="1">
      <c r="A1311" s="101"/>
      <c r="B1311" s="101"/>
    </row>
    <row r="1312" spans="1:2" ht="15.75" customHeight="1">
      <c r="A1312" s="101"/>
      <c r="B1312" s="101"/>
    </row>
    <row r="1313" spans="1:2" ht="15.75" customHeight="1">
      <c r="A1313" s="101"/>
      <c r="B1313" s="101"/>
    </row>
    <row r="1314" spans="1:2" ht="15.75" customHeight="1">
      <c r="A1314" s="101"/>
      <c r="B1314" s="101"/>
    </row>
    <row r="1315" spans="1:2" ht="15.75" customHeight="1">
      <c r="A1315" s="101"/>
      <c r="B1315" s="101"/>
    </row>
    <row r="1316" spans="1:2" ht="15.75" customHeight="1">
      <c r="A1316" s="101"/>
      <c r="B1316" s="101"/>
    </row>
    <row r="1317" spans="1:2" ht="15.75" customHeight="1">
      <c r="A1317" s="101"/>
      <c r="B1317" s="101"/>
    </row>
    <row r="1318" spans="1:2" ht="15.75" customHeight="1">
      <c r="A1318" s="101"/>
      <c r="B1318" s="101"/>
    </row>
    <row r="1319" spans="1:2" ht="15.75" customHeight="1">
      <c r="A1319" s="101"/>
      <c r="B1319" s="101"/>
    </row>
    <row r="1320" spans="1:2" ht="15.75" customHeight="1">
      <c r="A1320" s="101"/>
      <c r="B1320" s="101"/>
    </row>
    <row r="1321" spans="1:2" ht="15.75" customHeight="1">
      <c r="A1321" s="101"/>
      <c r="B1321" s="101"/>
    </row>
    <row r="1322" spans="1:2" ht="15.75" customHeight="1">
      <c r="A1322" s="101"/>
      <c r="B1322" s="101"/>
    </row>
    <row r="1323" spans="1:2" ht="15.75" customHeight="1">
      <c r="A1323" s="101"/>
      <c r="B1323" s="101"/>
    </row>
    <row r="1324" spans="1:2" ht="15.75" customHeight="1">
      <c r="A1324" s="101"/>
      <c r="B1324" s="101"/>
    </row>
    <row r="1325" spans="1:2" ht="15.75" customHeight="1">
      <c r="A1325" s="101"/>
      <c r="B1325" s="101"/>
    </row>
    <row r="1326" spans="1:2" ht="15.75" customHeight="1">
      <c r="A1326" s="101"/>
      <c r="B1326" s="101"/>
    </row>
    <row r="1327" spans="1:2" ht="15.75" customHeight="1">
      <c r="A1327" s="101"/>
      <c r="B1327" s="101"/>
    </row>
    <row r="1328" spans="1:2" ht="15.75" customHeight="1">
      <c r="A1328" s="101"/>
      <c r="B1328" s="101"/>
    </row>
    <row r="1329" spans="1:2" ht="15.75" customHeight="1">
      <c r="A1329" s="101"/>
      <c r="B1329" s="101"/>
    </row>
    <row r="1330" spans="1:2" ht="15.75" customHeight="1">
      <c r="A1330" s="101"/>
      <c r="B1330" s="101"/>
    </row>
    <row r="1331" spans="1:2" ht="15.75" customHeight="1">
      <c r="A1331" s="101"/>
      <c r="B1331" s="101"/>
    </row>
    <row r="1332" spans="1:2" ht="15.75" customHeight="1">
      <c r="A1332" s="101"/>
      <c r="B1332" s="101"/>
    </row>
    <row r="1333" spans="1:2" ht="15.75" customHeight="1">
      <c r="A1333" s="101"/>
      <c r="B1333" s="101"/>
    </row>
    <row r="1334" spans="1:2" ht="15.75" customHeight="1">
      <c r="A1334" s="101"/>
      <c r="B1334" s="101"/>
    </row>
    <row r="1335" spans="1:2" ht="15.75" customHeight="1">
      <c r="A1335" s="101"/>
      <c r="B1335" s="101"/>
    </row>
    <row r="1336" spans="1:2" ht="15.75" customHeight="1">
      <c r="A1336" s="101"/>
      <c r="B1336" s="101"/>
    </row>
    <row r="1337" spans="1:2" ht="15.75" customHeight="1">
      <c r="A1337" s="101"/>
      <c r="B1337" s="101"/>
    </row>
    <row r="1338" spans="1:2" ht="15.75" customHeight="1">
      <c r="A1338" s="101"/>
      <c r="B1338" s="101"/>
    </row>
    <row r="1339" spans="1:2" ht="15.75" customHeight="1">
      <c r="A1339" s="101"/>
      <c r="B1339" s="101"/>
    </row>
    <row r="1340" spans="1:2" ht="15.75" customHeight="1">
      <c r="A1340" s="101"/>
      <c r="B1340" s="101"/>
    </row>
    <row r="1341" spans="1:2" ht="15.75" customHeight="1">
      <c r="A1341" s="101"/>
      <c r="B1341" s="101"/>
    </row>
    <row r="1342" spans="1:2" ht="15.75" customHeight="1">
      <c r="A1342" s="101"/>
      <c r="B1342" s="101"/>
    </row>
    <row r="1343" spans="1:2" ht="15.75" customHeight="1">
      <c r="A1343" s="101"/>
      <c r="B1343" s="101"/>
    </row>
    <row r="1344" spans="1:2" ht="15.75" customHeight="1">
      <c r="A1344" s="101"/>
      <c r="B1344" s="101"/>
    </row>
    <row r="1345" spans="1:2" ht="15.75" customHeight="1">
      <c r="A1345" s="101"/>
      <c r="B1345" s="101"/>
    </row>
    <row r="1346" spans="1:2" ht="15.75" customHeight="1">
      <c r="A1346" s="101"/>
      <c r="B1346" s="101"/>
    </row>
    <row r="1347" spans="1:2" ht="15.75" customHeight="1">
      <c r="A1347" s="101"/>
      <c r="B1347" s="101"/>
    </row>
    <row r="1348" spans="1:2" ht="15.75" customHeight="1">
      <c r="A1348" s="101"/>
      <c r="B1348" s="101"/>
    </row>
    <row r="1349" spans="1:2" ht="15.75" customHeight="1">
      <c r="A1349" s="101"/>
      <c r="B1349" s="101"/>
    </row>
    <row r="1350" spans="1:2" ht="15.75" customHeight="1">
      <c r="A1350" s="101"/>
      <c r="B1350" s="101"/>
    </row>
    <row r="1351" spans="1:2" ht="15.75" customHeight="1">
      <c r="A1351" s="101"/>
      <c r="B1351" s="101"/>
    </row>
    <row r="1352" spans="1:2" ht="15.75" customHeight="1">
      <c r="A1352" s="101"/>
      <c r="B1352" s="101"/>
    </row>
    <row r="1353" spans="1:2" ht="15.75" customHeight="1">
      <c r="A1353" s="101"/>
      <c r="B1353" s="101"/>
    </row>
    <row r="1354" spans="1:2" ht="15.75" customHeight="1">
      <c r="A1354" s="101"/>
      <c r="B1354" s="101"/>
    </row>
    <row r="1355" spans="1:2" ht="15.75" customHeight="1">
      <c r="A1355" s="101"/>
      <c r="B1355" s="101"/>
    </row>
    <row r="1356" spans="1:2" ht="15.75" customHeight="1">
      <c r="A1356" s="101"/>
      <c r="B1356" s="101"/>
    </row>
    <row r="1357" spans="1:2" ht="15.75" customHeight="1">
      <c r="A1357" s="101"/>
      <c r="B1357" s="101"/>
    </row>
    <row r="1358" spans="1:2" ht="15.75" customHeight="1">
      <c r="A1358" s="101"/>
      <c r="B1358" s="101"/>
    </row>
    <row r="1359" spans="1:2" ht="15.75" customHeight="1">
      <c r="A1359" s="101"/>
      <c r="B1359" s="101"/>
    </row>
    <row r="1360" spans="1:2" ht="15.75" customHeight="1">
      <c r="A1360" s="101"/>
      <c r="B1360" s="101"/>
    </row>
    <row r="1361" spans="1:2" ht="15.75" customHeight="1">
      <c r="A1361" s="101"/>
      <c r="B1361" s="101"/>
    </row>
    <row r="1362" spans="1:2" ht="15.75" customHeight="1">
      <c r="A1362" s="101"/>
      <c r="B1362" s="101"/>
    </row>
    <row r="1363" spans="1:2" ht="15.75" customHeight="1">
      <c r="A1363" s="101"/>
      <c r="B1363" s="101"/>
    </row>
    <row r="1364" spans="1:2" ht="15.75" customHeight="1">
      <c r="A1364" s="101"/>
      <c r="B1364" s="101"/>
    </row>
    <row r="1365" spans="1:2" ht="15.75" customHeight="1">
      <c r="A1365" s="101"/>
      <c r="B1365" s="101"/>
    </row>
    <row r="1366" spans="1:2" ht="15.75" customHeight="1">
      <c r="A1366" s="101"/>
      <c r="B1366" s="101"/>
    </row>
    <row r="1367" spans="1:2" ht="15.75" customHeight="1">
      <c r="A1367" s="101"/>
      <c r="B1367" s="101"/>
    </row>
    <row r="1368" spans="1:2" ht="15.75" customHeight="1">
      <c r="A1368" s="101"/>
      <c r="B1368" s="101"/>
    </row>
    <row r="1369" spans="1:2" ht="15.75" customHeight="1">
      <c r="A1369" s="101"/>
      <c r="B1369" s="101"/>
    </row>
    <row r="1370" spans="1:2" ht="15.75" customHeight="1">
      <c r="A1370" s="101"/>
      <c r="B1370" s="101"/>
    </row>
    <row r="1371" spans="1:2" ht="15.75" customHeight="1">
      <c r="A1371" s="101"/>
      <c r="B1371" s="101"/>
    </row>
    <row r="1372" spans="1:2" ht="15.75" customHeight="1">
      <c r="A1372" s="101"/>
      <c r="B1372" s="101"/>
    </row>
    <row r="1373" spans="1:2" ht="15.75" customHeight="1">
      <c r="A1373" s="101"/>
      <c r="B1373" s="101"/>
    </row>
    <row r="1374" spans="1:2" ht="15.75" customHeight="1">
      <c r="A1374" s="101"/>
      <c r="B1374" s="101"/>
    </row>
    <row r="1375" spans="1:2" ht="15.75" customHeight="1">
      <c r="A1375" s="101"/>
      <c r="B1375" s="101"/>
    </row>
    <row r="1376" spans="1:2" ht="15.75" customHeight="1">
      <c r="A1376" s="101"/>
      <c r="B1376" s="101"/>
    </row>
    <row r="1377" spans="1:2" ht="15.75" customHeight="1">
      <c r="A1377" s="101"/>
      <c r="B1377" s="101"/>
    </row>
    <row r="1378" spans="1:2" ht="15.75" customHeight="1">
      <c r="A1378" s="101"/>
      <c r="B1378" s="101"/>
    </row>
    <row r="1379" spans="1:2" ht="15.75" customHeight="1">
      <c r="A1379" s="101"/>
      <c r="B1379" s="101"/>
    </row>
    <row r="1380" spans="1:2" ht="15.75" customHeight="1">
      <c r="A1380" s="101"/>
      <c r="B1380" s="101"/>
    </row>
    <row r="1381" spans="1:2" ht="15.75" customHeight="1">
      <c r="A1381" s="101"/>
      <c r="B1381" s="101"/>
    </row>
    <row r="1382" spans="1:2" ht="15.75" customHeight="1">
      <c r="A1382" s="101"/>
      <c r="B1382" s="101"/>
    </row>
    <row r="1383" spans="1:2" ht="15.75" customHeight="1">
      <c r="A1383" s="101"/>
      <c r="B1383" s="101"/>
    </row>
    <row r="1384" spans="1:2" ht="15.75" customHeight="1">
      <c r="A1384" s="101"/>
      <c r="B1384" s="101"/>
    </row>
    <row r="1385" spans="1:2" ht="15.75" customHeight="1">
      <c r="A1385" s="101"/>
      <c r="B1385" s="101"/>
    </row>
    <row r="1386" spans="1:2" ht="15.75" customHeight="1">
      <c r="A1386" s="101"/>
      <c r="B1386" s="101"/>
    </row>
    <row r="1387" spans="1:2" ht="15.75" customHeight="1">
      <c r="A1387" s="101"/>
      <c r="B1387" s="101"/>
    </row>
    <row r="1388" spans="1:2" ht="15.75" customHeight="1">
      <c r="A1388" s="101"/>
      <c r="B1388" s="101"/>
    </row>
    <row r="1389" spans="1:2" ht="15.75" customHeight="1">
      <c r="A1389" s="101"/>
      <c r="B1389" s="101"/>
    </row>
    <row r="1390" spans="1:2" ht="15.75" customHeight="1">
      <c r="A1390" s="101"/>
      <c r="B1390" s="101"/>
    </row>
    <row r="1391" spans="1:2" ht="15.75" customHeight="1">
      <c r="A1391" s="101"/>
      <c r="B1391" s="101"/>
    </row>
    <row r="1392" spans="1:2" ht="15.75" customHeight="1">
      <c r="A1392" s="101"/>
      <c r="B1392" s="101"/>
    </row>
    <row r="1393" spans="1:2" ht="15.75" customHeight="1">
      <c r="A1393" s="101"/>
      <c r="B1393" s="101"/>
    </row>
    <row r="1394" spans="1:2" ht="15.75" customHeight="1">
      <c r="A1394" s="101"/>
      <c r="B1394" s="101"/>
    </row>
    <row r="1395" spans="1:2" ht="15.75" customHeight="1">
      <c r="A1395" s="101"/>
      <c r="B1395" s="101"/>
    </row>
    <row r="1396" spans="1:2" ht="15.75" customHeight="1">
      <c r="A1396" s="101"/>
      <c r="B1396" s="101"/>
    </row>
    <row r="1397" spans="1:2" ht="15.75" customHeight="1">
      <c r="A1397" s="101"/>
      <c r="B1397" s="101"/>
    </row>
    <row r="1398" spans="1:2" ht="15.75" customHeight="1">
      <c r="A1398" s="101"/>
      <c r="B1398" s="101"/>
    </row>
    <row r="1399" spans="1:2" ht="15.75" customHeight="1">
      <c r="A1399" s="101"/>
      <c r="B1399" s="101"/>
    </row>
    <row r="1400" spans="1:2" ht="15.75" customHeight="1">
      <c r="A1400" s="101"/>
      <c r="B1400" s="101"/>
    </row>
    <row r="1401" spans="1:2" ht="15.75" customHeight="1">
      <c r="A1401" s="101"/>
      <c r="B1401" s="101"/>
    </row>
    <row r="1402" spans="1:2" ht="15.75" customHeight="1">
      <c r="A1402" s="101"/>
      <c r="B1402" s="101"/>
    </row>
    <row r="1403" spans="1:2" ht="15.75" customHeight="1">
      <c r="A1403" s="101"/>
      <c r="B1403" s="101"/>
    </row>
    <row r="1404" spans="1:2" ht="15.75" customHeight="1">
      <c r="A1404" s="101"/>
      <c r="B1404" s="101"/>
    </row>
    <row r="1405" spans="1:2" ht="15.75" customHeight="1">
      <c r="A1405" s="101"/>
      <c r="B1405" s="101"/>
    </row>
    <row r="1406" spans="1:2" ht="15.75" customHeight="1">
      <c r="A1406" s="101"/>
      <c r="B1406" s="101"/>
    </row>
    <row r="1407" spans="1:2" ht="15.75" customHeight="1">
      <c r="A1407" s="101"/>
      <c r="B1407" s="101"/>
    </row>
    <row r="1408" spans="1:2" ht="15.75" customHeight="1">
      <c r="A1408" s="101"/>
      <c r="B1408" s="101"/>
    </row>
    <row r="1409" spans="1:2" ht="15.75" customHeight="1">
      <c r="A1409" s="101"/>
      <c r="B1409" s="101"/>
    </row>
    <row r="1410" spans="1:2" ht="15.75" customHeight="1">
      <c r="A1410" s="101"/>
      <c r="B1410" s="101"/>
    </row>
    <row r="1411" spans="1:2" ht="15.75" customHeight="1">
      <c r="A1411" s="101"/>
      <c r="B1411" s="101"/>
    </row>
    <row r="1412" spans="1:2" ht="15.75" customHeight="1">
      <c r="A1412" s="101"/>
      <c r="B1412" s="101"/>
    </row>
    <row r="1413" spans="1:2" ht="15.75" customHeight="1">
      <c r="A1413" s="101"/>
      <c r="B1413" s="101"/>
    </row>
    <row r="1414" spans="1:2" ht="15.75" customHeight="1">
      <c r="A1414" s="101"/>
      <c r="B1414" s="101"/>
    </row>
    <row r="1415" spans="1:2" ht="15.75" customHeight="1">
      <c r="A1415" s="101"/>
      <c r="B1415" s="101"/>
    </row>
    <row r="1416" spans="1:2" ht="15.75" customHeight="1">
      <c r="A1416" s="101"/>
      <c r="B1416" s="101"/>
    </row>
    <row r="1417" spans="1:2" ht="15.75" customHeight="1">
      <c r="A1417" s="101"/>
      <c r="B1417" s="101"/>
    </row>
    <row r="1418" spans="1:2" ht="15.75" customHeight="1">
      <c r="A1418" s="101"/>
      <c r="B1418" s="101"/>
    </row>
    <row r="1419" spans="1:2" ht="15.75" customHeight="1">
      <c r="A1419" s="101"/>
      <c r="B1419" s="101"/>
    </row>
    <row r="1420" spans="1:2" ht="15.75" customHeight="1">
      <c r="A1420" s="101"/>
      <c r="B1420" s="101"/>
    </row>
    <row r="1421" spans="1:2" ht="15.75" customHeight="1">
      <c r="A1421" s="101"/>
      <c r="B1421" s="101"/>
    </row>
    <row r="1422" spans="1:2" ht="15.75" customHeight="1">
      <c r="A1422" s="101"/>
      <c r="B1422" s="101"/>
    </row>
    <row r="1423" spans="1:2" ht="15.75" customHeight="1">
      <c r="A1423" s="101"/>
      <c r="B1423" s="101"/>
    </row>
    <row r="1424" spans="1:2" ht="15.75" customHeight="1">
      <c r="A1424" s="101"/>
      <c r="B1424" s="101"/>
    </row>
    <row r="1425" spans="1:2" ht="15.75" customHeight="1">
      <c r="A1425" s="101"/>
      <c r="B1425" s="101"/>
    </row>
    <row r="1426" spans="1:2" ht="15.75" customHeight="1">
      <c r="A1426" s="101"/>
      <c r="B1426" s="101"/>
    </row>
    <row r="1427" spans="1:2" ht="15.75" customHeight="1">
      <c r="A1427" s="101"/>
      <c r="B1427" s="101"/>
    </row>
    <row r="1428" spans="1:2" ht="15.75" customHeight="1">
      <c r="A1428" s="101"/>
      <c r="B1428" s="101"/>
    </row>
    <row r="1429" spans="1:2" ht="15.75" customHeight="1">
      <c r="A1429" s="101"/>
      <c r="B1429" s="101"/>
    </row>
    <row r="1430" spans="1:2" ht="15.75" customHeight="1">
      <c r="A1430" s="101"/>
      <c r="B1430" s="101"/>
    </row>
    <row r="1431" spans="1:2" ht="15.75" customHeight="1">
      <c r="A1431" s="101"/>
      <c r="B1431" s="101"/>
    </row>
    <row r="1432" spans="1:2" ht="15.75" customHeight="1">
      <c r="A1432" s="101"/>
      <c r="B1432" s="101"/>
    </row>
    <row r="1433" spans="1:2" ht="15.75" customHeight="1">
      <c r="A1433" s="101"/>
      <c r="B1433" s="101"/>
    </row>
    <row r="1434" spans="1:2" ht="15.75" customHeight="1">
      <c r="A1434" s="101"/>
      <c r="B1434" s="101"/>
    </row>
    <row r="1435" spans="1:2" ht="15.75" customHeight="1">
      <c r="A1435" s="101"/>
      <c r="B1435" s="101"/>
    </row>
    <row r="1436" spans="1:2" ht="15.75" customHeight="1">
      <c r="A1436" s="101"/>
      <c r="B1436" s="101"/>
    </row>
    <row r="1437" spans="1:2" ht="15.75" customHeight="1">
      <c r="A1437" s="101"/>
      <c r="B1437" s="101"/>
    </row>
    <row r="1438" spans="1:2" ht="15.75" customHeight="1">
      <c r="A1438" s="101"/>
      <c r="B1438" s="101"/>
    </row>
    <row r="1439" spans="1:2" ht="15.75" customHeight="1">
      <c r="A1439" s="101"/>
      <c r="B1439" s="101"/>
    </row>
    <row r="1440" spans="1:2" ht="15.75" customHeight="1">
      <c r="A1440" s="101"/>
      <c r="B1440" s="101"/>
    </row>
    <row r="1441" spans="1:2" ht="15.75" customHeight="1">
      <c r="A1441" s="101"/>
      <c r="B1441" s="101"/>
    </row>
    <row r="1442" spans="1:2" ht="15.75" customHeight="1">
      <c r="A1442" s="101"/>
      <c r="B1442" s="101"/>
    </row>
    <row r="1443" spans="1:2" ht="15.75" customHeight="1">
      <c r="A1443" s="101"/>
      <c r="B1443" s="101"/>
    </row>
    <row r="1444" spans="1:2" ht="15.75" customHeight="1">
      <c r="A1444" s="101"/>
      <c r="B1444" s="101"/>
    </row>
    <row r="1445" spans="1:2" ht="15.75" customHeight="1">
      <c r="A1445" s="101"/>
      <c r="B1445" s="101"/>
    </row>
    <row r="1446" spans="1:2" ht="15.75" customHeight="1">
      <c r="A1446" s="101"/>
      <c r="B1446" s="101"/>
    </row>
    <row r="1447" spans="1:2" ht="15.75" customHeight="1">
      <c r="A1447" s="101"/>
      <c r="B1447" s="101"/>
    </row>
    <row r="1448" spans="1:2" ht="15.75" customHeight="1">
      <c r="A1448" s="101"/>
      <c r="B1448" s="101"/>
    </row>
    <row r="1449" spans="1:2" ht="15.75" customHeight="1">
      <c r="A1449" s="101"/>
      <c r="B1449" s="101"/>
    </row>
    <row r="1450" spans="1:2" ht="15.75" customHeight="1">
      <c r="A1450" s="101"/>
      <c r="B1450" s="101"/>
    </row>
    <row r="1451" spans="1:2" ht="15.75" customHeight="1">
      <c r="A1451" s="101"/>
      <c r="B1451" s="101"/>
    </row>
    <row r="1452" spans="1:2" ht="15.75" customHeight="1">
      <c r="A1452" s="101"/>
      <c r="B1452" s="101"/>
    </row>
    <row r="1453" spans="1:2" ht="15.75" customHeight="1">
      <c r="A1453" s="101"/>
      <c r="B1453" s="101"/>
    </row>
    <row r="1454" spans="1:2" ht="15.75" customHeight="1">
      <c r="A1454" s="101"/>
      <c r="B1454" s="101"/>
    </row>
    <row r="1455" spans="1:2" ht="15.75" customHeight="1">
      <c r="A1455" s="101"/>
      <c r="B1455" s="101"/>
    </row>
    <row r="1456" spans="1:2" ht="15.75" customHeight="1">
      <c r="A1456" s="101"/>
      <c r="B1456" s="101"/>
    </row>
    <row r="1457" spans="1:2" ht="15.75" customHeight="1">
      <c r="A1457" s="101"/>
      <c r="B1457" s="101"/>
    </row>
    <row r="1458" spans="1:2" ht="15.75" customHeight="1">
      <c r="A1458" s="101"/>
      <c r="B1458" s="101"/>
    </row>
    <row r="1459" spans="1:2" ht="15.75" customHeight="1">
      <c r="A1459" s="101"/>
      <c r="B1459" s="101"/>
    </row>
    <row r="1460" spans="1:2" ht="15.75" customHeight="1">
      <c r="A1460" s="101"/>
      <c r="B1460" s="101"/>
    </row>
    <row r="1461" spans="1:2" ht="15.75" customHeight="1">
      <c r="A1461" s="101"/>
      <c r="B1461" s="101"/>
    </row>
    <row r="1462" spans="1:2" ht="15.75" customHeight="1">
      <c r="A1462" s="101"/>
      <c r="B1462" s="101"/>
    </row>
    <row r="1463" spans="1:2" ht="15.75" customHeight="1">
      <c r="A1463" s="101"/>
      <c r="B1463" s="101"/>
    </row>
    <row r="1464" spans="1:2" ht="15.75" customHeight="1">
      <c r="A1464" s="101"/>
      <c r="B1464" s="101"/>
    </row>
  </sheetData>
  <autoFilter ref="A2:AS1264" xr:uid="{00000000-0009-0000-0000-00001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6</vt:i4>
      </vt:variant>
    </vt:vector>
  </HeadingPairs>
  <TitlesOfParts>
    <vt:vector size="24" baseType="lpstr">
      <vt:lpstr>Instructions</vt:lpstr>
      <vt:lpstr>Sheet1</vt:lpstr>
      <vt:lpstr>Co. Names</vt:lpstr>
      <vt:lpstr>FTSE Data</vt:lpstr>
      <vt:lpstr>My Data</vt:lpstr>
      <vt:lpstr>Processed closing data</vt:lpstr>
      <vt:lpstr>IS data</vt:lpstr>
      <vt:lpstr>SoFP data</vt:lpstr>
      <vt:lpstr>Ret_data</vt:lpstr>
      <vt:lpstr>FTSE All-Share Historical </vt:lpstr>
      <vt:lpstr>Mkt_calc</vt:lpstr>
      <vt:lpstr>Fin_calc</vt:lpstr>
      <vt:lpstr>Custom Data</vt:lpstr>
      <vt:lpstr>Report</vt:lpstr>
      <vt:lpstr>IS Raw Data</vt:lpstr>
      <vt:lpstr>SoFP Raw Data</vt:lpstr>
      <vt:lpstr>Closing Price Raw Data</vt:lpstr>
      <vt:lpstr>All stock Data</vt:lpstr>
      <vt:lpstr>c_date</vt:lpstr>
      <vt:lpstr>Instructions!co_idx</vt:lpstr>
      <vt:lpstr>co_idx</vt:lpstr>
      <vt:lpstr>'FTSE All-Share Historical '!Ex_code</vt:lpstr>
      <vt:lpstr>Instructions!Ex_code</vt:lpstr>
      <vt:lpstr>Ex_code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Binh Nguyen</cp:lastModifiedBy>
  <dcterms:created xsi:type="dcterms:W3CDTF">2025-12-12T02:18:35Z</dcterms:created>
  <dcterms:modified xsi:type="dcterms:W3CDTF">2026-03-05T05:49:03Z</dcterms:modified>
</cp:coreProperties>
</file>