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>
    <definedName hidden="1" localSheetId="0" name="_xlnm._FilterDatabase">Sheet2!$A$1:$M$22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1">
      <text>
        <t xml:space="preserve">Wrong question
	-Muzammil Bilwani</t>
      </text>
    </comment>
    <comment authorId="0" ref="L17">
      <text>
        <t xml:space="preserve">copied
	-Muzammil Bilwani</t>
      </text>
    </comment>
    <comment authorId="0" ref="I8">
      <text>
        <t xml:space="preserve">Viva needed, a bit copied a bit own
	-Muzammil Bilwani</t>
      </text>
    </comment>
    <comment authorId="0" ref="I5">
      <text>
        <t xml:space="preserve">Not accepting Jupiter notebook
	-Muzammil Bilwani</t>
      </text>
    </comment>
  </commentList>
</comments>
</file>

<file path=xl/sharedStrings.xml><?xml version="1.0" encoding="utf-8"?>
<sst xmlns="http://schemas.openxmlformats.org/spreadsheetml/2006/main" count="196" uniqueCount="126">
  <si>
    <t>Student ID</t>
  </si>
  <si>
    <t>Name</t>
  </si>
  <si>
    <t>Phone</t>
  </si>
  <si>
    <t>Email</t>
  </si>
  <si>
    <t>LinkedIn Profile</t>
  </si>
  <si>
    <t>Total</t>
  </si>
  <si>
    <t>Pass/Fail</t>
  </si>
  <si>
    <t>Class Quiz</t>
  </si>
  <si>
    <t>Assignment 1</t>
  </si>
  <si>
    <t xml:space="preserve">Class Quiz 2 </t>
  </si>
  <si>
    <t>Class Work</t>
  </si>
  <si>
    <t>Assignment 2</t>
  </si>
  <si>
    <t>Bonus</t>
  </si>
  <si>
    <t>Saadullah Khan</t>
  </si>
  <si>
    <t>03002925763</t>
  </si>
  <si>
    <t>SaadForContact@gmail.com</t>
  </si>
  <si>
    <t>Faisal Mujtaba</t>
  </si>
  <si>
    <t>03308479616</t>
  </si>
  <si>
    <t>faisalmujataba2005@gmail.com</t>
  </si>
  <si>
    <t>Abdul Hadi</t>
  </si>
  <si>
    <t>03272309235</t>
  </si>
  <si>
    <t>abdulhadistmstudent@gmail.com</t>
  </si>
  <si>
    <t>Abdul Rafay Khan</t>
  </si>
  <si>
    <t>03120372325</t>
  </si>
  <si>
    <t>upwork8000@gmail.com</t>
  </si>
  <si>
    <t>Ammad Ali</t>
  </si>
  <si>
    <t>03191881773</t>
  </si>
  <si>
    <t>aaammadali376@gmail.com</t>
  </si>
  <si>
    <t>Muhammad Asad</t>
  </si>
  <si>
    <t>03363245068</t>
  </si>
  <si>
    <t>asadm2839@gmail.com</t>
  </si>
  <si>
    <t>Mohsin Malik</t>
  </si>
  <si>
    <t>03283560459</t>
  </si>
  <si>
    <t>mohsinmalik13580@gmail.com</t>
  </si>
  <si>
    <t>Shayan Adnan</t>
  </si>
  <si>
    <t>03112977439</t>
  </si>
  <si>
    <t>shayanadnan81@gmail.com</t>
  </si>
  <si>
    <t>Ahmed raza</t>
  </si>
  <si>
    <t>03342078658</t>
  </si>
  <si>
    <t>muhammadahmedraza987@gmail.com</t>
  </si>
  <si>
    <t>Abdul Aziz Nagarseth</t>
  </si>
  <si>
    <t>03332080863</t>
  </si>
  <si>
    <t>abdulaziznagarseth@gmail.com</t>
  </si>
  <si>
    <t>Muhammad Mustafa Ali Khan</t>
  </si>
  <si>
    <t>03132880130</t>
  </si>
  <si>
    <t>www.alkmustafa05@gmail.com</t>
  </si>
  <si>
    <t>Umer Jamshaid</t>
  </si>
  <si>
    <t>03351252537</t>
  </si>
  <si>
    <t>umerjamshaid481@gmail.com</t>
  </si>
  <si>
    <t>Muhammad Umer Fakih</t>
  </si>
  <si>
    <t>03130216116</t>
  </si>
  <si>
    <t>fakihumar33@gmail.com</t>
  </si>
  <si>
    <t>Muhammad Habib khan</t>
  </si>
  <si>
    <t>03131016682</t>
  </si>
  <si>
    <t>hk898243@gmail.com</t>
  </si>
  <si>
    <t xml:space="preserve">Muhammad Hassan Ahmed </t>
  </si>
  <si>
    <t>03222477345</t>
  </si>
  <si>
    <t>m.hassan.ahmed143@gmail.com</t>
  </si>
  <si>
    <t xml:space="preserve">Muhammad Abdul Baseer </t>
  </si>
  <si>
    <t>03352614320</t>
  </si>
  <si>
    <t>abaseer2003@gmail.com</t>
  </si>
  <si>
    <t>Syed Inam Ali Shah</t>
  </si>
  <si>
    <t>03463319859</t>
  </si>
  <si>
    <t>inamali19891989@gmail.com</t>
  </si>
  <si>
    <t>M.Yahya Rizwan</t>
  </si>
  <si>
    <t>03303459424</t>
  </si>
  <si>
    <t>yahyarizwan85@gmail.com</t>
  </si>
  <si>
    <t>Abdul Samad</t>
  </si>
  <si>
    <t>03122442008</t>
  </si>
  <si>
    <t>asghaziani@gmail.com</t>
  </si>
  <si>
    <t>Noman Ghaziani</t>
  </si>
  <si>
    <t>03111056678</t>
  </si>
  <si>
    <t>92nomanattari@gmail.com</t>
  </si>
  <si>
    <t>Muhammad Bilal</t>
  </si>
  <si>
    <t>03363365857</t>
  </si>
  <si>
    <t>bilalimtiaz106@gmail.com</t>
  </si>
  <si>
    <t>Passing</t>
  </si>
  <si>
    <t>Average</t>
  </si>
  <si>
    <t>PhoneNumber</t>
  </si>
  <si>
    <t>StudentId</t>
  </si>
  <si>
    <t>Student Name</t>
  </si>
  <si>
    <t>Course</t>
  </si>
  <si>
    <t>Campus</t>
  </si>
  <si>
    <t>MUHAMMAD HASSAN AHMED</t>
  </si>
  <si>
    <t>Advance Python</t>
  </si>
  <si>
    <t>Idara Noor-e-Haq</t>
  </si>
  <si>
    <t xml:space="preserve">MUHAMMAD UMER FAKIH </t>
  </si>
  <si>
    <t>SAAD-ULLAH KHAN</t>
  </si>
  <si>
    <t>03152748955</t>
  </si>
  <si>
    <t>NOMAN HASAN MINHAS</t>
  </si>
  <si>
    <t>MUHAMMAD ABDUL BASEER</t>
  </si>
  <si>
    <t>03400094941</t>
  </si>
  <si>
    <t>MOHAMMAD ISHAQ</t>
  </si>
  <si>
    <t>03122622240</t>
  </si>
  <si>
    <t>MOHSIN MALIK</t>
  </si>
  <si>
    <t xml:space="preserve">MOHAMMAD BILAL </t>
  </si>
  <si>
    <t>FAISAL MUJTABA SALEEM</t>
  </si>
  <si>
    <t>SYED INAM ALI SHAH</t>
  </si>
  <si>
    <t xml:space="preserve">AHMED RAZA </t>
  </si>
  <si>
    <t>MUHAMMAD ASAD</t>
  </si>
  <si>
    <t>ABDUL AZIZ NAGARSETH</t>
  </si>
  <si>
    <t>03308217713</t>
  </si>
  <si>
    <t>ALI WAQAR</t>
  </si>
  <si>
    <t>03032319375</t>
  </si>
  <si>
    <t xml:space="preserve"> MUHAMMAD AMIN ASAD  </t>
  </si>
  <si>
    <t>03133190448</t>
  </si>
  <si>
    <t>MUHAMMAD REHAB</t>
  </si>
  <si>
    <t>03142176608</t>
  </si>
  <si>
    <t>UMER RASHEED</t>
  </si>
  <si>
    <t>03312615449</t>
  </si>
  <si>
    <t xml:space="preserve">MUHAMMAD NEHAL </t>
  </si>
  <si>
    <t>03482958268</t>
  </si>
  <si>
    <t xml:space="preserve">SYED ABDUL BASIT </t>
  </si>
  <si>
    <t>03333933807</t>
  </si>
  <si>
    <t xml:space="preserve">UMAR JAMSHAID </t>
  </si>
  <si>
    <t>03069384400</t>
  </si>
  <si>
    <t>ABDUL KAREEM</t>
  </si>
  <si>
    <t>03162657664</t>
  </si>
  <si>
    <t>SYED ABDUL REHMAN QADRI</t>
  </si>
  <si>
    <t xml:space="preserve">YAHYA </t>
  </si>
  <si>
    <t>03300644049</t>
  </si>
  <si>
    <t>MUHAMMAD WALEED KAMAL</t>
  </si>
  <si>
    <t>03332422403</t>
  </si>
  <si>
    <t>ABDUL RAFAY KHAN</t>
  </si>
  <si>
    <t>MUHAMMAD MUSTAFA ALI KHAN</t>
  </si>
  <si>
    <t>SHAYAAN ADNAN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</si>
</sst>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color theme="1"/>
      <name val="Mulish"/>
    </font>
    <font>
      <sz val="11.0"/>
      <color theme="1"/>
      <name val="Calibri"/>
    </font>
    <font>
      <b/>
      <color theme="1"/>
      <name val="Mulish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quotePrefix="1" borderId="0" fillId="0" fontId="1" numFmtId="49" xfId="0" applyAlignment="1" applyFont="1" applyNumberFormat="1">
      <alignment vertical="bottom"/>
    </xf>
    <xf borderId="0" fillId="0" fontId="1" numFmtId="4" xfId="0" applyFont="1" applyNumberFormat="1"/>
    <xf borderId="1" fillId="0" fontId="2" numFmtId="0" xfId="0" applyAlignment="1" applyBorder="1" applyFont="1">
      <alignment horizontal="center"/>
    </xf>
    <xf borderId="0" fillId="0" fontId="1" numFmtId="49" xfId="0" applyAlignment="1" applyFont="1" applyNumberFormat="1">
      <alignment readingOrder="0" vertical="bottom"/>
    </xf>
    <xf borderId="0" fillId="0" fontId="1" numFmtId="49" xfId="0" applyFont="1" applyNumberFormat="1"/>
    <xf borderId="0" fillId="0" fontId="3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  <xf borderId="1" fillId="0" fontId="4" numFmtId="0" xfId="0" applyAlignment="1" applyBorder="1" applyFont="1">
      <alignment horizontal="center"/>
    </xf>
    <xf borderId="1" fillId="0" fontId="2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2" width="26.14"/>
    <col customWidth="1" min="3" max="3" width="22.14"/>
    <col customWidth="1" min="4" max="5" width="34.57"/>
    <col customWidth="1" min="9" max="9" width="16.43"/>
    <col customWidth="1" min="10" max="12" width="1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>
        <f>VLOOKUP(C2,Sheet1!A:E,2,false)</f>
        <v>24644</v>
      </c>
      <c r="B2" s="4" t="s">
        <v>13</v>
      </c>
      <c r="C2" s="5" t="s">
        <v>14</v>
      </c>
      <c r="D2" s="4" t="s">
        <v>15</v>
      </c>
      <c r="E2" s="4"/>
      <c r="F2" s="6">
        <f t="shared" ref="F2:F22" si="1">SUM(H2:M2)</f>
        <v>90</v>
      </c>
      <c r="G2" s="3" t="str">
        <f t="shared" ref="G2:G22" si="2">If(F2&gt;=$F$25,"Pass","Fail")</f>
        <v>Pass</v>
      </c>
      <c r="H2" s="1">
        <v>5.0</v>
      </c>
      <c r="I2" s="1">
        <v>50.0</v>
      </c>
      <c r="J2" s="1">
        <v>10.0</v>
      </c>
      <c r="K2" s="1">
        <v>5.0</v>
      </c>
      <c r="L2" s="1">
        <v>10.0</v>
      </c>
      <c r="M2" s="1">
        <v>10.0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4">
        <f>VLOOKUP(C3,Sheet1!A:E,2,false)</f>
        <v>43978</v>
      </c>
      <c r="B3" s="1" t="s">
        <v>16</v>
      </c>
      <c r="C3" s="2" t="s">
        <v>17</v>
      </c>
      <c r="D3" s="1" t="s">
        <v>18</v>
      </c>
      <c r="E3" s="1"/>
      <c r="F3" s="6">
        <f t="shared" si="1"/>
        <v>80</v>
      </c>
      <c r="G3" s="3" t="str">
        <f t="shared" si="2"/>
        <v>Pass</v>
      </c>
      <c r="H3" s="1">
        <v>2.0</v>
      </c>
      <c r="I3" s="1">
        <v>48.0</v>
      </c>
      <c r="J3" s="1">
        <v>10.0</v>
      </c>
      <c r="K3" s="1">
        <v>5.0</v>
      </c>
      <c r="L3" s="1">
        <v>10.0</v>
      </c>
      <c r="M3" s="1">
        <v>5.0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4" t="str">
        <f>VLOOKUP(C4,Sheet1!A:E,2,false)</f>
        <v>#N/A</v>
      </c>
      <c r="B4" s="4" t="s">
        <v>19</v>
      </c>
      <c r="C4" s="5" t="s">
        <v>20</v>
      </c>
      <c r="D4" s="4" t="s">
        <v>21</v>
      </c>
      <c r="E4" s="4"/>
      <c r="F4" s="6">
        <f t="shared" si="1"/>
        <v>70</v>
      </c>
      <c r="G4" s="3" t="str">
        <f t="shared" si="2"/>
        <v>Pass</v>
      </c>
      <c r="H4" s="1">
        <v>0.0</v>
      </c>
      <c r="I4" s="1">
        <v>40.0</v>
      </c>
      <c r="J4" s="1">
        <v>10.0</v>
      </c>
      <c r="K4" s="1">
        <v>5.0</v>
      </c>
      <c r="L4" s="1">
        <v>10.0</v>
      </c>
      <c r="M4" s="1">
        <v>5.0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7">
        <v>108197.0</v>
      </c>
      <c r="B5" s="4" t="s">
        <v>22</v>
      </c>
      <c r="C5" s="5" t="s">
        <v>23</v>
      </c>
      <c r="D5" s="4" t="s">
        <v>24</v>
      </c>
      <c r="E5" s="4"/>
      <c r="F5" s="6">
        <f t="shared" si="1"/>
        <v>68</v>
      </c>
      <c r="G5" s="3" t="str">
        <f t="shared" si="2"/>
        <v>Pass</v>
      </c>
      <c r="H5" s="1">
        <v>3.0</v>
      </c>
      <c r="I5" s="1">
        <v>35.0</v>
      </c>
      <c r="J5" s="1">
        <v>10.0</v>
      </c>
      <c r="K5" s="1">
        <v>5.0</v>
      </c>
      <c r="L5" s="1">
        <v>10.0</v>
      </c>
      <c r="M5" s="1">
        <v>5.0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4">
        <f>VLOOKUP(C6,Sheet1!A:E,2,false)</f>
        <v>75947</v>
      </c>
      <c r="B6" s="1" t="s">
        <v>25</v>
      </c>
      <c r="C6" s="2" t="s">
        <v>26</v>
      </c>
      <c r="D6" s="1" t="s">
        <v>27</v>
      </c>
      <c r="E6" s="1"/>
      <c r="F6" s="6">
        <f t="shared" si="1"/>
        <v>65</v>
      </c>
      <c r="G6" s="3" t="str">
        <f t="shared" si="2"/>
        <v>Pass</v>
      </c>
      <c r="H6" s="1">
        <v>0.0</v>
      </c>
      <c r="I6" s="1">
        <v>45.0</v>
      </c>
      <c r="J6" s="1">
        <v>0.0</v>
      </c>
      <c r="K6" s="1">
        <v>5.0</v>
      </c>
      <c r="L6" s="1">
        <v>10.0</v>
      </c>
      <c r="M6" s="1">
        <v>5.0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4">
        <f>VLOOKUP(C7,Sheet1!A:E,2,false)</f>
        <v>62684</v>
      </c>
      <c r="B7" s="1" t="s">
        <v>28</v>
      </c>
      <c r="C7" s="2" t="s">
        <v>29</v>
      </c>
      <c r="D7" s="1" t="s">
        <v>30</v>
      </c>
      <c r="E7" s="1"/>
      <c r="F7" s="6">
        <f t="shared" si="1"/>
        <v>55</v>
      </c>
      <c r="G7" s="3" t="str">
        <f t="shared" si="2"/>
        <v>Pass</v>
      </c>
      <c r="H7" s="1">
        <v>0.0</v>
      </c>
      <c r="I7" s="1">
        <v>35.0</v>
      </c>
      <c r="J7" s="1">
        <v>0.0</v>
      </c>
      <c r="K7" s="1">
        <v>5.0</v>
      </c>
      <c r="L7" s="1">
        <v>10.0</v>
      </c>
      <c r="M7" s="1">
        <v>5.0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4" t="str">
        <f>VLOOKUP(C8,Sheet1!A:E,2,false)</f>
        <v>#N/A</v>
      </c>
      <c r="B8" s="4" t="s">
        <v>31</v>
      </c>
      <c r="C8" s="5" t="s">
        <v>32</v>
      </c>
      <c r="D8" s="4" t="s">
        <v>33</v>
      </c>
      <c r="E8" s="4"/>
      <c r="F8" s="6">
        <f t="shared" si="1"/>
        <v>50</v>
      </c>
      <c r="G8" s="3" t="str">
        <f t="shared" si="2"/>
        <v>Pass</v>
      </c>
      <c r="H8" s="1">
        <v>0.0</v>
      </c>
      <c r="I8" s="1">
        <v>30.0</v>
      </c>
      <c r="J8" s="1">
        <v>0.0</v>
      </c>
      <c r="K8" s="1">
        <v>5.0</v>
      </c>
      <c r="L8" s="1">
        <v>10.0</v>
      </c>
      <c r="M8" s="1">
        <v>5.0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4">
        <f>VLOOKUP(C9,Sheet1!A:E,2,false)</f>
        <v>133358</v>
      </c>
      <c r="B9" s="4" t="s">
        <v>34</v>
      </c>
      <c r="C9" s="5" t="s">
        <v>35</v>
      </c>
      <c r="D9" s="4" t="s">
        <v>36</v>
      </c>
      <c r="E9" s="4"/>
      <c r="F9" s="6">
        <f t="shared" si="1"/>
        <v>48</v>
      </c>
      <c r="G9" s="3" t="str">
        <f t="shared" si="2"/>
        <v>Pass</v>
      </c>
      <c r="H9" s="1">
        <v>0.0</v>
      </c>
      <c r="I9" s="1">
        <v>28.0</v>
      </c>
      <c r="J9" s="1">
        <v>0.0</v>
      </c>
      <c r="K9" s="1">
        <v>5.0</v>
      </c>
      <c r="L9" s="1">
        <v>10.0</v>
      </c>
      <c r="M9" s="1">
        <v>5.0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4">
        <f>VLOOKUP(C10,Sheet1!A:E,2,false)</f>
        <v>61229</v>
      </c>
      <c r="B10" s="4" t="s">
        <v>37</v>
      </c>
      <c r="C10" s="5" t="s">
        <v>38</v>
      </c>
      <c r="D10" s="4" t="s">
        <v>39</v>
      </c>
      <c r="E10" s="4"/>
      <c r="F10" s="6">
        <f t="shared" si="1"/>
        <v>45</v>
      </c>
      <c r="G10" s="3" t="str">
        <f t="shared" si="2"/>
        <v>Pass</v>
      </c>
      <c r="H10" s="1">
        <v>0.0</v>
      </c>
      <c r="I10" s="1">
        <v>25.0</v>
      </c>
      <c r="J10" s="1">
        <v>0.0</v>
      </c>
      <c r="K10" s="1">
        <v>5.0</v>
      </c>
      <c r="L10" s="1">
        <v>10.0</v>
      </c>
      <c r="M10" s="1">
        <v>5.0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4">
        <f>VLOOKUP(C11,Sheet1!A:E,2,false)</f>
        <v>71661</v>
      </c>
      <c r="B11" s="4" t="s">
        <v>40</v>
      </c>
      <c r="C11" s="5" t="s">
        <v>41</v>
      </c>
      <c r="D11" s="4" t="s">
        <v>42</v>
      </c>
      <c r="E11" s="4"/>
      <c r="F11" s="6">
        <f t="shared" si="1"/>
        <v>40</v>
      </c>
      <c r="G11" s="3" t="str">
        <f t="shared" si="2"/>
        <v>Fail</v>
      </c>
      <c r="H11" s="1">
        <v>0.0</v>
      </c>
      <c r="I11" s="1">
        <v>25.0</v>
      </c>
      <c r="J11" s="1">
        <v>0.0</v>
      </c>
      <c r="K11" s="1">
        <v>5.0</v>
      </c>
      <c r="L11" s="1">
        <v>5.0</v>
      </c>
      <c r="M11" s="1">
        <v>5.0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4">
        <f>VLOOKUP(C12,Sheet1!A:E,2,false)</f>
        <v>118456</v>
      </c>
      <c r="B12" s="4" t="s">
        <v>43</v>
      </c>
      <c r="C12" s="8" t="s">
        <v>44</v>
      </c>
      <c r="D12" s="4" t="s">
        <v>45</v>
      </c>
      <c r="E12" s="4"/>
      <c r="F12" s="6">
        <f t="shared" si="1"/>
        <v>32</v>
      </c>
      <c r="G12" s="3" t="str">
        <f t="shared" si="2"/>
        <v>Fail</v>
      </c>
      <c r="H12" s="1">
        <v>2.0</v>
      </c>
      <c r="I12" s="1">
        <v>30.0</v>
      </c>
      <c r="J12" s="1">
        <v>0.0</v>
      </c>
      <c r="K12" s="1">
        <v>0.0</v>
      </c>
      <c r="L12" s="1">
        <v>0.0</v>
      </c>
      <c r="M12" s="1">
        <v>0.0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4" t="str">
        <f>VLOOKUP(C13,Sheet1!A:E,2,false)</f>
        <v>#N/A</v>
      </c>
      <c r="B13" s="4" t="s">
        <v>46</v>
      </c>
      <c r="C13" s="5" t="s">
        <v>47</v>
      </c>
      <c r="D13" s="4" t="s">
        <v>48</v>
      </c>
      <c r="E13" s="4"/>
      <c r="F13" s="6">
        <f t="shared" si="1"/>
        <v>27</v>
      </c>
      <c r="G13" s="3" t="str">
        <f t="shared" si="2"/>
        <v>Fail</v>
      </c>
      <c r="H13" s="1">
        <v>0.0</v>
      </c>
      <c r="I13" s="1">
        <v>15.0</v>
      </c>
      <c r="J13" s="1">
        <v>0.0</v>
      </c>
      <c r="K13" s="1">
        <v>2.0</v>
      </c>
      <c r="L13" s="1">
        <v>10.0</v>
      </c>
      <c r="M13" s="1">
        <v>0.0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4">
        <f>VLOOKUP(C14,Sheet1!A:E,2,false)</f>
        <v>21463</v>
      </c>
      <c r="B14" s="4" t="s">
        <v>49</v>
      </c>
      <c r="C14" s="5" t="s">
        <v>50</v>
      </c>
      <c r="D14" s="4" t="s">
        <v>51</v>
      </c>
      <c r="E14" s="4"/>
      <c r="F14" s="6">
        <f t="shared" si="1"/>
        <v>20</v>
      </c>
      <c r="G14" s="3" t="str">
        <f t="shared" si="2"/>
        <v>Fail</v>
      </c>
      <c r="H14" s="1">
        <v>0.0</v>
      </c>
      <c r="I14" s="1">
        <v>20.0</v>
      </c>
      <c r="J14" s="1">
        <v>0.0</v>
      </c>
      <c r="K14" s="1">
        <v>0.0</v>
      </c>
      <c r="L14" s="1">
        <v>0.0</v>
      </c>
      <c r="M14" s="1">
        <v>0.0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4" t="str">
        <f>VLOOKUP(C15,Sheet1!A:E,2,false)</f>
        <v>#N/A</v>
      </c>
      <c r="B15" s="4" t="s">
        <v>52</v>
      </c>
      <c r="C15" s="5" t="s">
        <v>53</v>
      </c>
      <c r="D15" s="4" t="s">
        <v>54</v>
      </c>
      <c r="E15" s="4"/>
      <c r="F15" s="6">
        <f t="shared" si="1"/>
        <v>18</v>
      </c>
      <c r="G15" s="3" t="str">
        <f t="shared" si="2"/>
        <v>Fail</v>
      </c>
      <c r="H15" s="1">
        <v>0.0</v>
      </c>
      <c r="I15" s="1">
        <v>0.0</v>
      </c>
      <c r="J15" s="1">
        <v>0.0</v>
      </c>
      <c r="K15" s="1">
        <v>3.0</v>
      </c>
      <c r="L15" s="1">
        <v>10.0</v>
      </c>
      <c r="M15" s="1">
        <v>5.0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4">
        <f>VLOOKUP(C16,Sheet1!A:E,2,false)</f>
        <v>16718</v>
      </c>
      <c r="B16" s="4" t="s">
        <v>55</v>
      </c>
      <c r="C16" s="5" t="s">
        <v>56</v>
      </c>
      <c r="D16" s="4" t="s">
        <v>57</v>
      </c>
      <c r="E16" s="4"/>
      <c r="F16" s="6">
        <f t="shared" si="1"/>
        <v>8</v>
      </c>
      <c r="G16" s="3" t="str">
        <f t="shared" si="2"/>
        <v>Fail</v>
      </c>
      <c r="H16" s="1">
        <v>0.0</v>
      </c>
      <c r="I16" s="1">
        <v>0.0</v>
      </c>
      <c r="J16" s="1">
        <v>0.0</v>
      </c>
      <c r="K16" s="1">
        <v>3.0</v>
      </c>
      <c r="L16" s="1">
        <v>5.0</v>
      </c>
      <c r="M16" s="1">
        <v>0.0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4">
        <f>VLOOKUP(C17,Sheet1!A:E,2,false)</f>
        <v>30988</v>
      </c>
      <c r="B17" s="1" t="s">
        <v>58</v>
      </c>
      <c r="C17" s="2" t="s">
        <v>59</v>
      </c>
      <c r="D17" s="1" t="s">
        <v>60</v>
      </c>
      <c r="E17" s="1"/>
      <c r="F17" s="6">
        <f t="shared" si="1"/>
        <v>10</v>
      </c>
      <c r="G17" s="3" t="str">
        <f t="shared" si="2"/>
        <v>Fail</v>
      </c>
      <c r="H17" s="1">
        <v>0.0</v>
      </c>
      <c r="I17" s="1">
        <v>0.0</v>
      </c>
      <c r="J17" s="1">
        <v>0.0</v>
      </c>
      <c r="K17" s="1">
        <v>2.0</v>
      </c>
      <c r="L17" s="1">
        <v>5.0</v>
      </c>
      <c r="M17" s="1">
        <v>3.0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4">
        <f>VLOOKUP(C18,Sheet1!A:E,2,false)</f>
        <v>45994</v>
      </c>
      <c r="B18" s="4" t="s">
        <v>61</v>
      </c>
      <c r="C18" s="5" t="s">
        <v>62</v>
      </c>
      <c r="D18" s="4" t="s">
        <v>63</v>
      </c>
      <c r="E18" s="4"/>
      <c r="F18" s="6">
        <f t="shared" si="1"/>
        <v>7</v>
      </c>
      <c r="G18" s="3" t="str">
        <f t="shared" si="2"/>
        <v>Fail</v>
      </c>
      <c r="H18" s="1">
        <v>4.0</v>
      </c>
      <c r="I18" s="1">
        <v>0.0</v>
      </c>
      <c r="J18" s="1">
        <v>0.0</v>
      </c>
      <c r="K18" s="1">
        <v>3.0</v>
      </c>
      <c r="L18" s="1">
        <v>0.0</v>
      </c>
      <c r="M18" s="1">
        <v>0.0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4">
        <f>VLOOKUP(C19,Sheet1!A:E,2,false)</f>
        <v>101677</v>
      </c>
      <c r="B19" s="4" t="s">
        <v>64</v>
      </c>
      <c r="C19" s="5" t="s">
        <v>65</v>
      </c>
      <c r="D19" s="4" t="s">
        <v>66</v>
      </c>
      <c r="E19" s="4"/>
      <c r="F19" s="6">
        <f t="shared" si="1"/>
        <v>6</v>
      </c>
      <c r="G19" s="3" t="str">
        <f t="shared" si="2"/>
        <v>Fail</v>
      </c>
      <c r="H19" s="1">
        <v>1.0</v>
      </c>
      <c r="I19" s="1">
        <v>0.0</v>
      </c>
      <c r="J19" s="1">
        <v>0.0</v>
      </c>
      <c r="K19" s="1">
        <v>0.0</v>
      </c>
      <c r="L19" s="1">
        <v>0.0</v>
      </c>
      <c r="M19" s="1">
        <v>5.0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4" t="str">
        <f>VLOOKUP(C20,Sheet1!A:E,2,false)</f>
        <v>#N/A</v>
      </c>
      <c r="B20" s="4" t="s">
        <v>67</v>
      </c>
      <c r="C20" s="5" t="s">
        <v>68</v>
      </c>
      <c r="D20" s="4" t="s">
        <v>69</v>
      </c>
      <c r="E20" s="4"/>
      <c r="F20" s="6">
        <f t="shared" si="1"/>
        <v>0</v>
      </c>
      <c r="G20" s="3" t="str">
        <f t="shared" si="2"/>
        <v>Fail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4" t="str">
        <f>VLOOKUP(C21,Sheet1!A:E,2,false)</f>
        <v>#N/A</v>
      </c>
      <c r="B21" s="4" t="s">
        <v>70</v>
      </c>
      <c r="C21" s="5" t="s">
        <v>71</v>
      </c>
      <c r="D21" s="4" t="s">
        <v>72</v>
      </c>
      <c r="E21" s="4"/>
      <c r="F21" s="6">
        <f t="shared" si="1"/>
        <v>0</v>
      </c>
      <c r="G21" s="3" t="str">
        <f t="shared" si="2"/>
        <v>Fail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4">
        <f>VLOOKUP(C22,Sheet1!A:E,2,false)</f>
        <v>43081</v>
      </c>
      <c r="B22" s="1" t="s">
        <v>73</v>
      </c>
      <c r="C22" s="2" t="s">
        <v>74</v>
      </c>
      <c r="D22" s="1" t="s">
        <v>75</v>
      </c>
      <c r="E22" s="1"/>
      <c r="F22" s="6">
        <f t="shared" si="1"/>
        <v>0</v>
      </c>
      <c r="G22" s="3" t="str">
        <f t="shared" si="2"/>
        <v>Fail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9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10"/>
      <c r="B24" s="10" t="s">
        <v>5</v>
      </c>
      <c r="C24" s="11"/>
      <c r="D24" s="4"/>
      <c r="E24" s="4"/>
      <c r="F24" s="12">
        <f>SuM(G24:V24)</f>
        <v>67</v>
      </c>
      <c r="G24" s="3"/>
      <c r="H24" s="1">
        <v>2.0</v>
      </c>
      <c r="I24" s="1">
        <v>40.0</v>
      </c>
      <c r="J24" s="1">
        <v>10.0</v>
      </c>
      <c r="K24" s="1">
        <v>5.0</v>
      </c>
      <c r="L24" s="1">
        <v>10.0</v>
      </c>
      <c r="M24" s="1">
        <v>0.0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10"/>
      <c r="B25" s="10" t="s">
        <v>76</v>
      </c>
      <c r="C25" s="11"/>
      <c r="D25" s="4"/>
      <c r="E25" s="4"/>
      <c r="F25" s="12">
        <f>F24*0.6</f>
        <v>40.2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10"/>
      <c r="B26" s="10" t="s">
        <v>77</v>
      </c>
      <c r="C26" s="11"/>
      <c r="D26" s="4"/>
      <c r="E26" s="4"/>
      <c r="F26" s="12">
        <f>AVERAGE(F2:F22)</f>
        <v>35.19047619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9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9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9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9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9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9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9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9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9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9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9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9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9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9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9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9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9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9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9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9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9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9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9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9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9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9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9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9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9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9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9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9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9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9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9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9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9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9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9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9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9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9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9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9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9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9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9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9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9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9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>
      <c r="A1002" s="3"/>
      <c r="B1002" s="3"/>
      <c r="C1002" s="9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>
      <c r="A1003" s="3"/>
      <c r="B1003" s="3"/>
      <c r="C1003" s="9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</sheetData>
  <autoFilter ref="$A$1:$M$22"/>
  <conditionalFormatting sqref="G2:G22">
    <cfRule type="cellIs" dxfId="0" priority="1" operator="equal">
      <formula>"Pass"</formula>
    </cfRule>
  </conditionalFormatting>
  <conditionalFormatting sqref="G2:G22">
    <cfRule type="cellIs" dxfId="1" priority="2" operator="equal">
      <formula>"Fail"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3.14"/>
    <col customWidth="1" min="2" max="2" width="9.14"/>
    <col customWidth="1" min="3" max="3" width="29.43"/>
    <col customWidth="1" min="4" max="4" width="14.29"/>
    <col customWidth="1" min="5" max="5" width="15.57"/>
    <col customWidth="1" min="6" max="26" width="8.71"/>
  </cols>
  <sheetData>
    <row r="1" ht="14.25" customHeight="1">
      <c r="A1" s="13" t="s">
        <v>78</v>
      </c>
      <c r="B1" s="13" t="s">
        <v>79</v>
      </c>
      <c r="C1" s="13" t="s">
        <v>80</v>
      </c>
      <c r="D1" s="13" t="s">
        <v>81</v>
      </c>
      <c r="E1" s="13" t="s">
        <v>82</v>
      </c>
    </row>
    <row r="2" ht="14.25" customHeight="1">
      <c r="A2" s="7" t="s">
        <v>56</v>
      </c>
      <c r="B2" s="7">
        <v>16718.0</v>
      </c>
      <c r="C2" s="14" t="s">
        <v>83</v>
      </c>
      <c r="D2" s="14" t="s">
        <v>84</v>
      </c>
      <c r="E2" s="14" t="s">
        <v>85</v>
      </c>
    </row>
    <row r="3" ht="14.25" customHeight="1">
      <c r="A3" s="7" t="s">
        <v>50</v>
      </c>
      <c r="B3" s="7">
        <v>21463.0</v>
      </c>
      <c r="C3" s="14" t="s">
        <v>86</v>
      </c>
      <c r="D3" s="14" t="s">
        <v>84</v>
      </c>
      <c r="E3" s="14" t="s">
        <v>85</v>
      </c>
    </row>
    <row r="4" ht="14.25" customHeight="1">
      <c r="A4" s="7" t="s">
        <v>14</v>
      </c>
      <c r="B4" s="7">
        <v>24644.0</v>
      </c>
      <c r="C4" s="14" t="s">
        <v>87</v>
      </c>
      <c r="D4" s="14" t="s">
        <v>84</v>
      </c>
      <c r="E4" s="14" t="s">
        <v>85</v>
      </c>
    </row>
    <row r="5" ht="14.25" customHeight="1">
      <c r="A5" s="7" t="s">
        <v>88</v>
      </c>
      <c r="B5" s="7">
        <v>30595.0</v>
      </c>
      <c r="C5" s="14" t="s">
        <v>89</v>
      </c>
      <c r="D5" s="14" t="s">
        <v>84</v>
      </c>
      <c r="E5" s="14" t="s">
        <v>85</v>
      </c>
    </row>
    <row r="6" ht="14.25" customHeight="1">
      <c r="A6" s="7" t="s">
        <v>59</v>
      </c>
      <c r="B6" s="7">
        <v>30988.0</v>
      </c>
      <c r="C6" s="14" t="s">
        <v>90</v>
      </c>
      <c r="D6" s="14" t="s">
        <v>84</v>
      </c>
      <c r="E6" s="14" t="s">
        <v>85</v>
      </c>
    </row>
    <row r="7" ht="14.25" customHeight="1">
      <c r="A7" s="7" t="s">
        <v>91</v>
      </c>
      <c r="B7" s="7">
        <v>33933.0</v>
      </c>
      <c r="C7" s="14" t="s">
        <v>92</v>
      </c>
      <c r="D7" s="14" t="s">
        <v>84</v>
      </c>
      <c r="E7" s="14" t="s">
        <v>85</v>
      </c>
    </row>
    <row r="8" ht="14.25" customHeight="1">
      <c r="A8" s="7" t="s">
        <v>93</v>
      </c>
      <c r="B8" s="7">
        <v>39475.0</v>
      </c>
      <c r="C8" s="14" t="s">
        <v>94</v>
      </c>
      <c r="D8" s="14" t="s">
        <v>84</v>
      </c>
      <c r="E8" s="14" t="s">
        <v>85</v>
      </c>
    </row>
    <row r="9" ht="14.25" customHeight="1">
      <c r="A9" s="7" t="s">
        <v>74</v>
      </c>
      <c r="B9" s="7">
        <v>43081.0</v>
      </c>
      <c r="C9" s="14" t="s">
        <v>95</v>
      </c>
      <c r="D9" s="14" t="s">
        <v>84</v>
      </c>
      <c r="E9" s="14" t="s">
        <v>85</v>
      </c>
    </row>
    <row r="10" ht="14.25" customHeight="1">
      <c r="A10" s="7" t="s">
        <v>17</v>
      </c>
      <c r="B10" s="7">
        <v>43978.0</v>
      </c>
      <c r="C10" s="14" t="s">
        <v>96</v>
      </c>
      <c r="D10" s="14" t="s">
        <v>84</v>
      </c>
      <c r="E10" s="14" t="s">
        <v>85</v>
      </c>
    </row>
    <row r="11" ht="14.25" customHeight="1">
      <c r="A11" s="7" t="s">
        <v>62</v>
      </c>
      <c r="B11" s="7">
        <v>45994.0</v>
      </c>
      <c r="C11" s="14" t="s">
        <v>97</v>
      </c>
      <c r="D11" s="14" t="s">
        <v>84</v>
      </c>
      <c r="E11" s="14" t="s">
        <v>85</v>
      </c>
    </row>
    <row r="12" ht="14.25" customHeight="1">
      <c r="A12" s="7" t="s">
        <v>38</v>
      </c>
      <c r="B12" s="7">
        <v>61229.0</v>
      </c>
      <c r="C12" s="14" t="s">
        <v>98</v>
      </c>
      <c r="D12" s="14" t="s">
        <v>84</v>
      </c>
      <c r="E12" s="14" t="s">
        <v>85</v>
      </c>
    </row>
    <row r="13" ht="14.25" customHeight="1">
      <c r="A13" s="7" t="s">
        <v>29</v>
      </c>
      <c r="B13" s="7">
        <v>62684.0</v>
      </c>
      <c r="C13" s="14" t="s">
        <v>99</v>
      </c>
      <c r="D13" s="14" t="s">
        <v>84</v>
      </c>
      <c r="E13" s="14" t="s">
        <v>85</v>
      </c>
    </row>
    <row r="14" ht="14.25" customHeight="1">
      <c r="A14" s="7" t="s">
        <v>41</v>
      </c>
      <c r="B14" s="7">
        <v>71661.0</v>
      </c>
      <c r="C14" s="14" t="s">
        <v>100</v>
      </c>
      <c r="D14" s="14" t="s">
        <v>84</v>
      </c>
      <c r="E14" s="14" t="s">
        <v>85</v>
      </c>
    </row>
    <row r="15" ht="14.25" customHeight="1">
      <c r="A15" s="7" t="s">
        <v>101</v>
      </c>
      <c r="B15" s="7">
        <v>73276.0</v>
      </c>
      <c r="C15" s="14" t="s">
        <v>102</v>
      </c>
      <c r="D15" s="14" t="s">
        <v>84</v>
      </c>
      <c r="E15" s="14" t="s">
        <v>85</v>
      </c>
    </row>
    <row r="16" ht="14.25" customHeight="1">
      <c r="A16" s="7" t="s">
        <v>103</v>
      </c>
      <c r="B16" s="7">
        <v>73278.0</v>
      </c>
      <c r="C16" s="14" t="s">
        <v>104</v>
      </c>
      <c r="D16" s="14" t="s">
        <v>84</v>
      </c>
      <c r="E16" s="14" t="s">
        <v>85</v>
      </c>
    </row>
    <row r="17" ht="14.25" customHeight="1">
      <c r="A17" s="7" t="s">
        <v>26</v>
      </c>
      <c r="B17" s="7">
        <v>75947.0</v>
      </c>
      <c r="C17" s="14" t="s">
        <v>25</v>
      </c>
      <c r="D17" s="14" t="s">
        <v>84</v>
      </c>
      <c r="E17" s="14" t="s">
        <v>85</v>
      </c>
    </row>
    <row r="18" ht="14.25" customHeight="1">
      <c r="A18" s="7" t="s">
        <v>105</v>
      </c>
      <c r="B18" s="7">
        <v>79332.0</v>
      </c>
      <c r="C18" s="14" t="s">
        <v>106</v>
      </c>
      <c r="D18" s="14" t="s">
        <v>84</v>
      </c>
      <c r="E18" s="14" t="s">
        <v>85</v>
      </c>
    </row>
    <row r="19" ht="14.25" customHeight="1">
      <c r="A19" s="7" t="s">
        <v>107</v>
      </c>
      <c r="B19" s="7">
        <v>79913.0</v>
      </c>
      <c r="C19" s="14" t="s">
        <v>108</v>
      </c>
      <c r="D19" s="14" t="s">
        <v>84</v>
      </c>
      <c r="E19" s="14" t="s">
        <v>85</v>
      </c>
    </row>
    <row r="20" ht="14.25" customHeight="1">
      <c r="A20" s="7" t="s">
        <v>109</v>
      </c>
      <c r="B20" s="7">
        <v>80135.0</v>
      </c>
      <c r="C20" s="14" t="s">
        <v>110</v>
      </c>
      <c r="D20" s="14" t="s">
        <v>84</v>
      </c>
      <c r="E20" s="14" t="s">
        <v>85</v>
      </c>
    </row>
    <row r="21" ht="14.25" customHeight="1">
      <c r="A21" s="7" t="s">
        <v>111</v>
      </c>
      <c r="B21" s="7">
        <v>82879.0</v>
      </c>
      <c r="C21" s="14" t="s">
        <v>112</v>
      </c>
      <c r="D21" s="14" t="s">
        <v>84</v>
      </c>
      <c r="E21" s="14" t="s">
        <v>85</v>
      </c>
    </row>
    <row r="22" ht="14.25" customHeight="1">
      <c r="A22" s="7" t="s">
        <v>113</v>
      </c>
      <c r="B22" s="7">
        <v>98105.0</v>
      </c>
      <c r="C22" s="14" t="s">
        <v>114</v>
      </c>
      <c r="D22" s="14" t="s">
        <v>84</v>
      </c>
      <c r="E22" s="14" t="s">
        <v>85</v>
      </c>
    </row>
    <row r="23" ht="14.25" customHeight="1">
      <c r="A23" s="7" t="s">
        <v>115</v>
      </c>
      <c r="B23" s="7">
        <v>99184.0</v>
      </c>
      <c r="C23" s="14" t="s">
        <v>116</v>
      </c>
      <c r="D23" s="14" t="s">
        <v>84</v>
      </c>
      <c r="E23" s="14" t="s">
        <v>85</v>
      </c>
    </row>
    <row r="24" ht="14.25" customHeight="1">
      <c r="A24" s="7" t="s">
        <v>117</v>
      </c>
      <c r="B24" s="7">
        <v>100041.0</v>
      </c>
      <c r="C24" s="14" t="s">
        <v>118</v>
      </c>
      <c r="D24" s="14" t="s">
        <v>84</v>
      </c>
      <c r="E24" s="14" t="s">
        <v>85</v>
      </c>
    </row>
    <row r="25" ht="14.25" customHeight="1">
      <c r="A25" s="7" t="s">
        <v>65</v>
      </c>
      <c r="B25" s="7">
        <v>101677.0</v>
      </c>
      <c r="C25" s="14" t="s">
        <v>119</v>
      </c>
      <c r="D25" s="14" t="s">
        <v>84</v>
      </c>
      <c r="E25" s="14" t="s">
        <v>85</v>
      </c>
    </row>
    <row r="26" ht="14.25" customHeight="1">
      <c r="A26" s="7" t="s">
        <v>120</v>
      </c>
      <c r="B26" s="7">
        <v>106349.0</v>
      </c>
      <c r="C26" s="14" t="s">
        <v>121</v>
      </c>
      <c r="D26" s="14" t="s">
        <v>84</v>
      </c>
      <c r="E26" s="14" t="s">
        <v>85</v>
      </c>
    </row>
    <row r="27" ht="14.25" customHeight="1">
      <c r="A27" s="7" t="s">
        <v>122</v>
      </c>
      <c r="B27" s="7">
        <v>108197.0</v>
      </c>
      <c r="C27" s="14" t="s">
        <v>123</v>
      </c>
      <c r="D27" s="14" t="s">
        <v>84</v>
      </c>
      <c r="E27" s="14" t="s">
        <v>85</v>
      </c>
    </row>
    <row r="28" ht="14.25" customHeight="1">
      <c r="A28" s="7" t="s">
        <v>44</v>
      </c>
      <c r="B28" s="7">
        <v>118456.0</v>
      </c>
      <c r="C28" s="14" t="s">
        <v>124</v>
      </c>
      <c r="D28" s="14" t="s">
        <v>84</v>
      </c>
      <c r="E28" s="14" t="s">
        <v>85</v>
      </c>
    </row>
    <row r="29" ht="14.25" customHeight="1">
      <c r="A29" s="7" t="s">
        <v>35</v>
      </c>
      <c r="B29" s="7">
        <v>133358.0</v>
      </c>
      <c r="C29" s="14" t="s">
        <v>125</v>
      </c>
      <c r="D29" s="14" t="s">
        <v>84</v>
      </c>
      <c r="E29" s="14" t="s">
        <v>85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