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tables/table5.xml" ContentType="application/vnd.openxmlformats-officedocument.spreadsheetml.table+xml"/>
  <Override PartName="/xl/drawings/drawing11.xml" ContentType="application/vnd.openxmlformats-officedocument.drawing+xml"/>
  <Override PartName="/xl/tables/table6.xml" ContentType="application/vnd.openxmlformats-officedocument.spreadsheetml.table+xml"/>
  <Override PartName="/xl/drawings/drawing12.xml" ContentType="application/vnd.openxmlformats-officedocument.drawing+xml"/>
  <Override PartName="/xl/tables/table7.xml" ContentType="application/vnd.openxmlformats-officedocument.spreadsheetml.table+xml"/>
  <Override PartName="/xl/drawings/drawing13.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9.xml" ContentType="application/vnd.openxmlformats-officedocument.themeOverrid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pos\new SDS\"/>
    </mc:Choice>
  </mc:AlternateContent>
  <xr:revisionPtr revIDLastSave="0" documentId="13_ncr:1_{09975A96-7DA4-4230-A592-F88D4D9D862C}" xr6:coauthVersionLast="47" xr6:coauthVersionMax="47" xr10:uidLastSave="{00000000-0000-0000-0000-000000000000}"/>
  <workbookProtection workbookAlgorithmName="SHA-512" workbookHashValue="VGkXUAQnMnzGX+S4WGFzc3y+RtMVGpCAvC7xdB60ZRwyFI03ZgGDWXZu+E9YGFS5izKhSn50fgYiBn5eyGJ9mQ==" workbookSaltValue="kE5x13OgmZyDZnPdSiAQEg==" workbookSpinCount="100000" lockStructure="1"/>
  <bookViews>
    <workbookView xWindow="-108" yWindow="-108" windowWidth="23256" windowHeight="12576" tabRatio="950" xr2:uid="{C2FDBEAD-799C-46A0-A2A8-4321B7335FC5}"/>
  </bookViews>
  <sheets>
    <sheet name="Dashboard" sheetId="16" r:id="rId1"/>
    <sheet name="Invoice_Entry" sheetId="9" r:id="rId2"/>
    <sheet name="Purchase_Entry" sheetId="12" r:id="rId3"/>
    <sheet name="DB_Payments" sheetId="13" r:id="rId4"/>
    <sheet name="DB_Services" sheetId="2" r:id="rId5"/>
    <sheet name="General_Ledger" sheetId="15" r:id="rId6"/>
    <sheet name="DB_Journal" sheetId="11" r:id="rId7"/>
    <sheet name="DB_Accounts" sheetId="1" r:id="rId8"/>
    <sheet name="About Us" sheetId="19" r:id="rId9"/>
    <sheet name="DB_Purchases" sheetId="6" r:id="rId10"/>
    <sheet name="DB_Purchase_Details" sheetId="8" r:id="rId11"/>
    <sheet name="DB_Invoices" sheetId="3" r:id="rId12"/>
    <sheet name="DB_Invoice_Details" sheetId="4" r:id="rId13"/>
    <sheet name="Pivot Tables" sheetId="21" state="hidden" r:id="rId14"/>
    <sheet name="Calender" sheetId="20" state="hidden" r:id="rId15"/>
    <sheet name="Drop_Down" sheetId="10" state="hidden" r:id="rId16"/>
    <sheet name="Settings" sheetId="5" state="hidden" r:id="rId17"/>
    <sheet name="Admin_System" sheetId="7" state="veryHidden" r:id="rId18"/>
  </sheets>
  <functionGroups builtInGroupCount="19"/>
  <externalReferences>
    <externalReference r:id="rId19"/>
  </externalReferences>
  <definedNames>
    <definedName name="_xlcn.WorksheetConnection_SDSPOSExcelVBA.xlsmCalender1" hidden="1">Calender[]</definedName>
    <definedName name="_xlcn.WorksheetConnection_SDSPOSExcelVBA.xlsmTableAccounts1" hidden="1">TableAccounts[]</definedName>
    <definedName name="_xlcn.WorksheetConnection_SDSPOSExcelVBA.xlsmTableInvoiceDetails1" hidden="1">TableInvoiceDetails[]</definedName>
    <definedName name="_xlcn.WorksheetConnection_SDSPOSExcelVBA.xlsmTableInvoicePurchaseDetails1" hidden="1">TableInvoicePurchaseDetails[]</definedName>
    <definedName name="_xlcn.WorksheetConnection_SDSPOSExcelVBA.xlsmTableInvoices1" hidden="1">TableInvoices[]</definedName>
    <definedName name="_xlcn.WorksheetConnection_SDSPOSExcelVBA.xlsmTableJournal1" hidden="1">TableJournal[]</definedName>
    <definedName name="_xlcn.WorksheetConnection_SDSPOSExcelVBA.xlsmTablePayments1" hidden="1">TablePayments[]</definedName>
    <definedName name="_xlcn.WorksheetConnection_SDSPOSExcelVBA.xlsmTablePurchases1" hidden="1">TablePurchases[]</definedName>
    <definedName name="_xlcn.WorksheetConnection_SDSPOSExcelVBA.xlsmTableServices1" hidden="1">TableServices[]</definedName>
    <definedName name="AccountList">[1]Ledger!XEX1:INDEX([1]Ledger!XEX:XEX,COUNTA([1]Ledger!XEX:XEX))</definedName>
    <definedName name="AccountName">[1]!SupplireT[ACCOUNTS]</definedName>
    <definedName name="LedgerEntries">[1]Ledger!$D$3:$G$128</definedName>
    <definedName name="_xlnm.Print_Area" localSheetId="1">Invoice_Entry!$A$1:$G$21</definedName>
    <definedName name="_xlnm.Print_Area" localSheetId="2">Purchase_Entry!$A$1:$G$21</definedName>
    <definedName name="Slicer_Day">#N/A</definedName>
    <definedName name="Slicer_Month">#N/A</definedName>
    <definedName name="Slicer_Sale_Category1">#N/A</definedName>
  </definedNames>
  <calcPr calcId="191029"/>
  <pivotCaches>
    <pivotCache cacheId="0" r:id="rId20"/>
    <pivotCache cacheId="1" r:id="rId21"/>
    <pivotCache cacheId="2" r:id="rId22"/>
    <pivotCache cacheId="3" r:id="rId23"/>
    <pivotCache cacheId="4" r:id="rId24"/>
  </pivotCaches>
  <extLst>
    <ext xmlns:x14="http://schemas.microsoft.com/office/spreadsheetml/2009/9/main" uri="{876F7934-8845-4945-9796-88D515C7AA90}">
      <x14:pivotCaches>
        <pivotCache cacheId="5"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ervices" name="TableServices" connection="WorksheetConnection_SDS-POS-Excel-VBA.xlsm!TableServices"/>
          <x15:modelTable id="TablePurchases" name="TablePurchases" connection="WorksheetConnection_SDS-POS-Excel-VBA.xlsm!TablePurchases"/>
          <x15:modelTable id="TablePayments" name="TablePayments" connection="WorksheetConnection_SDS-POS-Excel-VBA.xlsm!TablePayments"/>
          <x15:modelTable id="TableJournal" name="TableJournal" connection="WorksheetConnection_SDS-POS-Excel-VBA.xlsm!TableJournal"/>
          <x15:modelTable id="TableInvoices" name="TableInvoices" connection="WorksheetConnection_SDS-POS-Excel-VBA.xlsm!TableInvoices"/>
          <x15:modelTable id="TableInvoicePurchaseDetails" name="TableInvoicePurchaseDetails" connection="WorksheetConnection_SDS-POS-Excel-VBA.xlsm!TableInvoicePurchaseDetails"/>
          <x15:modelTable id="TableInvoiceDetails" name="TableInvoiceDetails" connection="WorksheetConnection_SDS-POS-Excel-VBA.xlsm!TableInvoiceDetails"/>
          <x15:modelTable id="TableAccounts" name="TableAccounts" connection="WorksheetConnection_SDS-POS-Excel-VBA.xlsm!TableAccounts"/>
          <x15:modelTable id="Calender" name="Calender" connection="WorksheetConnection_SDS-POS-Excel-VBA.xlsm!Calender"/>
        </x15:modelTables>
        <x15:modelRelationships>
          <x15:modelRelationship fromTable="TableInvoiceDetails" fromColumn="Invoice_ID" toTable="TableInvoices" toColumn="Invoice_ID"/>
          <x15:modelRelationship fromTable="TableInvoiceDetails" fromColumn="Date" toTable="Calender" toColumn="Date"/>
          <x15:modelRelationship fromTable="TableInvoicePurchaseDetails" fromColumn="Invoice_ID" toTable="TablePurchases" toColumn="Purchase_ID"/>
          <x15:modelRelationship fromTable="TableInvoicePurchaseDetails" fromColumn="Service_ID" toTable="TableServices" toColumn="Service_ID"/>
          <x15:modelRelationship fromTable="TableInvoicePurchaseDetails" fromColumn="Date" toTable="Calender" toColumn="Date"/>
          <x15:modelRelationship fromTable="TableJournal" fromColumn="Reference" toTable="TablePayments" toColumn="Payment_ID"/>
          <x15:modelRelationship fromTable="TableJournal" fromColumn="Account_ID" toTable="TableAccounts" toColumn="Account_ID"/>
          <x15:modelRelationship fromTable="TableJournal" fromColumn="Journal_Date" toTable="Calende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29" i="9" l="1"/>
  <c r="I28" i="9"/>
  <c r="I27" i="9"/>
  <c r="B6" i="9"/>
  <c r="B7" i="9"/>
  <c r="B8" i="15" a="1"/>
  <c r="B8" i="15" s="1"/>
  <c r="G6" i="9" l="1"/>
  <c r="J72" i="11"/>
  <c r="J73" i="11"/>
  <c r="B25" i="4"/>
  <c r="J25" i="4"/>
  <c r="K25" i="4"/>
  <c r="L25" i="4"/>
  <c r="J2" i="11" l="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L8" i="4" s="1"/>
  <c r="J29" i="11"/>
  <c r="J30" i="11"/>
  <c r="J31" i="11"/>
  <c r="J32" i="11"/>
  <c r="J33" i="11"/>
  <c r="J34" i="11"/>
  <c r="J35" i="11"/>
  <c r="L12" i="4" s="1"/>
  <c r="J36" i="11"/>
  <c r="J37" i="11"/>
  <c r="L13" i="4" s="1"/>
  <c r="J38" i="11"/>
  <c r="J39" i="11"/>
  <c r="J40" i="11"/>
  <c r="J41" i="11"/>
  <c r="J42" i="11"/>
  <c r="J43" i="11"/>
  <c r="J44" i="11"/>
  <c r="J45" i="11"/>
  <c r="J46" i="11"/>
  <c r="J47" i="11"/>
  <c r="J48" i="11"/>
  <c r="J49" i="11"/>
  <c r="J50" i="11"/>
  <c r="J51" i="11"/>
  <c r="J52" i="11"/>
  <c r="J53" i="11"/>
  <c r="J54" i="11"/>
  <c r="J55" i="11"/>
  <c r="J56" i="11"/>
  <c r="J57" i="11"/>
  <c r="J58" i="11"/>
  <c r="J59" i="11"/>
  <c r="L20" i="4" s="1"/>
  <c r="J60" i="11"/>
  <c r="J61" i="11"/>
  <c r="L21" i="4" s="1"/>
  <c r="J62" i="11"/>
  <c r="J63" i="11"/>
  <c r="L22" i="4" s="1"/>
  <c r="J64" i="11"/>
  <c r="J65" i="11"/>
  <c r="J66" i="11"/>
  <c r="J67" i="11"/>
  <c r="J68" i="11"/>
  <c r="J69" i="11"/>
  <c r="J70" i="11"/>
  <c r="J71" i="11"/>
  <c r="K2" i="4"/>
  <c r="K3" i="4"/>
  <c r="K4" i="4"/>
  <c r="K5" i="4"/>
  <c r="K6" i="4"/>
  <c r="K7" i="4"/>
  <c r="K8" i="4"/>
  <c r="K9" i="4"/>
  <c r="K10" i="4"/>
  <c r="K11" i="4"/>
  <c r="K12" i="4"/>
  <c r="K13" i="4"/>
  <c r="K14" i="4"/>
  <c r="K15" i="4"/>
  <c r="K16" i="4"/>
  <c r="K17" i="4"/>
  <c r="K18" i="4"/>
  <c r="K19" i="4"/>
  <c r="K20" i="4"/>
  <c r="K21" i="4"/>
  <c r="K22" i="4"/>
  <c r="K23" i="4"/>
  <c r="K24" i="4"/>
  <c r="B14" i="8"/>
  <c r="J14" i="8"/>
  <c r="B13" i="8"/>
  <c r="J13" i="8"/>
  <c r="B24" i="4"/>
  <c r="J24" i="4" s="1"/>
  <c r="B23" i="4"/>
  <c r="J23" i="4" s="1"/>
  <c r="B22" i="4"/>
  <c r="J22" i="4" s="1"/>
  <c r="B21" i="4"/>
  <c r="J21" i="4" s="1"/>
  <c r="B20" i="4"/>
  <c r="J20" i="4" s="1"/>
  <c r="B18" i="4"/>
  <c r="J18" i="4" s="1"/>
  <c r="B19" i="4"/>
  <c r="J19" i="4" s="1"/>
  <c r="L4" i="4" l="1"/>
  <c r="L5" i="4"/>
  <c r="L2" i="4"/>
  <c r="L3" i="4"/>
  <c r="L16" i="4"/>
  <c r="L17" i="4"/>
  <c r="L7" i="4"/>
  <c r="L6" i="4"/>
  <c r="L14" i="4"/>
  <c r="L15" i="4"/>
  <c r="L19" i="4"/>
  <c r="L18" i="4"/>
  <c r="L23" i="4"/>
  <c r="L24" i="4"/>
  <c r="L9" i="4"/>
  <c r="L10" i="4"/>
  <c r="L11" i="4"/>
  <c r="B12" i="8" l="1"/>
  <c r="J12" i="8"/>
  <c r="B16" i="4"/>
  <c r="J16" i="4" s="1"/>
  <c r="B17" i="4"/>
  <c r="J17" i="4" s="1"/>
  <c r="J2" i="8"/>
  <c r="J3" i="8"/>
  <c r="J4" i="8"/>
  <c r="J5" i="8"/>
  <c r="J6" i="8"/>
  <c r="J7" i="8"/>
  <c r="J8" i="8"/>
  <c r="J9" i="8"/>
  <c r="J10" i="8"/>
  <c r="J11" i="8"/>
  <c r="A2" i="20"/>
  <c r="H2" i="20" s="1"/>
  <c r="G2" i="20" l="1"/>
  <c r="A3" i="20"/>
  <c r="H3" i="20" s="1"/>
  <c r="D2" i="20"/>
  <c r="E2" i="20"/>
  <c r="F2" i="20"/>
  <c r="C2" i="20"/>
  <c r="B2" i="20"/>
  <c r="C3" i="20" l="1"/>
  <c r="A4" i="20"/>
  <c r="H4" i="20" s="1"/>
  <c r="D3" i="20"/>
  <c r="F3" i="20"/>
  <c r="E3" i="20"/>
  <c r="B3" i="20"/>
  <c r="G3" i="20"/>
  <c r="F4" i="20" l="1"/>
  <c r="G4" i="20"/>
  <c r="D4" i="20"/>
  <c r="A5" i="20"/>
  <c r="H5" i="20" s="1"/>
  <c r="E4" i="20"/>
  <c r="B4" i="20"/>
  <c r="C4" i="20"/>
  <c r="C5" i="20" l="1"/>
  <c r="F5" i="20"/>
  <c r="E5" i="20"/>
  <c r="B5" i="20"/>
  <c r="D5" i="20"/>
  <c r="A6" i="20"/>
  <c r="H6" i="20" s="1"/>
  <c r="G5" i="20"/>
  <c r="F6" i="20" l="1"/>
  <c r="E6" i="20"/>
  <c r="D6" i="20"/>
  <c r="B6" i="20"/>
  <c r="A7" i="20"/>
  <c r="H7" i="20" s="1"/>
  <c r="G6" i="20"/>
  <c r="C6" i="20"/>
  <c r="A8" i="20" l="1"/>
  <c r="H8" i="20" s="1"/>
  <c r="F7" i="20"/>
  <c r="E7" i="20"/>
  <c r="D7" i="20"/>
  <c r="B7" i="20"/>
  <c r="G7" i="20"/>
  <c r="C7" i="20"/>
  <c r="B8" i="20" l="1"/>
  <c r="F8" i="20"/>
  <c r="G8" i="20"/>
  <c r="C8" i="20"/>
  <c r="E8" i="20"/>
  <c r="D8" i="20"/>
  <c r="A9" i="20"/>
  <c r="H9" i="20" s="1"/>
  <c r="G9" i="20" l="1"/>
  <c r="C9" i="20"/>
  <c r="A10" i="20"/>
  <c r="H10" i="20" s="1"/>
  <c r="D9" i="20"/>
  <c r="B9" i="20"/>
  <c r="F9" i="20"/>
  <c r="E9" i="20"/>
  <c r="C10" i="20" l="1"/>
  <c r="B10" i="20"/>
  <c r="D10" i="20"/>
  <c r="A11" i="20"/>
  <c r="H11" i="20" s="1"/>
  <c r="E10" i="20"/>
  <c r="F10" i="20"/>
  <c r="G10" i="20"/>
  <c r="D11" i="20" l="1"/>
  <c r="E11" i="20"/>
  <c r="B11" i="20"/>
  <c r="A12" i="20"/>
  <c r="H12" i="20" s="1"/>
  <c r="F11" i="20"/>
  <c r="G11" i="20"/>
  <c r="C11" i="20"/>
  <c r="E12" i="20" l="1"/>
  <c r="D12" i="20"/>
  <c r="F12" i="20"/>
  <c r="B12" i="20"/>
  <c r="A13" i="20"/>
  <c r="H13" i="20" s="1"/>
  <c r="G12" i="20"/>
  <c r="C12" i="20"/>
  <c r="B14" i="4"/>
  <c r="J14" i="4" s="1"/>
  <c r="B15" i="4"/>
  <c r="J15" i="4" s="1"/>
  <c r="B11" i="8"/>
  <c r="F13" i="20" l="1"/>
  <c r="B13" i="20"/>
  <c r="E13" i="20"/>
  <c r="D13" i="20"/>
  <c r="A14" i="20"/>
  <c r="H14" i="20" s="1"/>
  <c r="G13" i="20"/>
  <c r="C13" i="20"/>
  <c r="B10" i="8"/>
  <c r="B9" i="8"/>
  <c r="B13" i="4"/>
  <c r="J13" i="4" s="1"/>
  <c r="B12" i="4"/>
  <c r="J12" i="4" s="1"/>
  <c r="E14" i="20" l="1"/>
  <c r="D14" i="20"/>
  <c r="F14" i="20"/>
  <c r="B14" i="20"/>
  <c r="G14" i="20"/>
  <c r="C14" i="20"/>
  <c r="A15" i="20"/>
  <c r="H15" i="20" s="1"/>
  <c r="B15" i="20"/>
  <c r="B11" i="4"/>
  <c r="J11" i="4" s="1"/>
  <c r="B10" i="4"/>
  <c r="J10" i="4" s="1"/>
  <c r="B9" i="4"/>
  <c r="J9" i="4" s="1"/>
  <c r="B8" i="4"/>
  <c r="J8" i="4" s="1"/>
  <c r="B7" i="4"/>
  <c r="J7" i="4" s="1"/>
  <c r="B6" i="4"/>
  <c r="J6" i="4" s="1"/>
  <c r="B8" i="8"/>
  <c r="B7" i="8"/>
  <c r="K2" i="1"/>
  <c r="K3" i="1"/>
  <c r="K4" i="1"/>
  <c r="K5" i="1"/>
  <c r="K6" i="1"/>
  <c r="W7" i="16" s="1"/>
  <c r="K7" i="1"/>
  <c r="K8" i="1"/>
  <c r="W9" i="16" s="1"/>
  <c r="K9" i="1"/>
  <c r="K10" i="1"/>
  <c r="K11" i="1"/>
  <c r="K12" i="1"/>
  <c r="W5" i="16" s="1"/>
  <c r="K13" i="1"/>
  <c r="W6" i="16" s="1"/>
  <c r="K14" i="1"/>
  <c r="D15" i="20" l="1"/>
  <c r="G15" i="20"/>
  <c r="F15" i="20"/>
  <c r="E15" i="20"/>
  <c r="A16" i="20"/>
  <c r="H16" i="20" s="1"/>
  <c r="C15" i="20"/>
  <c r="W8" i="16"/>
  <c r="C5" i="15"/>
  <c r="B6" i="8"/>
  <c r="B5" i="8"/>
  <c r="J24" i="12"/>
  <c r="B4" i="8"/>
  <c r="B3" i="8"/>
  <c r="B2" i="8"/>
  <c r="K2" i="12"/>
  <c r="K24" i="12"/>
  <c r="L24" i="12" s="1"/>
  <c r="M27" i="12"/>
  <c r="L27" i="12" s="1"/>
  <c r="J27" i="9"/>
  <c r="J28" i="9" s="1"/>
  <c r="J29" i="9" s="1"/>
  <c r="M27" i="9"/>
  <c r="L27" i="9" s="1"/>
  <c r="B5" i="4"/>
  <c r="J5" i="4" s="1"/>
  <c r="B4" i="4"/>
  <c r="J4" i="4" s="1"/>
  <c r="B3" i="4"/>
  <c r="J3" i="4" s="1"/>
  <c r="B2" i="4"/>
  <c r="J2" i="4" s="1"/>
  <c r="L1" i="11"/>
  <c r="K1" i="11"/>
  <c r="K2" i="9"/>
  <c r="L28" i="9"/>
  <c r="L29" i="9"/>
  <c r="A14" i="1"/>
  <c r="L29" i="12"/>
  <c r="A8" i="1"/>
  <c r="A9" i="1"/>
  <c r="A10" i="1"/>
  <c r="A11" i="1"/>
  <c r="A12" i="1"/>
  <c r="A13" i="1"/>
  <c r="G7" i="12"/>
  <c r="G8" i="12"/>
  <c r="U24" i="12"/>
  <c r="K121" i="12" a="1"/>
  <c r="K121" i="12" s="1"/>
  <c r="K44" i="12" a="1"/>
  <c r="K44" i="12" s="1"/>
  <c r="R24" i="12"/>
  <c r="Q24" i="12"/>
  <c r="G18" i="12"/>
  <c r="O24" i="12" s="1"/>
  <c r="G17" i="12"/>
  <c r="N24" i="12" s="1"/>
  <c r="G16" i="12"/>
  <c r="G14" i="12"/>
  <c r="G13" i="12"/>
  <c r="G12" i="12"/>
  <c r="G11" i="12"/>
  <c r="K10" i="12"/>
  <c r="G10" i="12"/>
  <c r="AD9" i="12" a="1"/>
  <c r="AD9" i="12" s="1"/>
  <c r="K6" i="12"/>
  <c r="K4" i="12"/>
  <c r="B8" i="12" s="1"/>
  <c r="AD3" i="12" a="1"/>
  <c r="AD3" i="12" s="1"/>
  <c r="G11" i="9"/>
  <c r="G12" i="9"/>
  <c r="G13" i="9"/>
  <c r="G14" i="9"/>
  <c r="G10" i="9"/>
  <c r="G16" i="9"/>
  <c r="D16" i="20" l="1"/>
  <c r="B16" i="20"/>
  <c r="A17" i="20"/>
  <c r="H17" i="20" s="1"/>
  <c r="G16" i="20"/>
  <c r="C16" i="20"/>
  <c r="F16" i="20"/>
  <c r="E16" i="20"/>
  <c r="G17" i="20"/>
  <c r="D17" i="20"/>
  <c r="M6" i="12"/>
  <c r="K27" i="12"/>
  <c r="K28" i="12" s="1"/>
  <c r="K29" i="12" s="1"/>
  <c r="M28" i="12"/>
  <c r="L28" i="12" s="1"/>
  <c r="O29" i="12"/>
  <c r="O27" i="12"/>
  <c r="K24" i="9"/>
  <c r="K7" i="9" s="1"/>
  <c r="K27" i="9"/>
  <c r="K18" i="12"/>
  <c r="S24" i="12" s="1"/>
  <c r="J27" i="12"/>
  <c r="J28" i="12" s="1"/>
  <c r="J29" i="12" s="1"/>
  <c r="I24" i="12"/>
  <c r="G19" i="12"/>
  <c r="P28" i="12" s="1"/>
  <c r="M24" i="12"/>
  <c r="T24" i="12"/>
  <c r="K18" i="9"/>
  <c r="G18" i="9"/>
  <c r="P28" i="9" s="1"/>
  <c r="G17" i="9"/>
  <c r="K6" i="9"/>
  <c r="K5" i="9"/>
  <c r="K4" i="9"/>
  <c r="B8" i="9" s="1"/>
  <c r="K10" i="9"/>
  <c r="K121" i="9" a="1"/>
  <c r="K121" i="9" s="1"/>
  <c r="K44" i="9" a="1"/>
  <c r="K44" i="9" s="1"/>
  <c r="AD3" i="9" a="1"/>
  <c r="AD3" i="9" s="1"/>
  <c r="AD9" i="9" a="1"/>
  <c r="AD9" i="9" s="1"/>
  <c r="R24" i="9"/>
  <c r="Q24" i="9"/>
  <c r="J4" i="2" a="1"/>
  <c r="J4" i="2" s="1"/>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18" i="20" l="1"/>
  <c r="H18" i="20" s="1"/>
  <c r="B17" i="20"/>
  <c r="F17" i="20"/>
  <c r="E17" i="20"/>
  <c r="C17" i="20"/>
  <c r="C18" i="20"/>
  <c r="G18" i="20"/>
  <c r="B18" i="20"/>
  <c r="D18" i="20"/>
  <c r="K28" i="9"/>
  <c r="K29" i="9" s="1"/>
  <c r="P24" i="12"/>
  <c r="N24" i="9"/>
  <c r="P29" i="9"/>
  <c r="L24" i="9"/>
  <c r="I24" i="9"/>
  <c r="G19" i="9"/>
  <c r="O27" i="9" s="1"/>
  <c r="S24" i="9"/>
  <c r="M24" i="9"/>
  <c r="O24" i="9"/>
  <c r="J24" i="9"/>
  <c r="E18" i="20" l="1"/>
  <c r="F18" i="20"/>
  <c r="A19" i="20"/>
  <c r="H19" i="20" s="1"/>
  <c r="C19" i="20"/>
  <c r="G19" i="20"/>
  <c r="A20" i="20"/>
  <c r="H20" i="20" s="1"/>
  <c r="B19" i="20"/>
  <c r="D19" i="20"/>
  <c r="E19" i="20"/>
  <c r="P24" i="9"/>
  <c r="F19" i="20" l="1"/>
  <c r="C20" i="20"/>
  <c r="G20" i="20"/>
  <c r="A21" i="20"/>
  <c r="H21" i="20" s="1"/>
  <c r="D20" i="20"/>
  <c r="E20" i="20"/>
  <c r="F20" i="20"/>
  <c r="B20" i="20"/>
  <c r="A2" i="1"/>
  <c r="A3" i="1"/>
  <c r="A4" i="1"/>
  <c r="A5" i="1"/>
  <c r="A6" i="1"/>
  <c r="A7" i="1"/>
  <c r="C21" i="20" l="1"/>
  <c r="G21" i="20"/>
  <c r="A22" i="20"/>
  <c r="H22" i="20" s="1"/>
  <c r="B21" i="20"/>
  <c r="D21" i="20"/>
  <c r="E21" i="20"/>
  <c r="F21" i="20"/>
  <c r="C22" i="20" l="1"/>
  <c r="G22" i="20"/>
  <c r="A23" i="20"/>
  <c r="H23" i="20" s="1"/>
  <c r="F22" i="20"/>
  <c r="B22" i="20"/>
  <c r="D22" i="20"/>
  <c r="E22" i="20"/>
  <c r="C23" i="20" l="1"/>
  <c r="G23" i="20"/>
  <c r="A24" i="20"/>
  <c r="H24" i="20" s="1"/>
  <c r="B23" i="20"/>
  <c r="E23" i="20"/>
  <c r="D23" i="20"/>
  <c r="F23" i="20"/>
  <c r="C24" i="20" l="1"/>
  <c r="G24" i="20"/>
  <c r="A25" i="20"/>
  <c r="H25" i="20" s="1"/>
  <c r="D24" i="20"/>
  <c r="E24" i="20"/>
  <c r="F24" i="20"/>
  <c r="B24" i="20"/>
  <c r="C25" i="20" l="1"/>
  <c r="G25" i="20"/>
  <c r="A26" i="20"/>
  <c r="H26" i="20" s="1"/>
  <c r="D25" i="20"/>
  <c r="B25" i="20"/>
  <c r="E25" i="20"/>
  <c r="F25" i="20"/>
  <c r="C26" i="20" l="1"/>
  <c r="G26" i="20"/>
  <c r="A27" i="20"/>
  <c r="H27" i="20" s="1"/>
  <c r="B26" i="20"/>
  <c r="F26" i="20"/>
  <c r="E26" i="20"/>
  <c r="D26" i="20"/>
  <c r="C27" i="20" l="1"/>
  <c r="G27" i="20"/>
  <c r="A28" i="20"/>
  <c r="H28" i="20" s="1"/>
  <c r="E27" i="20"/>
  <c r="F27" i="20"/>
  <c r="D27" i="20"/>
  <c r="B27" i="20"/>
  <c r="C28" i="20" l="1"/>
  <c r="G28" i="20"/>
  <c r="A29" i="20"/>
  <c r="H29" i="20" s="1"/>
  <c r="D28" i="20"/>
  <c r="B28" i="20"/>
  <c r="E28" i="20"/>
  <c r="F28" i="20"/>
  <c r="C29" i="20" l="1"/>
  <c r="G29" i="20"/>
  <c r="A30" i="20"/>
  <c r="H30" i="20" s="1"/>
  <c r="B29" i="20"/>
  <c r="D29" i="20"/>
  <c r="E29" i="20"/>
  <c r="F29" i="20"/>
  <c r="C30" i="20" l="1"/>
  <c r="G30" i="20"/>
  <c r="A31" i="20"/>
  <c r="H31" i="20" s="1"/>
  <c r="B30" i="20"/>
  <c r="F30" i="20"/>
  <c r="E30" i="20"/>
  <c r="D30" i="20"/>
  <c r="C31" i="20" l="1"/>
  <c r="G31" i="20"/>
  <c r="A32" i="20"/>
  <c r="H32" i="20" s="1"/>
  <c r="B31" i="20"/>
  <c r="D31" i="20"/>
  <c r="E31" i="20"/>
  <c r="F31" i="20"/>
  <c r="C32" i="20" l="1"/>
  <c r="G32" i="20"/>
  <c r="A33" i="20"/>
  <c r="H33" i="20" s="1"/>
  <c r="D32" i="20"/>
  <c r="E32" i="20"/>
  <c r="B32" i="20"/>
  <c r="F32" i="20"/>
  <c r="C33" i="20" l="1"/>
  <c r="G33" i="20"/>
  <c r="A34" i="20"/>
  <c r="H34" i="20" s="1"/>
  <c r="F33" i="20"/>
  <c r="B33" i="20"/>
  <c r="D33" i="20"/>
  <c r="E33" i="20"/>
  <c r="C34" i="20" l="1"/>
  <c r="G34" i="20"/>
  <c r="A35" i="20"/>
  <c r="H35" i="20" s="1"/>
  <c r="F34" i="20"/>
  <c r="B34" i="20"/>
  <c r="D34" i="20"/>
  <c r="E34" i="20"/>
  <c r="C35" i="20" l="1"/>
  <c r="G35" i="20"/>
  <c r="A36" i="20"/>
  <c r="H36" i="20" s="1"/>
  <c r="B35" i="20"/>
  <c r="E35" i="20"/>
  <c r="D35" i="20"/>
  <c r="F35" i="20"/>
  <c r="C36" i="20" l="1"/>
  <c r="G36" i="20"/>
  <c r="A37" i="20"/>
  <c r="H37" i="20" s="1"/>
  <c r="F36" i="20"/>
  <c r="D36" i="20"/>
  <c r="B36" i="20"/>
  <c r="E36" i="20"/>
  <c r="C37" i="20" l="1"/>
  <c r="G37" i="20"/>
  <c r="A38" i="20"/>
  <c r="H38" i="20" s="1"/>
  <c r="D37" i="20"/>
  <c r="B37" i="20"/>
  <c r="E37" i="20"/>
  <c r="F37" i="20"/>
  <c r="C38" i="20" l="1"/>
  <c r="G38" i="20"/>
  <c r="A39" i="20"/>
  <c r="H39" i="20" s="1"/>
  <c r="B38" i="20"/>
  <c r="D38" i="20"/>
  <c r="E38" i="20"/>
  <c r="F38" i="20"/>
  <c r="C39" i="20" l="1"/>
  <c r="G39" i="20"/>
  <c r="A40" i="20"/>
  <c r="H40" i="20" s="1"/>
  <c r="F39" i="20"/>
  <c r="D39" i="20"/>
  <c r="E39" i="20"/>
  <c r="B39" i="20"/>
  <c r="C40" i="20" l="1"/>
  <c r="G40" i="20"/>
  <c r="A41" i="20"/>
  <c r="H41" i="20" s="1"/>
  <c r="D40" i="20"/>
  <c r="B40" i="20"/>
  <c r="E40" i="20"/>
  <c r="F40" i="20"/>
  <c r="C41" i="20" l="1"/>
  <c r="G41" i="20"/>
  <c r="A42" i="20"/>
  <c r="H42" i="20" s="1"/>
  <c r="B41" i="20"/>
  <c r="D41" i="20"/>
  <c r="E41" i="20"/>
  <c r="F41" i="20"/>
  <c r="C42" i="20" l="1"/>
  <c r="G42" i="20"/>
  <c r="A43" i="20"/>
  <c r="H43" i="20" s="1"/>
  <c r="F42" i="20"/>
  <c r="E42" i="20"/>
  <c r="B42" i="20"/>
  <c r="D42" i="20"/>
  <c r="C43" i="20" l="1"/>
  <c r="G43" i="20"/>
  <c r="A44" i="20"/>
  <c r="H44" i="20" s="1"/>
  <c r="B43" i="20"/>
  <c r="D43" i="20"/>
  <c r="F43" i="20"/>
  <c r="E43" i="20"/>
  <c r="C44" i="20" l="1"/>
  <c r="G44" i="20"/>
  <c r="A45" i="20"/>
  <c r="H45" i="20" s="1"/>
  <c r="B44" i="20"/>
  <c r="E44" i="20"/>
  <c r="F44" i="20"/>
  <c r="D44" i="20"/>
  <c r="C45" i="20" l="1"/>
  <c r="G45" i="20"/>
  <c r="A46" i="20"/>
  <c r="H46" i="20" s="1"/>
  <c r="D45" i="20"/>
  <c r="E45" i="20"/>
  <c r="F45" i="20"/>
  <c r="B45" i="20"/>
  <c r="C46" i="20" l="1"/>
  <c r="G46" i="20"/>
  <c r="A47" i="20"/>
  <c r="H47" i="20" s="1"/>
  <c r="B46" i="20"/>
  <c r="D46" i="20"/>
  <c r="E46" i="20"/>
  <c r="F46" i="20"/>
  <c r="C47" i="20" l="1"/>
  <c r="G47" i="20"/>
  <c r="A48" i="20"/>
  <c r="H48" i="20" s="1"/>
  <c r="E47" i="20"/>
  <c r="D47" i="20"/>
  <c r="B47" i="20"/>
  <c r="F47" i="20"/>
  <c r="C48" i="20" l="1"/>
  <c r="G48" i="20"/>
  <c r="A49" i="20"/>
  <c r="H49" i="20" s="1"/>
  <c r="B48" i="20"/>
  <c r="D48" i="20"/>
  <c r="E48" i="20"/>
  <c r="F48" i="20"/>
  <c r="G49" i="20" l="1"/>
  <c r="C49" i="20"/>
  <c r="A50" i="20"/>
  <c r="H50" i="20" s="1"/>
  <c r="B49" i="20"/>
  <c r="D49" i="20"/>
  <c r="E49" i="20"/>
  <c r="F49" i="20"/>
  <c r="C50" i="20" l="1"/>
  <c r="G50" i="20"/>
  <c r="A51" i="20"/>
  <c r="H51" i="20" s="1"/>
  <c r="B50" i="20"/>
  <c r="E50" i="20"/>
  <c r="F50" i="20"/>
  <c r="D50" i="20"/>
  <c r="C51" i="20" l="1"/>
  <c r="G51" i="20"/>
  <c r="A52" i="20"/>
  <c r="H52" i="20" s="1"/>
  <c r="E51" i="20"/>
  <c r="F51" i="20"/>
  <c r="D51" i="20"/>
  <c r="B51" i="20"/>
  <c r="C52" i="20" l="1"/>
  <c r="G52" i="20"/>
  <c r="A53" i="20"/>
  <c r="H53" i="20" s="1"/>
  <c r="D52" i="20"/>
  <c r="E52" i="20"/>
  <c r="B52" i="20"/>
  <c r="F52" i="20"/>
  <c r="C53" i="20" l="1"/>
  <c r="G53" i="20"/>
  <c r="A54" i="20"/>
  <c r="H54" i="20" s="1"/>
  <c r="D53" i="20"/>
  <c r="B53" i="20"/>
  <c r="F53" i="20"/>
  <c r="E53" i="20"/>
  <c r="C54" i="20" l="1"/>
  <c r="G54" i="20"/>
  <c r="A55" i="20"/>
  <c r="H55" i="20" s="1"/>
  <c r="F54" i="20"/>
  <c r="D54" i="20"/>
  <c r="B54" i="20"/>
  <c r="E54" i="20"/>
  <c r="C55" i="20" l="1"/>
  <c r="G55" i="20"/>
  <c r="A56" i="20"/>
  <c r="H56" i="20" s="1"/>
  <c r="F55" i="20"/>
  <c r="E55" i="20"/>
  <c r="B55" i="20"/>
  <c r="D55" i="20"/>
  <c r="C56" i="20" l="1"/>
  <c r="G56" i="20"/>
  <c r="A57" i="20"/>
  <c r="H57" i="20" s="1"/>
  <c r="B56" i="20"/>
  <c r="D56" i="20"/>
  <c r="E56" i="20"/>
  <c r="F56" i="20"/>
  <c r="C57" i="20" l="1"/>
  <c r="G57" i="20"/>
  <c r="A58" i="20"/>
  <c r="H58" i="20" s="1"/>
  <c r="B57" i="20"/>
  <c r="E57" i="20"/>
  <c r="F57" i="20"/>
  <c r="D57" i="20"/>
  <c r="C58" i="20" l="1"/>
  <c r="G58" i="20"/>
  <c r="A59" i="20"/>
  <c r="H59" i="20" s="1"/>
  <c r="D58" i="20"/>
  <c r="F58" i="20"/>
  <c r="B58" i="20"/>
  <c r="E58" i="20"/>
  <c r="C59" i="20" l="1"/>
  <c r="G59" i="20"/>
  <c r="E59" i="20"/>
  <c r="F59" i="20"/>
  <c r="D59" i="20"/>
  <c r="B59" i="20"/>
  <c r="A60" i="20"/>
  <c r="H60" i="20" s="1"/>
  <c r="C60" i="20" l="1"/>
  <c r="G60" i="20"/>
  <c r="A61" i="20"/>
  <c r="H61" i="20" s="1"/>
  <c r="E60" i="20"/>
  <c r="F60" i="20"/>
  <c r="B60" i="20"/>
  <c r="D60" i="20"/>
  <c r="C61" i="20" l="1"/>
  <c r="G61" i="20"/>
  <c r="A62" i="20"/>
  <c r="H62" i="20" s="1"/>
  <c r="B61" i="20"/>
  <c r="F61" i="20"/>
  <c r="D61" i="20"/>
  <c r="E61" i="20"/>
  <c r="C62" i="20" l="1"/>
  <c r="G62" i="20"/>
  <c r="A63" i="20"/>
  <c r="H63" i="20" s="1"/>
  <c r="B62" i="20"/>
  <c r="D62" i="20"/>
  <c r="E62" i="20"/>
  <c r="F62" i="20"/>
  <c r="C63" i="20" l="1"/>
  <c r="G63" i="20"/>
  <c r="A64" i="20"/>
  <c r="H64" i="20" s="1"/>
  <c r="E63" i="20"/>
  <c r="D63" i="20"/>
  <c r="F63" i="20"/>
  <c r="B63" i="20"/>
  <c r="C64" i="20" l="1"/>
  <c r="G64" i="20"/>
  <c r="A65" i="20"/>
  <c r="H65" i="20" s="1"/>
  <c r="D64" i="20"/>
  <c r="E64" i="20"/>
  <c r="B64" i="20"/>
  <c r="F64" i="20"/>
  <c r="C65" i="20" l="1"/>
  <c r="G65" i="20"/>
  <c r="A66" i="20"/>
  <c r="H66" i="20" s="1"/>
  <c r="B65" i="20"/>
  <c r="D65" i="20"/>
  <c r="E65" i="20"/>
  <c r="F65" i="20"/>
  <c r="C66" i="20" l="1"/>
  <c r="G66" i="20"/>
  <c r="A67" i="20"/>
  <c r="H67" i="20" s="1"/>
  <c r="F66" i="20"/>
  <c r="B66" i="20"/>
  <c r="D66" i="20"/>
  <c r="E66" i="20"/>
  <c r="C67" i="20" l="1"/>
  <c r="G67" i="20"/>
  <c r="A68" i="20"/>
  <c r="H68" i="20" s="1"/>
  <c r="E67" i="20"/>
  <c r="D67" i="20"/>
  <c r="F67" i="20"/>
  <c r="B67" i="20"/>
  <c r="C68" i="20" l="1"/>
  <c r="G68" i="20"/>
  <c r="A69" i="20"/>
  <c r="H69" i="20" s="1"/>
  <c r="F68" i="20"/>
  <c r="B68" i="20"/>
  <c r="E68" i="20"/>
  <c r="D68" i="20"/>
  <c r="C69" i="20" l="1"/>
  <c r="G69" i="20"/>
  <c r="A70" i="20"/>
  <c r="H70" i="20" s="1"/>
  <c r="D69" i="20"/>
  <c r="B69" i="20"/>
  <c r="E69" i="20"/>
  <c r="F69" i="20"/>
  <c r="C70" i="20" l="1"/>
  <c r="G70" i="20"/>
  <c r="A71" i="20"/>
  <c r="H71" i="20" s="1"/>
  <c r="E70" i="20"/>
  <c r="F70" i="20"/>
  <c r="B70" i="20"/>
  <c r="D70" i="20"/>
  <c r="C71" i="20" l="1"/>
  <c r="G71" i="20"/>
  <c r="A72" i="20"/>
  <c r="H72" i="20" s="1"/>
  <c r="E71" i="20"/>
  <c r="D71" i="20"/>
  <c r="B71" i="20"/>
  <c r="F71" i="20"/>
  <c r="C72" i="20" l="1"/>
  <c r="G72" i="20"/>
  <c r="A73" i="20"/>
  <c r="H73" i="20" s="1"/>
  <c r="F72" i="20"/>
  <c r="B72" i="20"/>
  <c r="D72" i="20"/>
  <c r="E72" i="20"/>
  <c r="C73" i="20" l="1"/>
  <c r="G73" i="20"/>
  <c r="A74" i="20"/>
  <c r="H74" i="20" s="1"/>
  <c r="E73" i="20"/>
  <c r="F73" i="20"/>
  <c r="B73" i="20"/>
  <c r="D73" i="20"/>
  <c r="C74" i="20" l="1"/>
  <c r="G74" i="20"/>
  <c r="A75" i="20"/>
  <c r="H75" i="20" s="1"/>
  <c r="B74" i="20"/>
  <c r="E74" i="20"/>
  <c r="F74" i="20"/>
  <c r="D74" i="20"/>
  <c r="C75" i="20" l="1"/>
  <c r="G75" i="20"/>
  <c r="A76" i="20"/>
  <c r="H76" i="20" s="1"/>
  <c r="D75" i="20"/>
  <c r="B75" i="20"/>
  <c r="F75" i="20"/>
  <c r="E75" i="20"/>
  <c r="C76" i="20" l="1"/>
  <c r="G76" i="20"/>
  <c r="A77" i="20"/>
  <c r="H77" i="20" s="1"/>
  <c r="D76" i="20"/>
  <c r="F76" i="20"/>
  <c r="B76" i="20"/>
  <c r="E76" i="20"/>
  <c r="C77" i="20" l="1"/>
  <c r="G77" i="20"/>
  <c r="A78" i="20"/>
  <c r="H78" i="20" s="1"/>
  <c r="E77" i="20"/>
  <c r="B77" i="20"/>
  <c r="D77" i="20"/>
  <c r="F77" i="20"/>
  <c r="C78" i="20" l="1"/>
  <c r="G78" i="20"/>
  <c r="A79" i="20"/>
  <c r="H79" i="20" s="1"/>
  <c r="F78" i="20"/>
  <c r="B78" i="20"/>
  <c r="E78" i="20"/>
  <c r="D78" i="20"/>
  <c r="C79" i="20" l="1"/>
  <c r="G79" i="20"/>
  <c r="A80" i="20"/>
  <c r="H80" i="20" s="1"/>
  <c r="D79" i="20"/>
  <c r="F79" i="20"/>
  <c r="B79" i="20"/>
  <c r="E79" i="20"/>
  <c r="C80" i="20" l="1"/>
  <c r="G80" i="20"/>
  <c r="A81" i="20"/>
  <c r="H81" i="20" s="1"/>
  <c r="E80" i="20"/>
  <c r="F80" i="20"/>
  <c r="B80" i="20"/>
  <c r="D80" i="20"/>
  <c r="C81" i="20" l="1"/>
  <c r="G81" i="20"/>
  <c r="A82" i="20"/>
  <c r="H82" i="20" s="1"/>
  <c r="E81" i="20"/>
  <c r="F81" i="20"/>
  <c r="D81" i="20"/>
  <c r="B81" i="20"/>
  <c r="C82" i="20" l="1"/>
  <c r="G82" i="20"/>
  <c r="A83" i="20"/>
  <c r="H83" i="20" s="1"/>
  <c r="B82" i="20"/>
  <c r="E82" i="20"/>
  <c r="D82" i="20"/>
  <c r="F82" i="20"/>
  <c r="C83" i="20" l="1"/>
  <c r="G83" i="20"/>
  <c r="A84" i="20"/>
  <c r="H84" i="20" s="1"/>
  <c r="E83" i="20"/>
  <c r="B83" i="20"/>
  <c r="D83" i="20"/>
  <c r="F83" i="20"/>
  <c r="C84" i="20" l="1"/>
  <c r="G84" i="20"/>
  <c r="A85" i="20"/>
  <c r="H85" i="20" s="1"/>
  <c r="E84" i="20"/>
  <c r="B84" i="20"/>
  <c r="F84" i="20"/>
  <c r="D84" i="20"/>
  <c r="C85" i="20" l="1"/>
  <c r="G85" i="20"/>
  <c r="A86" i="20"/>
  <c r="H86" i="20" s="1"/>
  <c r="F85" i="20"/>
  <c r="D85" i="20"/>
  <c r="B85" i="20"/>
  <c r="E85" i="20"/>
  <c r="C86" i="20" l="1"/>
  <c r="G86" i="20"/>
  <c r="A87" i="20"/>
  <c r="H87" i="20" s="1"/>
  <c r="B86" i="20"/>
  <c r="D86" i="20"/>
  <c r="E86" i="20"/>
  <c r="F86" i="20"/>
  <c r="C87" i="20" l="1"/>
  <c r="G87" i="20"/>
  <c r="A88" i="20"/>
  <c r="H88" i="20" s="1"/>
  <c r="B87" i="20"/>
  <c r="D87" i="20"/>
  <c r="E87" i="20"/>
  <c r="F87" i="20"/>
  <c r="C88" i="20" l="1"/>
  <c r="G88" i="20"/>
  <c r="A89" i="20"/>
  <c r="H89" i="20" s="1"/>
  <c r="D88" i="20"/>
  <c r="E88" i="20"/>
  <c r="F88" i="20"/>
  <c r="B88" i="20"/>
  <c r="C89" i="20" l="1"/>
  <c r="G89" i="20"/>
  <c r="A90" i="20"/>
  <c r="H90" i="20" s="1"/>
  <c r="F89" i="20"/>
  <c r="D89" i="20"/>
  <c r="E89" i="20"/>
  <c r="B89" i="20"/>
  <c r="C90" i="20" l="1"/>
  <c r="G90" i="20"/>
  <c r="A91" i="20"/>
  <c r="H91" i="20" s="1"/>
  <c r="F90" i="20"/>
  <c r="E90" i="20"/>
  <c r="B90" i="20"/>
  <c r="D90" i="20"/>
  <c r="C91" i="20" l="1"/>
  <c r="G91" i="20"/>
  <c r="A92" i="20"/>
  <c r="H92" i="20" s="1"/>
  <c r="D91" i="20"/>
  <c r="B91" i="20"/>
  <c r="E91" i="20"/>
  <c r="F91" i="20"/>
  <c r="C92" i="20" l="1"/>
  <c r="G92" i="20"/>
  <c r="A93" i="20"/>
  <c r="H93" i="20" s="1"/>
  <c r="D92" i="20"/>
  <c r="E92" i="20"/>
  <c r="F92" i="20"/>
  <c r="B92" i="20"/>
  <c r="C93" i="20" l="1"/>
  <c r="G93" i="20"/>
  <c r="A94" i="20"/>
  <c r="H94" i="20" s="1"/>
  <c r="F93" i="20"/>
  <c r="D93" i="20"/>
  <c r="B93" i="20"/>
  <c r="E93" i="20"/>
  <c r="C94" i="20" l="1"/>
  <c r="G94" i="20"/>
  <c r="A95" i="20"/>
  <c r="H95" i="20" s="1"/>
  <c r="B94" i="20"/>
  <c r="D94" i="20"/>
  <c r="E94" i="20"/>
  <c r="F94" i="20"/>
  <c r="C95" i="20" l="1"/>
  <c r="G95" i="20"/>
  <c r="A96" i="20"/>
  <c r="H96" i="20" s="1"/>
  <c r="E95" i="20"/>
  <c r="B95" i="20"/>
  <c r="F95" i="20"/>
  <c r="D95" i="20"/>
  <c r="C96" i="20" l="1"/>
  <c r="G96" i="20"/>
  <c r="A97" i="20"/>
  <c r="H97" i="20" s="1"/>
  <c r="D96" i="20"/>
  <c r="E96" i="20"/>
  <c r="B96" i="20"/>
  <c r="F96" i="20"/>
  <c r="C97" i="20" l="1"/>
  <c r="G97" i="20"/>
  <c r="A98" i="20"/>
  <c r="H98" i="20" s="1"/>
  <c r="E97" i="20"/>
  <c r="F97" i="20"/>
  <c r="B97" i="20"/>
  <c r="D97" i="20"/>
  <c r="C98" i="20" l="1"/>
  <c r="G98" i="20"/>
  <c r="A99" i="20"/>
  <c r="H99" i="20" s="1"/>
  <c r="B98" i="20"/>
  <c r="F98" i="20"/>
  <c r="D98" i="20"/>
  <c r="E98" i="20"/>
  <c r="C99" i="20" l="1"/>
  <c r="G99" i="20"/>
  <c r="A100" i="20"/>
  <c r="H100" i="20" s="1"/>
  <c r="B99" i="20"/>
  <c r="E99" i="20"/>
  <c r="F99" i="20"/>
  <c r="D99" i="20"/>
  <c r="C100" i="20" l="1"/>
  <c r="G100" i="20"/>
  <c r="A101" i="20"/>
  <c r="H101" i="20" s="1"/>
  <c r="D100" i="20"/>
  <c r="B100" i="20"/>
  <c r="E100" i="20"/>
  <c r="F100" i="20"/>
  <c r="C101" i="20" l="1"/>
  <c r="G101" i="20"/>
  <c r="A102" i="20"/>
  <c r="H102" i="20" s="1"/>
  <c r="E101" i="20"/>
  <c r="F101" i="20"/>
  <c r="B101" i="20"/>
  <c r="D101" i="20"/>
  <c r="C102" i="20" l="1"/>
  <c r="G102" i="20"/>
  <c r="A103" i="20"/>
  <c r="H103" i="20" s="1"/>
  <c r="F102" i="20"/>
  <c r="E102" i="20"/>
  <c r="B102" i="20"/>
  <c r="D102" i="20"/>
  <c r="C103" i="20" l="1"/>
  <c r="G103" i="20"/>
  <c r="A104" i="20"/>
  <c r="H104" i="20" s="1"/>
  <c r="B103" i="20"/>
  <c r="F103" i="20"/>
  <c r="E103" i="20"/>
  <c r="D103" i="20"/>
  <c r="C104" i="20" l="1"/>
  <c r="G104" i="20"/>
  <c r="A105" i="20"/>
  <c r="H105" i="20" s="1"/>
  <c r="E104" i="20"/>
  <c r="F104" i="20"/>
  <c r="B104" i="20"/>
  <c r="D104" i="20"/>
  <c r="C105" i="20" l="1"/>
  <c r="G105" i="20"/>
  <c r="A106" i="20"/>
  <c r="H106" i="20" s="1"/>
  <c r="E105" i="20"/>
  <c r="B105" i="20"/>
  <c r="D105" i="20"/>
  <c r="F105" i="20"/>
  <c r="C106" i="20" l="1"/>
  <c r="G106" i="20"/>
  <c r="A107" i="20"/>
  <c r="H107" i="20" s="1"/>
  <c r="F106" i="20"/>
  <c r="B106" i="20"/>
  <c r="D106" i="20"/>
  <c r="E106" i="20"/>
  <c r="C107" i="20" l="1"/>
  <c r="G107" i="20"/>
  <c r="A108" i="20"/>
  <c r="H108" i="20" s="1"/>
  <c r="E107" i="20"/>
  <c r="F107" i="20"/>
  <c r="B107" i="20"/>
  <c r="D107" i="20"/>
  <c r="C108" i="20" l="1"/>
  <c r="G108" i="20"/>
  <c r="A109" i="20"/>
  <c r="H109" i="20" s="1"/>
  <c r="D108" i="20"/>
  <c r="E108" i="20"/>
  <c r="F108" i="20"/>
  <c r="B108" i="20"/>
  <c r="G109" i="20" l="1"/>
  <c r="C109" i="20"/>
  <c r="A110" i="20"/>
  <c r="H110" i="20" s="1"/>
  <c r="D109" i="20"/>
  <c r="B109" i="20"/>
  <c r="F109" i="20"/>
  <c r="E109" i="20"/>
  <c r="C110" i="20" l="1"/>
  <c r="G110" i="20"/>
  <c r="A111" i="20"/>
  <c r="H111" i="20" s="1"/>
  <c r="B110" i="20"/>
  <c r="D110" i="20"/>
  <c r="E110" i="20"/>
  <c r="F110" i="20"/>
  <c r="C111" i="20" l="1"/>
  <c r="G111" i="20"/>
  <c r="A112" i="20"/>
  <c r="H112" i="20" s="1"/>
  <c r="F111" i="20"/>
  <c r="D111" i="20"/>
  <c r="B111" i="20"/>
  <c r="E111" i="20"/>
  <c r="C112" i="20" l="1"/>
  <c r="G112" i="20"/>
  <c r="D112" i="20"/>
  <c r="B112" i="20"/>
  <c r="F112" i="20"/>
  <c r="E112" i="20"/>
  <c r="A113" i="20"/>
  <c r="H113" i="20" s="1"/>
  <c r="C113" i="20" l="1"/>
  <c r="G113" i="20"/>
  <c r="A114" i="20"/>
  <c r="H114" i="20" s="1"/>
  <c r="D113" i="20"/>
  <c r="B113" i="20"/>
  <c r="E113" i="20"/>
  <c r="F113" i="20"/>
  <c r="C114" i="20" l="1"/>
  <c r="G114" i="20"/>
  <c r="A115" i="20"/>
  <c r="H115" i="20" s="1"/>
  <c r="F114" i="20"/>
  <c r="E114" i="20"/>
  <c r="B114" i="20"/>
  <c r="D114" i="20"/>
  <c r="C115" i="20" l="1"/>
  <c r="G115" i="20"/>
  <c r="A116" i="20"/>
  <c r="H116" i="20" s="1"/>
  <c r="B115" i="20"/>
  <c r="F115" i="20"/>
  <c r="D115" i="20"/>
  <c r="E115" i="20"/>
  <c r="C116" i="20" l="1"/>
  <c r="G116" i="20"/>
  <c r="A117" i="20"/>
  <c r="H117" i="20" s="1"/>
  <c r="F116" i="20"/>
  <c r="E116" i="20"/>
  <c r="B116" i="20"/>
  <c r="D116" i="20"/>
  <c r="C117" i="20" l="1"/>
  <c r="G117" i="20"/>
  <c r="A118" i="20"/>
  <c r="H118" i="20" s="1"/>
  <c r="D117" i="20"/>
  <c r="F117" i="20"/>
  <c r="B117" i="20"/>
  <c r="E117" i="20"/>
  <c r="C118" i="20" l="1"/>
  <c r="G118" i="20"/>
  <c r="A119" i="20"/>
  <c r="H119" i="20" s="1"/>
  <c r="B118" i="20"/>
  <c r="F118" i="20"/>
  <c r="D118" i="20"/>
  <c r="E118" i="20"/>
  <c r="C119" i="20" l="1"/>
  <c r="G119" i="20"/>
  <c r="A120" i="20"/>
  <c r="H120" i="20" s="1"/>
  <c r="E119" i="20"/>
  <c r="F119" i="20"/>
  <c r="B119" i="20"/>
  <c r="D119" i="20"/>
  <c r="C120" i="20" l="1"/>
  <c r="G120" i="20"/>
  <c r="A121" i="20"/>
  <c r="H121" i="20" s="1"/>
  <c r="B120" i="20"/>
  <c r="E120" i="20"/>
  <c r="D120" i="20"/>
  <c r="F120" i="20"/>
  <c r="C121" i="20" l="1"/>
  <c r="G121" i="20"/>
  <c r="A122" i="20"/>
  <c r="H122" i="20" s="1"/>
  <c r="B121" i="20"/>
  <c r="F121" i="20"/>
  <c r="D121" i="20"/>
  <c r="E121" i="20"/>
  <c r="C122" i="20" l="1"/>
  <c r="G122" i="20"/>
  <c r="A123" i="20"/>
  <c r="H123" i="20" s="1"/>
  <c r="B122" i="20"/>
  <c r="E122" i="20"/>
  <c r="F122" i="20"/>
  <c r="D122" i="20"/>
  <c r="C123" i="20" l="1"/>
  <c r="G123" i="20"/>
  <c r="A124" i="20"/>
  <c r="H124" i="20" s="1"/>
  <c r="D123" i="20"/>
  <c r="B123" i="20"/>
  <c r="E123" i="20"/>
  <c r="F123" i="20"/>
  <c r="C124" i="20" l="1"/>
  <c r="G124" i="20"/>
  <c r="A125" i="20"/>
  <c r="H125" i="20" s="1"/>
  <c r="D124" i="20"/>
  <c r="E124" i="20"/>
  <c r="F124" i="20"/>
  <c r="B124" i="20"/>
  <c r="C125" i="20" l="1"/>
  <c r="G125" i="20"/>
  <c r="A126" i="20"/>
  <c r="H126" i="20" s="1"/>
  <c r="F125" i="20"/>
  <c r="B125" i="20"/>
  <c r="D125" i="20"/>
  <c r="E125" i="20"/>
  <c r="C126" i="20" l="1"/>
  <c r="G126" i="20"/>
  <c r="A127" i="20"/>
  <c r="H127" i="20" s="1"/>
  <c r="F126" i="20"/>
  <c r="D126" i="20"/>
  <c r="B126" i="20"/>
  <c r="E126" i="20"/>
  <c r="C127" i="20" l="1"/>
  <c r="G127" i="20"/>
  <c r="A128" i="20"/>
  <c r="H128" i="20" s="1"/>
  <c r="F127" i="20"/>
  <c r="E127" i="20"/>
  <c r="B127" i="20"/>
  <c r="D127" i="20"/>
  <c r="C128" i="20" l="1"/>
  <c r="G128" i="20"/>
  <c r="A129" i="20"/>
  <c r="H129" i="20" s="1"/>
  <c r="E128" i="20"/>
  <c r="F128" i="20"/>
  <c r="D128" i="20"/>
  <c r="B128" i="20"/>
  <c r="C129" i="20" l="1"/>
  <c r="G129" i="20"/>
  <c r="A130" i="20"/>
  <c r="H130" i="20" s="1"/>
  <c r="B129" i="20"/>
  <c r="F129" i="20"/>
  <c r="D129" i="20"/>
  <c r="E129" i="20"/>
  <c r="C130" i="20" l="1"/>
  <c r="G130" i="20"/>
  <c r="A131" i="20"/>
  <c r="H131" i="20" s="1"/>
  <c r="D130" i="20"/>
  <c r="E130" i="20"/>
  <c r="F130" i="20"/>
  <c r="B130" i="20"/>
  <c r="C131" i="20" l="1"/>
  <c r="G131" i="20"/>
  <c r="A132" i="20"/>
  <c r="H132" i="20" s="1"/>
  <c r="E131" i="20"/>
  <c r="D131" i="20"/>
  <c r="B131" i="20"/>
  <c r="F131" i="20"/>
  <c r="C132" i="20" l="1"/>
  <c r="G132" i="20"/>
  <c r="A133" i="20"/>
  <c r="H133" i="20" s="1"/>
  <c r="B132" i="20"/>
  <c r="F132" i="20"/>
  <c r="D132" i="20"/>
  <c r="E132" i="20"/>
  <c r="C133" i="20" l="1"/>
  <c r="G133" i="20"/>
  <c r="A134" i="20"/>
  <c r="H134" i="20" s="1"/>
  <c r="B133" i="20"/>
  <c r="D133" i="20"/>
  <c r="E133" i="20"/>
  <c r="F133" i="20"/>
  <c r="C134" i="20" l="1"/>
  <c r="G134" i="20"/>
  <c r="A135" i="20"/>
  <c r="H135" i="20" s="1"/>
  <c r="B134" i="20"/>
  <c r="F134" i="20"/>
  <c r="D134" i="20"/>
  <c r="E134" i="20"/>
  <c r="C135" i="20" l="1"/>
  <c r="G135" i="20"/>
  <c r="A136" i="20"/>
  <c r="H136" i="20" s="1"/>
  <c r="E135" i="20"/>
  <c r="F135" i="20"/>
  <c r="B135" i="20"/>
  <c r="D135" i="20"/>
  <c r="C136" i="20" l="1"/>
  <c r="G136" i="20"/>
  <c r="A137" i="20"/>
  <c r="H137" i="20" s="1"/>
  <c r="D136" i="20"/>
  <c r="E136" i="20"/>
  <c r="B136" i="20"/>
  <c r="F136" i="20"/>
  <c r="C137" i="20" l="1"/>
  <c r="G137" i="20"/>
  <c r="A138" i="20"/>
  <c r="H138" i="20" s="1"/>
  <c r="E137" i="20"/>
  <c r="F137" i="20"/>
  <c r="B137" i="20"/>
  <c r="D137" i="20"/>
  <c r="C138" i="20" l="1"/>
  <c r="G138" i="20"/>
  <c r="A139" i="20"/>
  <c r="H139" i="20" s="1"/>
  <c r="F138" i="20"/>
  <c r="B138" i="20"/>
  <c r="E138" i="20"/>
  <c r="D138" i="20"/>
  <c r="C139" i="20" l="1"/>
  <c r="G139" i="20"/>
  <c r="A140" i="20"/>
  <c r="H140" i="20" s="1"/>
  <c r="F139" i="20"/>
  <c r="E139" i="20"/>
  <c r="B139" i="20"/>
  <c r="D139" i="20"/>
  <c r="C140" i="20" l="1"/>
  <c r="G140" i="20"/>
  <c r="A141" i="20"/>
  <c r="H141" i="20" s="1"/>
  <c r="F140" i="20"/>
  <c r="D140" i="20"/>
  <c r="B140" i="20"/>
  <c r="E140" i="20"/>
  <c r="C141" i="20" l="1"/>
  <c r="G141" i="20"/>
  <c r="A142" i="20"/>
  <c r="H142" i="20" s="1"/>
  <c r="E141" i="20"/>
  <c r="B141" i="20"/>
  <c r="D141" i="20"/>
  <c r="F141" i="20"/>
  <c r="C142" i="20" l="1"/>
  <c r="G142" i="20"/>
  <c r="A143" i="20"/>
  <c r="H143" i="20" s="1"/>
  <c r="F142" i="20"/>
  <c r="D142" i="20"/>
  <c r="E142" i="20"/>
  <c r="B142" i="20"/>
  <c r="C143" i="20" l="1"/>
  <c r="G143" i="20"/>
  <c r="A144" i="20"/>
  <c r="H144" i="20" s="1"/>
  <c r="E143" i="20"/>
  <c r="D143" i="20"/>
  <c r="F143" i="20"/>
  <c r="B143" i="20"/>
  <c r="C144" i="20" l="1"/>
  <c r="G144" i="20"/>
  <c r="A145" i="20"/>
  <c r="H145" i="20" s="1"/>
  <c r="F144" i="20"/>
  <c r="B144" i="20"/>
  <c r="D144" i="20"/>
  <c r="E144" i="20"/>
  <c r="C145" i="20" l="1"/>
  <c r="G145" i="20"/>
  <c r="A146" i="20"/>
  <c r="H146" i="20" s="1"/>
  <c r="E145" i="20"/>
  <c r="F145" i="20"/>
  <c r="B145" i="20"/>
  <c r="D145" i="20"/>
  <c r="C146" i="20" l="1"/>
  <c r="G146" i="20"/>
  <c r="A147" i="20"/>
  <c r="H147" i="20" s="1"/>
  <c r="B146" i="20"/>
  <c r="D146" i="20"/>
  <c r="F146" i="20"/>
  <c r="E146" i="20"/>
  <c r="C147" i="20" l="1"/>
  <c r="G147" i="20"/>
  <c r="A148" i="20"/>
  <c r="H148" i="20" s="1"/>
  <c r="B147" i="20"/>
  <c r="D147" i="20"/>
  <c r="E147" i="20"/>
  <c r="F147" i="20"/>
  <c r="C148" i="20" l="1"/>
  <c r="G148" i="20"/>
  <c r="A149" i="20"/>
  <c r="H149" i="20" s="1"/>
  <c r="D148" i="20"/>
  <c r="F148" i="20"/>
  <c r="E148" i="20"/>
  <c r="B148" i="20"/>
  <c r="C149" i="20" l="1"/>
  <c r="G149" i="20"/>
  <c r="A150" i="20"/>
  <c r="H150" i="20" s="1"/>
  <c r="B149" i="20"/>
  <c r="D149" i="20"/>
  <c r="E149" i="20"/>
  <c r="F149" i="20"/>
  <c r="C150" i="20" l="1"/>
  <c r="G150" i="20"/>
  <c r="A151" i="20"/>
  <c r="H151" i="20" s="1"/>
  <c r="F150" i="20"/>
  <c r="E150" i="20"/>
  <c r="B150" i="20"/>
  <c r="D150" i="20"/>
  <c r="C151" i="20" l="1"/>
  <c r="G151" i="20"/>
  <c r="A152" i="20"/>
  <c r="H152" i="20" s="1"/>
  <c r="D151" i="20"/>
  <c r="E151" i="20"/>
  <c r="F151" i="20"/>
  <c r="B151" i="20"/>
  <c r="C152" i="20" l="1"/>
  <c r="G152" i="20"/>
  <c r="A153" i="20"/>
  <c r="H153" i="20" s="1"/>
  <c r="B152" i="20"/>
  <c r="D152" i="20"/>
  <c r="E152" i="20"/>
  <c r="F152" i="20"/>
  <c r="C153" i="20" l="1"/>
  <c r="G153" i="20"/>
  <c r="A154" i="20"/>
  <c r="H154" i="20" s="1"/>
  <c r="E153" i="20"/>
  <c r="D153" i="20"/>
  <c r="F153" i="20"/>
  <c r="B153" i="20"/>
  <c r="C154" i="20" l="1"/>
  <c r="G154" i="20"/>
  <c r="A155" i="20"/>
  <c r="H155" i="20" s="1"/>
  <c r="B154" i="20"/>
  <c r="F154" i="20"/>
  <c r="D154" i="20"/>
  <c r="E154" i="20"/>
  <c r="C155" i="20" l="1"/>
  <c r="G155" i="20"/>
  <c r="A156" i="20"/>
  <c r="H156" i="20" s="1"/>
  <c r="E155" i="20"/>
  <c r="B155" i="20"/>
  <c r="F155" i="20"/>
  <c r="D155" i="20"/>
  <c r="C156" i="20" l="1"/>
  <c r="G156" i="20"/>
  <c r="A157" i="20"/>
  <c r="H157" i="20" s="1"/>
  <c r="E156" i="20"/>
  <c r="B156" i="20"/>
  <c r="D156" i="20"/>
  <c r="F156" i="20"/>
  <c r="C157" i="20" l="1"/>
  <c r="G157" i="20"/>
  <c r="A158" i="20"/>
  <c r="H158" i="20" s="1"/>
  <c r="E157" i="20"/>
  <c r="B157" i="20"/>
  <c r="D157" i="20"/>
  <c r="F157" i="20"/>
  <c r="C158" i="20" l="1"/>
  <c r="G158" i="20"/>
  <c r="A159" i="20"/>
  <c r="H159" i="20" s="1"/>
  <c r="B158" i="20"/>
  <c r="E158" i="20"/>
  <c r="F158" i="20"/>
  <c r="D158" i="20"/>
  <c r="C159" i="20" l="1"/>
  <c r="G159" i="20"/>
  <c r="A160" i="20"/>
  <c r="H160" i="20" s="1"/>
  <c r="B159" i="20"/>
  <c r="D159" i="20"/>
  <c r="E159" i="20"/>
  <c r="F159" i="20"/>
  <c r="C160" i="20" l="1"/>
  <c r="G160" i="20"/>
  <c r="A161" i="20"/>
  <c r="H161" i="20" s="1"/>
  <c r="D160" i="20"/>
  <c r="E160" i="20"/>
  <c r="B160" i="20"/>
  <c r="F160" i="20"/>
  <c r="C161" i="20" l="1"/>
  <c r="G161" i="20"/>
  <c r="F161" i="20"/>
  <c r="B161" i="20"/>
  <c r="D161" i="20"/>
  <c r="E161" i="20"/>
  <c r="A162" i="20"/>
  <c r="H162" i="20" s="1"/>
  <c r="C162" i="20" l="1"/>
  <c r="G162" i="20"/>
  <c r="A163" i="20"/>
  <c r="H163" i="20" s="1"/>
  <c r="F162" i="20"/>
  <c r="B162" i="20"/>
  <c r="D162" i="20"/>
  <c r="E162" i="20"/>
  <c r="C163" i="20" l="1"/>
  <c r="G163" i="20"/>
  <c r="A164" i="20"/>
  <c r="H164" i="20" s="1"/>
  <c r="D163" i="20"/>
  <c r="B163" i="20"/>
  <c r="F163" i="20"/>
  <c r="E163" i="20"/>
  <c r="C164" i="20" l="1"/>
  <c r="G164" i="20"/>
  <c r="A165" i="20"/>
  <c r="H165" i="20" s="1"/>
  <c r="D164" i="20"/>
  <c r="B164" i="20"/>
  <c r="F164" i="20"/>
  <c r="E164" i="20"/>
  <c r="C165" i="20" l="1"/>
  <c r="G165" i="20"/>
  <c r="A166" i="20"/>
  <c r="H166" i="20" s="1"/>
  <c r="F165" i="20"/>
  <c r="D165" i="20"/>
  <c r="B165" i="20"/>
  <c r="E165" i="20"/>
  <c r="C166" i="20" l="1"/>
  <c r="G166" i="20"/>
  <c r="A167" i="20"/>
  <c r="H167" i="20" s="1"/>
  <c r="E166" i="20"/>
  <c r="F166" i="20"/>
  <c r="B166" i="20"/>
  <c r="D166" i="20"/>
  <c r="C167" i="20" l="1"/>
  <c r="G167" i="20"/>
  <c r="A168" i="20"/>
  <c r="H168" i="20" s="1"/>
  <c r="E167" i="20"/>
  <c r="B167" i="20"/>
  <c r="D167" i="20"/>
  <c r="F167" i="20"/>
  <c r="C168" i="20" l="1"/>
  <c r="G168" i="20"/>
  <c r="A169" i="20"/>
  <c r="H169" i="20" s="1"/>
  <c r="E168" i="20"/>
  <c r="F168" i="20"/>
  <c r="B168" i="20"/>
  <c r="D168" i="20"/>
  <c r="C169" i="20" l="1"/>
  <c r="G169" i="20"/>
  <c r="A170" i="20"/>
  <c r="H170" i="20" s="1"/>
  <c r="E169" i="20"/>
  <c r="B169" i="20"/>
  <c r="D169" i="20"/>
  <c r="F169" i="20"/>
  <c r="C170" i="20" l="1"/>
  <c r="G170" i="20"/>
  <c r="A171" i="20"/>
  <c r="H171" i="20" s="1"/>
  <c r="B170" i="20"/>
  <c r="F170" i="20"/>
  <c r="D170" i="20"/>
  <c r="E170" i="20"/>
  <c r="C171" i="20" l="1"/>
  <c r="G171" i="20"/>
  <c r="A172" i="20"/>
  <c r="H172" i="20" s="1"/>
  <c r="F171" i="20"/>
  <c r="D171" i="20"/>
  <c r="E171" i="20"/>
  <c r="B171" i="20"/>
  <c r="C172" i="20" l="1"/>
  <c r="G172" i="20"/>
  <c r="A173" i="20"/>
  <c r="H173" i="20" s="1"/>
  <c r="D172" i="20"/>
  <c r="E172" i="20"/>
  <c r="B172" i="20"/>
  <c r="F172" i="20"/>
  <c r="C173" i="20" l="1"/>
  <c r="G173" i="20"/>
  <c r="A174" i="20"/>
  <c r="H174" i="20" s="1"/>
  <c r="E173" i="20"/>
  <c r="F173" i="20"/>
  <c r="B173" i="20"/>
  <c r="D173" i="20"/>
  <c r="C174" i="20" l="1"/>
  <c r="G174" i="20"/>
  <c r="A175" i="20"/>
  <c r="H175" i="20" s="1"/>
  <c r="F174" i="20"/>
  <c r="E174" i="20"/>
  <c r="B174" i="20"/>
  <c r="D174" i="20"/>
  <c r="C175" i="20" l="1"/>
  <c r="G175" i="20"/>
  <c r="A176" i="20"/>
  <c r="H176" i="20" s="1"/>
  <c r="B175" i="20"/>
  <c r="F175" i="20"/>
  <c r="E175" i="20"/>
  <c r="D175" i="20"/>
  <c r="C176" i="20" l="1"/>
  <c r="G176" i="20"/>
  <c r="A177" i="20"/>
  <c r="H177" i="20" s="1"/>
  <c r="F176" i="20"/>
  <c r="B176" i="20"/>
  <c r="D176" i="20"/>
  <c r="E176" i="20"/>
  <c r="C177" i="20" l="1"/>
  <c r="G177" i="20"/>
  <c r="A178" i="20"/>
  <c r="H178" i="20" s="1"/>
  <c r="E177" i="20"/>
  <c r="F177" i="20"/>
  <c r="B177" i="20"/>
  <c r="D177" i="20"/>
  <c r="C178" i="20" l="1"/>
  <c r="G178" i="20"/>
  <c r="A179" i="20"/>
  <c r="H179" i="20" s="1"/>
  <c r="B178" i="20"/>
  <c r="D178" i="20"/>
  <c r="E178" i="20"/>
  <c r="F178" i="20"/>
  <c r="C179" i="20" l="1"/>
  <c r="G179" i="20"/>
  <c r="A180" i="20"/>
  <c r="H180" i="20" s="1"/>
  <c r="E179" i="20"/>
  <c r="B179" i="20"/>
  <c r="D179" i="20"/>
  <c r="F179" i="20"/>
  <c r="C180" i="20" l="1"/>
  <c r="G180" i="20"/>
  <c r="A181" i="20"/>
  <c r="H181" i="20" s="1"/>
  <c r="E180" i="20"/>
  <c r="B180" i="20"/>
  <c r="F180" i="20"/>
  <c r="D180" i="20"/>
  <c r="C181" i="20" l="1"/>
  <c r="G181" i="20"/>
  <c r="A182" i="20"/>
  <c r="H182" i="20" s="1"/>
  <c r="E181" i="20"/>
  <c r="F181" i="20"/>
  <c r="B181" i="20"/>
  <c r="D181" i="20"/>
  <c r="C182" i="20" l="1"/>
  <c r="G182" i="20"/>
  <c r="A183" i="20"/>
  <c r="H183" i="20" s="1"/>
  <c r="B182" i="20"/>
  <c r="F182" i="20"/>
  <c r="D182" i="20"/>
  <c r="E182" i="20"/>
  <c r="C183" i="20" l="1"/>
  <c r="G183" i="20"/>
  <c r="A184" i="20"/>
  <c r="H184" i="20" s="1"/>
  <c r="D183" i="20"/>
  <c r="B183" i="20"/>
  <c r="F183" i="20"/>
  <c r="E183" i="20"/>
  <c r="C184" i="20" l="1"/>
  <c r="G184" i="20"/>
  <c r="A185" i="20"/>
  <c r="H185" i="20" s="1"/>
  <c r="D184" i="20"/>
  <c r="E184" i="20"/>
  <c r="B184" i="20"/>
  <c r="F184" i="20"/>
  <c r="C185" i="20" l="1"/>
  <c r="G185" i="20"/>
  <c r="A186" i="20"/>
  <c r="H186" i="20" s="1"/>
  <c r="D185" i="20"/>
  <c r="F185" i="20"/>
  <c r="E185" i="20"/>
  <c r="B185" i="20"/>
  <c r="C186" i="20" l="1"/>
  <c r="G186" i="20"/>
  <c r="A187" i="20"/>
  <c r="H187" i="20" s="1"/>
  <c r="F186" i="20"/>
  <c r="B186" i="20"/>
  <c r="E186" i="20"/>
  <c r="D186" i="20"/>
  <c r="C187" i="20" l="1"/>
  <c r="G187" i="20"/>
  <c r="A188" i="20"/>
  <c r="H188" i="20" s="1"/>
  <c r="F187" i="20"/>
  <c r="E187" i="20"/>
  <c r="D187" i="20"/>
  <c r="B187" i="20"/>
  <c r="C188" i="20" l="1"/>
  <c r="G188" i="20"/>
  <c r="A189" i="20"/>
  <c r="H189" i="20" s="1"/>
  <c r="B188" i="20"/>
  <c r="E188" i="20"/>
  <c r="D188" i="20"/>
  <c r="F188" i="20"/>
  <c r="C189" i="20" l="1"/>
  <c r="G189" i="20"/>
  <c r="A190" i="20"/>
  <c r="H190" i="20" s="1"/>
  <c r="B189" i="20"/>
  <c r="E189" i="20"/>
  <c r="F189" i="20"/>
  <c r="D189" i="20"/>
  <c r="C190" i="20" l="1"/>
  <c r="G190" i="20"/>
  <c r="A191" i="20"/>
  <c r="H191" i="20" s="1"/>
  <c r="E190" i="20"/>
  <c r="F190" i="20"/>
  <c r="D190" i="20"/>
  <c r="B190" i="20"/>
  <c r="C191" i="20" l="1"/>
  <c r="G191" i="20"/>
  <c r="A192" i="20"/>
  <c r="H192" i="20" s="1"/>
  <c r="E191" i="20"/>
  <c r="D191" i="20"/>
  <c r="F191" i="20"/>
  <c r="B191" i="20"/>
  <c r="C192" i="20" l="1"/>
  <c r="G192" i="20"/>
  <c r="A193" i="20"/>
  <c r="H193" i="20" s="1"/>
  <c r="B192" i="20"/>
  <c r="F192" i="20"/>
  <c r="D192" i="20"/>
  <c r="E192" i="20"/>
  <c r="G193" i="20" l="1"/>
  <c r="C193" i="20"/>
  <c r="A194" i="20"/>
  <c r="H194" i="20" s="1"/>
  <c r="E193" i="20"/>
  <c r="F193" i="20"/>
  <c r="B193" i="20"/>
  <c r="D193" i="20"/>
  <c r="C194" i="20" l="1"/>
  <c r="G194" i="20"/>
  <c r="A195" i="20"/>
  <c r="H195" i="20" s="1"/>
  <c r="B194" i="20"/>
  <c r="F194" i="20"/>
  <c r="D194" i="20"/>
  <c r="E194" i="20"/>
  <c r="C195" i="20" l="1"/>
  <c r="G195" i="20"/>
  <c r="A196" i="20"/>
  <c r="H196" i="20" s="1"/>
  <c r="F195" i="20"/>
  <c r="B195" i="20"/>
  <c r="E195" i="20"/>
  <c r="D195" i="20"/>
  <c r="C196" i="20" l="1"/>
  <c r="G196" i="20"/>
  <c r="A197" i="20"/>
  <c r="H197" i="20" s="1"/>
  <c r="D196" i="20"/>
  <c r="B196" i="20"/>
  <c r="E196" i="20"/>
  <c r="F196" i="20"/>
  <c r="C197" i="20" l="1"/>
  <c r="G197" i="20"/>
  <c r="A198" i="20"/>
  <c r="H198" i="20" s="1"/>
  <c r="E197" i="20"/>
  <c r="B197" i="20"/>
  <c r="D197" i="20"/>
  <c r="F197" i="20"/>
  <c r="C198" i="20" l="1"/>
  <c r="G198" i="20"/>
  <c r="A199" i="20"/>
  <c r="H199" i="20" s="1"/>
  <c r="F198" i="20"/>
  <c r="D198" i="20"/>
  <c r="B198" i="20"/>
  <c r="E198" i="20"/>
  <c r="C199" i="20" l="1"/>
  <c r="G199" i="20"/>
  <c r="A200" i="20"/>
  <c r="H200" i="20" s="1"/>
  <c r="E199" i="20"/>
  <c r="F199" i="20"/>
  <c r="B199" i="20"/>
  <c r="D199" i="20"/>
  <c r="C200" i="20" l="1"/>
  <c r="G200" i="20"/>
  <c r="A201" i="20"/>
  <c r="H201" i="20" s="1"/>
  <c r="D200" i="20"/>
  <c r="B200" i="20"/>
  <c r="F200" i="20"/>
  <c r="E200" i="20"/>
  <c r="C201" i="20" l="1"/>
  <c r="G201" i="20"/>
  <c r="A202" i="20"/>
  <c r="H202" i="20" s="1"/>
  <c r="B201" i="20"/>
  <c r="F201" i="20"/>
  <c r="D201" i="20"/>
  <c r="E201" i="20"/>
  <c r="C202" i="20" l="1"/>
  <c r="G202" i="20"/>
  <c r="A203" i="20"/>
  <c r="H203" i="20" s="1"/>
  <c r="F202" i="20"/>
  <c r="B202" i="20"/>
  <c r="D202" i="20"/>
  <c r="E202" i="20"/>
  <c r="C203" i="20" l="1"/>
  <c r="G203" i="20"/>
  <c r="A204" i="20"/>
  <c r="H204" i="20" s="1"/>
  <c r="E203" i="20"/>
  <c r="F203" i="20"/>
  <c r="B203" i="20"/>
  <c r="D203" i="20"/>
  <c r="C204" i="20" l="1"/>
  <c r="G204" i="20"/>
  <c r="A205" i="20"/>
  <c r="H205" i="20" s="1"/>
  <c r="D204" i="20"/>
  <c r="E204" i="20"/>
  <c r="B204" i="20"/>
  <c r="F204" i="20"/>
  <c r="C205" i="20" l="1"/>
  <c r="G205" i="20"/>
  <c r="A206" i="20"/>
  <c r="H206" i="20" s="1"/>
  <c r="E205" i="20"/>
  <c r="B205" i="20"/>
  <c r="D205" i="20"/>
  <c r="F205" i="20"/>
  <c r="C206" i="20" l="1"/>
  <c r="G206" i="20"/>
  <c r="A207" i="20"/>
  <c r="H207" i="20" s="1"/>
  <c r="B206" i="20"/>
  <c r="D206" i="20"/>
  <c r="F206" i="20"/>
  <c r="E206" i="20"/>
  <c r="C207" i="20" l="1"/>
  <c r="G207" i="20"/>
  <c r="A208" i="20"/>
  <c r="H208" i="20" s="1"/>
  <c r="D207" i="20"/>
  <c r="B207" i="20"/>
  <c r="E207" i="20"/>
  <c r="F207" i="20"/>
  <c r="C208" i="20" l="1"/>
  <c r="G208" i="20"/>
  <c r="A209" i="20"/>
  <c r="H209" i="20" s="1"/>
  <c r="F208" i="20"/>
  <c r="D208" i="20"/>
  <c r="B208" i="20"/>
  <c r="E208" i="20"/>
  <c r="C209" i="20" l="1"/>
  <c r="G209" i="20"/>
  <c r="A210" i="20"/>
  <c r="H210" i="20" s="1"/>
  <c r="B209" i="20"/>
  <c r="F209" i="20"/>
  <c r="E209" i="20"/>
  <c r="D209" i="20"/>
  <c r="C210" i="20" l="1"/>
  <c r="G210" i="20"/>
  <c r="A211" i="20"/>
  <c r="H211" i="20" s="1"/>
  <c r="B210" i="20"/>
  <c r="E210" i="20"/>
  <c r="D210" i="20"/>
  <c r="F210" i="20"/>
  <c r="C211" i="20" l="1"/>
  <c r="G211" i="20"/>
  <c r="A212" i="20"/>
  <c r="H212" i="20" s="1"/>
  <c r="E211" i="20"/>
  <c r="B211" i="20"/>
  <c r="F211" i="20"/>
  <c r="D211" i="20"/>
  <c r="C212" i="20" l="1"/>
  <c r="G212" i="20"/>
  <c r="A213" i="20"/>
  <c r="H213" i="20" s="1"/>
  <c r="F212" i="20"/>
  <c r="D212" i="20"/>
  <c r="B212" i="20"/>
  <c r="E212" i="20"/>
  <c r="C213" i="20" l="1"/>
  <c r="G213" i="20"/>
  <c r="A214" i="20"/>
  <c r="H214" i="20" s="1"/>
  <c r="E213" i="20"/>
  <c r="F213" i="20"/>
  <c r="D213" i="20"/>
  <c r="B213" i="20"/>
  <c r="C214" i="20" l="1"/>
  <c r="G214" i="20"/>
  <c r="A215" i="20"/>
  <c r="H215" i="20" s="1"/>
  <c r="F214" i="20"/>
  <c r="B214" i="20"/>
  <c r="E214" i="20"/>
  <c r="D214" i="20"/>
  <c r="C215" i="20" l="1"/>
  <c r="G215" i="20"/>
  <c r="A216" i="20"/>
  <c r="H216" i="20" s="1"/>
  <c r="F215" i="20"/>
  <c r="E215" i="20"/>
  <c r="D215" i="20"/>
  <c r="B215" i="20"/>
  <c r="C216" i="20" l="1"/>
  <c r="G216" i="20"/>
  <c r="A217" i="20"/>
  <c r="H217" i="20" s="1"/>
  <c r="B216" i="20"/>
  <c r="F216" i="20"/>
  <c r="D216" i="20"/>
  <c r="E216" i="20"/>
  <c r="C217" i="20" l="1"/>
  <c r="G217" i="20"/>
  <c r="A218" i="20"/>
  <c r="H218" i="20" s="1"/>
  <c r="F217" i="20"/>
  <c r="E217" i="20"/>
  <c r="D217" i="20"/>
  <c r="B217" i="20"/>
  <c r="C218" i="20" l="1"/>
  <c r="G218" i="20"/>
  <c r="A219" i="20"/>
  <c r="H219" i="20" s="1"/>
  <c r="D218" i="20"/>
  <c r="B218" i="20"/>
  <c r="F218" i="20"/>
  <c r="E218" i="20"/>
  <c r="C219" i="20" l="1"/>
  <c r="G219" i="20"/>
  <c r="A220" i="20"/>
  <c r="H220" i="20" s="1"/>
  <c r="D219" i="20"/>
  <c r="B219" i="20"/>
  <c r="F219" i="20"/>
  <c r="E219" i="20"/>
  <c r="C220" i="20" l="1"/>
  <c r="G220" i="20"/>
  <c r="A221" i="20"/>
  <c r="H221" i="20" s="1"/>
  <c r="F220" i="20"/>
  <c r="D220" i="20"/>
  <c r="B220" i="20"/>
  <c r="E220" i="20"/>
  <c r="C221" i="20" l="1"/>
  <c r="G221" i="20"/>
  <c r="A222" i="20"/>
  <c r="H222" i="20" s="1"/>
  <c r="E221" i="20"/>
  <c r="B221" i="20"/>
  <c r="F221" i="20"/>
  <c r="D221" i="20"/>
  <c r="C222" i="20" l="1"/>
  <c r="G222" i="20"/>
  <c r="A223" i="20"/>
  <c r="H223" i="20" s="1"/>
  <c r="B222" i="20"/>
  <c r="D222" i="20"/>
  <c r="E222" i="20"/>
  <c r="F222" i="20"/>
  <c r="C223" i="20" l="1"/>
  <c r="G223" i="20"/>
  <c r="A224" i="20"/>
  <c r="H224" i="20" s="1"/>
  <c r="D223" i="20"/>
  <c r="B223" i="20"/>
  <c r="E223" i="20"/>
  <c r="F223" i="20"/>
  <c r="C224" i="20" l="1"/>
  <c r="G224" i="20"/>
  <c r="A225" i="20"/>
  <c r="H225" i="20" s="1"/>
  <c r="E224" i="20"/>
  <c r="B224" i="20"/>
  <c r="D224" i="20"/>
  <c r="F224" i="20"/>
  <c r="C225" i="20" l="1"/>
  <c r="G225" i="20"/>
  <c r="A226" i="20"/>
  <c r="H226" i="20" s="1"/>
  <c r="E225" i="20"/>
  <c r="D225" i="20"/>
  <c r="B225" i="20"/>
  <c r="F225" i="20"/>
  <c r="C226" i="20" l="1"/>
  <c r="G226" i="20"/>
  <c r="A227" i="20"/>
  <c r="H227" i="20" s="1"/>
  <c r="F226" i="20"/>
  <c r="B226" i="20"/>
  <c r="E226" i="20"/>
  <c r="D226" i="20"/>
  <c r="C227" i="20" l="1"/>
  <c r="G227" i="20"/>
  <c r="A228" i="20"/>
  <c r="H228" i="20" s="1"/>
  <c r="D227" i="20"/>
  <c r="B227" i="20"/>
  <c r="E227" i="20"/>
  <c r="F227" i="20"/>
  <c r="C228" i="20" l="1"/>
  <c r="G228" i="20"/>
  <c r="A229" i="20"/>
  <c r="H229" i="20" s="1"/>
  <c r="B228" i="20"/>
  <c r="E228" i="20"/>
  <c r="D228" i="20"/>
  <c r="F228" i="20"/>
  <c r="C229" i="20" l="1"/>
  <c r="G229" i="20"/>
  <c r="A230" i="20"/>
  <c r="H230" i="20" s="1"/>
  <c r="F229" i="20"/>
  <c r="D229" i="20"/>
  <c r="B229" i="20"/>
  <c r="E229" i="20"/>
  <c r="C230" i="20" l="1"/>
  <c r="G230" i="20"/>
  <c r="A231" i="20"/>
  <c r="H231" i="20" s="1"/>
  <c r="D230" i="20"/>
  <c r="E230" i="20"/>
  <c r="B230" i="20"/>
  <c r="F230" i="20"/>
  <c r="C231" i="20" l="1"/>
  <c r="G231" i="20"/>
  <c r="A232" i="20"/>
  <c r="H232" i="20" s="1"/>
  <c r="E231" i="20"/>
  <c r="B231" i="20"/>
  <c r="D231" i="20"/>
  <c r="F231" i="20"/>
  <c r="C232" i="20" l="1"/>
  <c r="G232" i="20"/>
  <c r="A233" i="20"/>
  <c r="H233" i="20" s="1"/>
  <c r="D232" i="20"/>
  <c r="B232" i="20"/>
  <c r="E232" i="20"/>
  <c r="F232" i="20"/>
  <c r="C233" i="20" l="1"/>
  <c r="G233" i="20"/>
  <c r="A234" i="20"/>
  <c r="H234" i="20" s="1"/>
  <c r="D233" i="20"/>
  <c r="F233" i="20"/>
  <c r="E233" i="20"/>
  <c r="B233" i="20"/>
  <c r="C234" i="20" l="1"/>
  <c r="G234" i="20"/>
  <c r="A235" i="20"/>
  <c r="H235" i="20" s="1"/>
  <c r="F234" i="20"/>
  <c r="D234" i="20"/>
  <c r="E234" i="20"/>
  <c r="B234" i="20"/>
  <c r="C235" i="20" l="1"/>
  <c r="G235" i="20"/>
  <c r="A236" i="20"/>
  <c r="H236" i="20" s="1"/>
  <c r="D235" i="20"/>
  <c r="B235" i="20"/>
  <c r="F235" i="20"/>
  <c r="E235" i="20"/>
  <c r="C236" i="20" l="1"/>
  <c r="G236" i="20"/>
  <c r="A237" i="20"/>
  <c r="H237" i="20" s="1"/>
  <c r="F236" i="20"/>
  <c r="D236" i="20"/>
  <c r="B236" i="20"/>
  <c r="E236" i="20"/>
  <c r="C237" i="20" l="1"/>
  <c r="G237" i="20"/>
  <c r="A238" i="20"/>
  <c r="H238" i="20" s="1"/>
  <c r="E237" i="20"/>
  <c r="F237" i="20"/>
  <c r="B237" i="20"/>
  <c r="D237" i="20"/>
  <c r="C238" i="20" l="1"/>
  <c r="G238" i="20"/>
  <c r="A239" i="20"/>
  <c r="H239" i="20" s="1"/>
  <c r="B238" i="20"/>
  <c r="E238" i="20"/>
  <c r="F238" i="20"/>
  <c r="D238" i="20"/>
  <c r="C239" i="20" l="1"/>
  <c r="G239" i="20"/>
  <c r="A240" i="20"/>
  <c r="H240" i="20" s="1"/>
  <c r="E239" i="20"/>
  <c r="B239" i="20"/>
  <c r="F239" i="20"/>
  <c r="D239" i="20"/>
  <c r="C240" i="20" l="1"/>
  <c r="G240" i="20"/>
  <c r="A241" i="20"/>
  <c r="H241" i="20" s="1"/>
  <c r="D240" i="20"/>
  <c r="F240" i="20"/>
  <c r="E240" i="20"/>
  <c r="B240" i="20"/>
  <c r="C241" i="20" l="1"/>
  <c r="G241" i="20"/>
  <c r="A242" i="20"/>
  <c r="H242" i="20" s="1"/>
  <c r="E241" i="20"/>
  <c r="D241" i="20"/>
  <c r="F241" i="20"/>
  <c r="B241" i="20"/>
  <c r="C242" i="20" l="1"/>
  <c r="G242" i="20"/>
  <c r="A243" i="20"/>
  <c r="H243" i="20" s="1"/>
  <c r="B242" i="20"/>
  <c r="E242" i="20"/>
  <c r="F242" i="20"/>
  <c r="D242" i="20"/>
  <c r="C243" i="20" l="1"/>
  <c r="G243" i="20"/>
  <c r="A244" i="20"/>
  <c r="H244" i="20" s="1"/>
  <c r="E243" i="20"/>
  <c r="B243" i="20"/>
  <c r="D243" i="20"/>
  <c r="F243" i="20"/>
  <c r="C244" i="20" l="1"/>
  <c r="G244" i="20"/>
  <c r="A245" i="20"/>
  <c r="H245" i="20" s="1"/>
  <c r="D244" i="20"/>
  <c r="B244" i="20"/>
  <c r="E244" i="20"/>
  <c r="F244" i="20"/>
  <c r="C245" i="20" l="1"/>
  <c r="G245" i="20"/>
  <c r="A246" i="20"/>
  <c r="H246" i="20" s="1"/>
  <c r="B245" i="20"/>
  <c r="D245" i="20"/>
  <c r="E245" i="20"/>
  <c r="F245" i="20"/>
  <c r="C246" i="20" l="1"/>
  <c r="G246" i="20"/>
  <c r="A247" i="20"/>
  <c r="H247" i="20" s="1"/>
  <c r="F246" i="20"/>
  <c r="D246" i="20"/>
  <c r="E246" i="20"/>
  <c r="B246" i="20"/>
  <c r="C247" i="20" l="1"/>
  <c r="G247" i="20"/>
  <c r="A248" i="20"/>
  <c r="H248" i="20" s="1"/>
  <c r="F247" i="20"/>
  <c r="E247" i="20"/>
  <c r="B247" i="20"/>
  <c r="D247" i="20"/>
  <c r="C248" i="20" l="1"/>
  <c r="G248" i="20"/>
  <c r="A249" i="20"/>
  <c r="H249" i="20" s="1"/>
  <c r="F248" i="20"/>
  <c r="D248" i="20"/>
  <c r="E248" i="20"/>
  <c r="B248" i="20"/>
  <c r="C249" i="20" l="1"/>
  <c r="G249" i="20"/>
  <c r="A250" i="20"/>
  <c r="H250" i="20" s="1"/>
  <c r="E249" i="20"/>
  <c r="B249" i="20"/>
  <c r="D249" i="20"/>
  <c r="F249" i="20"/>
  <c r="G250" i="20" l="1"/>
  <c r="C250" i="20"/>
  <c r="A251" i="20"/>
  <c r="H251" i="20" s="1"/>
  <c r="E250" i="20"/>
  <c r="F250" i="20"/>
  <c r="B250" i="20"/>
  <c r="D250" i="20"/>
  <c r="C251" i="20" l="1"/>
  <c r="G251" i="20"/>
  <c r="A252" i="20"/>
  <c r="H252" i="20" s="1"/>
  <c r="E251" i="20"/>
  <c r="F251" i="20"/>
  <c r="B251" i="20"/>
  <c r="D251" i="20"/>
  <c r="C252" i="20" l="1"/>
  <c r="G252" i="20"/>
  <c r="A253" i="20"/>
  <c r="H253" i="20" s="1"/>
  <c r="B252" i="20"/>
  <c r="F252" i="20"/>
  <c r="D252" i="20"/>
  <c r="E252" i="20"/>
  <c r="G253" i="20" l="1"/>
  <c r="C253" i="20"/>
  <c r="A254" i="20"/>
  <c r="H254" i="20" s="1"/>
  <c r="E253" i="20"/>
  <c r="B253" i="20"/>
  <c r="D253" i="20"/>
  <c r="F253" i="20"/>
  <c r="C254" i="20" l="1"/>
  <c r="G254" i="20"/>
  <c r="A255" i="20"/>
  <c r="H255" i="20" s="1"/>
  <c r="B254" i="20"/>
  <c r="F254" i="20"/>
  <c r="E254" i="20"/>
  <c r="D254" i="20"/>
  <c r="C255" i="20" l="1"/>
  <c r="G255" i="20"/>
  <c r="A256" i="20"/>
  <c r="H256" i="20" s="1"/>
  <c r="F255" i="20"/>
  <c r="B255" i="20"/>
  <c r="E255" i="20"/>
  <c r="D255" i="20"/>
  <c r="C256" i="20" l="1"/>
  <c r="G256" i="20"/>
  <c r="A257" i="20"/>
  <c r="H257" i="20" s="1"/>
  <c r="D256" i="20"/>
  <c r="E256" i="20"/>
  <c r="B256" i="20"/>
  <c r="F256" i="20"/>
  <c r="C257" i="20" l="1"/>
  <c r="G257" i="20"/>
  <c r="A258" i="20"/>
  <c r="H258" i="20" s="1"/>
  <c r="F257" i="20"/>
  <c r="B257" i="20"/>
  <c r="E257" i="20"/>
  <c r="D257" i="20"/>
  <c r="C258" i="20" l="1"/>
  <c r="G258" i="20"/>
  <c r="A259" i="20"/>
  <c r="H259" i="20" s="1"/>
  <c r="F258" i="20"/>
  <c r="D258" i="20"/>
  <c r="B258" i="20"/>
  <c r="E258" i="20"/>
  <c r="C259" i="20" l="1"/>
  <c r="G259" i="20"/>
  <c r="A260" i="20"/>
  <c r="H260" i="20" s="1"/>
  <c r="D259" i="20"/>
  <c r="E259" i="20"/>
  <c r="B259" i="20"/>
  <c r="F259" i="20"/>
  <c r="C260" i="20" l="1"/>
  <c r="G260" i="20"/>
  <c r="A261" i="20"/>
  <c r="H261" i="20" s="1"/>
  <c r="F260" i="20"/>
  <c r="D260" i="20"/>
  <c r="B260" i="20"/>
  <c r="E260" i="20"/>
  <c r="C261" i="20" l="1"/>
  <c r="G261" i="20"/>
  <c r="A262" i="20"/>
  <c r="H262" i="20" s="1"/>
  <c r="B261" i="20"/>
  <c r="D261" i="20"/>
  <c r="E261" i="20"/>
  <c r="F261" i="20"/>
  <c r="C262" i="20" l="1"/>
  <c r="G262" i="20"/>
  <c r="A263" i="20"/>
  <c r="H263" i="20" s="1"/>
  <c r="D262" i="20"/>
  <c r="E262" i="20"/>
  <c r="B262" i="20"/>
  <c r="F262" i="20"/>
  <c r="C263" i="20" l="1"/>
  <c r="G263" i="20"/>
  <c r="A264" i="20"/>
  <c r="H264" i="20" s="1"/>
  <c r="E263" i="20"/>
  <c r="F263" i="20"/>
  <c r="B263" i="20"/>
  <c r="D263" i="20"/>
  <c r="C264" i="20" l="1"/>
  <c r="G264" i="20"/>
  <c r="A265" i="20"/>
  <c r="H265" i="20" s="1"/>
  <c r="D264" i="20"/>
  <c r="E264" i="20"/>
  <c r="B264" i="20"/>
  <c r="F264" i="20"/>
  <c r="C265" i="20" l="1"/>
  <c r="G265" i="20"/>
  <c r="A266" i="20"/>
  <c r="H266" i="20" s="1"/>
  <c r="B265" i="20"/>
  <c r="F265" i="20"/>
  <c r="D265" i="20"/>
  <c r="E265" i="20"/>
  <c r="C266" i="20" l="1"/>
  <c r="G266" i="20"/>
  <c r="A267" i="20"/>
  <c r="H267" i="20" s="1"/>
  <c r="B266" i="20"/>
  <c r="D266" i="20"/>
  <c r="F266" i="20"/>
  <c r="E266" i="20"/>
  <c r="C267" i="20" l="1"/>
  <c r="G267" i="20"/>
  <c r="A268" i="20"/>
  <c r="H268" i="20" s="1"/>
  <c r="F267" i="20"/>
  <c r="D267" i="20"/>
  <c r="B267" i="20"/>
  <c r="E267" i="20"/>
  <c r="C268" i="20" l="1"/>
  <c r="G268" i="20"/>
  <c r="A269" i="20"/>
  <c r="H269" i="20" s="1"/>
  <c r="D268" i="20"/>
  <c r="F268" i="20"/>
  <c r="E268" i="20"/>
  <c r="B268" i="20"/>
  <c r="C269" i="20" l="1"/>
  <c r="G269" i="20"/>
  <c r="A270" i="20"/>
  <c r="H270" i="20" s="1"/>
  <c r="B269" i="20"/>
  <c r="E269" i="20"/>
  <c r="F269" i="20"/>
  <c r="D269" i="20"/>
  <c r="C270" i="20" l="1"/>
  <c r="G270" i="20"/>
  <c r="A271" i="20"/>
  <c r="H271" i="20" s="1"/>
  <c r="E270" i="20"/>
  <c r="D270" i="20"/>
  <c r="B270" i="20"/>
  <c r="F270" i="20"/>
  <c r="C271" i="20" l="1"/>
  <c r="G271" i="20"/>
  <c r="A272" i="20"/>
  <c r="H272" i="20" s="1"/>
  <c r="D271" i="20"/>
  <c r="F271" i="20"/>
  <c r="B271" i="20"/>
  <c r="E271" i="20"/>
  <c r="C272" i="20" l="1"/>
  <c r="G272" i="20"/>
  <c r="A273" i="20"/>
  <c r="H273" i="20" s="1"/>
  <c r="F272" i="20"/>
  <c r="B272" i="20"/>
  <c r="D272" i="20"/>
  <c r="E272" i="20"/>
  <c r="C273" i="20" l="1"/>
  <c r="G273" i="20"/>
  <c r="A274" i="20"/>
  <c r="H274" i="20" s="1"/>
  <c r="F273" i="20"/>
  <c r="B273" i="20"/>
  <c r="D273" i="20"/>
  <c r="E273" i="20"/>
  <c r="C274" i="20" l="1"/>
  <c r="G274" i="20"/>
  <c r="A275" i="20"/>
  <c r="H275" i="20" s="1"/>
  <c r="D274" i="20"/>
  <c r="B274" i="20"/>
  <c r="E274" i="20"/>
  <c r="F274" i="20"/>
  <c r="C275" i="20" l="1"/>
  <c r="G275" i="20"/>
  <c r="A276" i="20"/>
  <c r="H276" i="20" s="1"/>
  <c r="F275" i="20"/>
  <c r="B275" i="20"/>
  <c r="D275" i="20"/>
  <c r="E275" i="20"/>
  <c r="C276" i="20" l="1"/>
  <c r="G276" i="20"/>
  <c r="A277" i="20"/>
  <c r="H277" i="20" s="1"/>
  <c r="B276" i="20"/>
  <c r="D276" i="20"/>
  <c r="F276" i="20"/>
  <c r="E276" i="20"/>
  <c r="C277" i="20" l="1"/>
  <c r="G277" i="20"/>
  <c r="A278" i="20"/>
  <c r="H278" i="20" s="1"/>
  <c r="B277" i="20"/>
  <c r="D277" i="20"/>
  <c r="E277" i="20"/>
  <c r="F277" i="20"/>
  <c r="C278" i="20" l="1"/>
  <c r="G278" i="20"/>
  <c r="A279" i="20"/>
  <c r="H279" i="20" s="1"/>
  <c r="E278" i="20"/>
  <c r="D278" i="20"/>
  <c r="F278" i="20"/>
  <c r="B278" i="20"/>
  <c r="C279" i="20" l="1"/>
  <c r="G279" i="20"/>
  <c r="A280" i="20"/>
  <c r="H280" i="20" s="1"/>
  <c r="B279" i="20"/>
  <c r="F279" i="20"/>
  <c r="D279" i="20"/>
  <c r="E279" i="20"/>
  <c r="C280" i="20" l="1"/>
  <c r="G280" i="20"/>
  <c r="A281" i="20"/>
  <c r="H281" i="20" s="1"/>
  <c r="B280" i="20"/>
  <c r="D280" i="20"/>
  <c r="E280" i="20"/>
  <c r="F280" i="20"/>
  <c r="C281" i="20" l="1"/>
  <c r="G281" i="20"/>
  <c r="A282" i="20"/>
  <c r="H282" i="20" s="1"/>
  <c r="B281" i="20"/>
  <c r="F281" i="20"/>
  <c r="D281" i="20"/>
  <c r="E281" i="20"/>
  <c r="C282" i="20" l="1"/>
  <c r="G282" i="20"/>
  <c r="A283" i="20"/>
  <c r="H283" i="20" s="1"/>
  <c r="B282" i="20"/>
  <c r="D282" i="20"/>
  <c r="E282" i="20"/>
  <c r="F282" i="20"/>
  <c r="C283" i="20" l="1"/>
  <c r="G283" i="20"/>
  <c r="A284" i="20"/>
  <c r="H284" i="20" s="1"/>
  <c r="D283" i="20"/>
  <c r="F283" i="20"/>
  <c r="E283" i="20"/>
  <c r="B283" i="20"/>
  <c r="C284" i="20" l="1"/>
  <c r="G284" i="20"/>
  <c r="A285" i="20"/>
  <c r="H285" i="20" s="1"/>
  <c r="E284" i="20"/>
  <c r="F284" i="20"/>
  <c r="D284" i="20"/>
  <c r="B284" i="20"/>
  <c r="C285" i="20" l="1"/>
  <c r="G285" i="20"/>
  <c r="A286" i="20"/>
  <c r="H286" i="20" s="1"/>
  <c r="F285" i="20"/>
  <c r="D285" i="20"/>
  <c r="B285" i="20"/>
  <c r="E285" i="20"/>
  <c r="C286" i="20" l="1"/>
  <c r="G286" i="20"/>
  <c r="A287" i="20"/>
  <c r="H287" i="20" s="1"/>
  <c r="D286" i="20"/>
  <c r="F286" i="20"/>
  <c r="B286" i="20"/>
  <c r="E286" i="20"/>
  <c r="C287" i="20" l="1"/>
  <c r="G287" i="20"/>
  <c r="A288" i="20"/>
  <c r="H288" i="20" s="1"/>
  <c r="D287" i="20"/>
  <c r="E287" i="20"/>
  <c r="B287" i="20"/>
  <c r="F287" i="20"/>
  <c r="C288" i="20" l="1"/>
  <c r="G288" i="20"/>
  <c r="A289" i="20"/>
  <c r="H289" i="20" s="1"/>
  <c r="F288" i="20"/>
  <c r="B288" i="20"/>
  <c r="D288" i="20"/>
  <c r="E288" i="20"/>
  <c r="C289" i="20" l="1"/>
  <c r="G289" i="20"/>
  <c r="A290" i="20"/>
  <c r="H290" i="20" s="1"/>
  <c r="B289" i="20"/>
  <c r="D289" i="20"/>
  <c r="E289" i="20"/>
  <c r="F289" i="20"/>
  <c r="C290" i="20" l="1"/>
  <c r="G290" i="20"/>
  <c r="A291" i="20"/>
  <c r="H291" i="20" s="1"/>
  <c r="E290" i="20"/>
  <c r="D290" i="20"/>
  <c r="B290" i="20"/>
  <c r="F290" i="20"/>
  <c r="C291" i="20" l="1"/>
  <c r="G291" i="20"/>
  <c r="A292" i="20"/>
  <c r="H292" i="20" s="1"/>
  <c r="E291" i="20"/>
  <c r="B291" i="20"/>
  <c r="D291" i="20"/>
  <c r="F291" i="20"/>
  <c r="C292" i="20" l="1"/>
  <c r="G292" i="20"/>
  <c r="A293" i="20"/>
  <c r="H293" i="20" s="1"/>
  <c r="D292" i="20"/>
  <c r="B292" i="20"/>
  <c r="E292" i="20"/>
  <c r="F292" i="20"/>
  <c r="C293" i="20" l="1"/>
  <c r="G293" i="20"/>
  <c r="A294" i="20"/>
  <c r="H294" i="20" s="1"/>
  <c r="B293" i="20"/>
  <c r="D293" i="20"/>
  <c r="F293" i="20"/>
  <c r="E293" i="20"/>
  <c r="C294" i="20" l="1"/>
  <c r="G294" i="20"/>
  <c r="A295" i="20"/>
  <c r="H295" i="20" s="1"/>
  <c r="B294" i="20"/>
  <c r="D294" i="20"/>
  <c r="E294" i="20"/>
  <c r="F294" i="20"/>
  <c r="C295" i="20" l="1"/>
  <c r="G295" i="20"/>
  <c r="A296" i="20"/>
  <c r="H296" i="20" s="1"/>
  <c r="D295" i="20"/>
  <c r="E295" i="20"/>
  <c r="B295" i="20"/>
  <c r="F295" i="20"/>
  <c r="C296" i="20" l="1"/>
  <c r="G296" i="20"/>
  <c r="A297" i="20"/>
  <c r="H297" i="20" s="1"/>
  <c r="F296" i="20"/>
  <c r="B296" i="20"/>
  <c r="E296" i="20"/>
  <c r="D296" i="20"/>
  <c r="C297" i="20" l="1"/>
  <c r="G297" i="20"/>
  <c r="A298" i="20"/>
  <c r="H298" i="20" s="1"/>
  <c r="F297" i="20"/>
  <c r="B297" i="20"/>
  <c r="D297" i="20"/>
  <c r="E297" i="20"/>
  <c r="C298" i="20" l="1"/>
  <c r="G298" i="20"/>
  <c r="A299" i="20"/>
  <c r="H299" i="20" s="1"/>
  <c r="F298" i="20"/>
  <c r="E298" i="20"/>
  <c r="B298" i="20"/>
  <c r="D298" i="20"/>
  <c r="C299" i="20" l="1"/>
  <c r="G299" i="20"/>
  <c r="A300" i="20"/>
  <c r="H300" i="20" s="1"/>
  <c r="D299" i="20"/>
  <c r="B299" i="20"/>
  <c r="E299" i="20"/>
  <c r="F299" i="20"/>
  <c r="C300" i="20" l="1"/>
  <c r="G300" i="20"/>
  <c r="A301" i="20"/>
  <c r="H301" i="20" s="1"/>
  <c r="B300" i="20"/>
  <c r="D300" i="20"/>
  <c r="E300" i="20"/>
  <c r="F300" i="20"/>
  <c r="C301" i="20" l="1"/>
  <c r="G301" i="20"/>
  <c r="A302" i="20"/>
  <c r="H302" i="20" s="1"/>
  <c r="E301" i="20"/>
  <c r="F301" i="20"/>
  <c r="B301" i="20"/>
  <c r="D301" i="20"/>
  <c r="C302" i="20" l="1"/>
  <c r="G302" i="20"/>
  <c r="A303" i="20"/>
  <c r="H303" i="20" s="1"/>
  <c r="E302" i="20"/>
  <c r="B302" i="20"/>
  <c r="D302" i="20"/>
  <c r="F302" i="20"/>
  <c r="C303" i="20" l="1"/>
  <c r="G303" i="20"/>
  <c r="A304" i="20"/>
  <c r="H304" i="20" s="1"/>
  <c r="D303" i="20"/>
  <c r="B303" i="20"/>
  <c r="E303" i="20"/>
  <c r="F303" i="20"/>
  <c r="C304" i="20" l="1"/>
  <c r="G304" i="20"/>
  <c r="A305" i="20"/>
  <c r="H305" i="20" s="1"/>
  <c r="E304" i="20"/>
  <c r="D304" i="20"/>
  <c r="F304" i="20"/>
  <c r="B304" i="20"/>
  <c r="C305" i="20" l="1"/>
  <c r="G305" i="20"/>
  <c r="A306" i="20"/>
  <c r="H306" i="20" s="1"/>
  <c r="B305" i="20"/>
  <c r="D305" i="20"/>
  <c r="E305" i="20"/>
  <c r="F305" i="20"/>
  <c r="C306" i="20" l="1"/>
  <c r="G306" i="20"/>
  <c r="A307" i="20"/>
  <c r="H307" i="20" s="1"/>
  <c r="D306" i="20"/>
  <c r="B306" i="20"/>
  <c r="E306" i="20"/>
  <c r="F306" i="20"/>
  <c r="C307" i="20" l="1"/>
  <c r="G307" i="20"/>
  <c r="A308" i="20"/>
  <c r="H308" i="20" s="1"/>
  <c r="D307" i="20"/>
  <c r="E307" i="20"/>
  <c r="B307" i="20"/>
  <c r="F307" i="20"/>
  <c r="G308" i="20" l="1"/>
  <c r="C308" i="20"/>
  <c r="A309" i="20"/>
  <c r="H309" i="20" s="1"/>
  <c r="B308" i="20"/>
  <c r="D308" i="20"/>
  <c r="E308" i="20"/>
  <c r="F308" i="20"/>
  <c r="C309" i="20" l="1"/>
  <c r="G309" i="20"/>
  <c r="A310" i="20"/>
  <c r="H310" i="20" s="1"/>
  <c r="F309" i="20"/>
  <c r="D309" i="20"/>
  <c r="B309" i="20"/>
  <c r="E309" i="20"/>
  <c r="C310" i="20" l="1"/>
  <c r="G310" i="20"/>
  <c r="A311" i="20"/>
  <c r="H311" i="20" s="1"/>
  <c r="D310" i="20"/>
  <c r="E310" i="20"/>
  <c r="F310" i="20"/>
  <c r="B310" i="20"/>
  <c r="C311" i="20" l="1"/>
  <c r="G311" i="20"/>
  <c r="A312" i="20"/>
  <c r="H312" i="20" s="1"/>
  <c r="B311" i="20"/>
  <c r="D311" i="20"/>
  <c r="E311" i="20"/>
  <c r="F311" i="20"/>
  <c r="C312" i="20" l="1"/>
  <c r="G312" i="20"/>
  <c r="A313" i="20"/>
  <c r="H313" i="20" s="1"/>
  <c r="F312" i="20"/>
  <c r="B312" i="20"/>
  <c r="D312" i="20"/>
  <c r="E312" i="20"/>
  <c r="C313" i="20" l="1"/>
  <c r="G313" i="20"/>
  <c r="A314" i="20"/>
  <c r="H314" i="20" s="1"/>
  <c r="F313" i="20"/>
  <c r="B313" i="20"/>
  <c r="D313" i="20"/>
  <c r="E313" i="20"/>
  <c r="C314" i="20" l="1"/>
  <c r="G314" i="20"/>
  <c r="A315" i="20"/>
  <c r="H315" i="20" s="1"/>
  <c r="E314" i="20"/>
  <c r="B314" i="20"/>
  <c r="D314" i="20"/>
  <c r="F314" i="20"/>
  <c r="C315" i="20" l="1"/>
  <c r="G315" i="20"/>
  <c r="A316" i="20"/>
  <c r="H316" i="20" s="1"/>
  <c r="D315" i="20"/>
  <c r="B315" i="20"/>
  <c r="E315" i="20"/>
  <c r="F315" i="20"/>
  <c r="C316" i="20" l="1"/>
  <c r="G316" i="20"/>
  <c r="A317" i="20"/>
  <c r="H317" i="20" s="1"/>
  <c r="E316" i="20"/>
  <c r="F316" i="20"/>
  <c r="B316" i="20"/>
  <c r="D316" i="20"/>
  <c r="C317" i="20" l="1"/>
  <c r="G317" i="20"/>
  <c r="A318" i="20"/>
  <c r="H318" i="20" s="1"/>
  <c r="B317" i="20"/>
  <c r="F317" i="20"/>
  <c r="E317" i="20"/>
  <c r="D317" i="20"/>
  <c r="C318" i="20" l="1"/>
  <c r="G318" i="20"/>
  <c r="A319" i="20"/>
  <c r="H319" i="20" s="1"/>
  <c r="B318" i="20"/>
  <c r="D318" i="20"/>
  <c r="E318" i="20"/>
  <c r="F318" i="20"/>
  <c r="C319" i="20" l="1"/>
  <c r="G319" i="20"/>
  <c r="A320" i="20"/>
  <c r="H320" i="20" s="1"/>
  <c r="D319" i="20"/>
  <c r="E319" i="20"/>
  <c r="B319" i="20"/>
  <c r="F319" i="20"/>
  <c r="C320" i="20" l="1"/>
  <c r="G320" i="20"/>
  <c r="A321" i="20"/>
  <c r="H321" i="20" s="1"/>
  <c r="E320" i="20"/>
  <c r="F320" i="20"/>
  <c r="D320" i="20"/>
  <c r="B320" i="20"/>
  <c r="C321" i="20" l="1"/>
  <c r="G321" i="20"/>
  <c r="A322" i="20"/>
  <c r="H322" i="20" s="1"/>
  <c r="F321" i="20"/>
  <c r="B321" i="20"/>
  <c r="E321" i="20"/>
  <c r="D321" i="20"/>
  <c r="C322" i="20" l="1"/>
  <c r="G322" i="20"/>
  <c r="A323" i="20"/>
  <c r="H323" i="20" s="1"/>
  <c r="D322" i="20"/>
  <c r="B322" i="20"/>
  <c r="E322" i="20"/>
  <c r="F322" i="20"/>
  <c r="C323" i="20" l="1"/>
  <c r="G323" i="20"/>
  <c r="A324" i="20"/>
  <c r="H324" i="20" s="1"/>
  <c r="E323" i="20"/>
  <c r="F323" i="20"/>
  <c r="B323" i="20"/>
  <c r="D323" i="20"/>
  <c r="C324" i="20" l="1"/>
  <c r="G324" i="20"/>
  <c r="A325" i="20"/>
  <c r="H325" i="20" s="1"/>
  <c r="E324" i="20"/>
  <c r="B324" i="20"/>
  <c r="D324" i="20"/>
  <c r="F324" i="20"/>
  <c r="G325" i="20" l="1"/>
  <c r="C325" i="20"/>
  <c r="A326" i="20"/>
  <c r="H326" i="20" s="1"/>
  <c r="F325" i="20"/>
  <c r="D325" i="20"/>
  <c r="E325" i="20"/>
  <c r="B325" i="20"/>
  <c r="C326" i="20" l="1"/>
  <c r="G326" i="20"/>
  <c r="A327" i="20"/>
  <c r="H327" i="20" s="1"/>
  <c r="E326" i="20"/>
  <c r="D326" i="20"/>
  <c r="F326" i="20"/>
  <c r="B326" i="20"/>
  <c r="C327" i="20" l="1"/>
  <c r="G327" i="20"/>
  <c r="A328" i="20"/>
  <c r="H328" i="20" s="1"/>
  <c r="B327" i="20"/>
  <c r="F327" i="20"/>
  <c r="D327" i="20"/>
  <c r="E327" i="20"/>
  <c r="C328" i="20" l="1"/>
  <c r="G328" i="20"/>
  <c r="A329" i="20"/>
  <c r="H329" i="20" s="1"/>
  <c r="D328" i="20"/>
  <c r="B328" i="20"/>
  <c r="E328" i="20"/>
  <c r="F328" i="20"/>
  <c r="C329" i="20" l="1"/>
  <c r="G329" i="20"/>
  <c r="A330" i="20"/>
  <c r="H330" i="20" s="1"/>
  <c r="B329" i="20"/>
  <c r="D329" i="20"/>
  <c r="E329" i="20"/>
  <c r="F329" i="20"/>
  <c r="C330" i="20" l="1"/>
  <c r="G330" i="20"/>
  <c r="A331" i="20"/>
  <c r="H331" i="20" s="1"/>
  <c r="F330" i="20"/>
  <c r="B330" i="20"/>
  <c r="D330" i="20"/>
  <c r="E330" i="20"/>
  <c r="C331" i="20" l="1"/>
  <c r="G331" i="20"/>
  <c r="A332" i="20"/>
  <c r="H332" i="20" s="1"/>
  <c r="D331" i="20"/>
  <c r="B331" i="20"/>
  <c r="F331" i="20"/>
  <c r="E331" i="20"/>
  <c r="C332" i="20" l="1"/>
  <c r="G332" i="20"/>
  <c r="A333" i="20"/>
  <c r="H333" i="20" s="1"/>
  <c r="D332" i="20"/>
  <c r="B332" i="20"/>
  <c r="E332" i="20"/>
  <c r="F332" i="20"/>
  <c r="C333" i="20" l="1"/>
  <c r="G333" i="20"/>
  <c r="A334" i="20"/>
  <c r="H334" i="20" s="1"/>
  <c r="F333" i="20"/>
  <c r="E333" i="20"/>
  <c r="B333" i="20"/>
  <c r="D333" i="20"/>
  <c r="C334" i="20" l="1"/>
  <c r="G334" i="20"/>
  <c r="A335" i="20"/>
  <c r="H335" i="20" s="1"/>
  <c r="B334" i="20"/>
  <c r="D334" i="20"/>
  <c r="F334" i="20"/>
  <c r="E334" i="20"/>
  <c r="C335" i="20" l="1"/>
  <c r="G335" i="20"/>
  <c r="A336" i="20"/>
  <c r="H336" i="20" s="1"/>
  <c r="B335" i="20"/>
  <c r="F335" i="20"/>
  <c r="E335" i="20"/>
  <c r="D335" i="20"/>
  <c r="C336" i="20" l="1"/>
  <c r="G336" i="20"/>
  <c r="A337" i="20"/>
  <c r="H337" i="20" s="1"/>
  <c r="D336" i="20"/>
  <c r="F336" i="20"/>
  <c r="B336" i="20"/>
  <c r="E336" i="20"/>
  <c r="C337" i="20" l="1"/>
  <c r="G337" i="20"/>
  <c r="A338" i="20"/>
  <c r="H338" i="20" s="1"/>
  <c r="F337" i="20"/>
  <c r="B337" i="20"/>
  <c r="D337" i="20"/>
  <c r="E337" i="20"/>
  <c r="C338" i="20" l="1"/>
  <c r="G338" i="20"/>
  <c r="A339" i="20"/>
  <c r="H339" i="20" s="1"/>
  <c r="F338" i="20"/>
  <c r="B338" i="20"/>
  <c r="D338" i="20"/>
  <c r="E338" i="20"/>
  <c r="C339" i="20" l="1"/>
  <c r="G339" i="20"/>
  <c r="A340" i="20"/>
  <c r="H340" i="20" s="1"/>
  <c r="D339" i="20"/>
  <c r="E339" i="20"/>
  <c r="B339" i="20"/>
  <c r="F339" i="20"/>
  <c r="C340" i="20" l="1"/>
  <c r="G340" i="20"/>
  <c r="A341" i="20"/>
  <c r="H341" i="20" s="1"/>
  <c r="D340" i="20"/>
  <c r="E340" i="20"/>
  <c r="F340" i="20"/>
  <c r="B340" i="20"/>
  <c r="C341" i="20" l="1"/>
  <c r="G341" i="20"/>
  <c r="A342" i="20"/>
  <c r="H342" i="20" s="1"/>
  <c r="B341" i="20"/>
  <c r="D341" i="20"/>
  <c r="E341" i="20"/>
  <c r="F341" i="20"/>
  <c r="C342" i="20" l="1"/>
  <c r="G342" i="20"/>
  <c r="A343" i="20"/>
  <c r="H343" i="20" s="1"/>
  <c r="B342" i="20"/>
  <c r="F342" i="20"/>
  <c r="E342" i="20"/>
  <c r="D342" i="20"/>
  <c r="C343" i="20" l="1"/>
  <c r="G343" i="20"/>
  <c r="A344" i="20"/>
  <c r="H344" i="20" s="1"/>
  <c r="E343" i="20"/>
  <c r="B343" i="20"/>
  <c r="F343" i="20"/>
  <c r="D343" i="20"/>
  <c r="C344" i="20" l="1"/>
  <c r="G344" i="20"/>
  <c r="A345" i="20"/>
  <c r="H345" i="20" s="1"/>
  <c r="E344" i="20"/>
  <c r="B344" i="20"/>
  <c r="D344" i="20"/>
  <c r="F344" i="20"/>
  <c r="C345" i="20" l="1"/>
  <c r="G345" i="20"/>
  <c r="A346" i="20"/>
  <c r="H346" i="20" s="1"/>
  <c r="E345" i="20"/>
  <c r="F345" i="20"/>
  <c r="B345" i="20"/>
  <c r="D345" i="20"/>
  <c r="C346" i="20" l="1"/>
  <c r="G346" i="20"/>
  <c r="A347" i="20"/>
  <c r="H347" i="20" s="1"/>
  <c r="B346" i="20"/>
  <c r="E346" i="20"/>
  <c r="D346" i="20"/>
  <c r="F346" i="20"/>
  <c r="C347" i="20" l="1"/>
  <c r="G347" i="20"/>
  <c r="A348" i="20"/>
  <c r="H348" i="20" s="1"/>
  <c r="D347" i="20"/>
  <c r="E347" i="20"/>
  <c r="F347" i="20"/>
  <c r="B347" i="20"/>
  <c r="C348" i="20" l="1"/>
  <c r="G348" i="20"/>
  <c r="A349" i="20"/>
  <c r="H349" i="20" s="1"/>
  <c r="D348" i="20"/>
  <c r="E348" i="20"/>
  <c r="B348" i="20"/>
  <c r="F348" i="20"/>
  <c r="C349" i="20" l="1"/>
  <c r="G349" i="20"/>
  <c r="A350" i="20"/>
  <c r="H350" i="20" s="1"/>
  <c r="F349" i="20"/>
  <c r="E349" i="20"/>
  <c r="D349" i="20"/>
  <c r="B349" i="20"/>
  <c r="C350" i="20" l="1"/>
  <c r="G350" i="20"/>
  <c r="A351" i="20"/>
  <c r="H351" i="20" s="1"/>
  <c r="F350" i="20"/>
  <c r="E350" i="20"/>
  <c r="B350" i="20"/>
  <c r="D350" i="20"/>
  <c r="C351" i="20" l="1"/>
  <c r="G351" i="20"/>
  <c r="A352" i="20"/>
  <c r="H352" i="20" s="1"/>
  <c r="B351" i="20"/>
  <c r="D351" i="20"/>
  <c r="E351" i="20"/>
  <c r="F351" i="20"/>
  <c r="C352" i="20" l="1"/>
  <c r="G352" i="20"/>
  <c r="A353" i="20"/>
  <c r="H353" i="20" s="1"/>
  <c r="D352" i="20"/>
  <c r="B352" i="20"/>
  <c r="E352" i="20"/>
  <c r="F352" i="20"/>
  <c r="C353" i="20" l="1"/>
  <c r="G353" i="20"/>
  <c r="A354" i="20"/>
  <c r="H354" i="20" s="1"/>
  <c r="E353" i="20"/>
  <c r="F353" i="20"/>
  <c r="D353" i="20"/>
  <c r="B353" i="20"/>
  <c r="C354" i="20" l="1"/>
  <c r="G354" i="20"/>
  <c r="A355" i="20"/>
  <c r="H355" i="20" s="1"/>
  <c r="D354" i="20"/>
  <c r="E354" i="20"/>
  <c r="F354" i="20"/>
  <c r="B354" i="20"/>
  <c r="C355" i="20" l="1"/>
  <c r="G355" i="20"/>
  <c r="A356" i="20"/>
  <c r="H356" i="20" s="1"/>
  <c r="B355" i="20"/>
  <c r="D355" i="20"/>
  <c r="E355" i="20"/>
  <c r="F355" i="20"/>
  <c r="C356" i="20" l="1"/>
  <c r="G356" i="20"/>
  <c r="A357" i="20"/>
  <c r="H357" i="20" s="1"/>
  <c r="B356" i="20"/>
  <c r="F356" i="20"/>
  <c r="E356" i="20"/>
  <c r="D356" i="20"/>
  <c r="C357" i="20" l="1"/>
  <c r="G357" i="20"/>
  <c r="A358" i="20"/>
  <c r="H358" i="20" s="1"/>
  <c r="D357" i="20"/>
  <c r="E357" i="20"/>
  <c r="F357" i="20"/>
  <c r="B357" i="20"/>
  <c r="C358" i="20" l="1"/>
  <c r="G358" i="20"/>
  <c r="A359" i="20"/>
  <c r="H359" i="20" s="1"/>
  <c r="D358" i="20"/>
  <c r="E358" i="20"/>
  <c r="B358" i="20"/>
  <c r="F358" i="20"/>
  <c r="C359" i="20" l="1"/>
  <c r="G359" i="20"/>
  <c r="A360" i="20"/>
  <c r="H360" i="20" s="1"/>
  <c r="F359" i="20"/>
  <c r="B359" i="20"/>
  <c r="D359" i="20"/>
  <c r="E359" i="20"/>
  <c r="C360" i="20" l="1"/>
  <c r="G360" i="20"/>
  <c r="A361" i="20"/>
  <c r="H361" i="20" s="1"/>
  <c r="F360" i="20"/>
  <c r="E360" i="20"/>
  <c r="B360" i="20"/>
  <c r="D360" i="20"/>
  <c r="C361" i="20" l="1"/>
  <c r="G361" i="20"/>
  <c r="A362" i="20"/>
  <c r="H362" i="20" s="1"/>
  <c r="B361" i="20"/>
  <c r="D361" i="20"/>
  <c r="E361" i="20"/>
  <c r="F361" i="20"/>
  <c r="C362" i="20" l="1"/>
  <c r="G362" i="20"/>
  <c r="A363" i="20"/>
  <c r="H363" i="20" s="1"/>
  <c r="F362" i="20"/>
  <c r="D362" i="20"/>
  <c r="E362" i="20"/>
  <c r="B362" i="20"/>
  <c r="C363" i="20" l="1"/>
  <c r="G363" i="20"/>
  <c r="A364" i="20"/>
  <c r="H364" i="20" s="1"/>
  <c r="D363" i="20"/>
  <c r="B363" i="20"/>
  <c r="E363" i="20"/>
  <c r="F363" i="20"/>
  <c r="C364" i="20" l="1"/>
  <c r="G364" i="20"/>
  <c r="A365" i="20"/>
  <c r="H365" i="20" s="1"/>
  <c r="E364" i="20"/>
  <c r="B364" i="20"/>
  <c r="D364" i="20"/>
  <c r="F364" i="20"/>
  <c r="C365" i="20" l="1"/>
  <c r="G365" i="20"/>
  <c r="A366" i="20"/>
  <c r="H366" i="20" s="1"/>
  <c r="E365" i="20"/>
  <c r="F365" i="20"/>
  <c r="B365" i="20"/>
  <c r="D365" i="20"/>
  <c r="C366" i="20" l="1"/>
  <c r="G366" i="20"/>
  <c r="A367" i="20"/>
  <c r="H367" i="20" s="1"/>
  <c r="D366" i="20"/>
  <c r="B366" i="20"/>
  <c r="E366" i="20"/>
  <c r="F366" i="20"/>
  <c r="C367" i="20" l="1"/>
  <c r="G367" i="20"/>
  <c r="A368" i="20"/>
  <c r="H368" i="20" s="1"/>
  <c r="B367" i="20"/>
  <c r="D367" i="20"/>
  <c r="E367" i="20"/>
  <c r="F367" i="20"/>
  <c r="C368" i="20" l="1"/>
  <c r="G368" i="20"/>
  <c r="A369" i="20"/>
  <c r="H369" i="20" s="1"/>
  <c r="B368" i="20"/>
  <c r="D368" i="20"/>
  <c r="F368" i="20"/>
  <c r="E368" i="20"/>
  <c r="C369" i="20" l="1"/>
  <c r="G369" i="20"/>
  <c r="A370" i="20"/>
  <c r="H370" i="20" s="1"/>
  <c r="D369" i="20"/>
  <c r="E369" i="20"/>
  <c r="F369" i="20"/>
  <c r="B369" i="20"/>
  <c r="C370" i="20" l="1"/>
  <c r="G370" i="20"/>
  <c r="A371" i="20"/>
  <c r="H371" i="20" s="1"/>
  <c r="D370" i="20"/>
  <c r="E370" i="20"/>
  <c r="F370" i="20"/>
  <c r="B370" i="20"/>
  <c r="C371" i="20" l="1"/>
  <c r="G371" i="20"/>
  <c r="A372" i="20"/>
  <c r="H372" i="20" s="1"/>
  <c r="F371" i="20"/>
  <c r="B371" i="20"/>
  <c r="D371" i="20"/>
  <c r="E371" i="20"/>
  <c r="C372" i="20" l="1"/>
  <c r="G372" i="20"/>
  <c r="A373" i="20"/>
  <c r="H373" i="20" s="1"/>
  <c r="F372" i="20"/>
  <c r="E372" i="20"/>
  <c r="B372" i="20"/>
  <c r="D372" i="20"/>
  <c r="C373" i="20" l="1"/>
  <c r="G373" i="20"/>
  <c r="A374" i="20"/>
  <c r="H374" i="20" s="1"/>
  <c r="B373" i="20"/>
  <c r="E373" i="20"/>
  <c r="F373" i="20"/>
  <c r="D373" i="20"/>
  <c r="C374" i="20" l="1"/>
  <c r="G374" i="20"/>
  <c r="A375" i="20"/>
  <c r="H375" i="20" s="1"/>
  <c r="B374" i="20"/>
  <c r="D374" i="20"/>
  <c r="E374" i="20"/>
  <c r="F374" i="20"/>
  <c r="C375" i="20" l="1"/>
  <c r="G375" i="20"/>
  <c r="A376" i="20"/>
  <c r="H376" i="20" s="1"/>
  <c r="D375" i="20"/>
  <c r="F375" i="20"/>
  <c r="E375" i="20"/>
  <c r="B375" i="20"/>
  <c r="C376" i="20" l="1"/>
  <c r="G376" i="20"/>
  <c r="A377" i="20"/>
  <c r="H377" i="20" s="1"/>
  <c r="E376" i="20"/>
  <c r="F376" i="20"/>
  <c r="B376" i="20"/>
  <c r="D376" i="20"/>
  <c r="C377" i="20" l="1"/>
  <c r="G377" i="20"/>
  <c r="A378" i="20"/>
  <c r="H378" i="20" s="1"/>
  <c r="E377" i="20"/>
  <c r="B377" i="20"/>
  <c r="D377" i="20"/>
  <c r="F377" i="20"/>
  <c r="C378" i="20" l="1"/>
  <c r="G378" i="20"/>
  <c r="A379" i="20"/>
  <c r="H379" i="20" s="1"/>
  <c r="F378" i="20"/>
  <c r="B378" i="20"/>
  <c r="D378" i="20"/>
  <c r="E378" i="20"/>
  <c r="C379" i="20" l="1"/>
  <c r="G379" i="20"/>
  <c r="A380" i="20"/>
  <c r="H380" i="20" s="1"/>
  <c r="B379" i="20"/>
  <c r="E379" i="20"/>
  <c r="F379" i="20"/>
  <c r="D379" i="20"/>
  <c r="C380" i="20" l="1"/>
  <c r="G380" i="20"/>
  <c r="A381" i="20"/>
  <c r="H381" i="20" s="1"/>
  <c r="B380" i="20"/>
  <c r="D380" i="20"/>
  <c r="E380" i="20"/>
  <c r="F380" i="20"/>
  <c r="C381" i="20" l="1"/>
  <c r="G381" i="20"/>
  <c r="A382" i="20"/>
  <c r="H382" i="20" s="1"/>
  <c r="D381" i="20"/>
  <c r="F381" i="20"/>
  <c r="E381" i="20"/>
  <c r="B381" i="20"/>
  <c r="C382" i="20" l="1"/>
  <c r="G382" i="20"/>
  <c r="A383" i="20"/>
  <c r="H383" i="20" s="1"/>
  <c r="D382" i="20"/>
  <c r="E382" i="20"/>
  <c r="F382" i="20"/>
  <c r="B382" i="20"/>
  <c r="C383" i="20" l="1"/>
  <c r="G383" i="20"/>
  <c r="A384" i="20"/>
  <c r="H384" i="20" s="1"/>
  <c r="F383" i="20"/>
  <c r="B383" i="20"/>
  <c r="D383" i="20"/>
  <c r="E383" i="20"/>
  <c r="C384" i="20" l="1"/>
  <c r="G384" i="20"/>
  <c r="A385" i="20"/>
  <c r="H385" i="20" s="1"/>
  <c r="F384" i="20"/>
  <c r="E384" i="20"/>
  <c r="B384" i="20"/>
  <c r="D384" i="20"/>
  <c r="C385" i="20" l="1"/>
  <c r="G385" i="20"/>
  <c r="A386" i="20"/>
  <c r="H386" i="20" s="1"/>
  <c r="D385" i="20"/>
  <c r="E385" i="20"/>
  <c r="F385" i="20"/>
  <c r="B385" i="20"/>
  <c r="C386" i="20" l="1"/>
  <c r="G386" i="20"/>
  <c r="A387" i="20"/>
  <c r="H387" i="20" s="1"/>
  <c r="B386" i="20"/>
  <c r="D386" i="20"/>
  <c r="F386" i="20"/>
  <c r="E386" i="20"/>
  <c r="C387" i="20" l="1"/>
  <c r="G387" i="20"/>
  <c r="A388" i="20"/>
  <c r="H388" i="20" s="1"/>
  <c r="E387" i="20"/>
  <c r="D387" i="20"/>
  <c r="B387" i="20"/>
  <c r="F387" i="20"/>
  <c r="C388" i="20" l="1"/>
  <c r="G388" i="20"/>
  <c r="A389" i="20"/>
  <c r="H389" i="20" s="1"/>
  <c r="E388" i="20"/>
  <c r="D388" i="20"/>
  <c r="F388" i="20"/>
  <c r="B388" i="20"/>
  <c r="C389" i="20" l="1"/>
  <c r="G389" i="20"/>
  <c r="A390" i="20"/>
  <c r="H390" i="20" s="1"/>
  <c r="B389" i="20"/>
  <c r="D389" i="20"/>
  <c r="E389" i="20"/>
  <c r="F389" i="20"/>
  <c r="C390" i="20" l="1"/>
  <c r="G390" i="20"/>
  <c r="A391" i="20"/>
  <c r="H391" i="20" s="1"/>
  <c r="F390" i="20"/>
  <c r="E390" i="20"/>
  <c r="D390" i="20"/>
  <c r="B390" i="20"/>
  <c r="C391" i="20" l="1"/>
  <c r="G391" i="20"/>
  <c r="A392" i="20"/>
  <c r="H392" i="20" s="1"/>
  <c r="B391" i="20"/>
  <c r="D391" i="20"/>
  <c r="E391" i="20"/>
  <c r="F391" i="20"/>
  <c r="C392" i="20" l="1"/>
  <c r="G392" i="20"/>
  <c r="A393" i="20"/>
  <c r="H393" i="20" s="1"/>
  <c r="F392" i="20"/>
  <c r="E392" i="20"/>
  <c r="B392" i="20"/>
  <c r="D392" i="20"/>
  <c r="C393" i="20" l="1"/>
  <c r="G393" i="20"/>
  <c r="A394" i="20"/>
  <c r="H394" i="20" s="1"/>
  <c r="D393" i="20"/>
  <c r="E393" i="20"/>
  <c r="F393" i="20"/>
  <c r="B393" i="20"/>
  <c r="C394" i="20" l="1"/>
  <c r="G394" i="20"/>
  <c r="A395" i="20"/>
  <c r="H395" i="20" s="1"/>
  <c r="B394" i="20"/>
  <c r="D394" i="20"/>
  <c r="E394" i="20"/>
  <c r="F394" i="20"/>
  <c r="C395" i="20" l="1"/>
  <c r="G395" i="20"/>
  <c r="A396" i="20"/>
  <c r="H396" i="20" s="1"/>
  <c r="F395" i="20"/>
  <c r="D395" i="20"/>
  <c r="B395" i="20"/>
  <c r="E395" i="20"/>
  <c r="C396" i="20" l="1"/>
  <c r="G396" i="20"/>
  <c r="A397" i="20"/>
  <c r="H397" i="20" s="1"/>
  <c r="E396" i="20"/>
  <c r="F396" i="20"/>
  <c r="B396" i="20"/>
  <c r="D396" i="20"/>
  <c r="C397" i="20" l="1"/>
  <c r="G397" i="20"/>
  <c r="A398" i="20"/>
  <c r="H398" i="20" s="1"/>
  <c r="B397" i="20"/>
  <c r="D397" i="20"/>
  <c r="F397" i="20"/>
  <c r="E397" i="20"/>
  <c r="C398" i="20" l="1"/>
  <c r="G398" i="20"/>
  <c r="A399" i="20"/>
  <c r="H399" i="20" s="1"/>
  <c r="F398" i="20"/>
  <c r="B398" i="20"/>
  <c r="D398" i="20"/>
  <c r="E398" i="20"/>
  <c r="C399" i="20" l="1"/>
  <c r="G399" i="20"/>
  <c r="A400" i="20"/>
  <c r="H400" i="20" s="1"/>
  <c r="D399" i="20"/>
  <c r="E399" i="20"/>
  <c r="B399" i="20"/>
  <c r="F399" i="20"/>
  <c r="C400" i="20" l="1"/>
  <c r="G400" i="20"/>
  <c r="A401" i="20"/>
  <c r="H401" i="20" s="1"/>
  <c r="E400" i="20"/>
  <c r="F400" i="20"/>
  <c r="B400" i="20"/>
  <c r="D400" i="20"/>
  <c r="C401" i="20" l="1"/>
  <c r="G401" i="20"/>
  <c r="A402" i="20"/>
  <c r="H402" i="20" s="1"/>
  <c r="D401" i="20"/>
  <c r="F401" i="20"/>
  <c r="E401" i="20"/>
  <c r="B401" i="20"/>
  <c r="C402" i="20" l="1"/>
  <c r="G402" i="20"/>
  <c r="A403" i="20"/>
  <c r="H403" i="20" s="1"/>
  <c r="B402" i="20"/>
  <c r="F402" i="20"/>
  <c r="D402" i="20"/>
  <c r="E402" i="20"/>
  <c r="C403" i="20" l="1"/>
  <c r="G403" i="20"/>
  <c r="A404" i="20"/>
  <c r="H404" i="20" s="1"/>
  <c r="B403" i="20"/>
  <c r="D403" i="20"/>
  <c r="E403" i="20"/>
  <c r="F403" i="20"/>
  <c r="C404" i="20" l="1"/>
  <c r="G404" i="20"/>
  <c r="A405" i="20"/>
  <c r="H405" i="20" s="1"/>
  <c r="B404" i="20"/>
  <c r="D404" i="20"/>
  <c r="E404" i="20"/>
  <c r="F404" i="20"/>
  <c r="C405" i="20" l="1"/>
  <c r="G405" i="20"/>
  <c r="A406" i="20"/>
  <c r="H406" i="20" s="1"/>
  <c r="D405" i="20"/>
  <c r="E405" i="20"/>
  <c r="F405" i="20"/>
  <c r="B405" i="20"/>
  <c r="C406" i="20" l="1"/>
  <c r="G406" i="20"/>
  <c r="A407" i="20"/>
  <c r="H407" i="20" s="1"/>
  <c r="E406" i="20"/>
  <c r="B406" i="20"/>
  <c r="D406" i="20"/>
  <c r="F406" i="20"/>
  <c r="C407" i="20" l="1"/>
  <c r="G407" i="20"/>
  <c r="A408" i="20"/>
  <c r="H408" i="20" s="1"/>
  <c r="F407" i="20"/>
  <c r="B407" i="20"/>
  <c r="D407" i="20"/>
  <c r="E407" i="20"/>
  <c r="C408" i="20" l="1"/>
  <c r="G408" i="20"/>
  <c r="A409" i="20"/>
  <c r="H409" i="20" s="1"/>
  <c r="E408" i="20"/>
  <c r="B408" i="20"/>
  <c r="F408" i="20"/>
  <c r="D408" i="20"/>
  <c r="C409" i="20" l="1"/>
  <c r="G409" i="20"/>
  <c r="A410" i="20"/>
  <c r="H410" i="20" s="1"/>
  <c r="E409" i="20"/>
  <c r="F409" i="20"/>
  <c r="D409" i="20"/>
  <c r="B409" i="20"/>
  <c r="C410" i="20" l="1"/>
  <c r="G410" i="20"/>
  <c r="A411" i="20"/>
  <c r="H411" i="20" s="1"/>
  <c r="B410" i="20"/>
  <c r="F410" i="20"/>
  <c r="D410" i="20"/>
  <c r="E410" i="20"/>
  <c r="C411" i="20" l="1"/>
  <c r="G411" i="20"/>
  <c r="A412" i="20"/>
  <c r="H412" i="20" s="1"/>
  <c r="F411" i="20"/>
  <c r="E411" i="20"/>
  <c r="D411" i="20"/>
  <c r="B411" i="20"/>
  <c r="C412" i="20" l="1"/>
  <c r="G412" i="20"/>
  <c r="A413" i="20"/>
  <c r="H413" i="20" s="1"/>
  <c r="E412" i="20"/>
  <c r="D412" i="20"/>
  <c r="F412" i="20"/>
  <c r="B412" i="20"/>
  <c r="C413" i="20" l="1"/>
  <c r="G413" i="20"/>
  <c r="A414" i="20"/>
  <c r="H414" i="20" s="1"/>
  <c r="F413" i="20"/>
  <c r="B413" i="20"/>
  <c r="D413" i="20"/>
  <c r="E413" i="20"/>
  <c r="C414" i="20" l="1"/>
  <c r="G414" i="20"/>
  <c r="A415" i="20"/>
  <c r="H415" i="20" s="1"/>
  <c r="D414" i="20"/>
  <c r="F414" i="20"/>
  <c r="E414" i="20"/>
  <c r="B414" i="20"/>
  <c r="C415" i="20" l="1"/>
  <c r="G415" i="20"/>
  <c r="A416" i="20"/>
  <c r="H416" i="20" s="1"/>
  <c r="B415" i="20"/>
  <c r="D415" i="20"/>
  <c r="E415" i="20"/>
  <c r="F415" i="20"/>
  <c r="C416" i="20" l="1"/>
  <c r="G416" i="20"/>
  <c r="A417" i="20"/>
  <c r="H417" i="20" s="1"/>
  <c r="D416" i="20"/>
  <c r="E416" i="20"/>
  <c r="B416" i="20"/>
  <c r="F416" i="20"/>
  <c r="C417" i="20" l="1"/>
  <c r="G417" i="20"/>
  <c r="A418" i="20"/>
  <c r="H418" i="20" s="1"/>
  <c r="D417" i="20"/>
  <c r="B417" i="20"/>
  <c r="F417" i="20"/>
  <c r="E417" i="20"/>
  <c r="C418" i="20" l="1"/>
  <c r="G418" i="20"/>
  <c r="A419" i="20"/>
  <c r="H419" i="20" s="1"/>
  <c r="B418" i="20"/>
  <c r="D418" i="20"/>
  <c r="E418" i="20"/>
  <c r="F418" i="20"/>
  <c r="C419" i="20" l="1"/>
  <c r="G419" i="20"/>
  <c r="A420" i="20"/>
  <c r="H420" i="20" s="1"/>
  <c r="F419" i="20"/>
  <c r="E419" i="20"/>
  <c r="B419" i="20"/>
  <c r="D419" i="20"/>
  <c r="C420" i="20" l="1"/>
  <c r="G420" i="20"/>
  <c r="A421" i="20"/>
  <c r="H421" i="20" s="1"/>
  <c r="D420" i="20"/>
  <c r="E420" i="20"/>
  <c r="F420" i="20"/>
  <c r="B420" i="20"/>
  <c r="C421" i="20" l="1"/>
  <c r="G421" i="20"/>
  <c r="A422" i="20"/>
  <c r="H422" i="20" s="1"/>
  <c r="E421" i="20"/>
  <c r="D421" i="20"/>
  <c r="F421" i="20"/>
  <c r="B421" i="20"/>
  <c r="G422" i="20" l="1"/>
  <c r="C422" i="20"/>
  <c r="A423" i="20"/>
  <c r="H423" i="20" s="1"/>
  <c r="D422" i="20"/>
  <c r="E422" i="20"/>
  <c r="F422" i="20"/>
  <c r="B422" i="20"/>
  <c r="C423" i="20" l="1"/>
  <c r="G423" i="20"/>
  <c r="A424" i="20"/>
  <c r="H424" i="20" s="1"/>
  <c r="B423" i="20"/>
  <c r="D423" i="20"/>
  <c r="E423" i="20"/>
  <c r="F423" i="20"/>
  <c r="C424" i="20" l="1"/>
  <c r="G424" i="20"/>
  <c r="A425" i="20"/>
  <c r="H425" i="20" s="1"/>
  <c r="E424" i="20"/>
  <c r="B424" i="20"/>
  <c r="D424" i="20"/>
  <c r="F424" i="20"/>
  <c r="G425" i="20" l="1"/>
  <c r="C425" i="20"/>
  <c r="A426" i="20"/>
  <c r="H426" i="20" s="1"/>
  <c r="B425" i="20"/>
  <c r="E425" i="20"/>
  <c r="F425" i="20"/>
  <c r="D425" i="20"/>
  <c r="C426" i="20" l="1"/>
  <c r="G426" i="20"/>
  <c r="A427" i="20"/>
  <c r="H427" i="20" s="1"/>
  <c r="F426" i="20"/>
  <c r="D426" i="20"/>
  <c r="B426" i="20"/>
  <c r="E426" i="20"/>
  <c r="C427" i="20" l="1"/>
  <c r="G427" i="20"/>
  <c r="A428" i="20"/>
  <c r="H428" i="20" s="1"/>
  <c r="B427" i="20"/>
  <c r="E427" i="20"/>
  <c r="F427" i="20"/>
  <c r="D427" i="20"/>
  <c r="C428" i="20" l="1"/>
  <c r="G428" i="20"/>
  <c r="A429" i="20"/>
  <c r="H429" i="20" s="1"/>
  <c r="D428" i="20"/>
  <c r="B428" i="20"/>
  <c r="E428" i="20"/>
  <c r="F428" i="20"/>
  <c r="C429" i="20" l="1"/>
  <c r="G429" i="20"/>
  <c r="A430" i="20"/>
  <c r="H430" i="20" s="1"/>
  <c r="D429" i="20"/>
  <c r="E429" i="20"/>
  <c r="B429" i="20"/>
  <c r="F429" i="20"/>
  <c r="C430" i="20" l="1"/>
  <c r="G430" i="20"/>
  <c r="A431" i="20"/>
  <c r="H431" i="20" s="1"/>
  <c r="F430" i="20"/>
  <c r="E430" i="20"/>
  <c r="B430" i="20"/>
  <c r="D430" i="20"/>
  <c r="C431" i="20" l="1"/>
  <c r="G431" i="20"/>
  <c r="A432" i="20"/>
  <c r="H432" i="20" s="1"/>
  <c r="F431" i="20"/>
  <c r="B431" i="20"/>
  <c r="E431" i="20"/>
  <c r="D431" i="20"/>
  <c r="C432" i="20" l="1"/>
  <c r="G432" i="20"/>
  <c r="A433" i="20"/>
  <c r="H433" i="20" s="1"/>
  <c r="F432" i="20"/>
  <c r="B432" i="20"/>
  <c r="D432" i="20"/>
  <c r="E432" i="20"/>
  <c r="G433" i="20" l="1"/>
  <c r="C433" i="20"/>
  <c r="A434" i="20"/>
  <c r="H434" i="20" s="1"/>
  <c r="D433" i="20"/>
  <c r="E433" i="20"/>
  <c r="F433" i="20"/>
  <c r="B433" i="20"/>
  <c r="G434" i="20" l="1"/>
  <c r="C434" i="20"/>
  <c r="A435" i="20"/>
  <c r="H435" i="20" s="1"/>
  <c r="F434" i="20"/>
  <c r="B434" i="20"/>
  <c r="D434" i="20"/>
  <c r="E434" i="20"/>
  <c r="C435" i="20" l="1"/>
  <c r="G435" i="20"/>
  <c r="A436" i="20"/>
  <c r="H436" i="20" s="1"/>
  <c r="D435" i="20"/>
  <c r="F435" i="20"/>
  <c r="B435" i="20"/>
  <c r="E435" i="20"/>
  <c r="C436" i="20" l="1"/>
  <c r="G436" i="20"/>
  <c r="A437" i="20"/>
  <c r="H437" i="20" s="1"/>
  <c r="E436" i="20"/>
  <c r="B436" i="20"/>
  <c r="D436" i="20"/>
  <c r="F436" i="20"/>
  <c r="C437" i="20" l="1"/>
  <c r="G437" i="20"/>
  <c r="A438" i="20"/>
  <c r="H438" i="20" s="1"/>
  <c r="D437" i="20"/>
  <c r="B437" i="20"/>
  <c r="E437" i="20"/>
  <c r="F437" i="20"/>
  <c r="C438" i="20" l="1"/>
  <c r="G438" i="20"/>
  <c r="A439" i="20"/>
  <c r="H439" i="20" s="1"/>
  <c r="B438" i="20"/>
  <c r="E438" i="20"/>
  <c r="F438" i="20"/>
  <c r="D438" i="20"/>
  <c r="C439" i="20" l="1"/>
  <c r="G439" i="20"/>
  <c r="A440" i="20"/>
  <c r="H440" i="20" s="1"/>
  <c r="F439" i="20"/>
  <c r="E439" i="20"/>
  <c r="B439" i="20"/>
  <c r="D439" i="20"/>
  <c r="G440" i="20" l="1"/>
  <c r="C440" i="20"/>
  <c r="A441" i="20"/>
  <c r="H441" i="20" s="1"/>
  <c r="D440" i="20"/>
  <c r="B440" i="20"/>
  <c r="E440" i="20"/>
  <c r="F440" i="20"/>
  <c r="C441" i="20" l="1"/>
  <c r="G441" i="20"/>
  <c r="A442" i="20"/>
  <c r="H442" i="20" s="1"/>
  <c r="B441" i="20"/>
  <c r="F441" i="20"/>
  <c r="E441" i="20"/>
  <c r="D441" i="20"/>
  <c r="C442" i="20" l="1"/>
  <c r="G442" i="20"/>
  <c r="A443" i="20"/>
  <c r="H443" i="20" s="1"/>
  <c r="F442" i="20"/>
  <c r="D442" i="20"/>
  <c r="E442" i="20"/>
  <c r="B442" i="20"/>
  <c r="C443" i="20" l="1"/>
  <c r="G443" i="20"/>
  <c r="A444" i="20"/>
  <c r="H444" i="20" s="1"/>
  <c r="D443" i="20"/>
  <c r="E443" i="20"/>
  <c r="B443" i="20"/>
  <c r="F443" i="20"/>
  <c r="C444" i="20" l="1"/>
  <c r="G444" i="20"/>
  <c r="A445" i="20"/>
  <c r="H445" i="20" s="1"/>
  <c r="E444" i="20"/>
  <c r="B444" i="20"/>
  <c r="D444" i="20"/>
  <c r="F444" i="20"/>
  <c r="C445" i="20" l="1"/>
  <c r="G445" i="20"/>
  <c r="A446" i="20"/>
  <c r="H446" i="20" s="1"/>
  <c r="F445" i="20"/>
  <c r="E445" i="20"/>
  <c r="D445" i="20"/>
  <c r="B445" i="20"/>
  <c r="C446" i="20" l="1"/>
  <c r="G446" i="20"/>
  <c r="A447" i="20"/>
  <c r="H447" i="20" s="1"/>
  <c r="D446" i="20"/>
  <c r="E446" i="20"/>
  <c r="B446" i="20"/>
  <c r="F446" i="20"/>
  <c r="C447" i="20" l="1"/>
  <c r="G447" i="20"/>
  <c r="A448" i="20"/>
  <c r="H448" i="20" s="1"/>
  <c r="E447" i="20"/>
  <c r="B447" i="20"/>
  <c r="D447" i="20"/>
  <c r="F447" i="20"/>
  <c r="C448" i="20" l="1"/>
  <c r="G448" i="20"/>
  <c r="A449" i="20"/>
  <c r="H449" i="20" s="1"/>
  <c r="F448" i="20"/>
  <c r="B448" i="20"/>
  <c r="D448" i="20"/>
  <c r="E448" i="20"/>
  <c r="C449" i="20" l="1"/>
  <c r="G449" i="20"/>
  <c r="A450" i="20"/>
  <c r="H450" i="20" s="1"/>
  <c r="D449" i="20"/>
  <c r="E449" i="20"/>
  <c r="F449" i="20"/>
  <c r="B449" i="20"/>
  <c r="C450" i="20" l="1"/>
  <c r="G450" i="20"/>
  <c r="A451" i="20"/>
  <c r="H451" i="20" s="1"/>
  <c r="B450" i="20"/>
  <c r="E450" i="20"/>
  <c r="F450" i="20"/>
  <c r="D450" i="20"/>
  <c r="C451" i="20" l="1"/>
  <c r="G451" i="20"/>
  <c r="A452" i="20"/>
  <c r="H452" i="20" s="1"/>
  <c r="F451" i="20"/>
  <c r="D451" i="20"/>
  <c r="E451" i="20"/>
  <c r="B451" i="20"/>
  <c r="C452" i="20" l="1"/>
  <c r="G452" i="20"/>
  <c r="A453" i="20"/>
  <c r="H453" i="20" s="1"/>
  <c r="D452" i="20"/>
  <c r="F452" i="20"/>
  <c r="B452" i="20"/>
  <c r="E452" i="20"/>
  <c r="C453" i="20" l="1"/>
  <c r="G453" i="20"/>
  <c r="A454" i="20"/>
  <c r="H454" i="20" s="1"/>
  <c r="B453" i="20"/>
  <c r="D453" i="20"/>
  <c r="F453" i="20"/>
  <c r="E453" i="20"/>
  <c r="C454" i="20" l="1"/>
  <c r="G454" i="20"/>
  <c r="A455" i="20"/>
  <c r="H455" i="20" s="1"/>
  <c r="F454" i="20"/>
  <c r="E454" i="20"/>
  <c r="B454" i="20"/>
  <c r="D454" i="20"/>
  <c r="C455" i="20" l="1"/>
  <c r="G455" i="20"/>
  <c r="A456" i="20"/>
  <c r="H456" i="20" s="1"/>
  <c r="D455" i="20"/>
  <c r="F455" i="20"/>
  <c r="E455" i="20"/>
  <c r="B455" i="20"/>
  <c r="C456" i="20" l="1"/>
  <c r="G456" i="20"/>
  <c r="A457" i="20"/>
  <c r="H457" i="20" s="1"/>
  <c r="E456" i="20"/>
  <c r="B456" i="20"/>
  <c r="D456" i="20"/>
  <c r="F456" i="20"/>
  <c r="C457" i="20" l="1"/>
  <c r="G457" i="20"/>
  <c r="A458" i="20"/>
  <c r="H458" i="20" s="1"/>
  <c r="F457" i="20"/>
  <c r="B457" i="20"/>
  <c r="D457" i="20"/>
  <c r="E457" i="20"/>
  <c r="C458" i="20" l="1"/>
  <c r="G458" i="20"/>
  <c r="A459" i="20"/>
  <c r="H459" i="20" s="1"/>
  <c r="D458" i="20"/>
  <c r="F458" i="20"/>
  <c r="E458" i="20"/>
  <c r="B458" i="20"/>
  <c r="C459" i="20" l="1"/>
  <c r="G459" i="20"/>
  <c r="A460" i="20"/>
  <c r="H460" i="20" s="1"/>
  <c r="E459" i="20"/>
  <c r="B459" i="20"/>
  <c r="D459" i="20"/>
  <c r="F459" i="20"/>
  <c r="C460" i="20" l="1"/>
  <c r="G460" i="20"/>
  <c r="A461" i="20"/>
  <c r="H461" i="20" s="1"/>
  <c r="D460" i="20"/>
  <c r="E460" i="20"/>
  <c r="F460" i="20"/>
  <c r="B460" i="20"/>
  <c r="C461" i="20" l="1"/>
  <c r="G461" i="20"/>
  <c r="A462" i="20"/>
  <c r="H462" i="20" s="1"/>
  <c r="D461" i="20"/>
  <c r="E461" i="20"/>
  <c r="B461" i="20"/>
  <c r="F461" i="20"/>
  <c r="C462" i="20" l="1"/>
  <c r="G462" i="20"/>
  <c r="A463" i="20"/>
  <c r="H463" i="20" s="1"/>
  <c r="B462" i="20"/>
  <c r="E462" i="20"/>
  <c r="D462" i="20"/>
  <c r="F462" i="20"/>
  <c r="C463" i="20" l="1"/>
  <c r="G463" i="20"/>
  <c r="A464" i="20"/>
  <c r="H464" i="20" s="1"/>
  <c r="F463" i="20"/>
  <c r="D463" i="20"/>
  <c r="B463" i="20"/>
  <c r="E463" i="20"/>
  <c r="C464" i="20" l="1"/>
  <c r="G464" i="20"/>
  <c r="A465" i="20"/>
  <c r="H465" i="20" s="1"/>
  <c r="D464" i="20"/>
  <c r="F464" i="20"/>
  <c r="E464" i="20"/>
  <c r="B464" i="20"/>
  <c r="C465" i="20" l="1"/>
  <c r="G465" i="20"/>
  <c r="A466" i="20"/>
  <c r="H466" i="20" s="1"/>
  <c r="B465" i="20"/>
  <c r="E465" i="20"/>
  <c r="F465" i="20"/>
  <c r="D465" i="20"/>
  <c r="C466" i="20" l="1"/>
  <c r="G466" i="20"/>
  <c r="A467" i="20"/>
  <c r="H467" i="20" s="1"/>
  <c r="F466" i="20"/>
  <c r="B466" i="20"/>
  <c r="E466" i="20"/>
  <c r="D466" i="20"/>
  <c r="C467" i="20" l="1"/>
  <c r="G467" i="20"/>
  <c r="A468" i="20"/>
  <c r="H468" i="20" s="1"/>
  <c r="D467" i="20"/>
  <c r="E467" i="20"/>
  <c r="B467" i="20"/>
  <c r="F467" i="20"/>
  <c r="C468" i="20" l="1"/>
  <c r="G468" i="20"/>
  <c r="A469" i="20"/>
  <c r="H469" i="20" s="1"/>
  <c r="E468" i="20"/>
  <c r="F468" i="20"/>
  <c r="B468" i="20"/>
  <c r="D468" i="20"/>
  <c r="C469" i="20" l="1"/>
  <c r="G469" i="20"/>
  <c r="A470" i="20"/>
  <c r="H470" i="20" s="1"/>
  <c r="F469" i="20"/>
  <c r="B469" i="20"/>
  <c r="D469" i="20"/>
  <c r="E469" i="20"/>
  <c r="C470" i="20" l="1"/>
  <c r="G470" i="20"/>
  <c r="A471" i="20"/>
  <c r="H471" i="20" s="1"/>
  <c r="B470" i="20"/>
  <c r="F470" i="20"/>
  <c r="D470" i="20"/>
  <c r="E470" i="20"/>
  <c r="C471" i="20" l="1"/>
  <c r="G471" i="20"/>
  <c r="A472" i="20"/>
  <c r="H472" i="20" s="1"/>
  <c r="E471" i="20"/>
  <c r="B471" i="20"/>
  <c r="F471" i="20"/>
  <c r="D471" i="20"/>
  <c r="C472" i="20" l="1"/>
  <c r="G472" i="20"/>
  <c r="A473" i="20"/>
  <c r="H473" i="20" s="1"/>
  <c r="B472" i="20"/>
  <c r="D472" i="20"/>
  <c r="F472" i="20"/>
  <c r="E472" i="20"/>
  <c r="C473" i="20" l="1"/>
  <c r="G473" i="20"/>
  <c r="A474" i="20"/>
  <c r="H474" i="20" s="1"/>
  <c r="D473" i="20"/>
  <c r="B473" i="20"/>
  <c r="E473" i="20"/>
  <c r="F473" i="20"/>
  <c r="C474" i="20" l="1"/>
  <c r="G474" i="20"/>
  <c r="A475" i="20"/>
  <c r="H475" i="20" s="1"/>
  <c r="B474" i="20"/>
  <c r="E474" i="20"/>
  <c r="D474" i="20"/>
  <c r="F474" i="20"/>
  <c r="C475" i="20" l="1"/>
  <c r="G475" i="20"/>
  <c r="A476" i="20"/>
  <c r="H476" i="20" s="1"/>
  <c r="F475" i="20"/>
  <c r="D475" i="20"/>
  <c r="B475" i="20"/>
  <c r="E475" i="20"/>
  <c r="C476" i="20" l="1"/>
  <c r="G476" i="20"/>
  <c r="A477" i="20"/>
  <c r="H477" i="20" s="1"/>
  <c r="D476" i="20"/>
  <c r="B476" i="20"/>
  <c r="E476" i="20"/>
  <c r="F476" i="20"/>
  <c r="C477" i="20" l="1"/>
  <c r="G477" i="20"/>
  <c r="A478" i="20"/>
  <c r="H478" i="20" s="1"/>
  <c r="B477" i="20"/>
  <c r="E477" i="20"/>
  <c r="D477" i="20"/>
  <c r="F477" i="20"/>
  <c r="C478" i="20" l="1"/>
  <c r="G478" i="20"/>
  <c r="A479" i="20"/>
  <c r="H479" i="20" s="1"/>
  <c r="F478" i="20"/>
  <c r="D478" i="20"/>
  <c r="E478" i="20"/>
  <c r="B478" i="20"/>
  <c r="C479" i="20" l="1"/>
  <c r="G479" i="20"/>
  <c r="A480" i="20"/>
  <c r="H480" i="20" s="1"/>
  <c r="D479" i="20"/>
  <c r="B479" i="20"/>
  <c r="F479" i="20"/>
  <c r="E479" i="20"/>
  <c r="C480" i="20" l="1"/>
  <c r="G480" i="20"/>
  <c r="A481" i="20"/>
  <c r="H481" i="20" s="1"/>
  <c r="E480" i="20"/>
  <c r="F480" i="20"/>
  <c r="B480" i="20"/>
  <c r="D480" i="20"/>
  <c r="C481" i="20" l="1"/>
  <c r="G481" i="20"/>
  <c r="A482" i="20"/>
  <c r="H482" i="20" s="1"/>
  <c r="F481" i="20"/>
  <c r="E481" i="20"/>
  <c r="D481" i="20"/>
  <c r="B481" i="20"/>
  <c r="C482" i="20" l="1"/>
  <c r="G482" i="20"/>
  <c r="A483" i="20"/>
  <c r="H483" i="20" s="1"/>
  <c r="B482" i="20"/>
  <c r="D482" i="20"/>
  <c r="E482" i="20"/>
  <c r="F482" i="20"/>
  <c r="C483" i="20" l="1"/>
  <c r="G483" i="20"/>
  <c r="A484" i="20"/>
  <c r="H484" i="20" s="1"/>
  <c r="E483" i="20"/>
  <c r="B483" i="20"/>
  <c r="F483" i="20"/>
  <c r="D483" i="20"/>
  <c r="C484" i="20" l="1"/>
  <c r="G484" i="20"/>
  <c r="A485" i="20"/>
  <c r="H485" i="20" s="1"/>
  <c r="F484" i="20"/>
  <c r="B484" i="20"/>
  <c r="E484" i="20"/>
  <c r="D484" i="20"/>
  <c r="C485" i="20" l="1"/>
  <c r="G485" i="20"/>
  <c r="A486" i="20"/>
  <c r="H486" i="20" s="1"/>
  <c r="D485" i="20"/>
  <c r="B485" i="20"/>
  <c r="F485" i="20"/>
  <c r="E485" i="20"/>
  <c r="C486" i="20" l="1"/>
  <c r="G486" i="20"/>
  <c r="A487" i="20"/>
  <c r="H487" i="20" s="1"/>
  <c r="B486" i="20"/>
  <c r="E486" i="20"/>
  <c r="D486" i="20"/>
  <c r="F486" i="20"/>
  <c r="C487" i="20" l="1"/>
  <c r="G487" i="20"/>
  <c r="A488" i="20"/>
  <c r="H488" i="20" s="1"/>
  <c r="F487" i="20"/>
  <c r="B487" i="20"/>
  <c r="D487" i="20"/>
  <c r="E487" i="20"/>
  <c r="C488" i="20" l="1"/>
  <c r="G488" i="20"/>
  <c r="A489" i="20"/>
  <c r="H489" i="20" s="1"/>
  <c r="D488" i="20"/>
  <c r="B488" i="20"/>
  <c r="E488" i="20"/>
  <c r="F488" i="20"/>
  <c r="C489" i="20" l="1"/>
  <c r="G489" i="20"/>
  <c r="A490" i="20"/>
  <c r="H490" i="20" s="1"/>
  <c r="B489" i="20"/>
  <c r="F489" i="20"/>
  <c r="D489" i="20"/>
  <c r="E489" i="20"/>
  <c r="C490" i="20" l="1"/>
  <c r="G490" i="20"/>
  <c r="A491" i="20"/>
  <c r="H491" i="20" s="1"/>
  <c r="F490" i="20"/>
  <c r="D490" i="20"/>
  <c r="B490" i="20"/>
  <c r="E490" i="20"/>
  <c r="C491" i="20" l="1"/>
  <c r="G491" i="20"/>
  <c r="A492" i="20"/>
  <c r="H492" i="20" s="1"/>
  <c r="D491" i="20"/>
  <c r="E491" i="20"/>
  <c r="B491" i="20"/>
  <c r="F491" i="20"/>
  <c r="C492" i="20" l="1"/>
  <c r="G492" i="20"/>
  <c r="A493" i="20"/>
  <c r="H493" i="20" s="1"/>
  <c r="E492" i="20"/>
  <c r="F492" i="20"/>
  <c r="B492" i="20"/>
  <c r="D492" i="20"/>
  <c r="G493" i="20" l="1"/>
  <c r="C493" i="20"/>
  <c r="A494" i="20"/>
  <c r="H494" i="20" s="1"/>
  <c r="F493" i="20"/>
  <c r="E493" i="20"/>
  <c r="B493" i="20"/>
  <c r="D493" i="20"/>
  <c r="C494" i="20" l="1"/>
  <c r="G494" i="20"/>
  <c r="A495" i="20"/>
  <c r="H495" i="20" s="1"/>
  <c r="D494" i="20"/>
  <c r="E494" i="20"/>
  <c r="F494" i="20"/>
  <c r="B494" i="20"/>
  <c r="C495" i="20" l="1"/>
  <c r="G495" i="20"/>
  <c r="A496" i="20"/>
  <c r="H496" i="20" s="1"/>
  <c r="E495" i="20"/>
  <c r="B495" i="20"/>
  <c r="D495" i="20"/>
  <c r="F495" i="20"/>
  <c r="C496" i="20" l="1"/>
  <c r="G496" i="20"/>
  <c r="A497" i="20"/>
  <c r="H497" i="20" s="1"/>
  <c r="F496" i="20"/>
  <c r="E496" i="20"/>
  <c r="B496" i="20"/>
  <c r="D496" i="20"/>
  <c r="C497" i="20" l="1"/>
  <c r="G497" i="20"/>
  <c r="A498" i="20"/>
  <c r="H498" i="20" s="1"/>
  <c r="D497" i="20"/>
  <c r="E497" i="20"/>
  <c r="F497" i="20"/>
  <c r="B497" i="20"/>
  <c r="C498" i="20" l="1"/>
  <c r="G498" i="20"/>
  <c r="A499" i="20"/>
  <c r="H499" i="20" s="1"/>
  <c r="B498" i="20"/>
  <c r="E498" i="20"/>
  <c r="F498" i="20"/>
  <c r="D498" i="20"/>
  <c r="C499" i="20" l="1"/>
  <c r="G499" i="20"/>
  <c r="A500" i="20"/>
  <c r="H500" i="20" s="1"/>
  <c r="F499" i="20"/>
  <c r="B499" i="20"/>
  <c r="D499" i="20"/>
  <c r="E499" i="20"/>
  <c r="C500" i="20" l="1"/>
  <c r="G500" i="20"/>
  <c r="A501" i="20"/>
  <c r="H501" i="20" s="1"/>
  <c r="D500" i="20"/>
  <c r="F500" i="20"/>
  <c r="B500" i="20"/>
  <c r="E500" i="20"/>
  <c r="C501" i="20" l="1"/>
  <c r="G501" i="20"/>
  <c r="A502" i="20"/>
  <c r="H502" i="20" s="1"/>
  <c r="B501" i="20"/>
  <c r="F501" i="20"/>
  <c r="E501" i="20"/>
  <c r="D501" i="20"/>
  <c r="C502" i="20" l="1"/>
  <c r="G502" i="20"/>
  <c r="A503" i="20"/>
  <c r="H503" i="20" s="1"/>
  <c r="F502" i="20"/>
  <c r="E502" i="20"/>
  <c r="B502" i="20"/>
  <c r="D502" i="20"/>
  <c r="C503" i="20" l="1"/>
  <c r="G503" i="20"/>
  <c r="A504" i="20"/>
  <c r="H504" i="20" s="1"/>
  <c r="D503" i="20"/>
  <c r="B503" i="20"/>
  <c r="E503" i="20"/>
  <c r="F503" i="20"/>
  <c r="C504" i="20" l="1"/>
  <c r="G504" i="20"/>
  <c r="A505" i="20"/>
  <c r="H505" i="20" s="1"/>
  <c r="E504" i="20"/>
  <c r="B504" i="20"/>
  <c r="D504" i="20"/>
  <c r="F504" i="20"/>
  <c r="C505" i="20" l="1"/>
  <c r="G505" i="20"/>
  <c r="A506" i="20"/>
  <c r="H506" i="20" s="1"/>
  <c r="F505" i="20"/>
  <c r="D505" i="20"/>
  <c r="B505" i="20"/>
  <c r="E505" i="20"/>
  <c r="C506" i="20" l="1"/>
  <c r="G506" i="20"/>
  <c r="A507" i="20"/>
  <c r="H507" i="20" s="1"/>
  <c r="D506" i="20"/>
  <c r="F506" i="20"/>
  <c r="B506" i="20"/>
  <c r="E506" i="20"/>
  <c r="C507" i="20" l="1"/>
  <c r="G507" i="20"/>
  <c r="A508" i="20"/>
  <c r="H508" i="20" s="1"/>
  <c r="E507" i="20"/>
  <c r="B507" i="20"/>
  <c r="D507" i="20"/>
  <c r="F507" i="20"/>
  <c r="C508" i="20" l="1"/>
  <c r="G508" i="20"/>
  <c r="A509" i="20"/>
  <c r="H509" i="20" s="1"/>
  <c r="B508" i="20"/>
  <c r="D508" i="20"/>
  <c r="E508" i="20"/>
  <c r="F508" i="20"/>
  <c r="C509" i="20" l="1"/>
  <c r="G509" i="20"/>
  <c r="A510" i="20"/>
  <c r="H510" i="20" s="1"/>
  <c r="D509" i="20"/>
  <c r="E509" i="20"/>
  <c r="F509" i="20"/>
  <c r="B509" i="20"/>
  <c r="C510" i="20" l="1"/>
  <c r="G510" i="20"/>
  <c r="A511" i="20"/>
  <c r="H511" i="20" s="1"/>
  <c r="B510" i="20"/>
  <c r="E510" i="20"/>
  <c r="D510" i="20"/>
  <c r="F510" i="20"/>
  <c r="C511" i="20" l="1"/>
  <c r="G511" i="20"/>
  <c r="A512" i="20"/>
  <c r="H512" i="20" s="1"/>
  <c r="F511" i="20"/>
  <c r="D511" i="20"/>
  <c r="E511" i="20"/>
  <c r="B511" i="20"/>
  <c r="C512" i="20" l="1"/>
  <c r="G512" i="20"/>
  <c r="A513" i="20"/>
  <c r="H513" i="20" s="1"/>
  <c r="D512" i="20"/>
  <c r="F512" i="20"/>
  <c r="B512" i="20"/>
  <c r="E512" i="20"/>
  <c r="C513" i="20" l="1"/>
  <c r="G513" i="20"/>
  <c r="A514" i="20"/>
  <c r="H514" i="20" s="1"/>
  <c r="D513" i="20"/>
  <c r="E513" i="20"/>
  <c r="F513" i="20"/>
  <c r="B513" i="20"/>
  <c r="C514" i="20" l="1"/>
  <c r="G514" i="20"/>
  <c r="A515" i="20"/>
  <c r="H515" i="20" s="1"/>
  <c r="F514" i="20"/>
  <c r="D514" i="20"/>
  <c r="E514" i="20"/>
  <c r="B514" i="20"/>
  <c r="C515" i="20" l="1"/>
  <c r="G515" i="20"/>
  <c r="A516" i="20"/>
  <c r="H516" i="20" s="1"/>
  <c r="E515" i="20"/>
  <c r="D515" i="20"/>
  <c r="F515" i="20"/>
  <c r="B515" i="20"/>
  <c r="C516" i="20" l="1"/>
  <c r="G516" i="20"/>
  <c r="A517" i="20"/>
  <c r="H517" i="20" s="1"/>
  <c r="E516" i="20"/>
  <c r="D516" i="20"/>
  <c r="B516" i="20"/>
  <c r="F516" i="20"/>
  <c r="C517" i="20" l="1"/>
  <c r="G517" i="20"/>
  <c r="A518" i="20"/>
  <c r="H518" i="20" s="1"/>
  <c r="F517" i="20"/>
  <c r="D517" i="20"/>
  <c r="E517" i="20"/>
  <c r="B517" i="20"/>
  <c r="C518" i="20" l="1"/>
  <c r="G518" i="20"/>
  <c r="A519" i="20"/>
  <c r="H519" i="20" s="1"/>
  <c r="D518" i="20"/>
  <c r="F518" i="20"/>
  <c r="B518" i="20"/>
  <c r="E518" i="20"/>
  <c r="C519" i="20" l="1"/>
  <c r="G519" i="20"/>
  <c r="A520" i="20"/>
  <c r="H520" i="20" s="1"/>
  <c r="E519" i="20"/>
  <c r="B519" i="20"/>
  <c r="D519" i="20"/>
  <c r="F519" i="20"/>
  <c r="C520" i="20" l="1"/>
  <c r="G520" i="20"/>
  <c r="A521" i="20"/>
  <c r="H521" i="20" s="1"/>
  <c r="B520" i="20"/>
  <c r="D520" i="20"/>
  <c r="E520" i="20"/>
  <c r="F520" i="20"/>
  <c r="C521" i="20" l="1"/>
  <c r="G521" i="20"/>
  <c r="A522" i="20"/>
  <c r="H522" i="20" s="1"/>
  <c r="D521" i="20"/>
  <c r="F521" i="20"/>
  <c r="B521" i="20"/>
  <c r="E521" i="20"/>
  <c r="C522" i="20" l="1"/>
  <c r="G522" i="20"/>
  <c r="A523" i="20"/>
  <c r="H523" i="20" s="1"/>
  <c r="B522" i="20"/>
  <c r="D522" i="20"/>
  <c r="E522" i="20"/>
  <c r="F522" i="20"/>
  <c r="C523" i="20" l="1"/>
  <c r="G523" i="20"/>
  <c r="A524" i="20"/>
  <c r="H524" i="20" s="1"/>
  <c r="F523" i="20"/>
  <c r="B523" i="20"/>
  <c r="D523" i="20"/>
  <c r="E523" i="20"/>
  <c r="C524" i="20" l="1"/>
  <c r="G524" i="20"/>
  <c r="A525" i="20"/>
  <c r="H525" i="20" s="1"/>
  <c r="D524" i="20"/>
  <c r="B524" i="20"/>
  <c r="E524" i="20"/>
  <c r="F524" i="20"/>
  <c r="C525" i="20" l="1"/>
  <c r="G525" i="20"/>
  <c r="A526" i="20"/>
  <c r="H526" i="20" s="1"/>
  <c r="B525" i="20"/>
  <c r="F525" i="20"/>
  <c r="E525" i="20"/>
  <c r="D525" i="20"/>
  <c r="C526" i="20" l="1"/>
  <c r="G526" i="20"/>
  <c r="A527" i="20"/>
  <c r="H527" i="20" s="1"/>
  <c r="F526" i="20"/>
  <c r="E526" i="20"/>
  <c r="B526" i="20"/>
  <c r="D526" i="20"/>
  <c r="C527" i="20" l="1"/>
  <c r="G527" i="20"/>
  <c r="A528" i="20"/>
  <c r="H528" i="20" s="1"/>
  <c r="F527" i="20"/>
  <c r="B527" i="20"/>
  <c r="D527" i="20"/>
  <c r="E527" i="20"/>
  <c r="C528" i="20" l="1"/>
  <c r="G528" i="20"/>
  <c r="A529" i="20"/>
  <c r="H529" i="20" s="1"/>
  <c r="E528" i="20"/>
  <c r="B528" i="20"/>
  <c r="D528" i="20"/>
  <c r="F528" i="20"/>
  <c r="C529" i="20" l="1"/>
  <c r="G529" i="20"/>
  <c r="A530" i="20"/>
  <c r="H530" i="20" s="1"/>
  <c r="E529" i="20"/>
  <c r="B529" i="20"/>
  <c r="D529" i="20"/>
  <c r="F529" i="20"/>
  <c r="C530" i="20" l="1"/>
  <c r="G530" i="20"/>
  <c r="A531" i="20"/>
  <c r="H531" i="20" s="1"/>
  <c r="E530" i="20"/>
  <c r="F530" i="20"/>
  <c r="B530" i="20"/>
  <c r="D530" i="20"/>
  <c r="C531" i="20" l="1"/>
  <c r="G531" i="20"/>
  <c r="A532" i="20"/>
  <c r="H532" i="20" s="1"/>
  <c r="E531" i="20"/>
  <c r="B531" i="20"/>
  <c r="D531" i="20"/>
  <c r="F531" i="20"/>
  <c r="C532" i="20" l="1"/>
  <c r="G532" i="20"/>
  <c r="A533" i="20"/>
  <c r="H533" i="20" s="1"/>
  <c r="F532" i="20"/>
  <c r="B532" i="20"/>
  <c r="E532" i="20"/>
  <c r="D532" i="20"/>
  <c r="C533" i="20" l="1"/>
  <c r="G533" i="20"/>
  <c r="A534" i="20"/>
  <c r="H534" i="20" s="1"/>
  <c r="D533" i="20"/>
  <c r="E533" i="20"/>
  <c r="F533" i="20"/>
  <c r="B533" i="20"/>
  <c r="C534" i="20" l="1"/>
  <c r="G534" i="20"/>
  <c r="A535" i="20"/>
  <c r="H535" i="20" s="1"/>
  <c r="B534" i="20"/>
  <c r="E534" i="20"/>
  <c r="F534" i="20"/>
  <c r="D534" i="20"/>
  <c r="C535" i="20" l="1"/>
  <c r="G535" i="20"/>
  <c r="A536" i="20"/>
  <c r="H536" i="20" s="1"/>
  <c r="F535" i="20"/>
  <c r="E535" i="20"/>
  <c r="B535" i="20"/>
  <c r="D535" i="20"/>
  <c r="C536" i="20" l="1"/>
  <c r="G536" i="20"/>
  <c r="A537" i="20"/>
  <c r="H537" i="20" s="1"/>
  <c r="D536" i="20"/>
  <c r="E536" i="20"/>
  <c r="F536" i="20"/>
  <c r="B536" i="20"/>
  <c r="C537" i="20" l="1"/>
  <c r="G537" i="20"/>
  <c r="A538" i="20"/>
  <c r="H538" i="20" s="1"/>
  <c r="D537" i="20"/>
  <c r="B537" i="20"/>
  <c r="E537" i="20"/>
  <c r="F537" i="20"/>
  <c r="C538" i="20" l="1"/>
  <c r="G538" i="20"/>
  <c r="A539" i="20"/>
  <c r="H539" i="20" s="1"/>
  <c r="F538" i="20"/>
  <c r="E538" i="20"/>
  <c r="B538" i="20"/>
  <c r="D538" i="20"/>
  <c r="C539" i="20" l="1"/>
  <c r="G539" i="20"/>
  <c r="A540" i="20"/>
  <c r="H540" i="20" s="1"/>
  <c r="D539" i="20"/>
  <c r="E539" i="20"/>
  <c r="B539" i="20"/>
  <c r="F539" i="20"/>
  <c r="C540" i="20" l="1"/>
  <c r="G540" i="20"/>
  <c r="A541" i="20"/>
  <c r="H541" i="20" s="1"/>
  <c r="E540" i="20"/>
  <c r="F540" i="20"/>
  <c r="B540" i="20"/>
  <c r="D540" i="20"/>
  <c r="C541" i="20" l="1"/>
  <c r="G541" i="20"/>
  <c r="A542" i="20"/>
  <c r="H542" i="20" s="1"/>
  <c r="E541" i="20"/>
  <c r="B541" i="20"/>
  <c r="F541" i="20"/>
  <c r="D541" i="20"/>
  <c r="C542" i="20" l="1"/>
  <c r="G542" i="20"/>
  <c r="A543" i="20"/>
  <c r="H543" i="20" s="1"/>
  <c r="D542" i="20"/>
  <c r="B542" i="20"/>
  <c r="E542" i="20"/>
  <c r="F542" i="20"/>
  <c r="C543" i="20" l="1"/>
  <c r="G543" i="20"/>
  <c r="A544" i="20"/>
  <c r="H544" i="20" s="1"/>
  <c r="E543" i="20"/>
  <c r="B543" i="20"/>
  <c r="D543" i="20"/>
  <c r="F543" i="20"/>
  <c r="C544" i="20" l="1"/>
  <c r="G544" i="20"/>
  <c r="A545" i="20"/>
  <c r="H545" i="20" s="1"/>
  <c r="D544" i="20"/>
  <c r="F544" i="20"/>
  <c r="E544" i="20"/>
  <c r="B544" i="20"/>
  <c r="C545" i="20" l="1"/>
  <c r="G545" i="20"/>
  <c r="A546" i="20"/>
  <c r="H546" i="20" s="1"/>
  <c r="D545" i="20"/>
  <c r="B545" i="20"/>
  <c r="E545" i="20"/>
  <c r="F545" i="20"/>
  <c r="C546" i="20" l="1"/>
  <c r="G546" i="20"/>
  <c r="A547" i="20"/>
  <c r="H547" i="20" s="1"/>
  <c r="B546" i="20"/>
  <c r="D546" i="20"/>
  <c r="E546" i="20"/>
  <c r="F546" i="20"/>
  <c r="G547" i="20" l="1"/>
  <c r="C547" i="20"/>
  <c r="A548" i="20"/>
  <c r="H548" i="20" s="1"/>
  <c r="F547" i="20"/>
  <c r="B547" i="20"/>
  <c r="D547" i="20"/>
  <c r="E547" i="20"/>
  <c r="C548" i="20" l="1"/>
  <c r="G548" i="20"/>
  <c r="A549" i="20"/>
  <c r="H549" i="20" s="1"/>
  <c r="D548" i="20"/>
  <c r="B548" i="20"/>
  <c r="F548" i="20"/>
  <c r="E548" i="20"/>
  <c r="C549" i="20" l="1"/>
  <c r="G549" i="20"/>
  <c r="A550" i="20"/>
  <c r="H550" i="20" s="1"/>
  <c r="E549" i="20"/>
  <c r="F549" i="20"/>
  <c r="B549" i="20"/>
  <c r="D549" i="20"/>
  <c r="C550" i="20" l="1"/>
  <c r="G550" i="20"/>
  <c r="A551" i="20"/>
  <c r="H551" i="20" s="1"/>
  <c r="F550" i="20"/>
  <c r="B550" i="20"/>
  <c r="D550" i="20"/>
  <c r="E550" i="20"/>
  <c r="C551" i="20" l="1"/>
  <c r="G551" i="20"/>
  <c r="A552" i="20"/>
  <c r="H552" i="20" s="1"/>
  <c r="B551" i="20"/>
  <c r="D551" i="20"/>
  <c r="F551" i="20"/>
  <c r="E551" i="20"/>
  <c r="C552" i="20" l="1"/>
  <c r="G552" i="20"/>
  <c r="A553" i="20"/>
  <c r="H553" i="20" s="1"/>
  <c r="E552" i="20"/>
  <c r="D552" i="20"/>
  <c r="B552" i="20"/>
  <c r="F552" i="20"/>
  <c r="C553" i="20" l="1"/>
  <c r="G553" i="20"/>
  <c r="A554" i="20"/>
  <c r="H554" i="20" s="1"/>
  <c r="F553" i="20"/>
  <c r="B553" i="20"/>
  <c r="E553" i="20"/>
  <c r="D553" i="20"/>
  <c r="C554" i="20" l="1"/>
  <c r="G554" i="20"/>
  <c r="A555" i="20"/>
  <c r="H555" i="20" s="1"/>
  <c r="B554" i="20"/>
  <c r="E554" i="20"/>
  <c r="F554" i="20"/>
  <c r="D554" i="20"/>
  <c r="C555" i="20" l="1"/>
  <c r="G555" i="20"/>
  <c r="A556" i="20"/>
  <c r="H556" i="20" s="1"/>
  <c r="E555" i="20"/>
  <c r="B555" i="20"/>
  <c r="F555" i="20"/>
  <c r="D555" i="20"/>
  <c r="C556" i="20" l="1"/>
  <c r="G556" i="20"/>
  <c r="A557" i="20"/>
  <c r="H557" i="20" s="1"/>
  <c r="E556" i="20"/>
  <c r="F556" i="20"/>
  <c r="B556" i="20"/>
  <c r="D556" i="20"/>
  <c r="C557" i="20" l="1"/>
  <c r="G557" i="20"/>
  <c r="A558" i="20"/>
  <c r="H558" i="20" s="1"/>
  <c r="D557" i="20"/>
  <c r="E557" i="20"/>
  <c r="F557" i="20"/>
  <c r="B557" i="20"/>
  <c r="C558" i="20" l="1"/>
  <c r="G558" i="20"/>
  <c r="A559" i="20"/>
  <c r="H559" i="20" s="1"/>
  <c r="B558" i="20"/>
  <c r="F558" i="20"/>
  <c r="D558" i="20"/>
  <c r="E558" i="20"/>
  <c r="C559" i="20" l="1"/>
  <c r="G559" i="20"/>
  <c r="A560" i="20"/>
  <c r="H560" i="20" s="1"/>
  <c r="F559" i="20"/>
  <c r="D559" i="20"/>
  <c r="E559" i="20"/>
  <c r="B559" i="20"/>
  <c r="C560" i="20" l="1"/>
  <c r="G560" i="20"/>
  <c r="A561" i="20"/>
  <c r="H561" i="20" s="1"/>
  <c r="D560" i="20"/>
  <c r="E560" i="20"/>
  <c r="B560" i="20"/>
  <c r="F560" i="20"/>
  <c r="C561" i="20" l="1"/>
  <c r="G561" i="20"/>
  <c r="A562" i="20"/>
  <c r="H562" i="20" s="1"/>
  <c r="E561" i="20"/>
  <c r="D561" i="20"/>
  <c r="B561" i="20"/>
  <c r="F561" i="20"/>
  <c r="C562" i="20" l="1"/>
  <c r="G562" i="20"/>
  <c r="A563" i="20"/>
  <c r="H563" i="20" s="1"/>
  <c r="F562" i="20"/>
  <c r="D562" i="20"/>
  <c r="E562" i="20"/>
  <c r="B562" i="20"/>
  <c r="C563" i="20" l="1"/>
  <c r="G563" i="20"/>
  <c r="A564" i="20"/>
  <c r="H564" i="20" s="1"/>
  <c r="B563" i="20"/>
  <c r="D563" i="20"/>
  <c r="E563" i="20"/>
  <c r="F563" i="20"/>
  <c r="C564" i="20" l="1"/>
  <c r="G564" i="20"/>
  <c r="A565" i="20"/>
  <c r="H565" i="20" s="1"/>
  <c r="E564" i="20"/>
  <c r="D564" i="20"/>
  <c r="B564" i="20"/>
  <c r="F564" i="20"/>
  <c r="C565" i="20" l="1"/>
  <c r="G565" i="20"/>
  <c r="A566" i="20"/>
  <c r="H566" i="20" s="1"/>
  <c r="D565" i="20"/>
  <c r="E565" i="20"/>
  <c r="B565" i="20"/>
  <c r="F565" i="20"/>
  <c r="C566" i="20" l="1"/>
  <c r="G566" i="20"/>
  <c r="A567" i="20"/>
  <c r="H567" i="20" s="1"/>
  <c r="D566" i="20"/>
  <c r="F566" i="20"/>
  <c r="B566" i="20"/>
  <c r="E566" i="20"/>
  <c r="C567" i="20" l="1"/>
  <c r="G567" i="20"/>
  <c r="A568" i="20"/>
  <c r="H568" i="20" s="1"/>
  <c r="E567" i="20"/>
  <c r="B567" i="20"/>
  <c r="D567" i="20"/>
  <c r="F567" i="20"/>
  <c r="C568" i="20" l="1"/>
  <c r="G568" i="20"/>
  <c r="A569" i="20"/>
  <c r="H569" i="20" s="1"/>
  <c r="D568" i="20"/>
  <c r="B568" i="20"/>
  <c r="F568" i="20"/>
  <c r="E568" i="20"/>
  <c r="C569" i="20" l="1"/>
  <c r="G569" i="20"/>
  <c r="A570" i="20"/>
  <c r="H570" i="20" s="1"/>
  <c r="D569" i="20"/>
  <c r="B569" i="20"/>
  <c r="F569" i="20"/>
  <c r="E569" i="20"/>
  <c r="C570" i="20" l="1"/>
  <c r="G570" i="20"/>
  <c r="A571" i="20"/>
  <c r="H571" i="20" s="1"/>
  <c r="B570" i="20"/>
  <c r="D570" i="20"/>
  <c r="E570" i="20"/>
  <c r="F570" i="20"/>
  <c r="C571" i="20" l="1"/>
  <c r="G571" i="20"/>
  <c r="A572" i="20"/>
  <c r="H572" i="20" s="1"/>
  <c r="F571" i="20"/>
  <c r="B571" i="20"/>
  <c r="E571" i="20"/>
  <c r="D571" i="20"/>
  <c r="C572" i="20" l="1"/>
  <c r="G572" i="20"/>
  <c r="A573" i="20"/>
  <c r="H573" i="20" s="1"/>
  <c r="D572" i="20"/>
  <c r="F572" i="20"/>
  <c r="B572" i="20"/>
  <c r="E572" i="20"/>
  <c r="C573" i="20" l="1"/>
  <c r="G573" i="20"/>
  <c r="A574" i="20"/>
  <c r="H574" i="20" s="1"/>
  <c r="F573" i="20"/>
  <c r="B573" i="20"/>
  <c r="E573" i="20"/>
  <c r="D573" i="20"/>
  <c r="C574" i="20" l="1"/>
  <c r="G574" i="20"/>
  <c r="A575" i="20"/>
  <c r="H575" i="20" s="1"/>
  <c r="F574" i="20"/>
  <c r="B574" i="20"/>
  <c r="D574" i="20"/>
  <c r="E574" i="20"/>
  <c r="C575" i="20" l="1"/>
  <c r="G575" i="20"/>
  <c r="A576" i="20"/>
  <c r="H576" i="20" s="1"/>
  <c r="E575" i="20"/>
  <c r="D575" i="20"/>
  <c r="B575" i="20"/>
  <c r="F575" i="20"/>
  <c r="C576" i="20" l="1"/>
  <c r="G576" i="20"/>
  <c r="A577" i="20"/>
  <c r="H577" i="20" s="1"/>
  <c r="E576" i="20"/>
  <c r="F576" i="20"/>
  <c r="B576" i="20"/>
  <c r="D576" i="20"/>
  <c r="C577" i="20" l="1"/>
  <c r="G577" i="20"/>
  <c r="A578" i="20"/>
  <c r="H578" i="20" s="1"/>
  <c r="B577" i="20"/>
  <c r="E577" i="20"/>
  <c r="F577" i="20"/>
  <c r="D577" i="20"/>
  <c r="C578" i="20" l="1"/>
  <c r="G578" i="20"/>
  <c r="A579" i="20"/>
  <c r="H579" i="20" s="1"/>
  <c r="F578" i="20"/>
  <c r="B578" i="20"/>
  <c r="D578" i="20"/>
  <c r="E578" i="20"/>
  <c r="C579" i="20" l="1"/>
  <c r="G579" i="20"/>
  <c r="A580" i="20"/>
  <c r="H580" i="20" s="1"/>
  <c r="E579" i="20"/>
  <c r="B579" i="20"/>
  <c r="F579" i="20"/>
  <c r="D579" i="20"/>
  <c r="C580" i="20" l="1"/>
  <c r="G580" i="20"/>
  <c r="A581" i="20"/>
  <c r="H581" i="20" s="1"/>
  <c r="D580" i="20"/>
  <c r="F580" i="20"/>
  <c r="B580" i="20"/>
  <c r="E580" i="20"/>
  <c r="C581" i="20" l="1"/>
  <c r="G581" i="20"/>
  <c r="A582" i="20"/>
  <c r="H582" i="20" s="1"/>
  <c r="D581" i="20"/>
  <c r="F581" i="20"/>
  <c r="B581" i="20"/>
  <c r="E581" i="20"/>
  <c r="C582" i="20" l="1"/>
  <c r="G582" i="20"/>
  <c r="A583" i="20"/>
  <c r="H583" i="20" s="1"/>
  <c r="B582" i="20"/>
  <c r="E582" i="20"/>
  <c r="F582" i="20"/>
  <c r="D582" i="20"/>
  <c r="C583" i="20" l="1"/>
  <c r="G583" i="20"/>
  <c r="A584" i="20"/>
  <c r="H584" i="20" s="1"/>
  <c r="F583" i="20"/>
  <c r="D583" i="20"/>
  <c r="E583" i="20"/>
  <c r="B583" i="20"/>
  <c r="C584" i="20" l="1"/>
  <c r="G584" i="20"/>
  <c r="A585" i="20"/>
  <c r="H585" i="20" s="1"/>
  <c r="D584" i="20"/>
  <c r="F584" i="20"/>
  <c r="E584" i="20"/>
  <c r="B584" i="20"/>
  <c r="C585" i="20" l="1"/>
  <c r="G585" i="20"/>
  <c r="A586" i="20"/>
  <c r="H586" i="20" s="1"/>
  <c r="D585" i="20"/>
  <c r="B585" i="20"/>
  <c r="E585" i="20"/>
  <c r="F585" i="20"/>
  <c r="C586" i="20" l="1"/>
  <c r="G586" i="20"/>
  <c r="A587" i="20"/>
  <c r="H587" i="20" s="1"/>
  <c r="F586" i="20"/>
  <c r="B586" i="20"/>
  <c r="D586" i="20"/>
  <c r="E586" i="20"/>
  <c r="C587" i="20" l="1"/>
  <c r="G587" i="20"/>
  <c r="A588" i="20"/>
  <c r="H588" i="20" s="1"/>
  <c r="E587" i="20"/>
  <c r="B587" i="20"/>
  <c r="F587" i="20"/>
  <c r="D587" i="20"/>
  <c r="C588" i="20" l="1"/>
  <c r="G588" i="20"/>
  <c r="A589" i="20"/>
  <c r="H589" i="20" s="1"/>
  <c r="E588" i="20"/>
  <c r="B588" i="20"/>
  <c r="D588" i="20"/>
  <c r="F588" i="20"/>
  <c r="C589" i="20" l="1"/>
  <c r="G589" i="20"/>
  <c r="A590" i="20"/>
  <c r="H590" i="20" s="1"/>
  <c r="E589" i="20"/>
  <c r="F589" i="20"/>
  <c r="D589" i="20"/>
  <c r="B589" i="20"/>
  <c r="C590" i="20" l="1"/>
  <c r="G590" i="20"/>
  <c r="A591" i="20"/>
  <c r="H591" i="20" s="1"/>
  <c r="D590" i="20"/>
  <c r="E590" i="20"/>
  <c r="B590" i="20"/>
  <c r="F590" i="20"/>
  <c r="C591" i="20" l="1"/>
  <c r="G591" i="20"/>
  <c r="A592" i="20"/>
  <c r="H592" i="20" s="1"/>
  <c r="E591" i="20"/>
  <c r="B591" i="20"/>
  <c r="D591" i="20"/>
  <c r="F591" i="20"/>
  <c r="C592" i="20" l="1"/>
  <c r="G592" i="20"/>
  <c r="A593" i="20"/>
  <c r="H593" i="20" s="1"/>
  <c r="F592" i="20"/>
  <c r="B592" i="20"/>
  <c r="D592" i="20"/>
  <c r="E592" i="20"/>
  <c r="C593" i="20" l="1"/>
  <c r="G593" i="20"/>
  <c r="A594" i="20"/>
  <c r="H594" i="20" s="1"/>
  <c r="D593" i="20"/>
  <c r="F593" i="20"/>
  <c r="B593" i="20"/>
  <c r="E593" i="20"/>
  <c r="G594" i="20" l="1"/>
  <c r="C594" i="20"/>
  <c r="A595" i="20"/>
  <c r="H595" i="20" s="1"/>
  <c r="B594" i="20"/>
  <c r="D594" i="20"/>
  <c r="F594" i="20"/>
  <c r="E594" i="20"/>
  <c r="G595" i="20" l="1"/>
  <c r="C595" i="20"/>
  <c r="A596" i="20"/>
  <c r="H596" i="20" s="1"/>
  <c r="F595" i="20"/>
  <c r="B595" i="20"/>
  <c r="E595" i="20"/>
  <c r="D595" i="20"/>
  <c r="C596" i="20" l="1"/>
  <c r="G596" i="20"/>
  <c r="A597" i="20"/>
  <c r="H597" i="20" s="1"/>
  <c r="D596" i="20"/>
  <c r="E596" i="20"/>
  <c r="F596" i="20"/>
  <c r="B596" i="20"/>
  <c r="C597" i="20" l="1"/>
  <c r="G597" i="20"/>
  <c r="A598" i="20"/>
  <c r="H598" i="20" s="1"/>
  <c r="B597" i="20"/>
  <c r="D597" i="20"/>
  <c r="E597" i="20"/>
  <c r="F597" i="20"/>
  <c r="C598" i="20" l="1"/>
  <c r="G598" i="20"/>
  <c r="A599" i="20"/>
  <c r="H599" i="20" s="1"/>
  <c r="F598" i="20"/>
  <c r="B598" i="20"/>
  <c r="D598" i="20"/>
  <c r="E598" i="20"/>
  <c r="C599" i="20" l="1"/>
  <c r="G599" i="20"/>
  <c r="A600" i="20"/>
  <c r="H600" i="20" s="1"/>
  <c r="F599" i="20"/>
  <c r="D599" i="20"/>
  <c r="B599" i="20"/>
  <c r="E599" i="20"/>
  <c r="C600" i="20" l="1"/>
  <c r="G600" i="20"/>
  <c r="A601" i="20"/>
  <c r="H601" i="20" s="1"/>
  <c r="E600" i="20"/>
  <c r="F600" i="20"/>
  <c r="B600" i="20"/>
  <c r="D600" i="20"/>
  <c r="C601" i="20" l="1"/>
  <c r="G601" i="20"/>
  <c r="A602" i="20"/>
  <c r="H602" i="20" s="1"/>
  <c r="D601" i="20"/>
  <c r="B601" i="20"/>
  <c r="E601" i="20"/>
  <c r="F601" i="20"/>
  <c r="C602" i="20" l="1"/>
  <c r="G602" i="20"/>
  <c r="A603" i="20"/>
  <c r="H603" i="20" s="1"/>
  <c r="E602" i="20"/>
  <c r="B602" i="20"/>
  <c r="D602" i="20"/>
  <c r="F602" i="20"/>
  <c r="C603" i="20" l="1"/>
  <c r="G603" i="20"/>
  <c r="A604" i="20"/>
  <c r="H604" i="20" s="1"/>
  <c r="E603" i="20"/>
  <c r="B603" i="20"/>
  <c r="D603" i="20"/>
  <c r="F603" i="20"/>
  <c r="C604" i="20" l="1"/>
  <c r="G604" i="20"/>
  <c r="A605" i="20"/>
  <c r="H605" i="20" s="1"/>
  <c r="F604" i="20"/>
  <c r="B604" i="20"/>
  <c r="D604" i="20"/>
  <c r="E604" i="20"/>
  <c r="C605" i="20" l="1"/>
  <c r="G605" i="20"/>
  <c r="A606" i="20"/>
  <c r="H606" i="20" s="1"/>
  <c r="D605" i="20"/>
  <c r="E605" i="20"/>
  <c r="B605" i="20"/>
  <c r="F605" i="20"/>
  <c r="C606" i="20" l="1"/>
  <c r="G606" i="20"/>
  <c r="A607" i="20"/>
  <c r="H607" i="20" s="1"/>
  <c r="B606" i="20"/>
  <c r="F606" i="20"/>
  <c r="D606" i="20"/>
  <c r="E606" i="20"/>
  <c r="C607" i="20" l="1"/>
  <c r="G607" i="20"/>
  <c r="A608" i="20"/>
  <c r="H608" i="20" s="1"/>
  <c r="E607" i="20"/>
  <c r="D607" i="20"/>
  <c r="F607" i="20"/>
  <c r="B607" i="20"/>
  <c r="C608" i="20" l="1"/>
  <c r="G608" i="20"/>
  <c r="A609" i="20"/>
  <c r="H609" i="20" s="1"/>
  <c r="D608" i="20"/>
  <c r="F608" i="20"/>
  <c r="B608" i="20"/>
  <c r="E608" i="20"/>
  <c r="C609" i="20" l="1"/>
  <c r="G609" i="20"/>
  <c r="A610" i="20"/>
  <c r="H610" i="20" s="1"/>
  <c r="F609" i="20"/>
  <c r="B609" i="20"/>
  <c r="D609" i="20"/>
  <c r="E609" i="20"/>
  <c r="C610" i="20" l="1"/>
  <c r="G610" i="20"/>
  <c r="A611" i="20"/>
  <c r="H611" i="20" s="1"/>
  <c r="F610" i="20"/>
  <c r="E610" i="20"/>
  <c r="B610" i="20"/>
  <c r="D610" i="20"/>
  <c r="C611" i="20" l="1"/>
  <c r="G611" i="20"/>
  <c r="A612" i="20"/>
  <c r="H612" i="20" s="1"/>
  <c r="B611" i="20"/>
  <c r="E611" i="20"/>
  <c r="D611" i="20"/>
  <c r="F611" i="20"/>
  <c r="C612" i="20" l="1"/>
  <c r="G612" i="20"/>
  <c r="A613" i="20"/>
  <c r="H613" i="20" s="1"/>
  <c r="F612" i="20"/>
  <c r="E612" i="20"/>
  <c r="B612" i="20"/>
  <c r="D612" i="20"/>
  <c r="C613" i="20" l="1"/>
  <c r="G613" i="20"/>
  <c r="A614" i="20"/>
  <c r="H614" i="20" s="1"/>
  <c r="E613" i="20"/>
  <c r="B613" i="20"/>
  <c r="D613" i="20"/>
  <c r="F613" i="20"/>
  <c r="C614" i="20" l="1"/>
  <c r="G614" i="20"/>
  <c r="A615" i="20"/>
  <c r="H615" i="20" s="1"/>
  <c r="B614" i="20"/>
  <c r="D614" i="20"/>
  <c r="E614" i="20"/>
  <c r="F614" i="20"/>
  <c r="C615" i="20" l="1"/>
  <c r="G615" i="20"/>
  <c r="A616" i="20"/>
  <c r="H616" i="20" s="1"/>
  <c r="E615" i="20"/>
  <c r="D615" i="20"/>
  <c r="B615" i="20"/>
  <c r="F615" i="20"/>
  <c r="C616" i="20" l="1"/>
  <c r="G616" i="20"/>
  <c r="A617" i="20"/>
  <c r="H617" i="20" s="1"/>
  <c r="D616" i="20"/>
  <c r="F616" i="20"/>
  <c r="E616" i="20"/>
  <c r="B616" i="20"/>
  <c r="C617" i="20" l="1"/>
  <c r="G617" i="20"/>
  <c r="A618" i="20"/>
  <c r="H618" i="20" s="1"/>
  <c r="B617" i="20"/>
  <c r="E617" i="20"/>
  <c r="F617" i="20"/>
  <c r="D617" i="20"/>
  <c r="C618" i="20" l="1"/>
  <c r="G618" i="20"/>
  <c r="A619" i="20"/>
  <c r="H619" i="20" s="1"/>
  <c r="B618" i="20"/>
  <c r="F618" i="20"/>
  <c r="D618" i="20"/>
  <c r="E618" i="20"/>
  <c r="C619" i="20" l="1"/>
  <c r="G619" i="20"/>
  <c r="A620" i="20"/>
  <c r="H620" i="20" s="1"/>
  <c r="D619" i="20"/>
  <c r="B619" i="20"/>
  <c r="E619" i="20"/>
  <c r="F619" i="20"/>
  <c r="C620" i="20" l="1"/>
  <c r="G620" i="20"/>
  <c r="A621" i="20"/>
  <c r="H621" i="20" s="1"/>
  <c r="D620" i="20"/>
  <c r="F620" i="20"/>
  <c r="B620" i="20"/>
  <c r="E620" i="20"/>
  <c r="C621" i="20" l="1"/>
  <c r="G621" i="20"/>
  <c r="A622" i="20"/>
  <c r="H622" i="20" s="1"/>
  <c r="F621" i="20"/>
  <c r="B621" i="20"/>
  <c r="D621" i="20"/>
  <c r="E621" i="20"/>
  <c r="C622" i="20" l="1"/>
  <c r="G622" i="20"/>
  <c r="A623" i="20"/>
  <c r="H623" i="20" s="1"/>
  <c r="F622" i="20"/>
  <c r="D622" i="20"/>
  <c r="B622" i="20"/>
  <c r="E622" i="20"/>
  <c r="C623" i="20" l="1"/>
  <c r="G623" i="20"/>
  <c r="A624" i="20"/>
  <c r="H624" i="20" s="1"/>
  <c r="D623" i="20"/>
  <c r="B623" i="20"/>
  <c r="E623" i="20"/>
  <c r="F623" i="20"/>
  <c r="C624" i="20" l="1"/>
  <c r="G624" i="20"/>
  <c r="A625" i="20"/>
  <c r="H625" i="20" s="1"/>
  <c r="B624" i="20"/>
  <c r="F624" i="20"/>
  <c r="D624" i="20"/>
  <c r="E624" i="20"/>
  <c r="C625" i="20" l="1"/>
  <c r="G625" i="20"/>
  <c r="A626" i="20"/>
  <c r="H626" i="20" s="1"/>
  <c r="F625" i="20"/>
  <c r="B625" i="20"/>
  <c r="E625" i="20"/>
  <c r="D625" i="20"/>
  <c r="C626" i="20" l="1"/>
  <c r="G626" i="20"/>
  <c r="A627" i="20"/>
  <c r="H627" i="20" s="1"/>
  <c r="B626" i="20"/>
  <c r="D626" i="20"/>
  <c r="E626" i="20"/>
  <c r="F626" i="20"/>
  <c r="C627" i="20" l="1"/>
  <c r="G627" i="20"/>
  <c r="A628" i="20"/>
  <c r="H628" i="20" s="1"/>
  <c r="E627" i="20"/>
  <c r="B627" i="20"/>
  <c r="D627" i="20"/>
  <c r="F627" i="20"/>
  <c r="C628" i="20" l="1"/>
  <c r="G628" i="20"/>
  <c r="A629" i="20"/>
  <c r="H629" i="20" s="1"/>
  <c r="E628" i="20"/>
  <c r="F628" i="20"/>
  <c r="B628" i="20"/>
  <c r="D628" i="20"/>
  <c r="C629" i="20" l="1"/>
  <c r="G629" i="20"/>
  <c r="A630" i="20"/>
  <c r="H630" i="20" s="1"/>
  <c r="D629" i="20"/>
  <c r="B629" i="20"/>
  <c r="E629" i="20"/>
  <c r="F629" i="20"/>
  <c r="C630" i="20" l="1"/>
  <c r="G630" i="20"/>
  <c r="A631" i="20"/>
  <c r="H631" i="20" s="1"/>
  <c r="B630" i="20"/>
  <c r="F630" i="20"/>
  <c r="E630" i="20"/>
  <c r="D630" i="20"/>
  <c r="C631" i="20" l="1"/>
  <c r="G631" i="20"/>
  <c r="A632" i="20"/>
  <c r="H632" i="20" s="1"/>
  <c r="E631" i="20"/>
  <c r="B631" i="20"/>
  <c r="D631" i="20"/>
  <c r="F631" i="20"/>
  <c r="C632" i="20" l="1"/>
  <c r="G632" i="20"/>
  <c r="A633" i="20"/>
  <c r="H633" i="20" s="1"/>
  <c r="D632" i="20"/>
  <c r="F632" i="20"/>
  <c r="B632" i="20"/>
  <c r="E632" i="20"/>
  <c r="G633" i="20" l="1"/>
  <c r="C633" i="20"/>
  <c r="A634" i="20"/>
  <c r="H634" i="20" s="1"/>
  <c r="F633" i="20"/>
  <c r="E633" i="20"/>
  <c r="B633" i="20"/>
  <c r="D633" i="20"/>
  <c r="C634" i="20" l="1"/>
  <c r="G634" i="20"/>
  <c r="A635" i="20"/>
  <c r="H635" i="20" s="1"/>
  <c r="F634" i="20"/>
  <c r="D634" i="20"/>
  <c r="E634" i="20"/>
  <c r="B634" i="20"/>
  <c r="C635" i="20" l="1"/>
  <c r="G635" i="20"/>
  <c r="A636" i="20"/>
  <c r="H636" i="20" s="1"/>
  <c r="B635" i="20"/>
  <c r="D635" i="20"/>
  <c r="E635" i="20"/>
  <c r="F635" i="20"/>
  <c r="C636" i="20" l="1"/>
  <c r="G636" i="20"/>
  <c r="A637" i="20"/>
  <c r="H637" i="20" s="1"/>
  <c r="D636" i="20"/>
  <c r="E636" i="20"/>
  <c r="B636" i="20"/>
  <c r="F636" i="20"/>
  <c r="C637" i="20" l="1"/>
  <c r="G637" i="20"/>
  <c r="A638" i="20"/>
  <c r="H638" i="20" s="1"/>
  <c r="D637" i="20"/>
  <c r="F637" i="20"/>
  <c r="E637" i="20"/>
  <c r="B637" i="20"/>
  <c r="C638" i="20" l="1"/>
  <c r="G638" i="20"/>
  <c r="A639" i="20"/>
  <c r="H639" i="20" s="1"/>
  <c r="D638" i="20"/>
  <c r="E638" i="20"/>
  <c r="F638" i="20"/>
  <c r="B638" i="20"/>
  <c r="C639" i="20" l="1"/>
  <c r="G639" i="20"/>
  <c r="A640" i="20"/>
  <c r="H640" i="20" s="1"/>
  <c r="E639" i="20"/>
  <c r="B639" i="20"/>
  <c r="D639" i="20"/>
  <c r="F639" i="20"/>
  <c r="C640" i="20" l="1"/>
  <c r="G640" i="20"/>
  <c r="A641" i="20"/>
  <c r="H641" i="20" s="1"/>
  <c r="B640" i="20"/>
  <c r="D640" i="20"/>
  <c r="F640" i="20"/>
  <c r="E640" i="20"/>
  <c r="C641" i="20" l="1"/>
  <c r="G641" i="20"/>
  <c r="A642" i="20"/>
  <c r="H642" i="20" s="1"/>
  <c r="E641" i="20"/>
  <c r="B641" i="20"/>
  <c r="D641" i="20"/>
  <c r="F641" i="20"/>
  <c r="C642" i="20" l="1"/>
  <c r="G642" i="20"/>
  <c r="A643" i="20"/>
  <c r="H643" i="20" s="1"/>
  <c r="B642" i="20"/>
  <c r="D642" i="20"/>
  <c r="E642" i="20"/>
  <c r="F642" i="20"/>
  <c r="C643" i="20" l="1"/>
  <c r="G643" i="20"/>
  <c r="A644" i="20"/>
  <c r="H644" i="20" s="1"/>
  <c r="B643" i="20"/>
  <c r="D643" i="20"/>
  <c r="E643" i="20"/>
  <c r="F643" i="20"/>
  <c r="C644" i="20" l="1"/>
  <c r="G644" i="20"/>
  <c r="A645" i="20"/>
  <c r="H645" i="20" s="1"/>
  <c r="D644" i="20"/>
  <c r="E644" i="20"/>
  <c r="B644" i="20"/>
  <c r="F644" i="20"/>
  <c r="C645" i="20" l="1"/>
  <c r="G645" i="20"/>
  <c r="A646" i="20"/>
  <c r="H646" i="20" s="1"/>
  <c r="F645" i="20"/>
  <c r="E645" i="20"/>
  <c r="B645" i="20"/>
  <c r="D645" i="20"/>
  <c r="C646" i="20" l="1"/>
  <c r="G646" i="20"/>
  <c r="A647" i="20"/>
  <c r="H647" i="20" s="1"/>
  <c r="F646" i="20"/>
  <c r="D646" i="20"/>
  <c r="E646" i="20"/>
  <c r="B646" i="20"/>
  <c r="C647" i="20" l="1"/>
  <c r="G647" i="20"/>
  <c r="A648" i="20"/>
  <c r="H648" i="20" s="1"/>
  <c r="B647" i="20"/>
  <c r="F647" i="20"/>
  <c r="D647" i="20"/>
  <c r="E647" i="20"/>
  <c r="C648" i="20" l="1"/>
  <c r="G648" i="20"/>
  <c r="A649" i="20"/>
  <c r="H649" i="20" s="1"/>
  <c r="E648" i="20"/>
  <c r="B648" i="20"/>
  <c r="D648" i="20"/>
  <c r="F648" i="20"/>
  <c r="C649" i="20" l="1"/>
  <c r="G649" i="20"/>
  <c r="A650" i="20"/>
  <c r="H650" i="20" s="1"/>
  <c r="E649" i="20"/>
  <c r="F649" i="20"/>
  <c r="B649" i="20"/>
  <c r="D649" i="20"/>
  <c r="C650" i="20" l="1"/>
  <c r="G650" i="20"/>
  <c r="A651" i="20"/>
  <c r="H651" i="20" s="1"/>
  <c r="F650" i="20"/>
  <c r="B650" i="20"/>
  <c r="E650" i="20"/>
  <c r="D650" i="20"/>
  <c r="C651" i="20" l="1"/>
  <c r="G651" i="20"/>
  <c r="A652" i="20"/>
  <c r="H652" i="20" s="1"/>
  <c r="E651" i="20"/>
  <c r="D651" i="20"/>
  <c r="B651" i="20"/>
  <c r="F651" i="20"/>
  <c r="C652" i="20" l="1"/>
  <c r="G652" i="20"/>
  <c r="A653" i="20"/>
  <c r="H653" i="20" s="1"/>
  <c r="B652" i="20"/>
  <c r="D652" i="20"/>
  <c r="E652" i="20"/>
  <c r="F652" i="20"/>
  <c r="C653" i="20" l="1"/>
  <c r="G653" i="20"/>
  <c r="A654" i="20"/>
  <c r="H654" i="20" s="1"/>
  <c r="E653" i="20"/>
  <c r="F653" i="20"/>
  <c r="B653" i="20"/>
  <c r="D653" i="20"/>
  <c r="C654" i="20" l="1"/>
  <c r="G654" i="20"/>
  <c r="A655" i="20"/>
  <c r="H655" i="20" s="1"/>
  <c r="B654" i="20"/>
  <c r="F654" i="20"/>
  <c r="D654" i="20"/>
  <c r="E654" i="20"/>
  <c r="C655" i="20" l="1"/>
  <c r="G655" i="20"/>
  <c r="A656" i="20"/>
  <c r="H656" i="20" s="1"/>
  <c r="B655" i="20"/>
  <c r="D655" i="20"/>
  <c r="E655" i="20"/>
  <c r="F655" i="20"/>
  <c r="G656" i="20" l="1"/>
  <c r="C656" i="20"/>
  <c r="A657" i="20"/>
  <c r="H657" i="20" s="1"/>
  <c r="D656" i="20"/>
  <c r="E656" i="20"/>
  <c r="F656" i="20"/>
  <c r="B656" i="20"/>
  <c r="C657" i="20" l="1"/>
  <c r="G657" i="20"/>
  <c r="A658" i="20"/>
  <c r="H658" i="20" s="1"/>
  <c r="D657" i="20"/>
  <c r="B657" i="20"/>
  <c r="E657" i="20"/>
  <c r="F657" i="20"/>
  <c r="C658" i="20" l="1"/>
  <c r="G658" i="20"/>
  <c r="A659" i="20"/>
  <c r="H659" i="20" s="1"/>
  <c r="F658" i="20"/>
  <c r="B658" i="20"/>
  <c r="D658" i="20"/>
  <c r="E658" i="20"/>
  <c r="C659" i="20" l="1"/>
  <c r="G659" i="20"/>
  <c r="A660" i="20"/>
  <c r="H660" i="20" s="1"/>
  <c r="D659" i="20"/>
  <c r="B659" i="20"/>
  <c r="E659" i="20"/>
  <c r="F659" i="20"/>
  <c r="C660" i="20" l="1"/>
  <c r="G660" i="20"/>
  <c r="A661" i="20"/>
  <c r="H661" i="20" s="1"/>
  <c r="B660" i="20"/>
  <c r="D660" i="20"/>
  <c r="E660" i="20"/>
  <c r="F660" i="20"/>
  <c r="C661" i="20" l="1"/>
  <c r="G661" i="20"/>
  <c r="A662" i="20"/>
  <c r="H662" i="20" s="1"/>
  <c r="E661" i="20"/>
  <c r="B661" i="20"/>
  <c r="D661" i="20"/>
  <c r="F661" i="20"/>
  <c r="C662" i="20" l="1"/>
  <c r="G662" i="20"/>
  <c r="A663" i="20"/>
  <c r="H663" i="20" s="1"/>
  <c r="E662" i="20"/>
  <c r="B662" i="20"/>
  <c r="D662" i="20"/>
  <c r="F662" i="20"/>
  <c r="C663" i="20" l="1"/>
  <c r="G663" i="20"/>
  <c r="A664" i="20"/>
  <c r="H664" i="20" s="1"/>
  <c r="E663" i="20"/>
  <c r="B663" i="20"/>
  <c r="F663" i="20"/>
  <c r="D663" i="20"/>
  <c r="C664" i="20" l="1"/>
  <c r="G664" i="20"/>
  <c r="A665" i="20"/>
  <c r="H665" i="20" s="1"/>
  <c r="F664" i="20"/>
  <c r="B664" i="20"/>
  <c r="D664" i="20"/>
  <c r="E664" i="20"/>
  <c r="C665" i="20" l="1"/>
  <c r="G665" i="20"/>
  <c r="A666" i="20"/>
  <c r="H666" i="20" s="1"/>
  <c r="F665" i="20"/>
  <c r="B665" i="20"/>
  <c r="D665" i="20"/>
  <c r="E665" i="20"/>
  <c r="C666" i="20" l="1"/>
  <c r="G666" i="20"/>
  <c r="A667" i="20"/>
  <c r="H667" i="20" s="1"/>
  <c r="F666" i="20"/>
  <c r="D666" i="20"/>
  <c r="E666" i="20"/>
  <c r="B666" i="20"/>
  <c r="G667" i="20" l="1"/>
  <c r="C667" i="20"/>
  <c r="A668" i="20"/>
  <c r="H668" i="20" s="1"/>
  <c r="E667" i="20"/>
  <c r="F667" i="20"/>
  <c r="B667" i="20"/>
  <c r="D667" i="20"/>
  <c r="C668" i="20" l="1"/>
  <c r="G668" i="20"/>
  <c r="A669" i="20"/>
  <c r="H669" i="20" s="1"/>
  <c r="D668" i="20"/>
  <c r="B668" i="20"/>
  <c r="E668" i="20"/>
  <c r="F668" i="20"/>
  <c r="C669" i="20" l="1"/>
  <c r="G669" i="20"/>
  <c r="A670" i="20"/>
  <c r="H670" i="20" s="1"/>
  <c r="F669" i="20"/>
  <c r="E669" i="20"/>
  <c r="B669" i="20"/>
  <c r="D669" i="20"/>
  <c r="C670" i="20" l="1"/>
  <c r="G670" i="20"/>
  <c r="A671" i="20"/>
  <c r="H671" i="20" s="1"/>
  <c r="B670" i="20"/>
  <c r="D670" i="20"/>
  <c r="F670" i="20"/>
  <c r="E670" i="20"/>
  <c r="C671" i="20" l="1"/>
  <c r="G671" i="20"/>
  <c r="A672" i="20"/>
  <c r="H672" i="20" s="1"/>
  <c r="B671" i="20"/>
  <c r="D671" i="20"/>
  <c r="E671" i="20"/>
  <c r="F671" i="20"/>
  <c r="C672" i="20" l="1"/>
  <c r="G672" i="20"/>
  <c r="A673" i="20"/>
  <c r="H673" i="20" s="1"/>
  <c r="D672" i="20"/>
  <c r="B672" i="20"/>
  <c r="E672" i="20"/>
  <c r="F672" i="20"/>
  <c r="C673" i="20" l="1"/>
  <c r="G673" i="20"/>
  <c r="A674" i="20"/>
  <c r="H674" i="20" s="1"/>
  <c r="E673" i="20"/>
  <c r="B673" i="20"/>
  <c r="F673" i="20"/>
  <c r="D673" i="20"/>
  <c r="C674" i="20" l="1"/>
  <c r="G674" i="20"/>
  <c r="A675" i="20"/>
  <c r="H675" i="20" s="1"/>
  <c r="F674" i="20"/>
  <c r="D674" i="20"/>
  <c r="E674" i="20"/>
  <c r="B674" i="20"/>
  <c r="C675" i="20" l="1"/>
  <c r="G675" i="20"/>
  <c r="A676" i="20"/>
  <c r="H676" i="20" s="1"/>
  <c r="E675" i="20"/>
  <c r="B675" i="20"/>
  <c r="D675" i="20"/>
  <c r="F675" i="20"/>
  <c r="C676" i="20" l="1"/>
  <c r="G676" i="20"/>
  <c r="A677" i="20"/>
  <c r="H677" i="20" s="1"/>
  <c r="D676" i="20"/>
  <c r="B676" i="20"/>
  <c r="E676" i="20"/>
  <c r="F676" i="20"/>
  <c r="C677" i="20" l="1"/>
  <c r="G677" i="20"/>
  <c r="A678" i="20"/>
  <c r="H678" i="20" s="1"/>
  <c r="E677" i="20"/>
  <c r="D677" i="20"/>
  <c r="B677" i="20"/>
  <c r="F677" i="20"/>
  <c r="C678" i="20" l="1"/>
  <c r="G678" i="20"/>
  <c r="A679" i="20"/>
  <c r="H679" i="20" s="1"/>
  <c r="F678" i="20"/>
  <c r="D678" i="20"/>
  <c r="E678" i="20"/>
  <c r="B678" i="20"/>
  <c r="C679" i="20" l="1"/>
  <c r="G679" i="20"/>
  <c r="A680" i="20"/>
  <c r="H680" i="20" s="1"/>
  <c r="E679" i="20"/>
  <c r="D679" i="20"/>
  <c r="B679" i="20"/>
  <c r="F679" i="20"/>
  <c r="C680" i="20" l="1"/>
  <c r="G680" i="20"/>
  <c r="A681" i="20"/>
  <c r="H681" i="20" s="1"/>
  <c r="F680" i="20"/>
  <c r="E680" i="20"/>
  <c r="B680" i="20"/>
  <c r="D680" i="20"/>
  <c r="C681" i="20" l="1"/>
  <c r="G681" i="20"/>
  <c r="A682" i="20"/>
  <c r="H682" i="20" s="1"/>
  <c r="D681" i="20"/>
  <c r="B681" i="20"/>
  <c r="E681" i="20"/>
  <c r="F681" i="20"/>
  <c r="C682" i="20" l="1"/>
  <c r="G682" i="20"/>
  <c r="A683" i="20"/>
  <c r="H683" i="20" s="1"/>
  <c r="B682" i="20"/>
  <c r="E682" i="20"/>
  <c r="D682" i="20"/>
  <c r="F682" i="20"/>
  <c r="C683" i="20" l="1"/>
  <c r="G683" i="20"/>
  <c r="A684" i="20"/>
  <c r="H684" i="20" s="1"/>
  <c r="D683" i="20"/>
  <c r="F683" i="20"/>
  <c r="B683" i="20"/>
  <c r="E683" i="20"/>
  <c r="C684" i="20" l="1"/>
  <c r="G684" i="20"/>
  <c r="A685" i="20"/>
  <c r="H685" i="20" s="1"/>
  <c r="D684" i="20"/>
  <c r="B684" i="20"/>
  <c r="E684" i="20"/>
  <c r="F684" i="20"/>
  <c r="C685" i="20" l="1"/>
  <c r="G685" i="20"/>
  <c r="A686" i="20"/>
  <c r="H686" i="20" s="1"/>
  <c r="E685" i="20"/>
  <c r="F685" i="20"/>
  <c r="B685" i="20"/>
  <c r="D685" i="20"/>
  <c r="C686" i="20" l="1"/>
  <c r="G686" i="20"/>
  <c r="A687" i="20"/>
  <c r="H687" i="20" s="1"/>
  <c r="F686" i="20"/>
  <c r="E686" i="20"/>
  <c r="B686" i="20"/>
  <c r="D686" i="20"/>
  <c r="C687" i="20" l="1"/>
  <c r="G687" i="20"/>
  <c r="A688" i="20"/>
  <c r="H688" i="20" s="1"/>
  <c r="B687" i="20"/>
  <c r="D687" i="20"/>
  <c r="E687" i="20"/>
  <c r="F687" i="20"/>
  <c r="C688" i="20" l="1"/>
  <c r="G688" i="20"/>
  <c r="A689" i="20"/>
  <c r="H689" i="20" s="1"/>
  <c r="E688" i="20"/>
  <c r="F688" i="20"/>
  <c r="D688" i="20"/>
  <c r="B688" i="20"/>
  <c r="C689" i="20" l="1"/>
  <c r="G689" i="20"/>
  <c r="A690" i="20"/>
  <c r="H690" i="20" s="1"/>
  <c r="D689" i="20"/>
  <c r="F689" i="20"/>
  <c r="B689" i="20"/>
  <c r="E689" i="20"/>
  <c r="G690" i="20" l="1"/>
  <c r="C690" i="20"/>
  <c r="A691" i="20"/>
  <c r="H691" i="20" s="1"/>
  <c r="B690" i="20"/>
  <c r="D690" i="20"/>
  <c r="E690" i="20"/>
  <c r="F690" i="20"/>
  <c r="C691" i="20" l="1"/>
  <c r="G691" i="20"/>
  <c r="A692" i="20"/>
  <c r="H692" i="20" s="1"/>
  <c r="E691" i="20"/>
  <c r="B691" i="20"/>
  <c r="D691" i="20"/>
  <c r="F691" i="20"/>
  <c r="C692" i="20" l="1"/>
  <c r="G692" i="20"/>
  <c r="A693" i="20"/>
  <c r="H693" i="20" s="1"/>
  <c r="F692" i="20"/>
  <c r="B692" i="20"/>
  <c r="D692" i="20"/>
  <c r="E692" i="20"/>
  <c r="C693" i="20" l="1"/>
  <c r="G693" i="20"/>
  <c r="A694" i="20"/>
  <c r="H694" i="20" s="1"/>
  <c r="F693" i="20"/>
  <c r="B693" i="20"/>
  <c r="D693" i="20"/>
  <c r="E693" i="20"/>
  <c r="C694" i="20" l="1"/>
  <c r="G694" i="20"/>
  <c r="A695" i="20"/>
  <c r="H695" i="20" s="1"/>
  <c r="B694" i="20"/>
  <c r="D694" i="20"/>
  <c r="E694" i="20"/>
  <c r="F694" i="20"/>
  <c r="C695" i="20" l="1"/>
  <c r="G695" i="20"/>
  <c r="A696" i="20"/>
  <c r="H696" i="20" s="1"/>
  <c r="F695" i="20"/>
  <c r="E695" i="20"/>
  <c r="B695" i="20"/>
  <c r="D695" i="20"/>
  <c r="C696" i="20" l="1"/>
  <c r="G696" i="20"/>
  <c r="A697" i="20"/>
  <c r="H697" i="20" s="1"/>
  <c r="D696" i="20"/>
  <c r="E696" i="20"/>
  <c r="B696" i="20"/>
  <c r="F696" i="20"/>
  <c r="C697" i="20" l="1"/>
  <c r="G697" i="20"/>
  <c r="A698" i="20"/>
  <c r="H698" i="20" s="1"/>
  <c r="B697" i="20"/>
  <c r="D697" i="20"/>
  <c r="E697" i="20"/>
  <c r="F697" i="20"/>
  <c r="C698" i="20" l="1"/>
  <c r="G698" i="20"/>
  <c r="A699" i="20"/>
  <c r="H699" i="20" s="1"/>
  <c r="F698" i="20"/>
  <c r="E698" i="20"/>
  <c r="B698" i="20"/>
  <c r="D698" i="20"/>
  <c r="C699" i="20" l="1"/>
  <c r="G699" i="20"/>
  <c r="A700" i="20"/>
  <c r="H700" i="20" s="1"/>
  <c r="D699" i="20"/>
  <c r="E699" i="20"/>
  <c r="F699" i="20"/>
  <c r="B699" i="20"/>
  <c r="C700" i="20" l="1"/>
  <c r="G700" i="20"/>
  <c r="A701" i="20"/>
  <c r="H701" i="20" s="1"/>
  <c r="B700" i="20"/>
  <c r="D700" i="20"/>
  <c r="E700" i="20"/>
  <c r="F700" i="20"/>
  <c r="C701" i="20" l="1"/>
  <c r="G701" i="20"/>
  <c r="A702" i="20"/>
  <c r="H702" i="20" s="1"/>
  <c r="F701" i="20"/>
  <c r="E701" i="20"/>
  <c r="D701" i="20"/>
  <c r="B701" i="20"/>
  <c r="C702" i="20" l="1"/>
  <c r="G702" i="20"/>
  <c r="A703" i="20"/>
  <c r="H703" i="20" s="1"/>
  <c r="D702" i="20"/>
  <c r="E702" i="20"/>
  <c r="F702" i="20"/>
  <c r="B702" i="20"/>
  <c r="C703" i="20" l="1"/>
  <c r="G703" i="20"/>
  <c r="A704" i="20"/>
  <c r="H704" i="20" s="1"/>
  <c r="E703" i="20"/>
  <c r="B703" i="20"/>
  <c r="D703" i="20"/>
  <c r="F703" i="20"/>
  <c r="C704" i="20" l="1"/>
  <c r="G704" i="20"/>
  <c r="A705" i="20"/>
  <c r="H705" i="20" s="1"/>
  <c r="D704" i="20"/>
  <c r="E704" i="20"/>
  <c r="F704" i="20"/>
  <c r="B704" i="20"/>
  <c r="C705" i="20" l="1"/>
  <c r="G705" i="20"/>
  <c r="A706" i="20"/>
  <c r="H706" i="20" s="1"/>
  <c r="D705" i="20"/>
  <c r="E705" i="20"/>
  <c r="F705" i="20"/>
  <c r="B705" i="20"/>
  <c r="C706" i="20" l="1"/>
  <c r="G706" i="20"/>
  <c r="A707" i="20"/>
  <c r="H707" i="20" s="1"/>
  <c r="B706" i="20"/>
  <c r="D706" i="20"/>
  <c r="E706" i="20"/>
  <c r="F706" i="20"/>
  <c r="C707" i="20" l="1"/>
  <c r="G707" i="20"/>
  <c r="A708" i="20"/>
  <c r="H708" i="20" s="1"/>
  <c r="B707" i="20"/>
  <c r="D707" i="20"/>
  <c r="F707" i="20"/>
  <c r="E707" i="20"/>
  <c r="C708" i="20" l="1"/>
  <c r="G708" i="20"/>
  <c r="A709" i="20"/>
  <c r="H709" i="20" s="1"/>
  <c r="D708" i="20"/>
  <c r="E708" i="20"/>
  <c r="F708" i="20"/>
  <c r="B708" i="20"/>
  <c r="C709" i="20" l="1"/>
  <c r="G709" i="20"/>
  <c r="A710" i="20"/>
  <c r="H710" i="20" s="1"/>
  <c r="E709" i="20"/>
  <c r="B709" i="20"/>
  <c r="D709" i="20"/>
  <c r="F709" i="20"/>
  <c r="C710" i="20" l="1"/>
  <c r="G710" i="20"/>
  <c r="A711" i="20"/>
  <c r="H711" i="20" s="1"/>
  <c r="F710" i="20"/>
  <c r="B710" i="20"/>
  <c r="D710" i="20"/>
  <c r="E710" i="20"/>
  <c r="C711" i="20" l="1"/>
  <c r="G711" i="20"/>
  <c r="A712" i="20"/>
  <c r="H712" i="20" s="1"/>
  <c r="E711" i="20"/>
  <c r="F711" i="20"/>
  <c r="B711" i="20"/>
  <c r="D711" i="20"/>
  <c r="C712" i="20" l="1"/>
  <c r="G712" i="20"/>
  <c r="A713" i="20"/>
  <c r="H713" i="20" s="1"/>
  <c r="B712" i="20"/>
  <c r="D712" i="20"/>
  <c r="E712" i="20"/>
  <c r="F712" i="20"/>
  <c r="C713" i="20" l="1"/>
  <c r="G713" i="20"/>
  <c r="A714" i="20"/>
  <c r="H714" i="20" s="1"/>
  <c r="B713" i="20"/>
  <c r="E713" i="20"/>
  <c r="D713" i="20"/>
  <c r="F713" i="20"/>
  <c r="C714" i="20" l="1"/>
  <c r="G714" i="20"/>
  <c r="A715" i="20"/>
  <c r="H715" i="20" s="1"/>
  <c r="F714" i="20"/>
  <c r="E714" i="20"/>
  <c r="B714" i="20"/>
  <c r="D714" i="20"/>
  <c r="C715" i="20" l="1"/>
  <c r="G715" i="20"/>
  <c r="A716" i="20"/>
  <c r="H716" i="20" s="1"/>
  <c r="E715" i="20"/>
  <c r="B715" i="20"/>
  <c r="D715" i="20"/>
  <c r="F715" i="20"/>
  <c r="C716" i="20" l="1"/>
  <c r="G716" i="20"/>
  <c r="A717" i="20"/>
  <c r="H717" i="20" s="1"/>
  <c r="B716" i="20"/>
  <c r="D716" i="20"/>
  <c r="E716" i="20"/>
  <c r="F716" i="20"/>
  <c r="C717" i="20" l="1"/>
  <c r="G717" i="20"/>
  <c r="A718" i="20"/>
  <c r="H718" i="20" s="1"/>
  <c r="D717" i="20"/>
  <c r="F717" i="20"/>
  <c r="B717" i="20"/>
  <c r="E717" i="20"/>
  <c r="C718" i="20" l="1"/>
  <c r="G718" i="20"/>
  <c r="A719" i="20"/>
  <c r="H719" i="20" s="1"/>
  <c r="B718" i="20"/>
  <c r="F718" i="20"/>
  <c r="D718" i="20"/>
  <c r="E718" i="20"/>
  <c r="C719" i="20" l="1"/>
  <c r="G719" i="20"/>
  <c r="A720" i="20"/>
  <c r="H720" i="20" s="1"/>
  <c r="B719" i="20"/>
  <c r="D719" i="20"/>
  <c r="E719" i="20"/>
  <c r="F719" i="20"/>
  <c r="C720" i="20" l="1"/>
  <c r="G720" i="20"/>
  <c r="A721" i="20"/>
  <c r="H721" i="20" s="1"/>
  <c r="D720" i="20"/>
  <c r="B720" i="20"/>
  <c r="E720" i="20"/>
  <c r="F720" i="20"/>
  <c r="C721" i="20" l="1"/>
  <c r="G721" i="20"/>
  <c r="A722" i="20"/>
  <c r="H722" i="20" s="1"/>
  <c r="E721" i="20"/>
  <c r="B721" i="20"/>
  <c r="D721" i="20"/>
  <c r="F721" i="20"/>
  <c r="C722" i="20" l="1"/>
  <c r="G722" i="20"/>
  <c r="A723" i="20"/>
  <c r="H723" i="20" s="1"/>
  <c r="F722" i="20"/>
  <c r="E722" i="20"/>
  <c r="B722" i="20"/>
  <c r="D722" i="20"/>
  <c r="C723" i="20" l="1"/>
  <c r="G723" i="20"/>
  <c r="A724" i="20"/>
  <c r="H724" i="20" s="1"/>
  <c r="D723" i="20"/>
  <c r="B723" i="20"/>
  <c r="E723" i="20"/>
  <c r="F723" i="20"/>
  <c r="C724" i="20" l="1"/>
  <c r="G724" i="20"/>
  <c r="A725" i="20"/>
  <c r="H725" i="20" s="1"/>
  <c r="D724" i="20"/>
  <c r="B724" i="20"/>
  <c r="E724" i="20"/>
  <c r="F724" i="20"/>
  <c r="C725" i="20" l="1"/>
  <c r="G725" i="20"/>
  <c r="A726" i="20"/>
  <c r="H726" i="20" s="1"/>
  <c r="B725" i="20"/>
  <c r="D725" i="20"/>
  <c r="E725" i="20"/>
  <c r="F725" i="20"/>
  <c r="C726" i="20" l="1"/>
  <c r="G726" i="20"/>
  <c r="A727" i="20"/>
  <c r="H727" i="20" s="1"/>
  <c r="F726" i="20"/>
  <c r="D726" i="20"/>
  <c r="B726" i="20"/>
  <c r="E726" i="20"/>
  <c r="C727" i="20" l="1"/>
  <c r="G727" i="20"/>
  <c r="A728" i="20"/>
  <c r="H728" i="20" s="1"/>
  <c r="E727" i="20"/>
  <c r="B727" i="20"/>
  <c r="D727" i="20"/>
  <c r="F727" i="20"/>
  <c r="G728" i="20" l="1"/>
  <c r="C728" i="20"/>
  <c r="A729" i="20"/>
  <c r="H729" i="20" s="1"/>
  <c r="B728" i="20"/>
  <c r="D728" i="20"/>
  <c r="E728" i="20"/>
  <c r="F728" i="20"/>
  <c r="G729" i="20" l="1"/>
  <c r="C729" i="20"/>
  <c r="A730" i="20"/>
  <c r="H730" i="20" s="1"/>
  <c r="E729" i="20"/>
  <c r="F729" i="20"/>
  <c r="B729" i="20"/>
  <c r="D729" i="20"/>
  <c r="C730" i="20" l="1"/>
  <c r="G730" i="20"/>
  <c r="A731" i="20"/>
  <c r="H731" i="20" s="1"/>
  <c r="B730" i="20"/>
  <c r="D730" i="20"/>
  <c r="E730" i="20"/>
  <c r="F730" i="20"/>
  <c r="C731" i="20" l="1"/>
  <c r="G731" i="20"/>
  <c r="A732" i="20"/>
  <c r="H732" i="20" s="1"/>
  <c r="F731" i="20"/>
  <c r="B731" i="20"/>
  <c r="D731" i="20"/>
  <c r="E731" i="20"/>
  <c r="C732" i="20" l="1"/>
  <c r="G732" i="20"/>
  <c r="A733" i="20"/>
  <c r="H733" i="20" s="1"/>
  <c r="D732" i="20"/>
  <c r="F732" i="20"/>
  <c r="B732" i="20"/>
  <c r="E732" i="20"/>
  <c r="C733" i="20" l="1"/>
  <c r="G733" i="20"/>
  <c r="A734" i="20"/>
  <c r="H734" i="20" s="1"/>
  <c r="B733" i="20"/>
  <c r="D733" i="20"/>
  <c r="E733" i="20"/>
  <c r="F733" i="20"/>
  <c r="C734" i="20" l="1"/>
  <c r="G734" i="20"/>
  <c r="A735" i="20"/>
  <c r="H735" i="20" s="1"/>
  <c r="F734" i="20"/>
  <c r="E734" i="20"/>
  <c r="B734" i="20"/>
  <c r="D734" i="20"/>
  <c r="C735" i="20" l="1"/>
  <c r="G735" i="20"/>
  <c r="A736" i="20"/>
  <c r="H736" i="20" s="1"/>
  <c r="B735" i="20"/>
  <c r="E735" i="20"/>
  <c r="F735" i="20"/>
  <c r="D735" i="20"/>
  <c r="C736" i="20" l="1"/>
  <c r="G736" i="20"/>
  <c r="A737" i="20"/>
  <c r="H737" i="20" s="1"/>
  <c r="B736" i="20"/>
  <c r="D736" i="20"/>
  <c r="E736" i="20"/>
  <c r="F736" i="20"/>
  <c r="C737" i="20" l="1"/>
  <c r="G737" i="20"/>
  <c r="A738" i="20"/>
  <c r="H738" i="20" s="1"/>
  <c r="E737" i="20"/>
  <c r="F737" i="20"/>
  <c r="B737" i="20"/>
  <c r="D737" i="20"/>
  <c r="C738" i="20" l="1"/>
  <c r="G738" i="20"/>
  <c r="A739" i="20"/>
  <c r="H739" i="20" s="1"/>
  <c r="D738" i="20"/>
  <c r="E738" i="20"/>
  <c r="F738" i="20"/>
  <c r="B738" i="20"/>
  <c r="C739" i="20" l="1"/>
  <c r="G739" i="20"/>
  <c r="A740" i="20"/>
  <c r="H740" i="20" s="1"/>
  <c r="E739" i="20"/>
  <c r="B739" i="20"/>
  <c r="D739" i="20"/>
  <c r="F739" i="20"/>
  <c r="C740" i="20" l="1"/>
  <c r="G740" i="20"/>
  <c r="A741" i="20"/>
  <c r="H741" i="20" s="1"/>
  <c r="E740" i="20"/>
  <c r="B740" i="20"/>
  <c r="D740" i="20"/>
  <c r="F740" i="20"/>
  <c r="C741" i="20" l="1"/>
  <c r="G741" i="20"/>
  <c r="A742" i="20"/>
  <c r="H742" i="20" s="1"/>
  <c r="D741" i="20"/>
  <c r="E741" i="20"/>
  <c r="F741" i="20"/>
  <c r="B741" i="20"/>
  <c r="C742" i="20" l="1"/>
  <c r="G742" i="20"/>
  <c r="A743" i="20"/>
  <c r="H743" i="20" s="1"/>
  <c r="B742" i="20"/>
  <c r="F742" i="20"/>
  <c r="D742" i="20"/>
  <c r="E742" i="20"/>
  <c r="C743" i="20" l="1"/>
  <c r="G743" i="20"/>
  <c r="A744" i="20"/>
  <c r="H744" i="20" s="1"/>
  <c r="D743" i="20"/>
  <c r="E743" i="20"/>
  <c r="F743" i="20"/>
  <c r="B743" i="20"/>
  <c r="C744" i="20" l="1"/>
  <c r="G744" i="20"/>
  <c r="A745" i="20"/>
  <c r="H745" i="20" s="1"/>
  <c r="D744" i="20"/>
  <c r="B744" i="20"/>
  <c r="E744" i="20"/>
  <c r="F744" i="20"/>
  <c r="C745" i="20" l="1"/>
  <c r="G745" i="20"/>
  <c r="A746" i="20"/>
  <c r="H746" i="20" s="1"/>
  <c r="D745" i="20"/>
  <c r="B745" i="20"/>
  <c r="E745" i="20"/>
  <c r="F745" i="20"/>
  <c r="C746" i="20" l="1"/>
  <c r="G746" i="20"/>
  <c r="A747" i="20"/>
  <c r="H747" i="20" s="1"/>
  <c r="F746" i="20"/>
  <c r="B746" i="20"/>
  <c r="D746" i="20"/>
  <c r="E746" i="20"/>
  <c r="C747" i="20" l="1"/>
  <c r="G747" i="20"/>
  <c r="A748" i="20"/>
  <c r="H748" i="20" s="1"/>
  <c r="B747" i="20"/>
  <c r="D747" i="20"/>
  <c r="E747" i="20"/>
  <c r="F747" i="20"/>
  <c r="C748" i="20" l="1"/>
  <c r="G748" i="20"/>
  <c r="A749" i="20"/>
  <c r="H749" i="20" s="1"/>
  <c r="B748" i="20"/>
  <c r="D748" i="20"/>
  <c r="E748" i="20"/>
  <c r="F748" i="20"/>
  <c r="C749" i="20" l="1"/>
  <c r="G749" i="20"/>
  <c r="A750" i="20"/>
  <c r="H750" i="20" s="1"/>
  <c r="F749" i="20"/>
  <c r="B749" i="20"/>
  <c r="D749" i="20"/>
  <c r="E749" i="20"/>
  <c r="C750" i="20" l="1"/>
  <c r="G750" i="20"/>
  <c r="A751" i="20"/>
  <c r="H751" i="20" s="1"/>
  <c r="E750" i="20"/>
  <c r="B750" i="20"/>
  <c r="D750" i="20"/>
  <c r="F750" i="20"/>
  <c r="C751" i="20" l="1"/>
  <c r="G751" i="20"/>
  <c r="A752" i="20"/>
  <c r="H752" i="20" s="1"/>
  <c r="E751" i="20"/>
  <c r="B751" i="20"/>
  <c r="D751" i="20"/>
  <c r="F751" i="20"/>
  <c r="C752" i="20" l="1"/>
  <c r="G752" i="20"/>
  <c r="A753" i="20"/>
  <c r="H753" i="20" s="1"/>
  <c r="E752" i="20"/>
  <c r="F752" i="20"/>
  <c r="B752" i="20"/>
  <c r="D752" i="20"/>
  <c r="C753" i="20" l="1"/>
  <c r="G753" i="20"/>
  <c r="A754" i="20"/>
  <c r="H754" i="20" s="1"/>
  <c r="B753" i="20"/>
  <c r="D753" i="20"/>
  <c r="E753" i="20"/>
  <c r="F753" i="20"/>
  <c r="C754" i="20" l="1"/>
  <c r="G754" i="20"/>
  <c r="A755" i="20"/>
  <c r="H755" i="20" s="1"/>
  <c r="B754" i="20"/>
  <c r="F754" i="20"/>
  <c r="E754" i="20"/>
  <c r="D754" i="20"/>
  <c r="C755" i="20" l="1"/>
  <c r="G755" i="20"/>
  <c r="A756" i="20"/>
  <c r="H756" i="20" s="1"/>
  <c r="F755" i="20"/>
  <c r="D755" i="20"/>
  <c r="E755" i="20"/>
  <c r="B755" i="20"/>
  <c r="C756" i="20" l="1"/>
  <c r="G756" i="20"/>
  <c r="A757" i="20"/>
  <c r="H757" i="20" s="1"/>
  <c r="D756" i="20"/>
  <c r="B756" i="20"/>
  <c r="E756" i="20"/>
  <c r="F756" i="20"/>
  <c r="C757" i="20" l="1"/>
  <c r="G757" i="20"/>
  <c r="A758" i="20"/>
  <c r="H758" i="20" s="1"/>
  <c r="E757" i="20"/>
  <c r="B757" i="20"/>
  <c r="D757" i="20"/>
  <c r="F757" i="20"/>
  <c r="C758" i="20" l="1"/>
  <c r="G758" i="20"/>
  <c r="A759" i="20"/>
  <c r="H759" i="20" s="1"/>
  <c r="F758" i="20"/>
  <c r="D758" i="20"/>
  <c r="E758" i="20"/>
  <c r="B758" i="20"/>
  <c r="C759" i="20" l="1"/>
  <c r="G759" i="20"/>
  <c r="A760" i="20"/>
  <c r="H760" i="20" s="1"/>
  <c r="B759" i="20"/>
  <c r="D759" i="20"/>
  <c r="E759" i="20"/>
  <c r="F759" i="20"/>
  <c r="C760" i="20" l="1"/>
  <c r="G760" i="20"/>
  <c r="A761" i="20"/>
  <c r="H761" i="20" s="1"/>
  <c r="F760" i="20"/>
  <c r="B760" i="20"/>
  <c r="D760" i="20"/>
  <c r="E760" i="20"/>
  <c r="C761" i="20" l="1"/>
  <c r="G761" i="20"/>
  <c r="A762" i="20"/>
  <c r="H762" i="20" s="1"/>
  <c r="B761" i="20"/>
  <c r="D761" i="20"/>
  <c r="E761" i="20"/>
  <c r="F761" i="20"/>
  <c r="C762" i="20" l="1"/>
  <c r="G762" i="20"/>
  <c r="A763" i="20"/>
  <c r="H763" i="20" s="1"/>
  <c r="F762" i="20"/>
  <c r="B762" i="20"/>
  <c r="D762" i="20"/>
  <c r="E762" i="20"/>
  <c r="C763" i="20" l="1"/>
  <c r="G763" i="20"/>
  <c r="A764" i="20"/>
  <c r="H764" i="20" s="1"/>
  <c r="E763" i="20"/>
  <c r="D763" i="20"/>
  <c r="F763" i="20"/>
  <c r="B763" i="20"/>
  <c r="C764" i="20" l="1"/>
  <c r="G764" i="20"/>
  <c r="A765" i="20"/>
  <c r="H765" i="20" s="1"/>
  <c r="B764" i="20"/>
  <c r="D764" i="20"/>
  <c r="E764" i="20"/>
  <c r="F764" i="20"/>
  <c r="C765" i="20" l="1"/>
  <c r="G765" i="20"/>
  <c r="A766" i="20"/>
  <c r="H766" i="20" s="1"/>
  <c r="D765" i="20"/>
  <c r="B765" i="20"/>
  <c r="E765" i="20"/>
  <c r="F765" i="20"/>
  <c r="C766" i="20" l="1"/>
  <c r="G766" i="20"/>
  <c r="A767" i="20"/>
  <c r="H767" i="20" s="1"/>
  <c r="B766" i="20"/>
  <c r="D766" i="20"/>
  <c r="E766" i="20"/>
  <c r="F766" i="20"/>
  <c r="C767" i="20" l="1"/>
  <c r="G767" i="20"/>
  <c r="A768" i="20"/>
  <c r="H768" i="20" s="1"/>
  <c r="B767" i="20"/>
  <c r="E767" i="20"/>
  <c r="D767" i="20"/>
  <c r="F767" i="20"/>
  <c r="C768" i="20" l="1"/>
  <c r="G768" i="20"/>
  <c r="A769" i="20"/>
  <c r="H769" i="20" s="1"/>
  <c r="D768" i="20"/>
  <c r="F768" i="20"/>
  <c r="B768" i="20"/>
  <c r="E768" i="20"/>
  <c r="C769" i="20" l="1"/>
  <c r="G769" i="20"/>
  <c r="A770" i="20"/>
  <c r="H770" i="20" s="1"/>
  <c r="B769" i="20"/>
  <c r="D769" i="20"/>
  <c r="E769" i="20"/>
  <c r="F769" i="20"/>
  <c r="C770" i="20" l="1"/>
  <c r="G770" i="20"/>
  <c r="A771" i="20"/>
  <c r="H771" i="20" s="1"/>
  <c r="F770" i="20"/>
  <c r="E770" i="20"/>
  <c r="B770" i="20"/>
  <c r="D770" i="20"/>
  <c r="C771" i="20" l="1"/>
  <c r="G771" i="20"/>
  <c r="A772" i="20"/>
  <c r="H772" i="20" s="1"/>
  <c r="D771" i="20"/>
  <c r="E771" i="20"/>
  <c r="F771" i="20"/>
  <c r="B771" i="20"/>
  <c r="C772" i="20" l="1"/>
  <c r="G772" i="20"/>
  <c r="A773" i="20"/>
  <c r="H773" i="20" s="1"/>
  <c r="B772" i="20"/>
  <c r="D772" i="20"/>
  <c r="F772" i="20"/>
  <c r="E772" i="20"/>
  <c r="C773" i="20" l="1"/>
  <c r="G773" i="20"/>
  <c r="A774" i="20"/>
  <c r="H774" i="20" s="1"/>
  <c r="D773" i="20"/>
  <c r="E773" i="20"/>
  <c r="B773" i="20"/>
  <c r="F773" i="20"/>
  <c r="C774" i="20" l="1"/>
  <c r="G774" i="20"/>
  <c r="A775" i="20"/>
  <c r="H775" i="20" s="1"/>
  <c r="B774" i="20"/>
  <c r="D774" i="20"/>
  <c r="E774" i="20"/>
  <c r="F774" i="20"/>
  <c r="C775" i="20" l="1"/>
  <c r="G775" i="20"/>
  <c r="A776" i="20"/>
  <c r="H776" i="20" s="1"/>
  <c r="E775" i="20"/>
  <c r="B775" i="20"/>
  <c r="D775" i="20"/>
  <c r="F775" i="20"/>
  <c r="C776" i="20" l="1"/>
  <c r="G776" i="20"/>
  <c r="A777" i="20"/>
  <c r="H777" i="20" s="1"/>
  <c r="E776" i="20"/>
  <c r="F776" i="20"/>
  <c r="B776" i="20"/>
  <c r="D776" i="20"/>
  <c r="C777" i="20" l="1"/>
  <c r="G777" i="20"/>
  <c r="A778" i="20"/>
  <c r="H778" i="20" s="1"/>
  <c r="B777" i="20"/>
  <c r="D777" i="20"/>
  <c r="E777" i="20"/>
  <c r="F777" i="20"/>
  <c r="C778" i="20" l="1"/>
  <c r="G778" i="20"/>
  <c r="A779" i="20"/>
  <c r="H779" i="20" s="1"/>
  <c r="B778" i="20"/>
  <c r="E778" i="20"/>
  <c r="F778" i="20"/>
  <c r="D778" i="20"/>
  <c r="C779" i="20" l="1"/>
  <c r="G779" i="20"/>
  <c r="A780" i="20"/>
  <c r="H780" i="20" s="1"/>
  <c r="D779" i="20"/>
  <c r="E779" i="20"/>
  <c r="F779" i="20"/>
  <c r="B779" i="20"/>
  <c r="C780" i="20" l="1"/>
  <c r="G780" i="20"/>
  <c r="A781" i="20"/>
  <c r="H781" i="20" s="1"/>
  <c r="D780" i="20"/>
  <c r="B780" i="20"/>
  <c r="E780" i="20"/>
  <c r="F780" i="20"/>
  <c r="C781" i="20" l="1"/>
  <c r="G781" i="20"/>
  <c r="A782" i="20"/>
  <c r="H782" i="20" s="1"/>
  <c r="F781" i="20"/>
  <c r="B781" i="20"/>
  <c r="D781" i="20"/>
  <c r="E781" i="20"/>
  <c r="C782" i="20" l="1"/>
  <c r="G782" i="20"/>
  <c r="A783" i="20"/>
  <c r="H783" i="20" s="1"/>
  <c r="F782" i="20"/>
  <c r="B782" i="20"/>
  <c r="D782" i="20"/>
  <c r="E782" i="20"/>
  <c r="C783" i="20" l="1"/>
  <c r="G783" i="20"/>
  <c r="A784" i="20"/>
  <c r="H784" i="20" s="1"/>
  <c r="F783" i="20"/>
  <c r="B783" i="20"/>
  <c r="D783" i="20"/>
  <c r="E783" i="20"/>
  <c r="C784" i="20" l="1"/>
  <c r="G784" i="20"/>
  <c r="A785" i="20"/>
  <c r="H785" i="20" s="1"/>
  <c r="D784" i="20"/>
  <c r="E784" i="20"/>
  <c r="F784" i="20"/>
  <c r="B784" i="20"/>
  <c r="C785" i="20" l="1"/>
  <c r="G785" i="20"/>
  <c r="A786" i="20"/>
  <c r="H786" i="20" s="1"/>
  <c r="B785" i="20"/>
  <c r="D785" i="20"/>
  <c r="E785" i="20"/>
  <c r="F785" i="20"/>
  <c r="C786" i="20" l="1"/>
  <c r="G786" i="20"/>
  <c r="A787" i="20"/>
  <c r="H787" i="20" s="1"/>
  <c r="D786" i="20"/>
  <c r="B786" i="20"/>
  <c r="F786" i="20"/>
  <c r="E786" i="20"/>
  <c r="C787" i="20" l="1"/>
  <c r="G787" i="20"/>
  <c r="A788" i="20"/>
  <c r="H788" i="20" s="1"/>
  <c r="E787" i="20"/>
  <c r="B787" i="20"/>
  <c r="D787" i="20"/>
  <c r="F787" i="20"/>
  <c r="C788" i="20" l="1"/>
  <c r="G788" i="20"/>
  <c r="A789" i="20"/>
  <c r="H789" i="20" s="1"/>
  <c r="B788" i="20"/>
  <c r="E788" i="20"/>
  <c r="F788" i="20"/>
  <c r="D788" i="20"/>
  <c r="C789" i="20" l="1"/>
  <c r="G789" i="20"/>
  <c r="A790" i="20"/>
  <c r="H790" i="20" s="1"/>
  <c r="E789" i="20"/>
  <c r="F789" i="20"/>
  <c r="B789" i="20"/>
  <c r="D789" i="20"/>
  <c r="C790" i="20" l="1"/>
  <c r="G790" i="20"/>
  <c r="A791" i="20"/>
  <c r="H791" i="20" s="1"/>
  <c r="B790" i="20"/>
  <c r="D790" i="20"/>
  <c r="E790" i="20"/>
  <c r="F790" i="20"/>
  <c r="C791" i="20" l="1"/>
  <c r="G791" i="20"/>
  <c r="A792" i="20"/>
  <c r="H792" i="20" s="1"/>
  <c r="E791" i="20"/>
  <c r="D791" i="20"/>
  <c r="F791" i="20"/>
  <c r="B791" i="20"/>
  <c r="C792" i="20" l="1"/>
  <c r="G792" i="20"/>
  <c r="A793" i="20"/>
  <c r="H793" i="20" s="1"/>
  <c r="D792" i="20"/>
  <c r="E792" i="20"/>
  <c r="F792" i="20"/>
  <c r="B792" i="20"/>
  <c r="C793" i="20" l="1"/>
  <c r="G793" i="20"/>
  <c r="A794" i="20"/>
  <c r="H794" i="20" s="1"/>
  <c r="B793" i="20"/>
  <c r="D793" i="20"/>
  <c r="F793" i="20"/>
  <c r="E793" i="20"/>
  <c r="C794" i="20" l="1"/>
  <c r="G794" i="20"/>
  <c r="A795" i="20"/>
  <c r="H795" i="20" s="1"/>
  <c r="F794" i="20"/>
  <c r="D794" i="20"/>
  <c r="B794" i="20"/>
  <c r="E794" i="20"/>
  <c r="C795" i="20" l="1"/>
  <c r="G795" i="20"/>
  <c r="A796" i="20"/>
  <c r="H796" i="20" s="1"/>
  <c r="B795" i="20"/>
  <c r="D795" i="20"/>
  <c r="E795" i="20"/>
  <c r="F795" i="20"/>
  <c r="C796" i="20" l="1"/>
  <c r="G796" i="20"/>
  <c r="A797" i="20"/>
  <c r="H797" i="20" s="1"/>
  <c r="F796" i="20"/>
  <c r="B796" i="20"/>
  <c r="E796" i="20"/>
  <c r="D796" i="20"/>
  <c r="C797" i="20" l="1"/>
  <c r="G797" i="20"/>
  <c r="A798" i="20"/>
  <c r="H798" i="20" s="1"/>
  <c r="E797" i="20"/>
  <c r="F797" i="20"/>
  <c r="B797" i="20"/>
  <c r="D797" i="20"/>
  <c r="C798" i="20" l="1"/>
  <c r="G798" i="20"/>
  <c r="A799" i="20"/>
  <c r="H799" i="20" s="1"/>
  <c r="B798" i="20"/>
  <c r="D798" i="20"/>
  <c r="E798" i="20"/>
  <c r="F798" i="20"/>
  <c r="G799" i="20" l="1"/>
  <c r="C799" i="20"/>
  <c r="A800" i="20"/>
  <c r="H800" i="20" s="1"/>
  <c r="E799" i="20"/>
  <c r="D799" i="20"/>
  <c r="B799" i="20"/>
  <c r="F799" i="20"/>
  <c r="C800" i="20" l="1"/>
  <c r="G800" i="20"/>
  <c r="A801" i="20"/>
  <c r="H801" i="20" s="1"/>
  <c r="D800" i="20"/>
  <c r="E800" i="20"/>
  <c r="F800" i="20"/>
  <c r="B800" i="20"/>
  <c r="C801" i="20" l="1"/>
  <c r="G801" i="20"/>
  <c r="A802" i="20"/>
  <c r="H802" i="20" s="1"/>
  <c r="B801" i="20"/>
  <c r="D801" i="20"/>
  <c r="E801" i="20"/>
  <c r="F801" i="20"/>
  <c r="C802" i="20" l="1"/>
  <c r="G802" i="20"/>
  <c r="A803" i="20"/>
  <c r="H803" i="20" s="1"/>
  <c r="B802" i="20"/>
  <c r="F802" i="20"/>
  <c r="D802" i="20"/>
  <c r="E802" i="20"/>
  <c r="C803" i="20" l="1"/>
  <c r="G803" i="20"/>
  <c r="A804" i="20"/>
  <c r="H804" i="20" s="1"/>
  <c r="B803" i="20"/>
  <c r="D803" i="20"/>
  <c r="E803" i="20"/>
  <c r="F803" i="20"/>
  <c r="C804" i="20" l="1"/>
  <c r="G804" i="20"/>
  <c r="A805" i="20"/>
  <c r="H805" i="20" s="1"/>
  <c r="D804" i="20"/>
  <c r="F804" i="20"/>
  <c r="E804" i="20"/>
  <c r="B804" i="20"/>
  <c r="C805" i="20" l="1"/>
  <c r="G805" i="20"/>
  <c r="A806" i="20"/>
  <c r="H806" i="20" s="1"/>
  <c r="D805" i="20"/>
  <c r="E805" i="20"/>
  <c r="F805" i="20"/>
  <c r="B805" i="20"/>
  <c r="C806" i="20" l="1"/>
  <c r="G806" i="20"/>
  <c r="A807" i="20"/>
  <c r="H807" i="20" s="1"/>
  <c r="F806" i="20"/>
  <c r="B806" i="20"/>
  <c r="D806" i="20"/>
  <c r="E806" i="20"/>
  <c r="C807" i="20" l="1"/>
  <c r="G807" i="20"/>
  <c r="A808" i="20"/>
  <c r="H808" i="20" s="1"/>
  <c r="D807" i="20"/>
  <c r="B807" i="20"/>
  <c r="E807" i="20"/>
  <c r="F807" i="20"/>
  <c r="C808" i="20" l="1"/>
  <c r="G808" i="20"/>
  <c r="A809" i="20"/>
  <c r="H809" i="20" s="1"/>
  <c r="B808" i="20"/>
  <c r="D808" i="20"/>
  <c r="E808" i="20"/>
  <c r="F808" i="20"/>
  <c r="C809" i="20" l="1"/>
  <c r="G809" i="20"/>
  <c r="A810" i="20"/>
  <c r="H810" i="20" s="1"/>
  <c r="B809" i="20"/>
  <c r="E809" i="20"/>
  <c r="D809" i="20"/>
  <c r="F809" i="20"/>
  <c r="C810" i="20" l="1"/>
  <c r="G810" i="20"/>
  <c r="A811" i="20"/>
  <c r="H811" i="20" s="1"/>
  <c r="E810" i="20"/>
  <c r="F810" i="20"/>
  <c r="B810" i="20"/>
  <c r="D810" i="20"/>
  <c r="C811" i="20" l="1"/>
  <c r="G811" i="20"/>
  <c r="A812" i="20"/>
  <c r="H812" i="20" s="1"/>
  <c r="E811" i="20"/>
  <c r="B811" i="20"/>
  <c r="D811" i="20"/>
  <c r="F811" i="20"/>
  <c r="G812" i="20" l="1"/>
  <c r="C812" i="20"/>
  <c r="A813" i="20"/>
  <c r="H813" i="20" s="1"/>
  <c r="E812" i="20"/>
  <c r="D812" i="20"/>
  <c r="F812" i="20"/>
  <c r="B812" i="20"/>
  <c r="C813" i="20" l="1"/>
  <c r="G813" i="20"/>
  <c r="A814" i="20"/>
  <c r="H814" i="20" s="1"/>
  <c r="D813" i="20"/>
  <c r="E813" i="20"/>
  <c r="F813" i="20"/>
  <c r="B813" i="20"/>
  <c r="C814" i="20" l="1"/>
  <c r="G814" i="20"/>
  <c r="A815" i="20"/>
  <c r="H815" i="20" s="1"/>
  <c r="B814" i="20"/>
  <c r="D814" i="20"/>
  <c r="F814" i="20"/>
  <c r="E814" i="20"/>
  <c r="C815" i="20" l="1"/>
  <c r="G815" i="20"/>
  <c r="A816" i="20"/>
  <c r="H816" i="20" s="1"/>
  <c r="F815" i="20"/>
  <c r="D815" i="20"/>
  <c r="B815" i="20"/>
  <c r="E815" i="20"/>
  <c r="C816" i="20" l="1"/>
  <c r="G816" i="20"/>
  <c r="A817" i="20"/>
  <c r="H817" i="20" s="1"/>
  <c r="D816" i="20"/>
  <c r="B816" i="20"/>
  <c r="E816" i="20"/>
  <c r="F816" i="20"/>
  <c r="C817" i="20" l="1"/>
  <c r="G817" i="20"/>
  <c r="A818" i="20"/>
  <c r="H818" i="20" s="1"/>
  <c r="F817" i="20"/>
  <c r="B817" i="20"/>
  <c r="D817" i="20"/>
  <c r="E817" i="20"/>
  <c r="C818" i="20" l="1"/>
  <c r="G818" i="20"/>
  <c r="A819" i="20"/>
  <c r="H819" i="20" s="1"/>
  <c r="F818" i="20"/>
  <c r="D818" i="20"/>
  <c r="E818" i="20"/>
  <c r="B818" i="20"/>
  <c r="C819" i="20" l="1"/>
  <c r="G819" i="20"/>
  <c r="A820" i="20"/>
  <c r="H820" i="20" s="1"/>
  <c r="B819" i="20"/>
  <c r="D819" i="20"/>
  <c r="E819" i="20"/>
  <c r="F819" i="20"/>
  <c r="C820" i="20" l="1"/>
  <c r="G820" i="20"/>
  <c r="A821" i="20"/>
  <c r="H821" i="20" s="1"/>
  <c r="D820" i="20"/>
  <c r="B820" i="20"/>
  <c r="E820" i="20"/>
  <c r="F820" i="20"/>
  <c r="C821" i="20" l="1"/>
  <c r="G821" i="20"/>
  <c r="A822" i="20"/>
  <c r="H822" i="20" s="1"/>
  <c r="B821" i="20"/>
  <c r="D821" i="20"/>
  <c r="E821" i="20"/>
  <c r="F821" i="20"/>
  <c r="C822" i="20" l="1"/>
  <c r="G822" i="20"/>
  <c r="A823" i="20"/>
  <c r="H823" i="20" s="1"/>
  <c r="B822" i="20"/>
  <c r="E822" i="20"/>
  <c r="F822" i="20"/>
  <c r="D822" i="20"/>
  <c r="C823" i="20" l="1"/>
  <c r="G823" i="20"/>
  <c r="A824" i="20"/>
  <c r="H824" i="20" s="1"/>
  <c r="E823" i="20"/>
  <c r="F823" i="20"/>
  <c r="B823" i="20"/>
  <c r="D823" i="20"/>
  <c r="C824" i="20" l="1"/>
  <c r="G824" i="20"/>
  <c r="A825" i="20"/>
  <c r="H825" i="20" s="1"/>
  <c r="B824" i="20"/>
  <c r="D824" i="20"/>
  <c r="E824" i="20"/>
  <c r="F824" i="20"/>
  <c r="C825" i="20" l="1"/>
  <c r="G825" i="20"/>
  <c r="A826" i="20"/>
  <c r="H826" i="20" s="1"/>
  <c r="E825" i="20"/>
  <c r="F825" i="20"/>
  <c r="B825" i="20"/>
  <c r="D825" i="20"/>
  <c r="C826" i="20" l="1"/>
  <c r="G826" i="20"/>
  <c r="A827" i="20"/>
  <c r="H827" i="20" s="1"/>
  <c r="B826" i="20"/>
  <c r="D826" i="20"/>
  <c r="E826" i="20"/>
  <c r="F826" i="20"/>
  <c r="C827" i="20" l="1"/>
  <c r="G827" i="20"/>
  <c r="A828" i="20"/>
  <c r="H828" i="20" s="1"/>
  <c r="B827" i="20"/>
  <c r="D827" i="20"/>
  <c r="F827" i="20"/>
  <c r="E827" i="20"/>
  <c r="C828" i="20" l="1"/>
  <c r="G828" i="20"/>
  <c r="A829" i="20"/>
  <c r="H829" i="20" s="1"/>
  <c r="D828" i="20"/>
  <c r="B828" i="20"/>
  <c r="E828" i="20"/>
  <c r="F828" i="20"/>
  <c r="C829" i="20" l="1"/>
  <c r="G829" i="20"/>
  <c r="A830" i="20"/>
  <c r="H830" i="20" s="1"/>
  <c r="B829" i="20"/>
  <c r="D829" i="20"/>
  <c r="E829" i="20"/>
  <c r="F829" i="20"/>
  <c r="C830" i="20" l="1"/>
  <c r="G830" i="20"/>
  <c r="A831" i="20"/>
  <c r="H831" i="20" s="1"/>
  <c r="F830" i="20"/>
  <c r="B830" i="20"/>
  <c r="D830" i="20"/>
  <c r="E830" i="20"/>
  <c r="C831" i="20" l="1"/>
  <c r="G831" i="20"/>
  <c r="A832" i="20"/>
  <c r="H832" i="20" s="1"/>
  <c r="E831" i="20"/>
  <c r="F831" i="20"/>
  <c r="B831" i="20"/>
  <c r="D831" i="20"/>
  <c r="C832" i="20" l="1"/>
  <c r="G832" i="20"/>
  <c r="A833" i="20"/>
  <c r="H833" i="20" s="1"/>
  <c r="B832" i="20"/>
  <c r="D832" i="20"/>
  <c r="E832" i="20"/>
  <c r="F832" i="20"/>
  <c r="C833" i="20" l="1"/>
  <c r="G833" i="20"/>
  <c r="A834" i="20"/>
  <c r="H834" i="20" s="1"/>
  <c r="E833" i="20"/>
  <c r="B833" i="20"/>
  <c r="D833" i="20"/>
  <c r="F833" i="20"/>
  <c r="C834" i="20" l="1"/>
  <c r="G834" i="20"/>
  <c r="A835" i="20"/>
  <c r="H835" i="20" s="1"/>
  <c r="D834" i="20"/>
  <c r="E834" i="20"/>
  <c r="F834" i="20"/>
  <c r="B834" i="20"/>
  <c r="C835" i="20" l="1"/>
  <c r="G835" i="20"/>
  <c r="A836" i="20"/>
  <c r="H836" i="20" s="1"/>
  <c r="E835" i="20"/>
  <c r="B835" i="20"/>
  <c r="F835" i="20"/>
  <c r="D835" i="20"/>
  <c r="C836" i="20" l="1"/>
  <c r="G836" i="20"/>
  <c r="A837" i="20"/>
  <c r="H837" i="20" s="1"/>
  <c r="F836" i="20"/>
  <c r="D836" i="20"/>
  <c r="B836" i="20"/>
  <c r="E836" i="20"/>
  <c r="C837" i="20" l="1"/>
  <c r="G837" i="20"/>
  <c r="A838" i="20"/>
  <c r="H838" i="20" s="1"/>
  <c r="B837" i="20"/>
  <c r="D837" i="20"/>
  <c r="E837" i="20"/>
  <c r="F837" i="20"/>
  <c r="C838" i="20" l="1"/>
  <c r="G838" i="20"/>
  <c r="A839" i="20"/>
  <c r="H839" i="20" s="1"/>
  <c r="B838" i="20"/>
  <c r="F838" i="20"/>
  <c r="D838" i="20"/>
  <c r="E838" i="20"/>
  <c r="C839" i="20" l="1"/>
  <c r="G839" i="20"/>
  <c r="A840" i="20"/>
  <c r="H840" i="20" s="1"/>
  <c r="D839" i="20"/>
  <c r="E839" i="20"/>
  <c r="F839" i="20"/>
  <c r="B839" i="20"/>
  <c r="C840" i="20" l="1"/>
  <c r="G840" i="20"/>
  <c r="A841" i="20"/>
  <c r="H841" i="20" s="1"/>
  <c r="D840" i="20"/>
  <c r="B840" i="20"/>
  <c r="E840" i="20"/>
  <c r="F840" i="20"/>
  <c r="C841" i="20" l="1"/>
  <c r="G841" i="20"/>
  <c r="A842" i="20"/>
  <c r="H842" i="20" s="1"/>
  <c r="D841" i="20"/>
  <c r="E841" i="20"/>
  <c r="B841" i="20"/>
  <c r="F841" i="20"/>
  <c r="C842" i="20" l="1"/>
  <c r="G842" i="20"/>
  <c r="A843" i="20"/>
  <c r="H843" i="20" s="1"/>
  <c r="F842" i="20"/>
  <c r="B842" i="20"/>
  <c r="D842" i="20"/>
  <c r="E842" i="20"/>
  <c r="C843" i="20" l="1"/>
  <c r="G843" i="20"/>
  <c r="A844" i="20"/>
  <c r="H844" i="20" s="1"/>
  <c r="B843" i="20"/>
  <c r="E843" i="20"/>
  <c r="D843" i="20"/>
  <c r="F843" i="20"/>
  <c r="C844" i="20" l="1"/>
  <c r="G844" i="20"/>
  <c r="A845" i="20"/>
  <c r="H845" i="20" s="1"/>
  <c r="E844" i="20"/>
  <c r="F844" i="20"/>
  <c r="B844" i="20"/>
  <c r="D844" i="20"/>
  <c r="C845" i="20" l="1"/>
  <c r="G845" i="20"/>
  <c r="A846" i="20"/>
  <c r="H846" i="20" s="1"/>
  <c r="B845" i="20"/>
  <c r="D845" i="20"/>
  <c r="E845" i="20"/>
  <c r="F845" i="20"/>
  <c r="C846" i="20" l="1"/>
  <c r="G846" i="20"/>
  <c r="A847" i="20"/>
  <c r="H847" i="20" s="1"/>
  <c r="E846" i="20"/>
  <c r="B846" i="20"/>
  <c r="D846" i="20"/>
  <c r="F846" i="20"/>
  <c r="C847" i="20" l="1"/>
  <c r="G847" i="20"/>
  <c r="A848" i="20"/>
  <c r="H848" i="20" s="1"/>
  <c r="E847" i="20"/>
  <c r="D847" i="20"/>
  <c r="B847" i="20"/>
  <c r="F847" i="20"/>
  <c r="C848" i="20" l="1"/>
  <c r="G848" i="20"/>
  <c r="A849" i="20"/>
  <c r="H849" i="20" s="1"/>
  <c r="D848" i="20"/>
  <c r="B848" i="20"/>
  <c r="E848" i="20"/>
  <c r="F848" i="20"/>
  <c r="C849" i="20" l="1"/>
  <c r="G849" i="20"/>
  <c r="A850" i="20"/>
  <c r="H850" i="20" s="1"/>
  <c r="F849" i="20"/>
  <c r="D849" i="20"/>
  <c r="B849" i="20"/>
  <c r="E849" i="20"/>
  <c r="C850" i="20" l="1"/>
  <c r="G850" i="20"/>
  <c r="A851" i="20"/>
  <c r="H851" i="20" s="1"/>
  <c r="B850" i="20"/>
  <c r="D850" i="20"/>
  <c r="E850" i="20"/>
  <c r="F850" i="20"/>
  <c r="C851" i="20" l="1"/>
  <c r="G851" i="20"/>
  <c r="A852" i="20"/>
  <c r="H852" i="20" s="1"/>
  <c r="F851" i="20"/>
  <c r="E851" i="20"/>
  <c r="B851" i="20"/>
  <c r="D851" i="20"/>
  <c r="C852" i="20" l="1"/>
  <c r="G852" i="20"/>
  <c r="A853" i="20"/>
  <c r="H853" i="20" s="1"/>
  <c r="D852" i="20"/>
  <c r="E852" i="20"/>
  <c r="F852" i="20"/>
  <c r="B852" i="20"/>
  <c r="C853" i="20" l="1"/>
  <c r="G853" i="20"/>
  <c r="A854" i="20"/>
  <c r="H854" i="20" s="1"/>
  <c r="E853" i="20"/>
  <c r="B853" i="20"/>
  <c r="D853" i="20"/>
  <c r="F853" i="20"/>
  <c r="C854" i="20" l="1"/>
  <c r="G854" i="20"/>
  <c r="A855" i="20"/>
  <c r="H855" i="20" s="1"/>
  <c r="F854" i="20"/>
  <c r="D854" i="20"/>
  <c r="B854" i="20"/>
  <c r="E854" i="20"/>
  <c r="C855" i="20" l="1"/>
  <c r="G855" i="20"/>
  <c r="A856" i="20"/>
  <c r="H856" i="20" s="1"/>
  <c r="D855" i="20"/>
  <c r="E855" i="20"/>
  <c r="B855" i="20"/>
  <c r="F855" i="20"/>
  <c r="C856" i="20" l="1"/>
  <c r="G856" i="20"/>
  <c r="A857" i="20"/>
  <c r="H857" i="20" s="1"/>
  <c r="D856" i="20"/>
  <c r="F856" i="20"/>
  <c r="B856" i="20"/>
  <c r="E856" i="20"/>
  <c r="C857" i="20" l="1"/>
  <c r="G857" i="20"/>
  <c r="A858" i="20"/>
  <c r="H858" i="20" s="1"/>
  <c r="F857" i="20"/>
  <c r="B857" i="20"/>
  <c r="E857" i="20"/>
  <c r="D857" i="20"/>
  <c r="C858" i="20" l="1"/>
  <c r="G858" i="20"/>
  <c r="A859" i="20"/>
  <c r="H859" i="20" s="1"/>
  <c r="B858" i="20"/>
  <c r="F858" i="20"/>
  <c r="E858" i="20"/>
  <c r="D858" i="20"/>
  <c r="C859" i="20" l="1"/>
  <c r="G859" i="20"/>
  <c r="A860" i="20"/>
  <c r="H860" i="20" s="1"/>
  <c r="E859" i="20"/>
  <c r="F859" i="20"/>
  <c r="B859" i="20"/>
  <c r="D859" i="20"/>
  <c r="C860" i="20" l="1"/>
  <c r="G860" i="20"/>
  <c r="A861" i="20"/>
  <c r="H861" i="20" s="1"/>
  <c r="D860" i="20"/>
  <c r="E860" i="20"/>
  <c r="B860" i="20"/>
  <c r="F860" i="20"/>
  <c r="C861" i="20" l="1"/>
  <c r="G861" i="20"/>
  <c r="A862" i="20"/>
  <c r="H862" i="20" s="1"/>
  <c r="B861" i="20"/>
  <c r="F861" i="20"/>
  <c r="D861" i="20"/>
  <c r="E861" i="20"/>
  <c r="C862" i="20" l="1"/>
  <c r="G862" i="20"/>
  <c r="A863" i="20"/>
  <c r="H863" i="20" s="1"/>
  <c r="B862" i="20"/>
  <c r="D862" i="20"/>
  <c r="E862" i="20"/>
  <c r="F862" i="20"/>
  <c r="C863" i="20" l="1"/>
  <c r="G863" i="20"/>
  <c r="A864" i="20"/>
  <c r="H864" i="20" s="1"/>
  <c r="B863" i="20"/>
  <c r="E863" i="20"/>
  <c r="D863" i="20"/>
  <c r="F863" i="20"/>
  <c r="C864" i="20" l="1"/>
  <c r="G864" i="20"/>
  <c r="A865" i="20"/>
  <c r="H865" i="20" s="1"/>
  <c r="D864" i="20"/>
  <c r="B864" i="20"/>
  <c r="E864" i="20"/>
  <c r="F864" i="20"/>
  <c r="C865" i="20" l="1"/>
  <c r="G865" i="20"/>
  <c r="A866" i="20"/>
  <c r="H866" i="20" s="1"/>
  <c r="E865" i="20"/>
  <c r="F865" i="20"/>
  <c r="B865" i="20"/>
  <c r="D865" i="20"/>
  <c r="C866" i="20" l="1"/>
  <c r="G866" i="20"/>
  <c r="A867" i="20"/>
  <c r="H867" i="20" s="1"/>
  <c r="F866" i="20"/>
  <c r="B866" i="20"/>
  <c r="E866" i="20"/>
  <c r="D866" i="20"/>
  <c r="C867" i="20" l="1"/>
  <c r="G867" i="20"/>
  <c r="A868" i="20"/>
  <c r="H868" i="20" s="1"/>
  <c r="E867" i="20"/>
  <c r="B867" i="20"/>
  <c r="D867" i="20"/>
  <c r="F867" i="20"/>
  <c r="C868" i="20" l="1"/>
  <c r="G868" i="20"/>
  <c r="A869" i="20"/>
  <c r="H869" i="20" s="1"/>
  <c r="D868" i="20"/>
  <c r="B868" i="20"/>
  <c r="E868" i="20"/>
  <c r="F868" i="20"/>
  <c r="C869" i="20" l="1"/>
  <c r="G869" i="20"/>
  <c r="A870" i="20"/>
  <c r="H870" i="20" s="1"/>
  <c r="B869" i="20"/>
  <c r="D869" i="20"/>
  <c r="E869" i="20"/>
  <c r="F869" i="20"/>
  <c r="G870" i="20" l="1"/>
  <c r="C870" i="20"/>
  <c r="A871" i="20"/>
  <c r="H871" i="20" s="1"/>
  <c r="E870" i="20"/>
  <c r="F870" i="20"/>
  <c r="B870" i="20"/>
  <c r="D870" i="20"/>
  <c r="C871" i="20" l="1"/>
  <c r="G871" i="20"/>
  <c r="A872" i="20"/>
  <c r="H872" i="20" s="1"/>
  <c r="B871" i="20"/>
  <c r="D871" i="20"/>
  <c r="E871" i="20"/>
  <c r="F871" i="20"/>
  <c r="C872" i="20" l="1"/>
  <c r="G872" i="20"/>
  <c r="A873" i="20"/>
  <c r="H873" i="20" s="1"/>
  <c r="D872" i="20"/>
  <c r="B872" i="20"/>
  <c r="E872" i="20"/>
  <c r="F872" i="20"/>
  <c r="C873" i="20" l="1"/>
  <c r="G873" i="20"/>
  <c r="A874" i="20"/>
  <c r="H874" i="20" s="1"/>
  <c r="B873" i="20"/>
  <c r="E873" i="20"/>
  <c r="D873" i="20"/>
  <c r="F873" i="20"/>
  <c r="C874" i="20" l="1"/>
  <c r="G874" i="20"/>
  <c r="A875" i="20"/>
  <c r="H875" i="20" s="1"/>
  <c r="F874" i="20"/>
  <c r="B874" i="20"/>
  <c r="D874" i="20"/>
  <c r="E874" i="20"/>
  <c r="C875" i="20" l="1"/>
  <c r="G875" i="20"/>
  <c r="A876" i="20"/>
  <c r="H876" i="20" s="1"/>
  <c r="D875" i="20"/>
  <c r="E875" i="20"/>
  <c r="F875" i="20"/>
  <c r="B875" i="20"/>
  <c r="C876" i="20" l="1"/>
  <c r="G876" i="20"/>
  <c r="A877" i="20"/>
  <c r="H877" i="20" s="1"/>
  <c r="E876" i="20"/>
  <c r="D876" i="20"/>
  <c r="F876" i="20"/>
  <c r="B876" i="20"/>
  <c r="C877" i="20" l="1"/>
  <c r="G877" i="20"/>
  <c r="A878" i="20"/>
  <c r="H878" i="20" s="1"/>
  <c r="F877" i="20"/>
  <c r="B877" i="20"/>
  <c r="D877" i="20"/>
  <c r="E877" i="20"/>
  <c r="C878" i="20" l="1"/>
  <c r="G878" i="20"/>
  <c r="A879" i="20"/>
  <c r="H879" i="20" s="1"/>
  <c r="B878" i="20"/>
  <c r="F878" i="20"/>
  <c r="D878" i="20"/>
  <c r="E878" i="20"/>
  <c r="C879" i="20" l="1"/>
  <c r="G879" i="20"/>
  <c r="A880" i="20"/>
  <c r="H880" i="20" s="1"/>
  <c r="E879" i="20"/>
  <c r="F879" i="20"/>
  <c r="D879" i="20"/>
  <c r="B879" i="20"/>
  <c r="C880" i="20" l="1"/>
  <c r="G880" i="20"/>
  <c r="A881" i="20"/>
  <c r="H881" i="20" s="1"/>
  <c r="D880" i="20"/>
  <c r="E880" i="20"/>
  <c r="B880" i="20"/>
  <c r="F880" i="20"/>
  <c r="C881" i="20" l="1"/>
  <c r="G881" i="20"/>
  <c r="A882" i="20"/>
  <c r="H882" i="20" s="1"/>
  <c r="F881" i="20"/>
  <c r="B881" i="20"/>
  <c r="D881" i="20"/>
  <c r="E881" i="20"/>
  <c r="C882" i="20" l="1"/>
  <c r="G882" i="20"/>
  <c r="A883" i="20"/>
  <c r="H883" i="20" s="1"/>
  <c r="E882" i="20"/>
  <c r="F882" i="20"/>
  <c r="B882" i="20"/>
  <c r="D882" i="20"/>
  <c r="C883" i="20" l="1"/>
  <c r="G883" i="20"/>
  <c r="A884" i="20"/>
  <c r="H884" i="20" s="1"/>
  <c r="E883" i="20"/>
  <c r="B883" i="20"/>
  <c r="D883" i="20"/>
  <c r="F883" i="20"/>
  <c r="C884" i="20" l="1"/>
  <c r="G884" i="20"/>
  <c r="A885" i="20"/>
  <c r="H885" i="20" s="1"/>
  <c r="D884" i="20"/>
  <c r="F884" i="20"/>
  <c r="B884" i="20"/>
  <c r="E884" i="20"/>
  <c r="C885" i="20" l="1"/>
  <c r="G885" i="20"/>
  <c r="A886" i="20"/>
  <c r="H886" i="20" s="1"/>
  <c r="B885" i="20"/>
  <c r="D885" i="20"/>
  <c r="E885" i="20"/>
  <c r="F885" i="20"/>
  <c r="C886" i="20" l="1"/>
  <c r="G886" i="20"/>
  <c r="A887" i="20"/>
  <c r="H887" i="20" s="1"/>
  <c r="F886" i="20"/>
  <c r="E886" i="20"/>
  <c r="B886" i="20"/>
  <c r="D886" i="20"/>
  <c r="C887" i="20" l="1"/>
  <c r="G887" i="20"/>
  <c r="A888" i="20"/>
  <c r="H888" i="20" s="1"/>
  <c r="D887" i="20"/>
  <c r="E887" i="20"/>
  <c r="B887" i="20"/>
  <c r="F887" i="20"/>
  <c r="C888" i="20" l="1"/>
  <c r="G888" i="20"/>
  <c r="A889" i="20"/>
  <c r="H889" i="20" s="1"/>
  <c r="D888" i="20"/>
  <c r="B888" i="20"/>
  <c r="E888" i="20"/>
  <c r="F888" i="20"/>
  <c r="C889" i="20" l="1"/>
  <c r="G889" i="20"/>
  <c r="A890" i="20"/>
  <c r="H890" i="20" s="1"/>
  <c r="F889" i="20"/>
  <c r="B889" i="20"/>
  <c r="D889" i="20"/>
  <c r="E889" i="20"/>
  <c r="C890" i="20" l="1"/>
  <c r="G890" i="20"/>
  <c r="A891" i="20"/>
  <c r="H891" i="20" s="1"/>
  <c r="B890" i="20"/>
  <c r="D890" i="20"/>
  <c r="E890" i="20"/>
  <c r="F890" i="20"/>
  <c r="C891" i="20" l="1"/>
  <c r="G891" i="20"/>
  <c r="A892" i="20"/>
  <c r="H892" i="20" s="1"/>
  <c r="E891" i="20"/>
  <c r="D891" i="20"/>
  <c r="B891" i="20"/>
  <c r="F891" i="20"/>
  <c r="C892" i="20" l="1"/>
  <c r="G892" i="20"/>
  <c r="A893" i="20"/>
  <c r="H893" i="20" s="1"/>
  <c r="D892" i="20"/>
  <c r="B892" i="20"/>
  <c r="E892" i="20"/>
  <c r="F892" i="20"/>
  <c r="G893" i="20" l="1"/>
  <c r="C893" i="20"/>
  <c r="A894" i="20"/>
  <c r="H894" i="20" s="1"/>
  <c r="B893" i="20"/>
  <c r="D893" i="20"/>
  <c r="E893" i="20"/>
  <c r="F893" i="20"/>
  <c r="C894" i="20" l="1"/>
  <c r="G894" i="20"/>
  <c r="A895" i="20"/>
  <c r="H895" i="20" s="1"/>
  <c r="E894" i="20"/>
  <c r="F894" i="20"/>
  <c r="B894" i="20"/>
  <c r="D894" i="20"/>
  <c r="C895" i="20" l="1"/>
  <c r="G895" i="20"/>
  <c r="A896" i="20"/>
  <c r="H896" i="20" s="1"/>
  <c r="B895" i="20"/>
  <c r="F895" i="20"/>
  <c r="D895" i="20"/>
  <c r="E895" i="20"/>
  <c r="C896" i="20" l="1"/>
  <c r="G896" i="20"/>
  <c r="A897" i="20"/>
  <c r="H897" i="20" s="1"/>
  <c r="D896" i="20"/>
  <c r="F896" i="20"/>
  <c r="E896" i="20"/>
  <c r="B896" i="20"/>
  <c r="C897" i="20" l="1"/>
  <c r="G897" i="20"/>
  <c r="A898" i="20"/>
  <c r="H898" i="20" s="1"/>
  <c r="B897" i="20"/>
  <c r="D897" i="20"/>
  <c r="E897" i="20"/>
  <c r="F897" i="20"/>
  <c r="C898" i="20" l="1"/>
  <c r="G898" i="20"/>
  <c r="A899" i="20"/>
  <c r="H899" i="20" s="1"/>
  <c r="F898" i="20"/>
  <c r="B898" i="20"/>
  <c r="D898" i="20"/>
  <c r="E898" i="20"/>
  <c r="C899" i="20" l="1"/>
  <c r="G899" i="20"/>
  <c r="A900" i="20"/>
  <c r="H900" i="20" s="1"/>
  <c r="D899" i="20"/>
  <c r="E899" i="20"/>
  <c r="F899" i="20"/>
  <c r="B899" i="20"/>
  <c r="C900" i="20" l="1"/>
  <c r="G900" i="20"/>
  <c r="A901" i="20"/>
  <c r="H901" i="20" s="1"/>
  <c r="E900" i="20"/>
  <c r="F900" i="20"/>
  <c r="B900" i="20"/>
  <c r="D900" i="20"/>
  <c r="C901" i="20" l="1"/>
  <c r="G901" i="20"/>
  <c r="A902" i="20"/>
  <c r="H902" i="20" s="1"/>
  <c r="F901" i="20"/>
  <c r="B901" i="20"/>
  <c r="D901" i="20"/>
  <c r="E901" i="20"/>
  <c r="C902" i="20" l="1"/>
  <c r="G902" i="20"/>
  <c r="A903" i="20"/>
  <c r="H903" i="20" s="1"/>
  <c r="B902" i="20"/>
  <c r="F902" i="20"/>
  <c r="D902" i="20"/>
  <c r="E902" i="20"/>
  <c r="C903" i="20" l="1"/>
  <c r="G903" i="20"/>
  <c r="A904" i="20"/>
  <c r="H904" i="20" s="1"/>
  <c r="E903" i="20"/>
  <c r="D903" i="20"/>
  <c r="B903" i="20"/>
  <c r="F903" i="20"/>
  <c r="C904" i="20" l="1"/>
  <c r="G904" i="20"/>
  <c r="A905" i="20"/>
  <c r="H905" i="20" s="1"/>
  <c r="D904" i="20"/>
  <c r="E904" i="20"/>
  <c r="F904" i="20"/>
  <c r="B904" i="20"/>
  <c r="C905" i="20" l="1"/>
  <c r="G905" i="20"/>
  <c r="A906" i="20"/>
  <c r="H906" i="20" s="1"/>
  <c r="F905" i="20"/>
  <c r="B905" i="20"/>
  <c r="D905" i="20"/>
  <c r="E905" i="20"/>
  <c r="C906" i="20" l="1"/>
  <c r="G906" i="20"/>
  <c r="A907" i="20"/>
  <c r="H907" i="20" s="1"/>
  <c r="E906" i="20"/>
  <c r="F906" i="20"/>
  <c r="B906" i="20"/>
  <c r="D906" i="20"/>
  <c r="C907" i="20" l="1"/>
  <c r="G907" i="20"/>
  <c r="A908" i="20"/>
  <c r="H908" i="20" s="1"/>
  <c r="E907" i="20"/>
  <c r="D907" i="20"/>
  <c r="B907" i="20"/>
  <c r="F907" i="20"/>
  <c r="C908" i="20" l="1"/>
  <c r="G908" i="20"/>
  <c r="A909" i="20"/>
  <c r="H909" i="20" s="1"/>
  <c r="D908" i="20"/>
  <c r="E908" i="20"/>
  <c r="F908" i="20"/>
  <c r="B908" i="20"/>
  <c r="C909" i="20" l="1"/>
  <c r="G909" i="20"/>
  <c r="A910" i="20"/>
  <c r="H910" i="20" s="1"/>
  <c r="B909" i="20"/>
  <c r="D909" i="20"/>
  <c r="E909" i="20"/>
  <c r="F909" i="20"/>
  <c r="C910" i="20" l="1"/>
  <c r="G910" i="20"/>
  <c r="A911" i="20"/>
  <c r="H911" i="20" s="1"/>
  <c r="F910" i="20"/>
  <c r="E910" i="20"/>
  <c r="B910" i="20"/>
  <c r="D910" i="20"/>
  <c r="C911" i="20" l="1"/>
  <c r="G911" i="20"/>
  <c r="A912" i="20"/>
  <c r="H912" i="20" s="1"/>
  <c r="D911" i="20"/>
  <c r="E911" i="20"/>
  <c r="B911" i="20"/>
  <c r="F911" i="20"/>
  <c r="C912" i="20" l="1"/>
  <c r="G912" i="20"/>
  <c r="A913" i="20"/>
  <c r="H913" i="20" s="1"/>
  <c r="D912" i="20"/>
  <c r="E912" i="20"/>
  <c r="F912" i="20"/>
  <c r="B912" i="20"/>
  <c r="C913" i="20" l="1"/>
  <c r="G913" i="20"/>
  <c r="A914" i="20"/>
  <c r="H914" i="20" s="1"/>
  <c r="F913" i="20"/>
  <c r="B913" i="20"/>
  <c r="D913" i="20"/>
  <c r="E913" i="20"/>
  <c r="C914" i="20" l="1"/>
  <c r="G914" i="20"/>
  <c r="A915" i="20"/>
  <c r="H915" i="20" s="1"/>
  <c r="B914" i="20"/>
  <c r="D914" i="20"/>
  <c r="E914" i="20"/>
  <c r="F914" i="20"/>
  <c r="C915" i="20" l="1"/>
  <c r="G915" i="20"/>
  <c r="A916" i="20"/>
  <c r="H916" i="20" s="1"/>
  <c r="E915" i="20"/>
  <c r="D915" i="20"/>
  <c r="B915" i="20"/>
  <c r="F915" i="20"/>
  <c r="C916" i="20" l="1"/>
  <c r="G916" i="20"/>
  <c r="A917" i="20"/>
  <c r="H917" i="20" s="1"/>
  <c r="D916" i="20"/>
  <c r="B916" i="20"/>
  <c r="E916" i="20"/>
  <c r="F916" i="20"/>
  <c r="C917" i="20" l="1"/>
  <c r="G917" i="20"/>
  <c r="A918" i="20"/>
  <c r="H918" i="20" s="1"/>
  <c r="B917" i="20"/>
  <c r="D917" i="20"/>
  <c r="E917" i="20"/>
  <c r="F917" i="20"/>
  <c r="C918" i="20" l="1"/>
  <c r="G918" i="20"/>
  <c r="A919" i="20"/>
  <c r="H919" i="20" s="1"/>
  <c r="E918" i="20"/>
  <c r="F918" i="20"/>
  <c r="B918" i="20"/>
  <c r="D918" i="20"/>
  <c r="C919" i="20" l="1"/>
  <c r="G919" i="20"/>
  <c r="A920" i="20"/>
  <c r="H920" i="20" s="1"/>
  <c r="B919" i="20"/>
  <c r="F919" i="20"/>
  <c r="D919" i="20"/>
  <c r="E919" i="20"/>
  <c r="C920" i="20" l="1"/>
  <c r="G920" i="20"/>
  <c r="A921" i="20"/>
  <c r="H921" i="20" s="1"/>
  <c r="D920" i="20"/>
  <c r="B920" i="20"/>
  <c r="E920" i="20"/>
  <c r="F920" i="20"/>
  <c r="C921" i="20" l="1"/>
  <c r="G921" i="20"/>
  <c r="A922" i="20"/>
  <c r="H922" i="20" s="1"/>
  <c r="B921" i="20"/>
  <c r="D921" i="20"/>
  <c r="E921" i="20"/>
  <c r="F921" i="20"/>
  <c r="C922" i="20" l="1"/>
  <c r="G922" i="20"/>
  <c r="A923" i="20"/>
  <c r="H923" i="20" s="1"/>
  <c r="F922" i="20"/>
  <c r="B922" i="20"/>
  <c r="E922" i="20"/>
  <c r="D922" i="20"/>
  <c r="C923" i="20" l="1"/>
  <c r="G923" i="20"/>
  <c r="A924" i="20"/>
  <c r="H924" i="20" s="1"/>
  <c r="D923" i="20"/>
  <c r="E923" i="20"/>
  <c r="F923" i="20"/>
  <c r="B923" i="20"/>
  <c r="C924" i="20" l="1"/>
  <c r="G924" i="20"/>
  <c r="A925" i="20"/>
  <c r="H925" i="20" s="1"/>
  <c r="B924" i="20"/>
  <c r="D924" i="20"/>
  <c r="E924" i="20"/>
  <c r="F924" i="20"/>
  <c r="C925" i="20" l="1"/>
  <c r="G925" i="20"/>
  <c r="A926" i="20"/>
  <c r="H926" i="20" s="1"/>
  <c r="F925" i="20"/>
  <c r="B925" i="20"/>
  <c r="D925" i="20"/>
  <c r="E925" i="20"/>
  <c r="C926" i="20" l="1"/>
  <c r="G926" i="20"/>
  <c r="A927" i="20"/>
  <c r="H927" i="20" s="1"/>
  <c r="B926" i="20"/>
  <c r="F926" i="20"/>
  <c r="E926" i="20"/>
  <c r="D926" i="20"/>
  <c r="C927" i="20" l="1"/>
  <c r="G927" i="20"/>
  <c r="A928" i="20"/>
  <c r="H928" i="20" s="1"/>
  <c r="E927" i="20"/>
  <c r="D927" i="20"/>
  <c r="F927" i="20"/>
  <c r="B927" i="20"/>
  <c r="C928" i="20" l="1"/>
  <c r="G928" i="20"/>
  <c r="A929" i="20"/>
  <c r="H929" i="20" s="1"/>
  <c r="D928" i="20"/>
  <c r="E928" i="20"/>
  <c r="B928" i="20"/>
  <c r="F928" i="20"/>
  <c r="C929" i="20" l="1"/>
  <c r="G929" i="20"/>
  <c r="A930" i="20"/>
  <c r="H930" i="20" s="1"/>
  <c r="F929" i="20"/>
  <c r="B929" i="20"/>
  <c r="D929" i="20"/>
  <c r="E929" i="20"/>
  <c r="C930" i="20" l="1"/>
  <c r="G930" i="20"/>
  <c r="A931" i="20"/>
  <c r="H931" i="20" s="1"/>
  <c r="E930" i="20"/>
  <c r="F930" i="20"/>
  <c r="B930" i="20"/>
  <c r="D930" i="20"/>
  <c r="C931" i="20" l="1"/>
  <c r="G931" i="20"/>
  <c r="A932" i="20"/>
  <c r="H932" i="20" s="1"/>
  <c r="E931" i="20"/>
  <c r="D931" i="20"/>
  <c r="F931" i="20"/>
  <c r="B931" i="20"/>
  <c r="C932" i="20" l="1"/>
  <c r="G932" i="20"/>
  <c r="A933" i="20"/>
  <c r="H933" i="20" s="1"/>
  <c r="D932" i="20"/>
  <c r="B932" i="20"/>
  <c r="E932" i="20"/>
  <c r="F932" i="20"/>
  <c r="C933" i="20" l="1"/>
  <c r="G933" i="20"/>
  <c r="A934" i="20"/>
  <c r="H934" i="20" s="1"/>
  <c r="B933" i="20"/>
  <c r="D933" i="20"/>
  <c r="E933" i="20"/>
  <c r="F933" i="20"/>
  <c r="C934" i="20" l="1"/>
  <c r="G934" i="20"/>
  <c r="A935" i="20"/>
  <c r="H935" i="20" s="1"/>
  <c r="F934" i="20"/>
  <c r="E934" i="20"/>
  <c r="B934" i="20"/>
  <c r="D934" i="20"/>
  <c r="C935" i="20" l="1"/>
  <c r="G935" i="20"/>
  <c r="A936" i="20"/>
  <c r="H936" i="20" s="1"/>
  <c r="D935" i="20"/>
  <c r="E935" i="20"/>
  <c r="F935" i="20"/>
  <c r="B935" i="20"/>
  <c r="C936" i="20" l="1"/>
  <c r="G936" i="20"/>
  <c r="A937" i="20"/>
  <c r="H937" i="20" s="1"/>
  <c r="B936" i="20"/>
  <c r="D936" i="20"/>
  <c r="E936" i="20"/>
  <c r="F936" i="20"/>
  <c r="C937" i="20" l="1"/>
  <c r="G937" i="20"/>
  <c r="A938" i="20"/>
  <c r="H938" i="20" s="1"/>
  <c r="F937" i="20"/>
  <c r="E937" i="20"/>
  <c r="B937" i="20"/>
  <c r="D937" i="20"/>
  <c r="G938" i="20" l="1"/>
  <c r="C938" i="20"/>
  <c r="A939" i="20"/>
  <c r="H939" i="20" s="1"/>
  <c r="B938" i="20"/>
  <c r="F938" i="20"/>
  <c r="D938" i="20"/>
  <c r="E938" i="20"/>
  <c r="C939" i="20" l="1"/>
  <c r="G939" i="20"/>
  <c r="A940" i="20"/>
  <c r="H940" i="20" s="1"/>
  <c r="E939" i="20"/>
  <c r="B939" i="20"/>
  <c r="D939" i="20"/>
  <c r="F939" i="20"/>
  <c r="C940" i="20" l="1"/>
  <c r="G940" i="20"/>
  <c r="A941" i="20"/>
  <c r="H941" i="20" s="1"/>
  <c r="D940" i="20"/>
  <c r="B940" i="20"/>
  <c r="E940" i="20"/>
  <c r="F940" i="20"/>
  <c r="C941" i="20" l="1"/>
  <c r="G941" i="20"/>
  <c r="A942" i="20"/>
  <c r="H942" i="20" s="1"/>
  <c r="D941" i="20"/>
  <c r="F941" i="20"/>
  <c r="B941" i="20"/>
  <c r="E941" i="20"/>
  <c r="C942" i="20" l="1"/>
  <c r="G942" i="20"/>
  <c r="A943" i="20"/>
  <c r="H943" i="20" s="1"/>
  <c r="E942" i="20"/>
  <c r="F942" i="20"/>
  <c r="B942" i="20"/>
  <c r="D942" i="20"/>
  <c r="C943" i="20" l="1"/>
  <c r="G943" i="20"/>
  <c r="A944" i="20"/>
  <c r="H944" i="20" s="1"/>
  <c r="B943" i="20"/>
  <c r="D943" i="20"/>
  <c r="E943" i="20"/>
  <c r="F943" i="20"/>
  <c r="C944" i="20" l="1"/>
  <c r="G944" i="20"/>
  <c r="A945" i="20"/>
  <c r="H945" i="20" s="1"/>
  <c r="D944" i="20"/>
  <c r="F944" i="20"/>
  <c r="E944" i="20"/>
  <c r="B944" i="20"/>
  <c r="C945" i="20" l="1"/>
  <c r="G945" i="20"/>
  <c r="A946" i="20"/>
  <c r="H946" i="20" s="1"/>
  <c r="B945" i="20"/>
  <c r="F945" i="20"/>
  <c r="D945" i="20"/>
  <c r="E945" i="20"/>
  <c r="C946" i="20" l="1"/>
  <c r="G946" i="20"/>
  <c r="A947" i="20"/>
  <c r="H947" i="20" s="1"/>
  <c r="F946" i="20"/>
  <c r="B946" i="20"/>
  <c r="D946" i="20"/>
  <c r="E946" i="20"/>
  <c r="C947" i="20" l="1"/>
  <c r="G947" i="20"/>
  <c r="A948" i="20"/>
  <c r="H948" i="20" s="1"/>
  <c r="D947" i="20"/>
  <c r="E947" i="20"/>
  <c r="F947" i="20"/>
  <c r="B947" i="20"/>
  <c r="C948" i="20" l="1"/>
  <c r="G948" i="20"/>
  <c r="A949" i="20"/>
  <c r="H949" i="20" s="1"/>
  <c r="D948" i="20"/>
  <c r="B948" i="20"/>
  <c r="E948" i="20"/>
  <c r="F948" i="20"/>
  <c r="C949" i="20" l="1"/>
  <c r="G949" i="20"/>
  <c r="A950" i="20"/>
  <c r="H950" i="20" s="1"/>
  <c r="F949" i="20"/>
  <c r="B949" i="20"/>
  <c r="D949" i="20"/>
  <c r="E949" i="20"/>
  <c r="C950" i="20" l="1"/>
  <c r="G950" i="20"/>
  <c r="A951" i="20"/>
  <c r="H951" i="20" s="1"/>
  <c r="B950" i="20"/>
  <c r="F950" i="20"/>
  <c r="D950" i="20"/>
  <c r="E950" i="20"/>
  <c r="C951" i="20" l="1"/>
  <c r="G951" i="20"/>
  <c r="A952" i="20"/>
  <c r="H952" i="20" s="1"/>
  <c r="E951" i="20"/>
  <c r="F951" i="20"/>
  <c r="D951" i="20"/>
  <c r="B951" i="20"/>
  <c r="C952" i="20" l="1"/>
  <c r="G952" i="20"/>
  <c r="A953" i="20"/>
  <c r="H953" i="20" s="1"/>
  <c r="D952" i="20"/>
  <c r="F952" i="20"/>
  <c r="E952" i="20"/>
  <c r="B952" i="20"/>
  <c r="C953" i="20" l="1"/>
  <c r="G953" i="20"/>
  <c r="A954" i="20"/>
  <c r="H954" i="20" s="1"/>
  <c r="F953" i="20"/>
  <c r="B953" i="20"/>
  <c r="D953" i="20"/>
  <c r="E953" i="20"/>
  <c r="C954" i="20" l="1"/>
  <c r="G954" i="20"/>
  <c r="A955" i="20"/>
  <c r="H955" i="20" s="1"/>
  <c r="E954" i="20"/>
  <c r="F954" i="20"/>
  <c r="B954" i="20"/>
  <c r="D954" i="20"/>
  <c r="C955" i="20" l="1"/>
  <c r="G955" i="20"/>
  <c r="A956" i="20"/>
  <c r="H956" i="20" s="1"/>
  <c r="D955" i="20"/>
  <c r="B955" i="20"/>
  <c r="E955" i="20"/>
  <c r="F955" i="20"/>
  <c r="C956" i="20" l="1"/>
  <c r="G956" i="20"/>
  <c r="A957" i="20"/>
  <c r="H957" i="20" s="1"/>
  <c r="D956" i="20"/>
  <c r="B956" i="20"/>
  <c r="E956" i="20"/>
  <c r="F956" i="20"/>
  <c r="C957" i="20" l="1"/>
  <c r="G957" i="20"/>
  <c r="A958" i="20"/>
  <c r="H958" i="20" s="1"/>
  <c r="B957" i="20"/>
  <c r="D957" i="20"/>
  <c r="E957" i="20"/>
  <c r="F957" i="20"/>
  <c r="C958" i="20" l="1"/>
  <c r="G958" i="20"/>
  <c r="A959" i="20"/>
  <c r="H959" i="20" s="1"/>
  <c r="F958" i="20"/>
  <c r="E958" i="20"/>
  <c r="B958" i="20"/>
  <c r="D958" i="20"/>
  <c r="C959" i="20" l="1"/>
  <c r="G959" i="20"/>
  <c r="A960" i="20"/>
  <c r="H960" i="20" s="1"/>
  <c r="D959" i="20"/>
  <c r="E959" i="20"/>
  <c r="F959" i="20"/>
  <c r="B959" i="20"/>
  <c r="C960" i="20" l="1"/>
  <c r="G960" i="20"/>
  <c r="A961" i="20"/>
  <c r="H961" i="20" s="1"/>
  <c r="D960" i="20"/>
  <c r="B960" i="20"/>
  <c r="E960" i="20"/>
  <c r="F960" i="20"/>
  <c r="C961" i="20" l="1"/>
  <c r="G961" i="20"/>
  <c r="A962" i="20"/>
  <c r="H962" i="20" s="1"/>
  <c r="F961" i="20"/>
  <c r="B961" i="20"/>
  <c r="E961" i="20"/>
  <c r="D961" i="20"/>
  <c r="C962" i="20" l="1"/>
  <c r="G962" i="20"/>
  <c r="A963" i="20"/>
  <c r="H963" i="20" s="1"/>
  <c r="B962" i="20"/>
  <c r="D962" i="20"/>
  <c r="E962" i="20"/>
  <c r="F962" i="20"/>
  <c r="C963" i="20" l="1"/>
  <c r="G963" i="20"/>
  <c r="A964" i="20"/>
  <c r="H964" i="20" s="1"/>
  <c r="E963" i="20"/>
  <c r="D963" i="20"/>
  <c r="B963" i="20"/>
  <c r="F963" i="20"/>
  <c r="C964" i="20" l="1"/>
  <c r="G964" i="20"/>
  <c r="A965" i="20"/>
  <c r="H965" i="20" s="1"/>
  <c r="D964" i="20"/>
  <c r="B964" i="20"/>
  <c r="E964" i="20"/>
  <c r="F964" i="20"/>
  <c r="C965" i="20" l="1"/>
  <c r="G965" i="20"/>
  <c r="A966" i="20"/>
  <c r="H966" i="20" s="1"/>
  <c r="E965" i="20"/>
  <c r="B965" i="20"/>
  <c r="D965" i="20"/>
  <c r="F965" i="20"/>
  <c r="C966" i="20" l="1"/>
  <c r="G966" i="20"/>
  <c r="A967" i="20"/>
  <c r="H967" i="20" s="1"/>
  <c r="E966" i="20"/>
  <c r="F966" i="20"/>
  <c r="B966" i="20"/>
  <c r="D966" i="20"/>
  <c r="C967" i="20" l="1"/>
  <c r="G967" i="20"/>
  <c r="A968" i="20"/>
  <c r="H968" i="20" s="1"/>
  <c r="B967" i="20"/>
  <c r="D967" i="20"/>
  <c r="E967" i="20"/>
  <c r="F967" i="20"/>
  <c r="C968" i="20" l="1"/>
  <c r="G968" i="20"/>
  <c r="A969" i="20"/>
  <c r="H969" i="20" s="1"/>
  <c r="D968" i="20"/>
  <c r="B968" i="20"/>
  <c r="E968" i="20"/>
  <c r="F968" i="20"/>
  <c r="C969" i="20" l="1"/>
  <c r="G969" i="20"/>
  <c r="A970" i="20"/>
  <c r="H970" i="20" s="1"/>
  <c r="B969" i="20"/>
  <c r="D969" i="20"/>
  <c r="E969" i="20"/>
  <c r="F969" i="20"/>
  <c r="C970" i="20" l="1"/>
  <c r="G970" i="20"/>
  <c r="A971" i="20"/>
  <c r="H971" i="20" s="1"/>
  <c r="F970" i="20"/>
  <c r="B970" i="20"/>
  <c r="D970" i="20"/>
  <c r="E970" i="20"/>
  <c r="C971" i="20" l="1"/>
  <c r="G971" i="20"/>
  <c r="A972" i="20"/>
  <c r="H972" i="20" s="1"/>
  <c r="D971" i="20"/>
  <c r="E971" i="20"/>
  <c r="B971" i="20"/>
  <c r="F971" i="20"/>
  <c r="C972" i="20" l="1"/>
  <c r="G972" i="20"/>
  <c r="A973" i="20"/>
  <c r="H973" i="20" s="1"/>
  <c r="E972" i="20"/>
  <c r="B972" i="20"/>
  <c r="D972" i="20"/>
  <c r="F972" i="20"/>
  <c r="C973" i="20" l="1"/>
  <c r="G973" i="20"/>
  <c r="A974" i="20"/>
  <c r="H974" i="20" s="1"/>
  <c r="F973" i="20"/>
  <c r="B973" i="20"/>
  <c r="E973" i="20"/>
  <c r="D973" i="20"/>
  <c r="C974" i="20" l="1"/>
  <c r="G974" i="20"/>
  <c r="A975" i="20"/>
  <c r="H975" i="20" s="1"/>
  <c r="B974" i="20"/>
  <c r="D974" i="20"/>
  <c r="E974" i="20"/>
  <c r="F974" i="20"/>
  <c r="C975" i="20" l="1"/>
  <c r="G975" i="20"/>
  <c r="A976" i="20"/>
  <c r="H976" i="20" s="1"/>
  <c r="E975" i="20"/>
  <c r="B975" i="20"/>
  <c r="F975" i="20"/>
  <c r="D975" i="20"/>
  <c r="C976" i="20" l="1"/>
  <c r="G976" i="20"/>
  <c r="A977" i="20"/>
  <c r="H977" i="20" s="1"/>
  <c r="D976" i="20"/>
  <c r="E976" i="20"/>
  <c r="B976" i="20"/>
  <c r="F976" i="20"/>
  <c r="C977" i="20" l="1"/>
  <c r="G977" i="20"/>
  <c r="A978" i="20"/>
  <c r="H978" i="20" s="1"/>
  <c r="D977" i="20"/>
  <c r="E977" i="20"/>
  <c r="F977" i="20"/>
  <c r="B977" i="20"/>
  <c r="C978" i="20" l="1"/>
  <c r="G978" i="20"/>
  <c r="A979" i="20"/>
  <c r="H979" i="20" s="1"/>
  <c r="E978" i="20"/>
  <c r="F978" i="20"/>
  <c r="B978" i="20"/>
  <c r="D978" i="20"/>
  <c r="C979" i="20" l="1"/>
  <c r="G979" i="20"/>
  <c r="A980" i="20"/>
  <c r="H980" i="20" s="1"/>
  <c r="E979" i="20"/>
  <c r="F979" i="20"/>
  <c r="B979" i="20"/>
  <c r="D979" i="20"/>
  <c r="C980" i="20" l="1"/>
  <c r="G980" i="20"/>
  <c r="A981" i="20"/>
  <c r="H981" i="20" s="1"/>
  <c r="D980" i="20"/>
  <c r="E980" i="20"/>
  <c r="F980" i="20"/>
  <c r="B980" i="20"/>
  <c r="C981" i="20" l="1"/>
  <c r="G981" i="20"/>
  <c r="A982" i="20"/>
  <c r="H982" i="20" s="1"/>
  <c r="B981" i="20"/>
  <c r="D981" i="20"/>
  <c r="E981" i="20"/>
  <c r="F981" i="20"/>
  <c r="C982" i="20" l="1"/>
  <c r="G982" i="20"/>
  <c r="A983" i="20"/>
  <c r="H983" i="20" s="1"/>
  <c r="F982" i="20"/>
  <c r="E982" i="20"/>
  <c r="B982" i="20"/>
  <c r="D982" i="20"/>
  <c r="C983" i="20" l="1"/>
  <c r="G983" i="20"/>
  <c r="A984" i="20"/>
  <c r="H984" i="20" s="1"/>
  <c r="D983" i="20"/>
  <c r="E983" i="20"/>
  <c r="B983" i="20"/>
  <c r="F983" i="20"/>
  <c r="C984" i="20" l="1"/>
  <c r="G984" i="20"/>
  <c r="A985" i="20"/>
  <c r="H985" i="20" s="1"/>
  <c r="D984" i="20"/>
  <c r="E984" i="20"/>
  <c r="F984" i="20"/>
  <c r="B984" i="20"/>
  <c r="C985" i="20" l="1"/>
  <c r="G985" i="20"/>
  <c r="A986" i="20"/>
  <c r="H986" i="20" s="1"/>
  <c r="F985" i="20"/>
  <c r="B985" i="20"/>
  <c r="D985" i="20"/>
  <c r="E985" i="20"/>
  <c r="C986" i="20" l="1"/>
  <c r="G986" i="20"/>
  <c r="A987" i="20"/>
  <c r="H987" i="20" s="1"/>
  <c r="B986" i="20"/>
  <c r="F986" i="20"/>
  <c r="E986" i="20"/>
  <c r="D986" i="20"/>
  <c r="C987" i="20" l="1"/>
  <c r="G987" i="20"/>
  <c r="A988" i="20"/>
  <c r="H988" i="20" s="1"/>
  <c r="E987" i="20"/>
  <c r="D987" i="20"/>
  <c r="F987" i="20"/>
  <c r="B987" i="20"/>
  <c r="C988" i="20" l="1"/>
  <c r="G988" i="20"/>
  <c r="A989" i="20"/>
  <c r="H989" i="20" s="1"/>
  <c r="D988" i="20"/>
  <c r="B988" i="20"/>
  <c r="E988" i="20"/>
  <c r="F988" i="20"/>
  <c r="C989" i="20" l="1"/>
  <c r="G989" i="20"/>
  <c r="A990" i="20"/>
  <c r="H990" i="20" s="1"/>
  <c r="B989" i="20"/>
  <c r="D989" i="20"/>
  <c r="E989" i="20"/>
  <c r="F989" i="20"/>
  <c r="G990" i="20" l="1"/>
  <c r="C990" i="20"/>
  <c r="A991" i="20"/>
  <c r="H991" i="20" s="1"/>
  <c r="E990" i="20"/>
  <c r="F990" i="20"/>
  <c r="B990" i="20"/>
  <c r="D990" i="20"/>
  <c r="C991" i="20" l="1"/>
  <c r="G991" i="20"/>
  <c r="A992" i="20"/>
  <c r="H992" i="20" s="1"/>
  <c r="D991" i="20"/>
  <c r="E991" i="20"/>
  <c r="F991" i="20"/>
  <c r="B991" i="20"/>
  <c r="C992" i="20" l="1"/>
  <c r="G992" i="20"/>
  <c r="A993" i="20"/>
  <c r="H993" i="20" s="1"/>
  <c r="D992" i="20"/>
  <c r="B992" i="20"/>
  <c r="E992" i="20"/>
  <c r="F992" i="20"/>
  <c r="C993" i="20" l="1"/>
  <c r="G993" i="20"/>
  <c r="A994" i="20"/>
  <c r="H994" i="20" s="1"/>
  <c r="B993" i="20"/>
  <c r="F993" i="20"/>
  <c r="D993" i="20"/>
  <c r="E993" i="20"/>
  <c r="C994" i="20" l="1"/>
  <c r="G994" i="20"/>
  <c r="A995" i="20"/>
  <c r="H995" i="20" s="1"/>
  <c r="F994" i="20"/>
  <c r="D994" i="20"/>
  <c r="E994" i="20"/>
  <c r="B994" i="20"/>
  <c r="C995" i="20" l="1"/>
  <c r="G995" i="20"/>
  <c r="A996" i="20"/>
  <c r="H996" i="20" s="1"/>
  <c r="D995" i="20"/>
  <c r="E995" i="20"/>
  <c r="F995" i="20"/>
  <c r="B995" i="20"/>
  <c r="C996" i="20" l="1"/>
  <c r="G996" i="20"/>
  <c r="A997" i="20"/>
  <c r="H997" i="20" s="1"/>
  <c r="B996" i="20"/>
  <c r="D996" i="20"/>
  <c r="E996" i="20"/>
  <c r="F996" i="20"/>
  <c r="C997" i="20" l="1"/>
  <c r="G997" i="20"/>
  <c r="A998" i="20"/>
  <c r="H998" i="20" s="1"/>
  <c r="F997" i="20"/>
  <c r="B997" i="20"/>
  <c r="D997" i="20"/>
  <c r="E997" i="20"/>
  <c r="G998" i="20" l="1"/>
  <c r="C998" i="20"/>
  <c r="A999" i="20"/>
  <c r="H999" i="20" s="1"/>
  <c r="B998" i="20"/>
  <c r="F998" i="20"/>
  <c r="D998" i="20"/>
  <c r="E998" i="20"/>
  <c r="C999" i="20" l="1"/>
  <c r="G999" i="20"/>
  <c r="A1000" i="20"/>
  <c r="H1000" i="20" s="1"/>
  <c r="E999" i="20"/>
  <c r="B999" i="20"/>
  <c r="D999" i="20"/>
  <c r="F999" i="20"/>
  <c r="C1000" i="20" l="1"/>
  <c r="G1000" i="20"/>
  <c r="A1001" i="20"/>
  <c r="H1001" i="20" s="1"/>
  <c r="E1000" i="20"/>
  <c r="F1000" i="20"/>
  <c r="B1000" i="20"/>
  <c r="D1000" i="20"/>
  <c r="C1001" i="20" l="1"/>
  <c r="G1001" i="20"/>
  <c r="A1002" i="20"/>
  <c r="H1002" i="20" s="1"/>
  <c r="E1001" i="20"/>
  <c r="D1001" i="20"/>
  <c r="F1001" i="20"/>
  <c r="B1001" i="20"/>
  <c r="C1002" i="20" l="1"/>
  <c r="G1002" i="20"/>
  <c r="A1003" i="20"/>
  <c r="H1003" i="20" s="1"/>
  <c r="E1002" i="20"/>
  <c r="B1002" i="20"/>
  <c r="D1002" i="20"/>
  <c r="F1002" i="20"/>
  <c r="C1003" i="20" l="1"/>
  <c r="G1003" i="20"/>
  <c r="A1004" i="20"/>
  <c r="H1004" i="20" s="1"/>
  <c r="E1003" i="20"/>
  <c r="D1003" i="20"/>
  <c r="F1003" i="20"/>
  <c r="B1003" i="20"/>
  <c r="C1004" i="20" l="1"/>
  <c r="G1004" i="20"/>
  <c r="A1005" i="20"/>
  <c r="H1005" i="20" s="1"/>
  <c r="D1004" i="20"/>
  <c r="E1004" i="20"/>
  <c r="F1004" i="20"/>
  <c r="B1004" i="20"/>
  <c r="C1005" i="20" l="1"/>
  <c r="G1005" i="20"/>
  <c r="A1006" i="20"/>
  <c r="H1006" i="20" s="1"/>
  <c r="B1005" i="20"/>
  <c r="D1005" i="20"/>
  <c r="E1005" i="20"/>
  <c r="F1005" i="20"/>
  <c r="C1006" i="20" l="1"/>
  <c r="G1006" i="20"/>
  <c r="A1007" i="20"/>
  <c r="H1007" i="20" s="1"/>
  <c r="F1006" i="20"/>
  <c r="E1006" i="20"/>
  <c r="B1006" i="20"/>
  <c r="D1006" i="20"/>
  <c r="C1007" i="20" l="1"/>
  <c r="G1007" i="20"/>
  <c r="A1008" i="20"/>
  <c r="H1008" i="20" s="1"/>
  <c r="D1007" i="20"/>
  <c r="E1007" i="20"/>
  <c r="F1007" i="20"/>
  <c r="B1007" i="20"/>
  <c r="C1008" i="20" l="1"/>
  <c r="G1008" i="20"/>
  <c r="A1009" i="20"/>
  <c r="H1009" i="20" s="1"/>
  <c r="B1008" i="20"/>
  <c r="D1008" i="20"/>
  <c r="E1008" i="20"/>
  <c r="F1008" i="20"/>
  <c r="C1009" i="20" l="1"/>
  <c r="G1009" i="20"/>
  <c r="A1010" i="20"/>
  <c r="H1010" i="20" s="1"/>
  <c r="F1009" i="20"/>
  <c r="B1009" i="20"/>
  <c r="E1009" i="20"/>
  <c r="D1009" i="20"/>
  <c r="C1010" i="20" l="1"/>
  <c r="G1010" i="20"/>
  <c r="A1011" i="20"/>
  <c r="H1011" i="20" s="1"/>
  <c r="D1010" i="20"/>
  <c r="F1010" i="20"/>
  <c r="B1010" i="20"/>
  <c r="E1010" i="20"/>
  <c r="C1011" i="20" l="1"/>
  <c r="G1011" i="20"/>
  <c r="A1012" i="20"/>
  <c r="H1012" i="20" s="1"/>
  <c r="E1011" i="20"/>
  <c r="B1011" i="20"/>
  <c r="D1011" i="20"/>
  <c r="F1011" i="20"/>
  <c r="C1012" i="20" l="1"/>
  <c r="G1012" i="20"/>
  <c r="A1013" i="20"/>
  <c r="H1013" i="20" s="1"/>
  <c r="B1012" i="20"/>
  <c r="D1012" i="20"/>
  <c r="E1012" i="20"/>
  <c r="F1012" i="20"/>
  <c r="C1013" i="20" l="1"/>
  <c r="G1013" i="20"/>
  <c r="A1014" i="20"/>
  <c r="H1014" i="20" s="1"/>
  <c r="F1013" i="20"/>
  <c r="B1013" i="20"/>
  <c r="D1013" i="20"/>
  <c r="E1013" i="20"/>
  <c r="C1014" i="20" l="1"/>
  <c r="G1014" i="20"/>
  <c r="A1015" i="20"/>
  <c r="H1015" i="20" s="1"/>
  <c r="E1014" i="20"/>
  <c r="B1014" i="20"/>
  <c r="D1014" i="20"/>
  <c r="F1014" i="20"/>
  <c r="C1015" i="20" l="1"/>
  <c r="G1015" i="20"/>
  <c r="A1016" i="20"/>
  <c r="H1016" i="20" s="1"/>
  <c r="B1015" i="20"/>
  <c r="F1015" i="20"/>
  <c r="D1015" i="20"/>
  <c r="E1015" i="20"/>
  <c r="C1016" i="20" l="1"/>
  <c r="G1016" i="20"/>
  <c r="A1017" i="20"/>
  <c r="H1017" i="20" s="1"/>
  <c r="D1016" i="20"/>
  <c r="B1016" i="20"/>
  <c r="E1016" i="20"/>
  <c r="F1016" i="20"/>
  <c r="C1017" i="20" l="1"/>
  <c r="G1017" i="20"/>
  <c r="A1018" i="20"/>
  <c r="H1018" i="20" s="1"/>
  <c r="B1017" i="20"/>
  <c r="D1017" i="20"/>
  <c r="E1017" i="20"/>
  <c r="F1017" i="20"/>
  <c r="C1018" i="20" l="1"/>
  <c r="G1018" i="20"/>
  <c r="A1019" i="20"/>
  <c r="H1019" i="20" s="1"/>
  <c r="F1018" i="20"/>
  <c r="B1018" i="20"/>
  <c r="D1018" i="20"/>
  <c r="E1018" i="20"/>
  <c r="C1019" i="20" l="1"/>
  <c r="G1019" i="20"/>
  <c r="A1020" i="20"/>
  <c r="H1020" i="20" s="1"/>
  <c r="D1019" i="20"/>
  <c r="B1019" i="20"/>
  <c r="E1019" i="20"/>
  <c r="F1019" i="20"/>
  <c r="C1020" i="20" l="1"/>
  <c r="G1020" i="20"/>
  <c r="A1021" i="20"/>
  <c r="H1021" i="20" s="1"/>
  <c r="D1020" i="20"/>
  <c r="E1020" i="20"/>
  <c r="F1020" i="20"/>
  <c r="B1020" i="20"/>
  <c r="C1021" i="20" l="1"/>
  <c r="G1021" i="20"/>
  <c r="A1022" i="20"/>
  <c r="H1022" i="20" s="1"/>
  <c r="F1021" i="20"/>
  <c r="B1021" i="20"/>
  <c r="D1021" i="20"/>
  <c r="E1021" i="20"/>
  <c r="C1022" i="20" l="1"/>
  <c r="G1022" i="20"/>
  <c r="A1023" i="20"/>
  <c r="H1023" i="20" s="1"/>
  <c r="B1022" i="20"/>
  <c r="E1022" i="20"/>
  <c r="D1022" i="20"/>
  <c r="F1022" i="20"/>
  <c r="C1023" i="20" l="1"/>
  <c r="G1023" i="20"/>
  <c r="A1024" i="20"/>
  <c r="H1024" i="20" s="1"/>
  <c r="E1023" i="20"/>
  <c r="D1023" i="20"/>
  <c r="F1023" i="20"/>
  <c r="B1023" i="20"/>
  <c r="C1024" i="20" l="1"/>
  <c r="G1024" i="20"/>
  <c r="A1025" i="20"/>
  <c r="H1025" i="20" s="1"/>
  <c r="F1024" i="20"/>
  <c r="B1024" i="20"/>
  <c r="D1024" i="20"/>
  <c r="E1024" i="20"/>
  <c r="C1025" i="20" l="1"/>
  <c r="G1025" i="20"/>
  <c r="A1026" i="20"/>
  <c r="H1026" i="20" s="1"/>
  <c r="E1025" i="20"/>
  <c r="D1025" i="20"/>
  <c r="F1025" i="20"/>
  <c r="B1025" i="20"/>
  <c r="C1026" i="20" l="1"/>
  <c r="G1026" i="20"/>
  <c r="A1027" i="20"/>
  <c r="H1027" i="20" s="1"/>
  <c r="E1026" i="20"/>
  <c r="B1026" i="20"/>
  <c r="D1026" i="20"/>
  <c r="F1026" i="20"/>
  <c r="C1027" i="20" l="1"/>
  <c r="G1027" i="20"/>
  <c r="A1028" i="20"/>
  <c r="H1028" i="20" s="1"/>
  <c r="E1027" i="20"/>
  <c r="B1027" i="20"/>
  <c r="D1027" i="20"/>
  <c r="F1027" i="20"/>
  <c r="C1028" i="20" l="1"/>
  <c r="G1028" i="20"/>
  <c r="A1029" i="20"/>
  <c r="H1029" i="20" s="1"/>
  <c r="D1028" i="20"/>
  <c r="F1028" i="20"/>
  <c r="B1028" i="20"/>
  <c r="E1028" i="20"/>
  <c r="C1029" i="20" l="1"/>
  <c r="G1029" i="20"/>
  <c r="A1030" i="20"/>
  <c r="H1030" i="20" s="1"/>
  <c r="B1029" i="20"/>
  <c r="E1029" i="20"/>
  <c r="F1029" i="20"/>
  <c r="D1029" i="20"/>
  <c r="C1030" i="20" l="1"/>
  <c r="G1030" i="20"/>
  <c r="A1031" i="20"/>
  <c r="H1031" i="20" s="1"/>
  <c r="F1030" i="20"/>
  <c r="D1030" i="20"/>
  <c r="B1030" i="20"/>
  <c r="E1030" i="20"/>
  <c r="C1031" i="20" l="1"/>
  <c r="G1031" i="20"/>
  <c r="A1032" i="20"/>
  <c r="H1032" i="20" s="1"/>
  <c r="D1031" i="20"/>
  <c r="B1031" i="20"/>
  <c r="E1031" i="20"/>
  <c r="F1031" i="20"/>
  <c r="C1032" i="20" l="1"/>
  <c r="G1032" i="20"/>
  <c r="A1033" i="20"/>
  <c r="H1033" i="20" s="1"/>
  <c r="E1032" i="20"/>
  <c r="F1032" i="20"/>
  <c r="B1032" i="20"/>
  <c r="D1032" i="20"/>
  <c r="C1033" i="20" l="1"/>
  <c r="G1033" i="20"/>
  <c r="A1034" i="20"/>
  <c r="H1034" i="20" s="1"/>
  <c r="F1033" i="20"/>
  <c r="D1033" i="20"/>
  <c r="B1033" i="20"/>
  <c r="E1033" i="20"/>
  <c r="C1034" i="20" l="1"/>
  <c r="G1034" i="20"/>
  <c r="A1035" i="20"/>
  <c r="H1035" i="20" s="1"/>
  <c r="B1034" i="20"/>
  <c r="D1034" i="20"/>
  <c r="E1034" i="20"/>
  <c r="F1034" i="20"/>
  <c r="C1035" i="20" l="1"/>
  <c r="G1035" i="20"/>
  <c r="A1036" i="20"/>
  <c r="H1036" i="20" s="1"/>
  <c r="E1035" i="20"/>
  <c r="F1035" i="20"/>
  <c r="B1035" i="20"/>
  <c r="D1035" i="20"/>
  <c r="C1036" i="20" l="1"/>
  <c r="G1036" i="20"/>
  <c r="A1037" i="20"/>
  <c r="H1037" i="20" s="1"/>
  <c r="D1036" i="20"/>
  <c r="B1036" i="20"/>
  <c r="E1036" i="20"/>
  <c r="F1036" i="20"/>
  <c r="C1037" i="20" l="1"/>
  <c r="G1037" i="20"/>
  <c r="A1038" i="20"/>
  <c r="H1038" i="20" s="1"/>
  <c r="B1037" i="20"/>
  <c r="D1037" i="20"/>
  <c r="E1037" i="20"/>
  <c r="F1037" i="20"/>
  <c r="C1038" i="20" l="1"/>
  <c r="G1038" i="20"/>
  <c r="A1039" i="20"/>
  <c r="H1039" i="20" s="1"/>
  <c r="E1038" i="20"/>
  <c r="B1038" i="20"/>
  <c r="D1038" i="20"/>
  <c r="F1038" i="20"/>
  <c r="C1039" i="20" l="1"/>
  <c r="G1039" i="20"/>
  <c r="A1040" i="20"/>
  <c r="H1040" i="20" s="1"/>
  <c r="B1039" i="20"/>
  <c r="D1039" i="20"/>
  <c r="E1039" i="20"/>
  <c r="F1039" i="20"/>
  <c r="C1040" i="20" l="1"/>
  <c r="G1040" i="20"/>
  <c r="A1041" i="20"/>
  <c r="H1041" i="20" s="1"/>
  <c r="D1040" i="20"/>
  <c r="B1040" i="20"/>
  <c r="F1040" i="20"/>
  <c r="E1040" i="20"/>
  <c r="C1041" i="20" l="1"/>
  <c r="G1041" i="20"/>
  <c r="A1042" i="20"/>
  <c r="H1042" i="20" s="1"/>
  <c r="B1041" i="20"/>
  <c r="D1041" i="20"/>
  <c r="E1041" i="20"/>
  <c r="F1041" i="20"/>
  <c r="C1042" i="20" l="1"/>
  <c r="G1042" i="20"/>
  <c r="A1043" i="20"/>
  <c r="H1043" i="20" s="1"/>
  <c r="F1042" i="20"/>
  <c r="B1042" i="20"/>
  <c r="D1042" i="20"/>
  <c r="E1042" i="20"/>
  <c r="C1043" i="20" l="1"/>
  <c r="G1043" i="20"/>
  <c r="A1044" i="20"/>
  <c r="H1044" i="20" s="1"/>
  <c r="D1043" i="20"/>
  <c r="B1043" i="20"/>
  <c r="E1043" i="20"/>
  <c r="F1043" i="20"/>
  <c r="C1044" i="20" l="1"/>
  <c r="G1044" i="20"/>
  <c r="A1045" i="20"/>
  <c r="H1045" i="20" s="1"/>
  <c r="F1044" i="20"/>
  <c r="D1044" i="20"/>
  <c r="B1044" i="20"/>
  <c r="E1044" i="20"/>
  <c r="C1045" i="20" l="1"/>
  <c r="G1045" i="20"/>
  <c r="A1046" i="20"/>
  <c r="H1046" i="20" s="1"/>
  <c r="F1045" i="20"/>
  <c r="D1045" i="20"/>
  <c r="E1045" i="20"/>
  <c r="B1045" i="20"/>
  <c r="C1046" i="20" l="1"/>
  <c r="G1046" i="20"/>
  <c r="A1047" i="20"/>
  <c r="H1047" i="20" s="1"/>
  <c r="B1046" i="20"/>
  <c r="D1046" i="20"/>
  <c r="E1046" i="20"/>
  <c r="F1046" i="20"/>
  <c r="C1047" i="20" l="1"/>
  <c r="G1047" i="20"/>
  <c r="A1048" i="20"/>
  <c r="H1048" i="20" s="1"/>
  <c r="E1047" i="20"/>
  <c r="F1047" i="20"/>
  <c r="D1047" i="20"/>
  <c r="B1047" i="20"/>
  <c r="G1048" i="20" l="1"/>
  <c r="C1048" i="20"/>
  <c r="A1049" i="20"/>
  <c r="H1049" i="20" s="1"/>
  <c r="E1048" i="20"/>
  <c r="F1048" i="20"/>
  <c r="B1048" i="20"/>
  <c r="D1048" i="20"/>
  <c r="C1049" i="20" l="1"/>
  <c r="G1049" i="20"/>
  <c r="A1050" i="20"/>
  <c r="H1050" i="20" s="1"/>
  <c r="B1049" i="20"/>
  <c r="D1049" i="20"/>
  <c r="E1049" i="20"/>
  <c r="F1049" i="20"/>
  <c r="C1050" i="20" l="1"/>
  <c r="G1050" i="20"/>
  <c r="A1051" i="20"/>
  <c r="H1051" i="20" s="1"/>
  <c r="E1050" i="20"/>
  <c r="B1050" i="20"/>
  <c r="F1050" i="20"/>
  <c r="D1050" i="20"/>
  <c r="C1051" i="20" l="1"/>
  <c r="G1051" i="20"/>
  <c r="A1052" i="20"/>
  <c r="H1052" i="20" s="1"/>
  <c r="E1051" i="20"/>
  <c r="F1051" i="20"/>
  <c r="B1051" i="20"/>
  <c r="D1051" i="20"/>
  <c r="C1052" i="20" l="1"/>
  <c r="G1052" i="20"/>
  <c r="A1053" i="20"/>
  <c r="H1053" i="20" s="1"/>
  <c r="D1052" i="20"/>
  <c r="B1052" i="20"/>
  <c r="E1052" i="20"/>
  <c r="F1052" i="20"/>
  <c r="C1053" i="20" l="1"/>
  <c r="G1053" i="20"/>
  <c r="A1054" i="20"/>
  <c r="H1054" i="20" s="1"/>
  <c r="B1053" i="20"/>
  <c r="E1053" i="20"/>
  <c r="F1053" i="20"/>
  <c r="D1053" i="20"/>
  <c r="C1054" i="20" l="1"/>
  <c r="G1054" i="20"/>
  <c r="A1055" i="20"/>
  <c r="H1055" i="20" s="1"/>
  <c r="F1054" i="20"/>
  <c r="E1054" i="20"/>
  <c r="B1054" i="20"/>
  <c r="D1054" i="20"/>
  <c r="C1055" i="20" l="1"/>
  <c r="G1055" i="20"/>
  <c r="A1056" i="20"/>
  <c r="H1056" i="20" s="1"/>
  <c r="D1055" i="20"/>
  <c r="B1055" i="20"/>
  <c r="E1055" i="20"/>
  <c r="F1055" i="20"/>
  <c r="C1056" i="20" l="1"/>
  <c r="G1056" i="20"/>
  <c r="A1057" i="20"/>
  <c r="H1057" i="20" s="1"/>
  <c r="D1056" i="20"/>
  <c r="B1056" i="20"/>
  <c r="E1056" i="20"/>
  <c r="F1056" i="20"/>
  <c r="C1057" i="20" l="1"/>
  <c r="G1057" i="20"/>
  <c r="A1058" i="20"/>
  <c r="H1058" i="20" s="1"/>
  <c r="F1057" i="20"/>
  <c r="B1057" i="20"/>
  <c r="D1057" i="20"/>
  <c r="E1057" i="20"/>
  <c r="C1058" i="20" l="1"/>
  <c r="G1058" i="20"/>
  <c r="A1059" i="20"/>
  <c r="H1059" i="20" s="1"/>
  <c r="B1058" i="20"/>
  <c r="D1058" i="20"/>
  <c r="E1058" i="20"/>
  <c r="F1058" i="20"/>
  <c r="C1059" i="20" l="1"/>
  <c r="G1059" i="20"/>
  <c r="A1060" i="20"/>
  <c r="H1060" i="20" s="1"/>
  <c r="E1059" i="20"/>
  <c r="B1059" i="20"/>
  <c r="D1059" i="20"/>
  <c r="F1059" i="20"/>
  <c r="C1060" i="20" l="1"/>
  <c r="G1060" i="20"/>
  <c r="A1061" i="20"/>
  <c r="H1061" i="20" s="1"/>
  <c r="D1060" i="20"/>
  <c r="F1060" i="20"/>
  <c r="E1060" i="20"/>
  <c r="B1060" i="20"/>
  <c r="C1061" i="20" l="1"/>
  <c r="G1061" i="20"/>
  <c r="A1062" i="20"/>
  <c r="H1062" i="20" s="1"/>
  <c r="B1061" i="20"/>
  <c r="D1061" i="20"/>
  <c r="E1061" i="20"/>
  <c r="F1061" i="20"/>
  <c r="C1062" i="20" l="1"/>
  <c r="G1062" i="20"/>
  <c r="A1063" i="20"/>
  <c r="H1063" i="20" s="1"/>
  <c r="E1062" i="20"/>
  <c r="B1062" i="20"/>
  <c r="D1062" i="20"/>
  <c r="F1062" i="20"/>
  <c r="C1063" i="20" l="1"/>
  <c r="G1063" i="20"/>
  <c r="A1064" i="20"/>
  <c r="H1064" i="20" s="1"/>
  <c r="D1063" i="20"/>
  <c r="E1063" i="20"/>
  <c r="F1063" i="20"/>
  <c r="B1063" i="20"/>
  <c r="C1064" i="20" l="1"/>
  <c r="G1064" i="20"/>
  <c r="A1065" i="20"/>
  <c r="H1065" i="20" s="1"/>
  <c r="D1064" i="20"/>
  <c r="B1064" i="20"/>
  <c r="E1064" i="20"/>
  <c r="F1064" i="20"/>
  <c r="C1065" i="20" l="1"/>
  <c r="G1065" i="20"/>
  <c r="A1066" i="20"/>
  <c r="H1066" i="20" s="1"/>
  <c r="B1065" i="20"/>
  <c r="D1065" i="20"/>
  <c r="E1065" i="20"/>
  <c r="F1065" i="20"/>
  <c r="C1066" i="20" l="1"/>
  <c r="G1066" i="20"/>
  <c r="A1067" i="20"/>
  <c r="H1067" i="20" s="1"/>
  <c r="F1066" i="20"/>
  <c r="D1066" i="20"/>
  <c r="B1066" i="20"/>
  <c r="E1066" i="20"/>
  <c r="C1067" i="20" l="1"/>
  <c r="G1067" i="20"/>
  <c r="A1068" i="20"/>
  <c r="H1068" i="20" s="1"/>
  <c r="D1067" i="20"/>
  <c r="E1067" i="20"/>
  <c r="F1067" i="20"/>
  <c r="B1067" i="20"/>
  <c r="C1068" i="20" l="1"/>
  <c r="G1068" i="20"/>
  <c r="A1069" i="20"/>
  <c r="H1069" i="20" s="1"/>
  <c r="B1068" i="20"/>
  <c r="D1068" i="20"/>
  <c r="E1068" i="20"/>
  <c r="F1068" i="20"/>
  <c r="C1069" i="20" l="1"/>
  <c r="G1069" i="20"/>
  <c r="A1070" i="20"/>
  <c r="H1070" i="20" s="1"/>
  <c r="F1069" i="20"/>
  <c r="E1069" i="20"/>
  <c r="B1069" i="20"/>
  <c r="D1069" i="20"/>
  <c r="G1070" i="20" l="1"/>
  <c r="C1070" i="20"/>
  <c r="A1071" i="20"/>
  <c r="H1071" i="20" s="1"/>
  <c r="F1070" i="20"/>
  <c r="D1070" i="20"/>
  <c r="E1070" i="20"/>
  <c r="B1070" i="20"/>
  <c r="C1071" i="20" l="1"/>
  <c r="G1071" i="20"/>
  <c r="A1072" i="20"/>
  <c r="H1072" i="20" s="1"/>
  <c r="E1071" i="20"/>
  <c r="B1071" i="20"/>
  <c r="D1071" i="20"/>
  <c r="F1071" i="20"/>
  <c r="C1072" i="20" l="1"/>
  <c r="G1072" i="20"/>
  <c r="A1073" i="20"/>
  <c r="H1073" i="20" s="1"/>
  <c r="F1072" i="20"/>
  <c r="B1072" i="20"/>
  <c r="D1072" i="20"/>
  <c r="E1072" i="20"/>
  <c r="C1073" i="20" l="1"/>
  <c r="G1073" i="20"/>
  <c r="A1074" i="20"/>
  <c r="H1074" i="20" s="1"/>
  <c r="E1073" i="20"/>
  <c r="D1073" i="20"/>
  <c r="F1073" i="20"/>
  <c r="B1073" i="20"/>
  <c r="C1074" i="20" l="1"/>
  <c r="G1074" i="20"/>
  <c r="A1075" i="20"/>
  <c r="H1075" i="20" s="1"/>
  <c r="E1074" i="20"/>
  <c r="B1074" i="20"/>
  <c r="D1074" i="20"/>
  <c r="F1074" i="20"/>
  <c r="C1075" i="20" l="1"/>
  <c r="G1075" i="20"/>
  <c r="A1076" i="20"/>
  <c r="H1076" i="20" s="1"/>
  <c r="B1075" i="20"/>
  <c r="F1075" i="20"/>
  <c r="D1075" i="20"/>
  <c r="E1075" i="20"/>
  <c r="C1076" i="20" l="1"/>
  <c r="G1076" i="20"/>
  <c r="A1077" i="20"/>
  <c r="H1077" i="20" s="1"/>
  <c r="D1076" i="20"/>
  <c r="E1076" i="20"/>
  <c r="F1076" i="20"/>
  <c r="B1076" i="20"/>
  <c r="C1077" i="20" l="1"/>
  <c r="G1077" i="20"/>
  <c r="A1078" i="20"/>
  <c r="H1078" i="20" s="1"/>
  <c r="B1077" i="20"/>
  <c r="D1077" i="20"/>
  <c r="E1077" i="20"/>
  <c r="F1077" i="20"/>
  <c r="C1078" i="20" l="1"/>
  <c r="G1078" i="20"/>
  <c r="A1079" i="20"/>
  <c r="H1079" i="20" s="1"/>
  <c r="F1078" i="20"/>
  <c r="B1078" i="20"/>
  <c r="D1078" i="20"/>
  <c r="E1078" i="20"/>
  <c r="C1079" i="20" l="1"/>
  <c r="G1079" i="20"/>
  <c r="A1080" i="20"/>
  <c r="H1080" i="20" s="1"/>
  <c r="D1079" i="20"/>
  <c r="E1079" i="20"/>
  <c r="B1079" i="20"/>
  <c r="F1079" i="20"/>
  <c r="C1080" i="20" l="1"/>
  <c r="G1080" i="20"/>
  <c r="A1081" i="20"/>
  <c r="H1081" i="20" s="1"/>
  <c r="B1080" i="20"/>
  <c r="D1080" i="20"/>
  <c r="E1080" i="20"/>
  <c r="F1080" i="20"/>
  <c r="C1081" i="20" l="1"/>
  <c r="G1081" i="20"/>
  <c r="A1082" i="20"/>
  <c r="H1082" i="20" s="1"/>
  <c r="F1081" i="20"/>
  <c r="B1081" i="20"/>
  <c r="D1081" i="20"/>
  <c r="E1081" i="20"/>
  <c r="C1082" i="20" l="1"/>
  <c r="G1082" i="20"/>
  <c r="A1083" i="20"/>
  <c r="H1083" i="20" s="1"/>
  <c r="D1082" i="20"/>
  <c r="F1082" i="20"/>
  <c r="B1082" i="20"/>
  <c r="E1082" i="20"/>
  <c r="C1083" i="20" l="1"/>
  <c r="G1083" i="20"/>
  <c r="A1084" i="20"/>
  <c r="H1084" i="20" s="1"/>
  <c r="E1083" i="20"/>
  <c r="B1083" i="20"/>
  <c r="D1083" i="20"/>
  <c r="F1083" i="20"/>
  <c r="C1084" i="20" l="1"/>
  <c r="G1084" i="20"/>
  <c r="A1085" i="20"/>
  <c r="H1085" i="20" s="1"/>
  <c r="B1084" i="20"/>
  <c r="D1084" i="20"/>
  <c r="E1084" i="20"/>
  <c r="F1084" i="20"/>
  <c r="C1085" i="20" l="1"/>
  <c r="G1085" i="20"/>
  <c r="A1086" i="20"/>
  <c r="H1086" i="20" s="1"/>
  <c r="D1085" i="20"/>
  <c r="E1085" i="20"/>
  <c r="F1085" i="20"/>
  <c r="B1085" i="20"/>
  <c r="C1086" i="20" l="1"/>
  <c r="G1086" i="20"/>
  <c r="A1087" i="20"/>
  <c r="H1087" i="20" s="1"/>
  <c r="E1086" i="20"/>
  <c r="B1086" i="20"/>
  <c r="D1086" i="20"/>
  <c r="F1086" i="20"/>
  <c r="C1087" i="20" l="1"/>
  <c r="G1087" i="20"/>
  <c r="A1088" i="20"/>
  <c r="H1088" i="20" s="1"/>
  <c r="B1087" i="20"/>
  <c r="D1087" i="20"/>
  <c r="E1087" i="20"/>
  <c r="F1087" i="20"/>
  <c r="C1088" i="20" l="1"/>
  <c r="G1088" i="20"/>
  <c r="A1089" i="20"/>
  <c r="H1089" i="20" s="1"/>
  <c r="D1088" i="20"/>
  <c r="B1088" i="20"/>
  <c r="E1088" i="20"/>
  <c r="F1088" i="20"/>
  <c r="C1089" i="20" l="1"/>
  <c r="G1089" i="20"/>
  <c r="A1090" i="20"/>
  <c r="H1090" i="20" s="1"/>
  <c r="B1089" i="20"/>
  <c r="D1089" i="20"/>
  <c r="E1089" i="20"/>
  <c r="F1089" i="20"/>
  <c r="C1090" i="20" l="1"/>
  <c r="G1090" i="20"/>
  <c r="A1091" i="20"/>
  <c r="H1091" i="20" s="1"/>
  <c r="F1090" i="20"/>
  <c r="B1090" i="20"/>
  <c r="D1090" i="20"/>
  <c r="E1090" i="20"/>
  <c r="C1091" i="20" l="1"/>
  <c r="G1091" i="20"/>
  <c r="A1092" i="20"/>
  <c r="H1092" i="20" s="1"/>
  <c r="D1091" i="20"/>
  <c r="B1091" i="20"/>
  <c r="F1091" i="20"/>
  <c r="E1091" i="20"/>
  <c r="C1092" i="20" l="1"/>
  <c r="G1092" i="20"/>
  <c r="A1093" i="20"/>
  <c r="H1093" i="20" s="1"/>
  <c r="D1092" i="20"/>
  <c r="E1092" i="20"/>
  <c r="F1092" i="20"/>
  <c r="B1092" i="20"/>
  <c r="C1093" i="20" l="1"/>
  <c r="G1093" i="20"/>
  <c r="A1094" i="20"/>
  <c r="H1094" i="20" s="1"/>
  <c r="F1093" i="20"/>
  <c r="B1093" i="20"/>
  <c r="D1093" i="20"/>
  <c r="E1093" i="20"/>
  <c r="C1094" i="20" l="1"/>
  <c r="G1094" i="20"/>
  <c r="A1095" i="20"/>
  <c r="H1095" i="20" s="1"/>
  <c r="B1094" i="20"/>
  <c r="F1094" i="20"/>
  <c r="D1094" i="20"/>
  <c r="E1094" i="20"/>
  <c r="C1095" i="20" l="1"/>
  <c r="G1095" i="20"/>
  <c r="A1096" i="20"/>
  <c r="H1096" i="20" s="1"/>
  <c r="E1095" i="20"/>
  <c r="D1095" i="20"/>
  <c r="F1095" i="20"/>
  <c r="B1095" i="20"/>
  <c r="G1096" i="20" l="1"/>
  <c r="C1096" i="20"/>
  <c r="A1097" i="20"/>
  <c r="H1097" i="20" s="1"/>
  <c r="F1096" i="20"/>
  <c r="B1096" i="20"/>
  <c r="D1096" i="20"/>
  <c r="E1096" i="20"/>
  <c r="C1097" i="20" l="1"/>
  <c r="G1097" i="20"/>
  <c r="A1098" i="20"/>
  <c r="H1098" i="20" s="1"/>
  <c r="B1097" i="20"/>
  <c r="F1097" i="20"/>
  <c r="E1097" i="20"/>
  <c r="D1097" i="20"/>
  <c r="C1098" i="20" l="1"/>
  <c r="G1098" i="20"/>
  <c r="A1099" i="20"/>
  <c r="H1099" i="20" s="1"/>
  <c r="E1098" i="20"/>
  <c r="B1098" i="20"/>
  <c r="F1098" i="20"/>
  <c r="D1098" i="20"/>
  <c r="C1099" i="20" l="1"/>
  <c r="G1099" i="20"/>
  <c r="A1100" i="20"/>
  <c r="H1100" i="20" s="1"/>
  <c r="E1099" i="20"/>
  <c r="B1099" i="20"/>
  <c r="D1099" i="20"/>
  <c r="F1099" i="20"/>
  <c r="C1100" i="20" l="1"/>
  <c r="G1100" i="20"/>
  <c r="A1101" i="20"/>
  <c r="H1101" i="20" s="1"/>
  <c r="D1100" i="20"/>
  <c r="B1100" i="20"/>
  <c r="F1100" i="20"/>
  <c r="E1100" i="20"/>
  <c r="C1101" i="20" l="1"/>
  <c r="G1101" i="20"/>
  <c r="A1102" i="20"/>
  <c r="H1102" i="20" s="1"/>
  <c r="B1101" i="20"/>
  <c r="F1101" i="20"/>
  <c r="D1101" i="20"/>
  <c r="E1101" i="20"/>
  <c r="C1102" i="20" l="1"/>
  <c r="G1102" i="20"/>
  <c r="A1103" i="20"/>
  <c r="H1103" i="20" s="1"/>
  <c r="F1102" i="20"/>
  <c r="D1102" i="20"/>
  <c r="B1102" i="20"/>
  <c r="E1102" i="20"/>
  <c r="C1103" i="20" l="1"/>
  <c r="G1103" i="20"/>
  <c r="A1104" i="20"/>
  <c r="H1104" i="20" s="1"/>
  <c r="D1103" i="20"/>
  <c r="B1103" i="20"/>
  <c r="E1103" i="20"/>
  <c r="F1103" i="20"/>
  <c r="C1104" i="20" l="1"/>
  <c r="G1104" i="20"/>
  <c r="A1105" i="20"/>
  <c r="H1105" i="20" s="1"/>
  <c r="F1104" i="20"/>
  <c r="B1104" i="20"/>
  <c r="D1104" i="20"/>
  <c r="E1104" i="20"/>
  <c r="C1105" i="20" l="1"/>
  <c r="G1105" i="20"/>
  <c r="A1106" i="20"/>
  <c r="H1106" i="20" s="1"/>
  <c r="F1105" i="20"/>
  <c r="D1105" i="20"/>
  <c r="B1105" i="20"/>
  <c r="E1105" i="20"/>
  <c r="C1106" i="20" l="1"/>
  <c r="G1106" i="20"/>
  <c r="A1107" i="20"/>
  <c r="H1107" i="20" s="1"/>
  <c r="B1106" i="20"/>
  <c r="D1106" i="20"/>
  <c r="F1106" i="20"/>
  <c r="E1106" i="20"/>
  <c r="C1107" i="20" l="1"/>
  <c r="G1107" i="20"/>
  <c r="A1108" i="20"/>
  <c r="H1108" i="20" s="1"/>
  <c r="E1107" i="20"/>
  <c r="F1107" i="20"/>
  <c r="B1107" i="20"/>
  <c r="D1107" i="20"/>
  <c r="G1108" i="20" l="1"/>
  <c r="C1108" i="20"/>
  <c r="A1109" i="20"/>
  <c r="H1109" i="20" s="1"/>
  <c r="D1108" i="20"/>
  <c r="B1108" i="20"/>
  <c r="E1108" i="20"/>
  <c r="F1108" i="20"/>
  <c r="C1109" i="20" l="1"/>
  <c r="G1109" i="20"/>
  <c r="A1110" i="20"/>
  <c r="H1110" i="20" s="1"/>
  <c r="B1109" i="20"/>
  <c r="D1109" i="20"/>
  <c r="E1109" i="20"/>
  <c r="F1109" i="20"/>
  <c r="C1110" i="20" l="1"/>
  <c r="G1110" i="20"/>
  <c r="A1111" i="20"/>
  <c r="H1111" i="20" s="1"/>
  <c r="E1110" i="20"/>
  <c r="B1110" i="20"/>
  <c r="D1110" i="20"/>
  <c r="F1110" i="20"/>
  <c r="C1111" i="20" l="1"/>
  <c r="G1111" i="20"/>
  <c r="A1112" i="20"/>
  <c r="H1112" i="20" s="1"/>
  <c r="D1111" i="20"/>
  <c r="E1111" i="20"/>
  <c r="F1111" i="20"/>
  <c r="B1111" i="20"/>
  <c r="C1112" i="20" l="1"/>
  <c r="G1112" i="20"/>
  <c r="A1113" i="20"/>
  <c r="H1113" i="20" s="1"/>
  <c r="D1112" i="20"/>
  <c r="B1112" i="20"/>
  <c r="E1112" i="20"/>
  <c r="F1112" i="20"/>
  <c r="C1113" i="20" l="1"/>
  <c r="G1113" i="20"/>
  <c r="A1114" i="20"/>
  <c r="H1114" i="20" s="1"/>
  <c r="B1113" i="20"/>
  <c r="E1113" i="20"/>
  <c r="F1113" i="20"/>
  <c r="D1113" i="20"/>
  <c r="C1114" i="20" l="1"/>
  <c r="G1114" i="20"/>
  <c r="A1115" i="20"/>
  <c r="H1115" i="20" s="1"/>
  <c r="F1114" i="20"/>
  <c r="B1114" i="20"/>
  <c r="D1114" i="20"/>
  <c r="E1114" i="20"/>
  <c r="C1115" i="20" l="1"/>
  <c r="G1115" i="20"/>
  <c r="A1116" i="20"/>
  <c r="H1116" i="20" s="1"/>
  <c r="D1115" i="20"/>
  <c r="B1115" i="20"/>
  <c r="E1115" i="20"/>
  <c r="F1115" i="20"/>
  <c r="C1116" i="20" l="1"/>
  <c r="G1116" i="20"/>
  <c r="A1117" i="20"/>
  <c r="H1117" i="20" s="1"/>
  <c r="F1116" i="20"/>
  <c r="E1116" i="20"/>
  <c r="D1116" i="20"/>
  <c r="B1116" i="20"/>
  <c r="C1117" i="20" l="1"/>
  <c r="G1117" i="20"/>
  <c r="A1118" i="20"/>
  <c r="H1118" i="20" s="1"/>
  <c r="F1117" i="20"/>
  <c r="E1117" i="20"/>
  <c r="B1117" i="20"/>
  <c r="D1117" i="20"/>
  <c r="C1118" i="20" l="1"/>
  <c r="G1118" i="20"/>
  <c r="A1119" i="20"/>
  <c r="H1119" i="20" s="1"/>
  <c r="B1118" i="20"/>
  <c r="D1118" i="20"/>
  <c r="E1118" i="20"/>
  <c r="F1118" i="20"/>
  <c r="C1119" i="20" l="1"/>
  <c r="G1119" i="20"/>
  <c r="A1120" i="20"/>
  <c r="H1120" i="20" s="1"/>
  <c r="E1119" i="20"/>
  <c r="F1119" i="20"/>
  <c r="B1119" i="20"/>
  <c r="D1119" i="20"/>
  <c r="C1120" i="20" l="1"/>
  <c r="G1120" i="20"/>
  <c r="A1121" i="20"/>
  <c r="H1121" i="20" s="1"/>
  <c r="F1120" i="20"/>
  <c r="B1120" i="20"/>
  <c r="D1120" i="20"/>
  <c r="E1120" i="20"/>
  <c r="C1121" i="20" l="1"/>
  <c r="G1121" i="20"/>
  <c r="A1122" i="20"/>
  <c r="H1122" i="20" s="1"/>
  <c r="B1121" i="20"/>
  <c r="D1121" i="20"/>
  <c r="E1121" i="20"/>
  <c r="F1121" i="20"/>
  <c r="G1122" i="20" l="1"/>
  <c r="C1122" i="20"/>
  <c r="A1123" i="20"/>
  <c r="H1123" i="20" s="1"/>
  <c r="E1122" i="20"/>
  <c r="B1122" i="20"/>
  <c r="F1122" i="20"/>
  <c r="D1122" i="20"/>
  <c r="C1123" i="20" l="1"/>
  <c r="G1123" i="20"/>
  <c r="A1124" i="20"/>
  <c r="H1124" i="20" s="1"/>
  <c r="F1123" i="20"/>
  <c r="D1123" i="20"/>
  <c r="E1123" i="20"/>
  <c r="B1123" i="20"/>
  <c r="C1124" i="20" l="1"/>
  <c r="G1124" i="20"/>
  <c r="A1125" i="20"/>
  <c r="H1125" i="20" s="1"/>
  <c r="D1124" i="20"/>
  <c r="B1124" i="20"/>
  <c r="E1124" i="20"/>
  <c r="F1124" i="20"/>
  <c r="C1125" i="20" l="1"/>
  <c r="G1125" i="20"/>
  <c r="A1126" i="20"/>
  <c r="H1126" i="20" s="1"/>
  <c r="B1125" i="20"/>
  <c r="E1125" i="20"/>
  <c r="D1125" i="20"/>
  <c r="F1125" i="20"/>
  <c r="C1126" i="20" l="1"/>
  <c r="G1126" i="20"/>
  <c r="A1127" i="20"/>
  <c r="H1127" i="20" s="1"/>
  <c r="F1126" i="20"/>
  <c r="B1126" i="20"/>
  <c r="D1126" i="20"/>
  <c r="E1126" i="20"/>
  <c r="C1127" i="20" l="1"/>
  <c r="G1127" i="20"/>
  <c r="A1128" i="20"/>
  <c r="H1128" i="20" s="1"/>
  <c r="D1127" i="20"/>
  <c r="B1127" i="20"/>
  <c r="E1127" i="20"/>
  <c r="F1127" i="20"/>
  <c r="C1128" i="20" l="1"/>
  <c r="G1128" i="20"/>
  <c r="A1129" i="20"/>
  <c r="H1129" i="20" s="1"/>
  <c r="D1128" i="20"/>
  <c r="B1128" i="20"/>
  <c r="E1128" i="20"/>
  <c r="F1128" i="20"/>
  <c r="C1129" i="20" l="1"/>
  <c r="G1129" i="20"/>
  <c r="A1130" i="20"/>
  <c r="H1130" i="20" s="1"/>
  <c r="F1129" i="20"/>
  <c r="D1129" i="20"/>
  <c r="B1129" i="20"/>
  <c r="E1129" i="20"/>
  <c r="C1130" i="20" l="1"/>
  <c r="G1130" i="20"/>
  <c r="A1131" i="20"/>
  <c r="H1131" i="20" s="1"/>
  <c r="D1130" i="20"/>
  <c r="E1130" i="20"/>
  <c r="F1130" i="20"/>
  <c r="B1130" i="20"/>
  <c r="C1131" i="20" l="1"/>
  <c r="G1131" i="20"/>
  <c r="A1132" i="20"/>
  <c r="H1132" i="20" s="1"/>
  <c r="E1131" i="20"/>
  <c r="B1131" i="20"/>
  <c r="D1131" i="20"/>
  <c r="F1131" i="20"/>
  <c r="C1132" i="20" l="1"/>
  <c r="G1132" i="20"/>
  <c r="A1133" i="20"/>
  <c r="H1133" i="20" s="1"/>
  <c r="E1132" i="20"/>
  <c r="B1132" i="20"/>
  <c r="D1132" i="20"/>
  <c r="F1132" i="20"/>
  <c r="C1133" i="20" l="1"/>
  <c r="G1133" i="20"/>
  <c r="A1134" i="20"/>
  <c r="H1134" i="20" s="1"/>
  <c r="D1133" i="20"/>
  <c r="E1133" i="20"/>
  <c r="F1133" i="20"/>
  <c r="B1133" i="20"/>
  <c r="C1134" i="20" l="1"/>
  <c r="G1134" i="20"/>
  <c r="A1135" i="20"/>
  <c r="H1135" i="20" s="1"/>
  <c r="E1134" i="20"/>
  <c r="B1134" i="20"/>
  <c r="D1134" i="20"/>
  <c r="F1134" i="20"/>
  <c r="C1135" i="20" l="1"/>
  <c r="G1135" i="20"/>
  <c r="A1136" i="20"/>
  <c r="H1136" i="20" s="1"/>
  <c r="E1135" i="20"/>
  <c r="B1135" i="20"/>
  <c r="D1135" i="20"/>
  <c r="F1135" i="20"/>
  <c r="C1136" i="20" l="1"/>
  <c r="G1136" i="20"/>
  <c r="A1137" i="20"/>
  <c r="H1137" i="20" s="1"/>
  <c r="D1136" i="20"/>
  <c r="E1136" i="20"/>
  <c r="F1136" i="20"/>
  <c r="B1136" i="20"/>
  <c r="C1137" i="20" l="1"/>
  <c r="G1137" i="20"/>
  <c r="A1138" i="20"/>
  <c r="H1138" i="20" s="1"/>
  <c r="B1137" i="20"/>
  <c r="D1137" i="20"/>
  <c r="E1137" i="20"/>
  <c r="F1137" i="20"/>
  <c r="C1138" i="20" l="1"/>
  <c r="G1138" i="20"/>
  <c r="A1139" i="20"/>
  <c r="H1139" i="20" s="1"/>
  <c r="F1138" i="20"/>
  <c r="E1138" i="20"/>
  <c r="D1138" i="20"/>
  <c r="B1138" i="20"/>
  <c r="C1139" i="20" l="1"/>
  <c r="G1139" i="20"/>
  <c r="A1140" i="20"/>
  <c r="H1140" i="20" s="1"/>
  <c r="D1139" i="20"/>
  <c r="E1139" i="20"/>
  <c r="F1139" i="20"/>
  <c r="B1139" i="20"/>
  <c r="C1140" i="20" l="1"/>
  <c r="G1140" i="20"/>
  <c r="A1141" i="20"/>
  <c r="H1141" i="20" s="1"/>
  <c r="B1140" i="20"/>
  <c r="D1140" i="20"/>
  <c r="E1140" i="20"/>
  <c r="F1140" i="20"/>
  <c r="C1141" i="20" l="1"/>
  <c r="G1141" i="20"/>
  <c r="A1142" i="20"/>
  <c r="H1142" i="20" s="1"/>
  <c r="F1141" i="20"/>
  <c r="B1141" i="20"/>
  <c r="D1141" i="20"/>
  <c r="E1141" i="20"/>
  <c r="C1142" i="20" l="1"/>
  <c r="G1142" i="20"/>
  <c r="A1143" i="20"/>
  <c r="H1143" i="20" s="1"/>
  <c r="E1142" i="20"/>
  <c r="D1142" i="20"/>
  <c r="F1142" i="20"/>
  <c r="B1142" i="20"/>
  <c r="C1143" i="20" l="1"/>
  <c r="G1143" i="20"/>
  <c r="A1144" i="20"/>
  <c r="H1144" i="20" s="1"/>
  <c r="E1143" i="20"/>
  <c r="B1143" i="20"/>
  <c r="D1143" i="20"/>
  <c r="F1143" i="20"/>
  <c r="C1144" i="20" l="1"/>
  <c r="G1144" i="20"/>
  <c r="A1145" i="20"/>
  <c r="H1145" i="20" s="1"/>
  <c r="E1144" i="20"/>
  <c r="B1144" i="20"/>
  <c r="D1144" i="20"/>
  <c r="F1144" i="20"/>
  <c r="C1145" i="20" l="1"/>
  <c r="G1145" i="20"/>
  <c r="A1146" i="20"/>
  <c r="H1146" i="20" s="1"/>
  <c r="D1145" i="20"/>
  <c r="E1145" i="20"/>
  <c r="F1145" i="20"/>
  <c r="B1145" i="20"/>
  <c r="C1146" i="20" l="1"/>
  <c r="G1146" i="20"/>
  <c r="A1147" i="20"/>
  <c r="H1147" i="20" s="1"/>
  <c r="B1146" i="20"/>
  <c r="D1146" i="20"/>
  <c r="E1146" i="20"/>
  <c r="F1146" i="20"/>
  <c r="C1147" i="20" l="1"/>
  <c r="G1147" i="20"/>
  <c r="A1148" i="20"/>
  <c r="H1148" i="20" s="1"/>
  <c r="F1147" i="20"/>
  <c r="D1147" i="20"/>
  <c r="B1147" i="20"/>
  <c r="E1147" i="20"/>
  <c r="C1148" i="20" l="1"/>
  <c r="G1148" i="20"/>
  <c r="A1149" i="20"/>
  <c r="H1149" i="20" s="1"/>
  <c r="D1148" i="20"/>
  <c r="E1148" i="20"/>
  <c r="F1148" i="20"/>
  <c r="B1148" i="20"/>
  <c r="C1149" i="20" l="1"/>
  <c r="G1149" i="20"/>
  <c r="A1150" i="20"/>
  <c r="H1150" i="20" s="1"/>
  <c r="B1149" i="20"/>
  <c r="D1149" i="20"/>
  <c r="F1149" i="20"/>
  <c r="E1149" i="20"/>
  <c r="C1150" i="20" l="1"/>
  <c r="G1150" i="20"/>
  <c r="A1151" i="20"/>
  <c r="H1151" i="20" s="1"/>
  <c r="F1150" i="20"/>
  <c r="D1150" i="20"/>
  <c r="E1150" i="20"/>
  <c r="B1150" i="20"/>
  <c r="G1151" i="20" l="1"/>
  <c r="C1151" i="20"/>
  <c r="A1152" i="20"/>
  <c r="H1152" i="20" s="1"/>
  <c r="D1151" i="20"/>
  <c r="E1151" i="20"/>
  <c r="F1151" i="20"/>
  <c r="B1151" i="20"/>
  <c r="C1152" i="20" l="1"/>
  <c r="G1152" i="20"/>
  <c r="A1153" i="20"/>
  <c r="H1153" i="20" s="1"/>
  <c r="B1152" i="20"/>
  <c r="E1152" i="20"/>
  <c r="F1152" i="20"/>
  <c r="D1152" i="20"/>
  <c r="C1153" i="20" l="1"/>
  <c r="G1153" i="20"/>
  <c r="A1154" i="20"/>
  <c r="H1154" i="20" s="1"/>
  <c r="B1153" i="20"/>
  <c r="D1153" i="20"/>
  <c r="E1153" i="20"/>
  <c r="F1153" i="20"/>
  <c r="C1154" i="20" l="1"/>
  <c r="G1154" i="20"/>
  <c r="A1155" i="20"/>
  <c r="H1155" i="20" s="1"/>
  <c r="B1154" i="20"/>
  <c r="D1154" i="20"/>
  <c r="E1154" i="20"/>
  <c r="F1154" i="20"/>
  <c r="C1155" i="20" l="1"/>
  <c r="G1155" i="20"/>
  <c r="A1156" i="20"/>
  <c r="H1156" i="20" s="1"/>
  <c r="E1155" i="20"/>
  <c r="F1155" i="20"/>
  <c r="B1155" i="20"/>
  <c r="D1155" i="20"/>
  <c r="C1156" i="20" l="1"/>
  <c r="G1156" i="20"/>
  <c r="A1157" i="20"/>
  <c r="H1157" i="20" s="1"/>
  <c r="F1156" i="20"/>
  <c r="B1156" i="20"/>
  <c r="D1156" i="20"/>
  <c r="E1156" i="20"/>
  <c r="C1157" i="20" l="1"/>
  <c r="G1157" i="20"/>
  <c r="A1158" i="20"/>
  <c r="H1158" i="20" s="1"/>
  <c r="B1157" i="20"/>
  <c r="D1157" i="20"/>
  <c r="E1157" i="20"/>
  <c r="F1157" i="20"/>
  <c r="C1158" i="20" l="1"/>
  <c r="G1158" i="20"/>
  <c r="A1159" i="20"/>
  <c r="H1159" i="20" s="1"/>
  <c r="B1158" i="20"/>
  <c r="D1158" i="20"/>
  <c r="E1158" i="20"/>
  <c r="F1158" i="20"/>
  <c r="C1159" i="20" l="1"/>
  <c r="G1159" i="20"/>
  <c r="A1160" i="20"/>
  <c r="H1160" i="20" s="1"/>
  <c r="E1159" i="20"/>
  <c r="F1159" i="20"/>
  <c r="B1159" i="20"/>
  <c r="D1159" i="20"/>
  <c r="C1160" i="20" l="1"/>
  <c r="G1160" i="20"/>
  <c r="A1161" i="20"/>
  <c r="H1161" i="20" s="1"/>
  <c r="D1160" i="20"/>
  <c r="B1160" i="20"/>
  <c r="E1160" i="20"/>
  <c r="F1160" i="20"/>
  <c r="C1161" i="20" l="1"/>
  <c r="G1161" i="20"/>
  <c r="A1162" i="20"/>
  <c r="H1162" i="20" s="1"/>
  <c r="B1161" i="20"/>
  <c r="F1161" i="20"/>
  <c r="D1161" i="20"/>
  <c r="E1161" i="20"/>
  <c r="C1162" i="20" l="1"/>
  <c r="G1162" i="20"/>
  <c r="A1163" i="20"/>
  <c r="H1163" i="20" s="1"/>
  <c r="F1162" i="20"/>
  <c r="D1162" i="20"/>
  <c r="E1162" i="20"/>
  <c r="B1162" i="20"/>
  <c r="C1163" i="20" l="1"/>
  <c r="G1163" i="20"/>
  <c r="A1164" i="20"/>
  <c r="H1164" i="20" s="1"/>
  <c r="E1163" i="20"/>
  <c r="B1163" i="20"/>
  <c r="D1163" i="20"/>
  <c r="F1163" i="20"/>
  <c r="C1164" i="20" l="1"/>
  <c r="G1164" i="20"/>
  <c r="A1165" i="20"/>
  <c r="H1165" i="20" s="1"/>
  <c r="E1164" i="20"/>
  <c r="D1164" i="20"/>
  <c r="F1164" i="20"/>
  <c r="B1164" i="20"/>
  <c r="C1165" i="20" l="1"/>
  <c r="G1165" i="20"/>
  <c r="A1166" i="20"/>
  <c r="H1166" i="20" s="1"/>
  <c r="D1165" i="20"/>
  <c r="E1165" i="20"/>
  <c r="F1165" i="20"/>
  <c r="B1165" i="20"/>
  <c r="G1166" i="20" l="1"/>
  <c r="C1166" i="20"/>
  <c r="A1167" i="20"/>
  <c r="H1167" i="20" s="1"/>
  <c r="B1166" i="20"/>
  <c r="D1166" i="20"/>
  <c r="E1166" i="20"/>
  <c r="F1166" i="20"/>
  <c r="C1167" i="20" l="1"/>
  <c r="G1167" i="20"/>
  <c r="A1168" i="20"/>
  <c r="H1168" i="20" s="1"/>
  <c r="E1167" i="20"/>
  <c r="D1167" i="20"/>
  <c r="B1167" i="20"/>
  <c r="F1167" i="20"/>
  <c r="C1168" i="20" l="1"/>
  <c r="G1168" i="20"/>
  <c r="A1169" i="20"/>
  <c r="H1169" i="20" s="1"/>
  <c r="F1168" i="20"/>
  <c r="D1168" i="20"/>
  <c r="E1168" i="20"/>
  <c r="B1168" i="20"/>
  <c r="C1169" i="20" l="1"/>
  <c r="G1169" i="20"/>
  <c r="A1170" i="20"/>
  <c r="H1170" i="20" s="1"/>
  <c r="B1169" i="20"/>
  <c r="D1169" i="20"/>
  <c r="E1169" i="20"/>
  <c r="F1169" i="20"/>
  <c r="C1170" i="20" l="1"/>
  <c r="G1170" i="20"/>
  <c r="A1171" i="20"/>
  <c r="H1171" i="20" s="1"/>
  <c r="B1170" i="20"/>
  <c r="D1170" i="20"/>
  <c r="F1170" i="20"/>
  <c r="E1170" i="20"/>
  <c r="C1171" i="20" l="1"/>
  <c r="G1171" i="20"/>
  <c r="A1172" i="20"/>
  <c r="H1172" i="20" s="1"/>
  <c r="D1171" i="20"/>
  <c r="B1171" i="20"/>
  <c r="E1171" i="20"/>
  <c r="F1171" i="20"/>
  <c r="C1172" i="20" l="1"/>
  <c r="G1172" i="20"/>
  <c r="A1173" i="20"/>
  <c r="H1173" i="20" s="1"/>
  <c r="D1172" i="20"/>
  <c r="B1172" i="20"/>
  <c r="E1172" i="20"/>
  <c r="F1172" i="20"/>
  <c r="C1173" i="20" l="1"/>
  <c r="G1173" i="20"/>
  <c r="A1174" i="20"/>
  <c r="H1174" i="20" s="1"/>
  <c r="F1173" i="20"/>
  <c r="B1173" i="20"/>
  <c r="D1173" i="20"/>
  <c r="E1173" i="20"/>
  <c r="C1174" i="20" l="1"/>
  <c r="G1174" i="20"/>
  <c r="A1175" i="20"/>
  <c r="H1175" i="20" s="1"/>
  <c r="F1174" i="20"/>
  <c r="B1174" i="20"/>
  <c r="D1174" i="20"/>
  <c r="E1174" i="20"/>
  <c r="C1175" i="20" l="1"/>
  <c r="G1175" i="20"/>
  <c r="A1176" i="20"/>
  <c r="H1176" i="20" s="1"/>
  <c r="B1175" i="20"/>
  <c r="D1175" i="20"/>
  <c r="E1175" i="20"/>
  <c r="F1175" i="20"/>
  <c r="C1176" i="20" l="1"/>
  <c r="G1176" i="20"/>
  <c r="A1177" i="20"/>
  <c r="H1177" i="20" s="1"/>
  <c r="E1176" i="20"/>
  <c r="F1176" i="20"/>
  <c r="B1176" i="20"/>
  <c r="D1176" i="20"/>
  <c r="C1177" i="20" l="1"/>
  <c r="G1177" i="20"/>
  <c r="A1178" i="20"/>
  <c r="H1178" i="20" s="1"/>
  <c r="B1177" i="20"/>
  <c r="D1177" i="20"/>
  <c r="E1177" i="20"/>
  <c r="F1177" i="20"/>
  <c r="C1178" i="20" l="1"/>
  <c r="G1178" i="20"/>
  <c r="A1179" i="20"/>
  <c r="H1179" i="20" s="1"/>
  <c r="B1178" i="20"/>
  <c r="F1178" i="20"/>
  <c r="D1178" i="20"/>
  <c r="E1178" i="20"/>
  <c r="C1179" i="20" l="1"/>
  <c r="G1179" i="20"/>
  <c r="A1180" i="20"/>
  <c r="H1180" i="20" s="1"/>
  <c r="E1179" i="20"/>
  <c r="F1179" i="20"/>
  <c r="D1179" i="20"/>
  <c r="B1179" i="20"/>
  <c r="C1180" i="20" l="1"/>
  <c r="G1180" i="20"/>
  <c r="A1181" i="20"/>
  <c r="H1181" i="20" s="1"/>
  <c r="B1180" i="20"/>
  <c r="D1180" i="20"/>
  <c r="E1180" i="20"/>
  <c r="F1180" i="20"/>
  <c r="C1181" i="20" l="1"/>
  <c r="G1181" i="20"/>
  <c r="A1182" i="20"/>
  <c r="H1182" i="20" s="1"/>
  <c r="F1181" i="20"/>
  <c r="E1181" i="20"/>
  <c r="B1181" i="20"/>
  <c r="D1181" i="20"/>
  <c r="C1182" i="20" l="1"/>
  <c r="G1182" i="20"/>
  <c r="A1183" i="20"/>
  <c r="H1183" i="20" s="1"/>
  <c r="B1182" i="20"/>
  <c r="E1182" i="20"/>
  <c r="F1182" i="20"/>
  <c r="D1182" i="20"/>
  <c r="C1183" i="20" l="1"/>
  <c r="G1183" i="20"/>
  <c r="A1184" i="20"/>
  <c r="H1184" i="20" s="1"/>
  <c r="B1183" i="20"/>
  <c r="D1183" i="20"/>
  <c r="E1183" i="20"/>
  <c r="F1183" i="20"/>
  <c r="C1184" i="20" l="1"/>
  <c r="G1184" i="20"/>
  <c r="A1185" i="20"/>
  <c r="H1185" i="20" s="1"/>
  <c r="D1184" i="20"/>
  <c r="E1184" i="20"/>
  <c r="F1184" i="20"/>
  <c r="B1184" i="20"/>
  <c r="C1185" i="20" l="1"/>
  <c r="G1185" i="20"/>
  <c r="A1186" i="20"/>
  <c r="H1186" i="20" s="1"/>
  <c r="D1185" i="20"/>
  <c r="E1185" i="20"/>
  <c r="F1185" i="20"/>
  <c r="B1185" i="20"/>
  <c r="C1186" i="20" l="1"/>
  <c r="G1186" i="20"/>
  <c r="A1187" i="20"/>
  <c r="H1187" i="20" s="1"/>
  <c r="F1186" i="20"/>
  <c r="B1186" i="20"/>
  <c r="D1186" i="20"/>
  <c r="E1186" i="20"/>
  <c r="C1187" i="20" l="1"/>
  <c r="G1187" i="20"/>
  <c r="A1188" i="20"/>
  <c r="H1188" i="20" s="1"/>
  <c r="E1187" i="20"/>
  <c r="B1187" i="20"/>
  <c r="D1187" i="20"/>
  <c r="F1187" i="20"/>
  <c r="C1188" i="20" l="1"/>
  <c r="G1188" i="20"/>
  <c r="A1189" i="20"/>
  <c r="H1189" i="20" s="1"/>
  <c r="D1188" i="20"/>
  <c r="E1188" i="20"/>
  <c r="F1188" i="20"/>
  <c r="B1188" i="20"/>
  <c r="C1189" i="20" l="1"/>
  <c r="G1189" i="20"/>
  <c r="A1190" i="20"/>
  <c r="H1190" i="20" s="1"/>
  <c r="F1189" i="20"/>
  <c r="B1189" i="20"/>
  <c r="D1189" i="20"/>
  <c r="E1189" i="20"/>
  <c r="C1190" i="20" l="1"/>
  <c r="G1190" i="20"/>
  <c r="A1191" i="20"/>
  <c r="H1191" i="20" s="1"/>
  <c r="D1190" i="20"/>
  <c r="B1190" i="20"/>
  <c r="E1190" i="20"/>
  <c r="F1190" i="20"/>
  <c r="C1191" i="20" l="1"/>
  <c r="G1191" i="20"/>
  <c r="A1192" i="20"/>
  <c r="H1192" i="20" s="1"/>
  <c r="E1191" i="20"/>
  <c r="B1191" i="20"/>
  <c r="D1191" i="20"/>
  <c r="F1191" i="20"/>
  <c r="C1192" i="20" l="1"/>
  <c r="G1192" i="20"/>
  <c r="A1193" i="20"/>
  <c r="H1193" i="20" s="1"/>
  <c r="D1192" i="20"/>
  <c r="B1192" i="20"/>
  <c r="E1192" i="20"/>
  <c r="F1192" i="20"/>
  <c r="C1193" i="20" l="1"/>
  <c r="G1193" i="20"/>
  <c r="A1194" i="20"/>
  <c r="H1194" i="20" s="1"/>
  <c r="F1193" i="20"/>
  <c r="D1193" i="20"/>
  <c r="E1193" i="20"/>
  <c r="B1193" i="20"/>
  <c r="C1194" i="20" l="1"/>
  <c r="G1194" i="20"/>
  <c r="A1195" i="20"/>
  <c r="H1195" i="20" s="1"/>
  <c r="B1194" i="20"/>
  <c r="D1194" i="20"/>
  <c r="E1194" i="20"/>
  <c r="F1194" i="20"/>
  <c r="C1195" i="20" l="1"/>
  <c r="G1195" i="20"/>
  <c r="A1196" i="20"/>
  <c r="H1196" i="20" s="1"/>
  <c r="B1195" i="20"/>
  <c r="F1195" i="20"/>
  <c r="D1195" i="20"/>
  <c r="E1195" i="20"/>
  <c r="C1196" i="20" l="1"/>
  <c r="G1196" i="20"/>
  <c r="A1197" i="20"/>
  <c r="H1197" i="20" s="1"/>
  <c r="D1196" i="20"/>
  <c r="E1196" i="20"/>
  <c r="F1196" i="20"/>
  <c r="B1196" i="20"/>
  <c r="C1197" i="20" l="1"/>
  <c r="G1197" i="20"/>
  <c r="A1198" i="20"/>
  <c r="H1198" i="20" s="1"/>
  <c r="B1197" i="20"/>
  <c r="D1197" i="20"/>
  <c r="E1197" i="20"/>
  <c r="F1197" i="20"/>
  <c r="C1198" i="20" l="1"/>
  <c r="G1198" i="20"/>
  <c r="A1199" i="20"/>
  <c r="H1199" i="20" s="1"/>
  <c r="F1198" i="20"/>
  <c r="D1198" i="20"/>
  <c r="E1198" i="20"/>
  <c r="B1198" i="20"/>
  <c r="C1199" i="20" l="1"/>
  <c r="G1199" i="20"/>
  <c r="A1200" i="20"/>
  <c r="H1200" i="20" s="1"/>
  <c r="D1199" i="20"/>
  <c r="E1199" i="20"/>
  <c r="F1199" i="20"/>
  <c r="B1199" i="20"/>
  <c r="C1200" i="20" l="1"/>
  <c r="G1200" i="20"/>
  <c r="A1201" i="20"/>
  <c r="H1201" i="20" s="1"/>
  <c r="B1200" i="20"/>
  <c r="D1200" i="20"/>
  <c r="E1200" i="20"/>
  <c r="F1200" i="20"/>
  <c r="C1201" i="20" l="1"/>
  <c r="G1201" i="20"/>
  <c r="A1202" i="20"/>
  <c r="H1202" i="20" s="1"/>
  <c r="F1201" i="20"/>
  <c r="B1201" i="20"/>
  <c r="D1201" i="20"/>
  <c r="E1201" i="20"/>
  <c r="C1202" i="20" l="1"/>
  <c r="G1202" i="20"/>
  <c r="A1203" i="20"/>
  <c r="H1203" i="20" s="1"/>
  <c r="B1202" i="20"/>
  <c r="D1202" i="20"/>
  <c r="F1202" i="20"/>
  <c r="E1202" i="20"/>
  <c r="C1203" i="20" l="1"/>
  <c r="G1203" i="20"/>
  <c r="A1204" i="20"/>
  <c r="H1204" i="20" s="1"/>
  <c r="E1203" i="20"/>
  <c r="F1203" i="20"/>
  <c r="D1203" i="20"/>
  <c r="B1203" i="20"/>
  <c r="C1204" i="20" l="1"/>
  <c r="G1204" i="20"/>
  <c r="A1205" i="20"/>
  <c r="H1205" i="20" s="1"/>
  <c r="D1204" i="20"/>
  <c r="E1204" i="20"/>
  <c r="F1204" i="20"/>
  <c r="B1204" i="20"/>
  <c r="C1205" i="20" l="1"/>
  <c r="G1205" i="20"/>
  <c r="A1206" i="20"/>
  <c r="H1206" i="20" s="1"/>
  <c r="B1205" i="20"/>
  <c r="D1205" i="20"/>
  <c r="E1205" i="20"/>
  <c r="F1205" i="20"/>
  <c r="C1206" i="20" l="1"/>
  <c r="G1206" i="20"/>
  <c r="A1207" i="20"/>
  <c r="H1207" i="20" s="1"/>
  <c r="B1206" i="20"/>
  <c r="D1206" i="20"/>
  <c r="E1206" i="20"/>
  <c r="F1206" i="20"/>
  <c r="C1207" i="20" l="1"/>
  <c r="G1207" i="20"/>
  <c r="A1208" i="20"/>
  <c r="H1208" i="20" s="1"/>
  <c r="B1207" i="20"/>
  <c r="D1207" i="20"/>
  <c r="E1207" i="20"/>
  <c r="F1207" i="20"/>
  <c r="C1208" i="20" l="1"/>
  <c r="G1208" i="20"/>
  <c r="A1209" i="20"/>
  <c r="H1209" i="20" s="1"/>
  <c r="D1208" i="20"/>
  <c r="B1208" i="20"/>
  <c r="F1208" i="20"/>
  <c r="E1208" i="20"/>
  <c r="C1209" i="20" l="1"/>
  <c r="G1209" i="20"/>
  <c r="A1210" i="20"/>
  <c r="H1210" i="20" s="1"/>
  <c r="E1209" i="20"/>
  <c r="F1209" i="20"/>
  <c r="B1209" i="20"/>
  <c r="D1209" i="20"/>
  <c r="C1210" i="20" l="1"/>
  <c r="G1210" i="20"/>
  <c r="A1211" i="20"/>
  <c r="H1211" i="20" s="1"/>
  <c r="F1210" i="20"/>
  <c r="B1210" i="20"/>
  <c r="E1210" i="20"/>
  <c r="D1210" i="20"/>
  <c r="C1211" i="20" l="1"/>
  <c r="G1211" i="20"/>
  <c r="A1212" i="20"/>
  <c r="H1212" i="20" s="1"/>
  <c r="E1211" i="20"/>
  <c r="B1211" i="20"/>
  <c r="D1211" i="20"/>
  <c r="F1211" i="20"/>
  <c r="C1212" i="20" l="1"/>
  <c r="G1212" i="20"/>
  <c r="A1213" i="20"/>
  <c r="H1213" i="20" s="1"/>
  <c r="D1212" i="20"/>
  <c r="E1212" i="20"/>
  <c r="F1212" i="20"/>
  <c r="B1212" i="20"/>
  <c r="C1213" i="20" l="1"/>
  <c r="G1213" i="20"/>
  <c r="A1214" i="20"/>
  <c r="H1214" i="20" s="1"/>
  <c r="D1213" i="20"/>
  <c r="B1213" i="20"/>
  <c r="E1213" i="20"/>
  <c r="F1213" i="20"/>
  <c r="G1214" i="20" l="1"/>
  <c r="C1214" i="20"/>
  <c r="A1215" i="20"/>
  <c r="H1215" i="20" s="1"/>
  <c r="F1214" i="20"/>
  <c r="B1214" i="20"/>
  <c r="D1214" i="20"/>
  <c r="E1214" i="20"/>
  <c r="C1215" i="20" l="1"/>
  <c r="G1215" i="20"/>
  <c r="A1216" i="20"/>
  <c r="H1216" i="20" s="1"/>
  <c r="E1215" i="20"/>
  <c r="B1215" i="20"/>
  <c r="D1215" i="20"/>
  <c r="F1215" i="20"/>
  <c r="G1216" i="20" l="1"/>
  <c r="C1216" i="20"/>
  <c r="A1217" i="20"/>
  <c r="H1217" i="20" s="1"/>
  <c r="F1216" i="20"/>
  <c r="B1216" i="20"/>
  <c r="D1216" i="20"/>
  <c r="E1216" i="20"/>
  <c r="C1217" i="20" l="1"/>
  <c r="G1217" i="20"/>
  <c r="A1218" i="20"/>
  <c r="H1218" i="20" s="1"/>
  <c r="D1217" i="20"/>
  <c r="E1217" i="20"/>
  <c r="F1217" i="20"/>
  <c r="B1217" i="20"/>
  <c r="C1218" i="20" l="1"/>
  <c r="G1218" i="20"/>
  <c r="A1219" i="20"/>
  <c r="H1219" i="20" s="1"/>
  <c r="B1218" i="20"/>
  <c r="E1218" i="20"/>
  <c r="D1218" i="20"/>
  <c r="F1218" i="20"/>
  <c r="C1219" i="20" l="1"/>
  <c r="G1219" i="20"/>
  <c r="A1220" i="20"/>
  <c r="H1220" i="20" s="1"/>
  <c r="D1219" i="20"/>
  <c r="E1219" i="20"/>
  <c r="F1219" i="20"/>
  <c r="B1219" i="20"/>
  <c r="C1220" i="20" l="1"/>
  <c r="G1220" i="20"/>
  <c r="A1221" i="20"/>
  <c r="H1221" i="20" s="1"/>
  <c r="D1220" i="20"/>
  <c r="B1220" i="20"/>
  <c r="E1220" i="20"/>
  <c r="F1220" i="20"/>
  <c r="C1221" i="20" l="1"/>
  <c r="G1221" i="20"/>
  <c r="A1222" i="20"/>
  <c r="H1222" i="20" s="1"/>
  <c r="B1221" i="20"/>
  <c r="F1221" i="20"/>
  <c r="D1221" i="20"/>
  <c r="E1221" i="20"/>
  <c r="C1222" i="20" l="1"/>
  <c r="G1222" i="20"/>
  <c r="A1223" i="20"/>
  <c r="H1223" i="20" s="1"/>
  <c r="F1222" i="20"/>
  <c r="E1222" i="20"/>
  <c r="B1222" i="20"/>
  <c r="D1222" i="20"/>
  <c r="C1223" i="20" l="1"/>
  <c r="G1223" i="20"/>
  <c r="A1224" i="20"/>
  <c r="H1224" i="20" s="1"/>
  <c r="B1223" i="20"/>
  <c r="E1223" i="20"/>
  <c r="F1223" i="20"/>
  <c r="D1223" i="20"/>
  <c r="C1224" i="20" l="1"/>
  <c r="G1224" i="20"/>
  <c r="A1225" i="20"/>
  <c r="H1225" i="20" s="1"/>
  <c r="E1224" i="20"/>
  <c r="B1224" i="20"/>
  <c r="D1224" i="20"/>
  <c r="F1224" i="20"/>
  <c r="C1225" i="20" l="1"/>
  <c r="G1225" i="20"/>
  <c r="A1226" i="20"/>
  <c r="H1226" i="20" s="1"/>
  <c r="D1225" i="20"/>
  <c r="E1225" i="20"/>
  <c r="F1225" i="20"/>
  <c r="B1225" i="20"/>
  <c r="C1226" i="20" l="1"/>
  <c r="G1226" i="20"/>
  <c r="A1227" i="20"/>
  <c r="H1227" i="20" s="1"/>
  <c r="D1226" i="20"/>
  <c r="B1226" i="20"/>
  <c r="E1226" i="20"/>
  <c r="F1226" i="20"/>
  <c r="C1227" i="20" l="1"/>
  <c r="G1227" i="20"/>
  <c r="A1228" i="20"/>
  <c r="H1228" i="20" s="1"/>
  <c r="E1227" i="20"/>
  <c r="B1227" i="20"/>
  <c r="D1227" i="20"/>
  <c r="F1227" i="20"/>
  <c r="C1228" i="20" l="1"/>
  <c r="G1228" i="20"/>
  <c r="A1229" i="20"/>
  <c r="H1229" i="20" s="1"/>
  <c r="B1228" i="20"/>
  <c r="D1228" i="20"/>
  <c r="E1228" i="20"/>
  <c r="F1228" i="20"/>
  <c r="C1229" i="20" l="1"/>
  <c r="G1229" i="20"/>
  <c r="A1230" i="20"/>
  <c r="H1230" i="20" s="1"/>
  <c r="F1229" i="20"/>
  <c r="B1229" i="20"/>
  <c r="D1229" i="20"/>
  <c r="E1229" i="20"/>
  <c r="C1230" i="20" l="1"/>
  <c r="G1230" i="20"/>
  <c r="A1231" i="20"/>
  <c r="H1231" i="20" s="1"/>
  <c r="B1230" i="20"/>
  <c r="E1230" i="20"/>
  <c r="F1230" i="20"/>
  <c r="D1230" i="20"/>
  <c r="C1231" i="20" l="1"/>
  <c r="G1231" i="20"/>
  <c r="A1232" i="20"/>
  <c r="H1232" i="20" s="1"/>
  <c r="B1231" i="20"/>
  <c r="D1231" i="20"/>
  <c r="E1231" i="20"/>
  <c r="F1231" i="20"/>
  <c r="C1232" i="20" l="1"/>
  <c r="G1232" i="20"/>
  <c r="A1233" i="20"/>
  <c r="H1233" i="20" s="1"/>
  <c r="D1232" i="20"/>
  <c r="E1232" i="20"/>
  <c r="B1232" i="20"/>
  <c r="F1232" i="20"/>
  <c r="C1233" i="20" l="1"/>
  <c r="G1233" i="20"/>
  <c r="A1234" i="20"/>
  <c r="H1234" i="20" s="1"/>
  <c r="D1233" i="20"/>
  <c r="E1233" i="20"/>
  <c r="B1233" i="20"/>
  <c r="F1233" i="20"/>
  <c r="C1234" i="20" l="1"/>
  <c r="G1234" i="20"/>
  <c r="A1235" i="20"/>
  <c r="H1235" i="20" s="1"/>
  <c r="F1234" i="20"/>
  <c r="B1234" i="20"/>
  <c r="D1234" i="20"/>
  <c r="E1234" i="20"/>
  <c r="C1235" i="20" l="1"/>
  <c r="G1235" i="20"/>
  <c r="A1236" i="20"/>
  <c r="H1236" i="20" s="1"/>
  <c r="F1235" i="20"/>
  <c r="B1235" i="20"/>
  <c r="D1235" i="20"/>
  <c r="E1235" i="20"/>
  <c r="C1236" i="20" l="1"/>
  <c r="G1236" i="20"/>
  <c r="A1237" i="20"/>
  <c r="H1237" i="20" s="1"/>
  <c r="B1236" i="20"/>
  <c r="D1236" i="20"/>
  <c r="E1236" i="20"/>
  <c r="F1236" i="20"/>
  <c r="C1237" i="20" l="1"/>
  <c r="G1237" i="20"/>
  <c r="A1238" i="20"/>
  <c r="H1238" i="20" s="1"/>
  <c r="F1237" i="20"/>
  <c r="B1237" i="20"/>
  <c r="D1237" i="20"/>
  <c r="E1237" i="20"/>
  <c r="C1238" i="20" l="1"/>
  <c r="G1238" i="20"/>
  <c r="A1239" i="20"/>
  <c r="H1239" i="20" s="1"/>
  <c r="D1238" i="20"/>
  <c r="E1238" i="20"/>
  <c r="F1238" i="20"/>
  <c r="B1238" i="20"/>
  <c r="C1239" i="20" l="1"/>
  <c r="G1239" i="20"/>
  <c r="A1240" i="20"/>
  <c r="H1240" i="20" s="1"/>
  <c r="E1239" i="20"/>
  <c r="D1239" i="20"/>
  <c r="F1239" i="20"/>
  <c r="B1239" i="20"/>
  <c r="C1240" i="20" l="1"/>
  <c r="G1240" i="20"/>
  <c r="A1241" i="20"/>
  <c r="H1241" i="20" s="1"/>
  <c r="D1240" i="20"/>
  <c r="B1240" i="20"/>
  <c r="E1240" i="20"/>
  <c r="F1240" i="20"/>
  <c r="C1241" i="20" l="1"/>
  <c r="G1241" i="20"/>
  <c r="A1242" i="20"/>
  <c r="H1242" i="20" s="1"/>
  <c r="B1241" i="20"/>
  <c r="D1241" i="20"/>
  <c r="E1241" i="20"/>
  <c r="F1241" i="20"/>
  <c r="C1242" i="20" l="1"/>
  <c r="G1242" i="20"/>
  <c r="A1243" i="20"/>
  <c r="H1243" i="20" s="1"/>
  <c r="B1242" i="20"/>
  <c r="F1242" i="20"/>
  <c r="E1242" i="20"/>
  <c r="D1242" i="20"/>
  <c r="C1243" i="20" l="1"/>
  <c r="G1243" i="20"/>
  <c r="A1244" i="20"/>
  <c r="H1244" i="20" s="1"/>
  <c r="E1243" i="20"/>
  <c r="F1243" i="20"/>
  <c r="B1243" i="20"/>
  <c r="D1243" i="20"/>
  <c r="C1244" i="20" l="1"/>
  <c r="G1244" i="20"/>
  <c r="A1245" i="20"/>
  <c r="H1245" i="20" s="1"/>
  <c r="D1244" i="20"/>
  <c r="B1244" i="20"/>
  <c r="E1244" i="20"/>
  <c r="F1244" i="20"/>
  <c r="C1245" i="20" l="1"/>
  <c r="G1245" i="20"/>
  <c r="A1246" i="20"/>
  <c r="H1246" i="20" s="1"/>
  <c r="E1245" i="20"/>
  <c r="F1245" i="20"/>
  <c r="B1245" i="20"/>
  <c r="D1245" i="20"/>
  <c r="C1246" i="20" l="1"/>
  <c r="G1246" i="20"/>
  <c r="A1247" i="20"/>
  <c r="H1247" i="20" s="1"/>
  <c r="F1246" i="20"/>
  <c r="D1246" i="20"/>
  <c r="E1246" i="20"/>
  <c r="B1246" i="20"/>
  <c r="C1247" i="20" l="1"/>
  <c r="G1247" i="20"/>
  <c r="A1248" i="20"/>
  <c r="H1248" i="20" s="1"/>
  <c r="D1247" i="20"/>
  <c r="E1247" i="20"/>
  <c r="F1247" i="20"/>
  <c r="B1247" i="20"/>
  <c r="C1248" i="20" l="1"/>
  <c r="G1248" i="20"/>
  <c r="A1249" i="20"/>
  <c r="H1249" i="20" s="1"/>
  <c r="F1248" i="20"/>
  <c r="B1248" i="20"/>
  <c r="D1248" i="20"/>
  <c r="E1248" i="20"/>
  <c r="C1249" i="20" l="1"/>
  <c r="G1249" i="20"/>
  <c r="A1250" i="20"/>
  <c r="H1250" i="20" s="1"/>
  <c r="B1249" i="20"/>
  <c r="D1249" i="20"/>
  <c r="E1249" i="20"/>
  <c r="F1249" i="20"/>
  <c r="C1250" i="20" l="1"/>
  <c r="G1250" i="20"/>
  <c r="A1251" i="20"/>
  <c r="H1251" i="20" s="1"/>
  <c r="F1250" i="20"/>
  <c r="E1250" i="20"/>
  <c r="B1250" i="20"/>
  <c r="D1250" i="20"/>
  <c r="C1251" i="20" l="1"/>
  <c r="G1251" i="20"/>
  <c r="A1252" i="20"/>
  <c r="H1252" i="20" s="1"/>
  <c r="E1251" i="20"/>
  <c r="D1251" i="20"/>
  <c r="F1251" i="20"/>
  <c r="B1251" i="20"/>
  <c r="C1252" i="20" l="1"/>
  <c r="G1252" i="20"/>
  <c r="A1253" i="20"/>
  <c r="H1253" i="20" s="1"/>
  <c r="B1252" i="20"/>
  <c r="D1252" i="20"/>
  <c r="E1252" i="20"/>
  <c r="F1252" i="20"/>
  <c r="C1253" i="20" l="1"/>
  <c r="G1253" i="20"/>
  <c r="A1254" i="20"/>
  <c r="H1254" i="20" s="1"/>
  <c r="D1253" i="20"/>
  <c r="E1253" i="20"/>
  <c r="B1253" i="20"/>
  <c r="F1253" i="20"/>
  <c r="C1254" i="20" l="1"/>
  <c r="G1254" i="20"/>
  <c r="A1255" i="20"/>
  <c r="H1255" i="20" s="1"/>
  <c r="B1254" i="20"/>
  <c r="D1254" i="20"/>
  <c r="E1254" i="20"/>
  <c r="F1254" i="20"/>
  <c r="C1255" i="20" l="1"/>
  <c r="G1255" i="20"/>
  <c r="A1256" i="20"/>
  <c r="H1256" i="20" s="1"/>
  <c r="B1255" i="20"/>
  <c r="D1255" i="20"/>
  <c r="E1255" i="20"/>
  <c r="F1255" i="20"/>
  <c r="C1256" i="20" l="1"/>
  <c r="G1256" i="20"/>
  <c r="A1257" i="20"/>
  <c r="H1257" i="20" s="1"/>
  <c r="D1256" i="20"/>
  <c r="F1256" i="20"/>
  <c r="B1256" i="20"/>
  <c r="E1256" i="20"/>
  <c r="C1257" i="20" l="1"/>
  <c r="G1257" i="20"/>
  <c r="A1258" i="20"/>
  <c r="H1258" i="20" s="1"/>
  <c r="B1257" i="20"/>
  <c r="F1257" i="20"/>
  <c r="D1257" i="20"/>
  <c r="E1257" i="20"/>
  <c r="C1258" i="20" l="1"/>
  <c r="G1258" i="20"/>
  <c r="A1259" i="20"/>
  <c r="H1259" i="20" s="1"/>
  <c r="E1258" i="20"/>
  <c r="D1258" i="20"/>
  <c r="F1258" i="20"/>
  <c r="B1258" i="20"/>
  <c r="C1259" i="20" l="1"/>
  <c r="G1259" i="20"/>
  <c r="A1260" i="20"/>
  <c r="H1260" i="20" s="1"/>
  <c r="D1259" i="20"/>
  <c r="E1259" i="20"/>
  <c r="B1259" i="20"/>
  <c r="F1259" i="20"/>
  <c r="C1260" i="20" l="1"/>
  <c r="G1260" i="20"/>
  <c r="A1261" i="20"/>
  <c r="H1261" i="20" s="1"/>
  <c r="B1260" i="20"/>
  <c r="D1260" i="20"/>
  <c r="F1260" i="20"/>
  <c r="E1260" i="20"/>
  <c r="C1261" i="20" l="1"/>
  <c r="G1261" i="20"/>
  <c r="A1262" i="20"/>
  <c r="H1262" i="20" s="1"/>
  <c r="E1261" i="20"/>
  <c r="F1261" i="20"/>
  <c r="B1261" i="20"/>
  <c r="D1261" i="20"/>
  <c r="C1262" i="20" l="1"/>
  <c r="G1262" i="20"/>
  <c r="A1263" i="20"/>
  <c r="H1263" i="20" s="1"/>
  <c r="B1262" i="20"/>
  <c r="D1262" i="20"/>
  <c r="E1262" i="20"/>
  <c r="F1262" i="20"/>
  <c r="C1263" i="20" l="1"/>
  <c r="G1263" i="20"/>
  <c r="A1264" i="20"/>
  <c r="H1264" i="20" s="1"/>
  <c r="D1263" i="20"/>
  <c r="B1263" i="20"/>
  <c r="E1263" i="20"/>
  <c r="F1263" i="20"/>
  <c r="C1264" i="20" l="1"/>
  <c r="G1264" i="20"/>
  <c r="A1265" i="20"/>
  <c r="H1265" i="20" s="1"/>
  <c r="B1264" i="20"/>
  <c r="D1264" i="20"/>
  <c r="E1264" i="20"/>
  <c r="F1264" i="20"/>
  <c r="G1265" i="20" l="1"/>
  <c r="C1265" i="20"/>
  <c r="A1266" i="20"/>
  <c r="H1266" i="20" s="1"/>
  <c r="F1265" i="20"/>
  <c r="E1265" i="20"/>
  <c r="B1265" i="20"/>
  <c r="D1265" i="20"/>
  <c r="C1266" i="20" l="1"/>
  <c r="G1266" i="20"/>
  <c r="A1267" i="20"/>
  <c r="H1267" i="20" s="1"/>
  <c r="D1266" i="20"/>
  <c r="E1266" i="20"/>
  <c r="F1266" i="20"/>
  <c r="B1266" i="20"/>
  <c r="C1267" i="20" l="1"/>
  <c r="G1267" i="20"/>
  <c r="A1268" i="20"/>
  <c r="H1268" i="20" s="1"/>
  <c r="B1267" i="20"/>
  <c r="D1267" i="20"/>
  <c r="F1267" i="20"/>
  <c r="E1267" i="20"/>
  <c r="C1268" i="20" l="1"/>
  <c r="G1268" i="20"/>
  <c r="A1269" i="20"/>
  <c r="H1269" i="20" s="1"/>
  <c r="F1268" i="20"/>
  <c r="D1268" i="20"/>
  <c r="B1268" i="20"/>
  <c r="E1268" i="20"/>
  <c r="C1269" i="20" l="1"/>
  <c r="G1269" i="20"/>
  <c r="A1270" i="20"/>
  <c r="H1270" i="20" s="1"/>
  <c r="B1269" i="20"/>
  <c r="E1269" i="20"/>
  <c r="F1269" i="20"/>
  <c r="D1269" i="20"/>
  <c r="C1270" i="20" l="1"/>
  <c r="G1270" i="20"/>
  <c r="A1271" i="20"/>
  <c r="H1271" i="20" s="1"/>
  <c r="E1270" i="20"/>
  <c r="B1270" i="20"/>
  <c r="D1270" i="20"/>
  <c r="F1270" i="20"/>
  <c r="C1271" i="20" l="1"/>
  <c r="G1271" i="20"/>
  <c r="A1272" i="20"/>
  <c r="H1272" i="20" s="1"/>
  <c r="D1271" i="20"/>
  <c r="E1271" i="20"/>
  <c r="B1271" i="20"/>
  <c r="F1271" i="20"/>
  <c r="C1272" i="20" l="1"/>
  <c r="G1272" i="20"/>
  <c r="A1273" i="20"/>
  <c r="H1273" i="20" s="1"/>
  <c r="F1272" i="20"/>
  <c r="B1272" i="20"/>
  <c r="D1272" i="20"/>
  <c r="E1272" i="20"/>
  <c r="C1273" i="20" l="1"/>
  <c r="G1273" i="20"/>
  <c r="A1274" i="20"/>
  <c r="H1274" i="20" s="1"/>
  <c r="E1273" i="20"/>
  <c r="F1273" i="20"/>
  <c r="B1273" i="20"/>
  <c r="D1273" i="20"/>
  <c r="C1274" i="20" l="1"/>
  <c r="G1274" i="20"/>
  <c r="A1275" i="20"/>
  <c r="H1275" i="20" s="1"/>
  <c r="B1274" i="20"/>
  <c r="D1274" i="20"/>
  <c r="E1274" i="20"/>
  <c r="F1274" i="20"/>
  <c r="C1275" i="20" l="1"/>
  <c r="G1275" i="20"/>
  <c r="A1276" i="20"/>
  <c r="H1276" i="20" s="1"/>
  <c r="D1275" i="20"/>
  <c r="E1275" i="20"/>
  <c r="B1275" i="20"/>
  <c r="F1275" i="20"/>
  <c r="C1276" i="20" l="1"/>
  <c r="G1276" i="20"/>
  <c r="A1277" i="20"/>
  <c r="H1277" i="20" s="1"/>
  <c r="B1276" i="20"/>
  <c r="D1276" i="20"/>
  <c r="E1276" i="20"/>
  <c r="F1276" i="20"/>
  <c r="C1277" i="20" l="1"/>
  <c r="G1277" i="20"/>
  <c r="A1278" i="20"/>
  <c r="H1278" i="20" s="1"/>
  <c r="F1277" i="20"/>
  <c r="B1277" i="20"/>
  <c r="D1277" i="20"/>
  <c r="E1277" i="20"/>
  <c r="C1278" i="20" l="1"/>
  <c r="G1278" i="20"/>
  <c r="A1279" i="20"/>
  <c r="H1279" i="20" s="1"/>
  <c r="D1278" i="20"/>
  <c r="F1278" i="20"/>
  <c r="E1278" i="20"/>
  <c r="B1278" i="20"/>
  <c r="C1279" i="20" l="1"/>
  <c r="G1279" i="20"/>
  <c r="A1280" i="20"/>
  <c r="H1280" i="20" s="1"/>
  <c r="E1279" i="20"/>
  <c r="F1279" i="20"/>
  <c r="B1279" i="20"/>
  <c r="D1279" i="20"/>
  <c r="C1280" i="20" l="1"/>
  <c r="G1280" i="20"/>
  <c r="A1281" i="20"/>
  <c r="H1281" i="20" s="1"/>
  <c r="F1280" i="20"/>
  <c r="B1280" i="20"/>
  <c r="D1280" i="20"/>
  <c r="E1280" i="20"/>
  <c r="C1281" i="20" l="1"/>
  <c r="G1281" i="20"/>
  <c r="A1282" i="20"/>
  <c r="H1282" i="20" s="1"/>
  <c r="B1281" i="20"/>
  <c r="D1281" i="20"/>
  <c r="E1281" i="20"/>
  <c r="F1281" i="20"/>
  <c r="C1282" i="20" l="1"/>
  <c r="G1282" i="20"/>
  <c r="A1283" i="20"/>
  <c r="H1283" i="20" s="1"/>
  <c r="E1282" i="20"/>
  <c r="F1282" i="20"/>
  <c r="B1282" i="20"/>
  <c r="D1282" i="20"/>
  <c r="C1283" i="20" l="1"/>
  <c r="G1283" i="20"/>
  <c r="A1284" i="20"/>
  <c r="H1284" i="20" s="1"/>
  <c r="E1283" i="20"/>
  <c r="B1283" i="20"/>
  <c r="D1283" i="20"/>
  <c r="F1283" i="20"/>
  <c r="C1284" i="20" l="1"/>
  <c r="G1284" i="20"/>
  <c r="A1285" i="20"/>
  <c r="H1285" i="20" s="1"/>
  <c r="B1284" i="20"/>
  <c r="E1284" i="20"/>
  <c r="D1284" i="20"/>
  <c r="F1284" i="20"/>
  <c r="C1285" i="20" l="1"/>
  <c r="G1285" i="20"/>
  <c r="A1286" i="20"/>
  <c r="H1286" i="20" s="1"/>
  <c r="E1285" i="20"/>
  <c r="B1285" i="20"/>
  <c r="F1285" i="20"/>
  <c r="D1285" i="20"/>
  <c r="C1286" i="20" l="1"/>
  <c r="G1286" i="20"/>
  <c r="A1287" i="20"/>
  <c r="H1287" i="20" s="1"/>
  <c r="B1286" i="20"/>
  <c r="D1286" i="20"/>
  <c r="E1286" i="20"/>
  <c r="F1286" i="20"/>
  <c r="C1287" i="20" l="1"/>
  <c r="G1287" i="20"/>
  <c r="A1288" i="20"/>
  <c r="H1288" i="20" s="1"/>
  <c r="D1287" i="20"/>
  <c r="B1287" i="20"/>
  <c r="E1287" i="20"/>
  <c r="F1287" i="20"/>
  <c r="C1288" i="20" l="1"/>
  <c r="G1288" i="20"/>
  <c r="A1289" i="20"/>
  <c r="H1289" i="20" s="1"/>
  <c r="B1288" i="20"/>
  <c r="D1288" i="20"/>
  <c r="E1288" i="20"/>
  <c r="F1288" i="20"/>
  <c r="C1289" i="20" l="1"/>
  <c r="G1289" i="20"/>
  <c r="A1290" i="20"/>
  <c r="H1290" i="20" s="1"/>
  <c r="F1289" i="20"/>
  <c r="D1289" i="20"/>
  <c r="E1289" i="20"/>
  <c r="B1289" i="20"/>
  <c r="C1290" i="20" l="1"/>
  <c r="G1290" i="20"/>
  <c r="A1291" i="20"/>
  <c r="H1291" i="20" s="1"/>
  <c r="D1290" i="20"/>
  <c r="F1290" i="20"/>
  <c r="B1290" i="20"/>
  <c r="E1290" i="20"/>
  <c r="C1291" i="20" l="1"/>
  <c r="G1291" i="20"/>
  <c r="A1292" i="20"/>
  <c r="H1292" i="20" s="1"/>
  <c r="E1291" i="20"/>
  <c r="F1291" i="20"/>
  <c r="B1291" i="20"/>
  <c r="D1291" i="20"/>
  <c r="C1292" i="20" l="1"/>
  <c r="G1292" i="20"/>
  <c r="A1293" i="20"/>
  <c r="H1293" i="20" s="1"/>
  <c r="F1292" i="20"/>
  <c r="D1292" i="20"/>
  <c r="E1292" i="20"/>
  <c r="B1292" i="20"/>
  <c r="C1293" i="20" l="1"/>
  <c r="G1293" i="20"/>
  <c r="A1294" i="20"/>
  <c r="H1294" i="20" s="1"/>
  <c r="B1293" i="20"/>
  <c r="D1293" i="20"/>
  <c r="E1293" i="20"/>
  <c r="F1293" i="20"/>
  <c r="C1294" i="20" l="1"/>
  <c r="G1294" i="20"/>
  <c r="A1295" i="20"/>
  <c r="H1295" i="20" s="1"/>
  <c r="E1294" i="20"/>
  <c r="F1294" i="20"/>
  <c r="D1294" i="20"/>
  <c r="B1294" i="20"/>
  <c r="G1295" i="20" l="1"/>
  <c r="C1295" i="20"/>
  <c r="A1296" i="20"/>
  <c r="H1296" i="20" s="1"/>
  <c r="E1295" i="20"/>
  <c r="F1295" i="20"/>
  <c r="B1295" i="20"/>
  <c r="D1295" i="20"/>
  <c r="C1296" i="20" l="1"/>
  <c r="G1296" i="20"/>
  <c r="A1297" i="20"/>
  <c r="H1297" i="20" s="1"/>
  <c r="B1296" i="20"/>
  <c r="D1296" i="20"/>
  <c r="E1296" i="20"/>
  <c r="F1296" i="20"/>
  <c r="C1297" i="20" l="1"/>
  <c r="G1297" i="20"/>
  <c r="A1298" i="20"/>
  <c r="H1298" i="20" s="1"/>
  <c r="E1297" i="20"/>
  <c r="B1297" i="20"/>
  <c r="F1297" i="20"/>
  <c r="D1297" i="20"/>
  <c r="C1298" i="20" l="1"/>
  <c r="G1298" i="20"/>
  <c r="A1299" i="20"/>
  <c r="H1299" i="20" s="1"/>
  <c r="D1298" i="20"/>
  <c r="E1298" i="20"/>
  <c r="F1298" i="20"/>
  <c r="B1298" i="20"/>
  <c r="C1299" i="20" l="1"/>
  <c r="G1299" i="20"/>
  <c r="A1300" i="20"/>
  <c r="H1300" i="20" s="1"/>
  <c r="D1299" i="20"/>
  <c r="B1299" i="20"/>
  <c r="E1299" i="20"/>
  <c r="F1299" i="20"/>
  <c r="C1300" i="20" l="1"/>
  <c r="G1300" i="20"/>
  <c r="A1301" i="20"/>
  <c r="H1301" i="20" s="1"/>
  <c r="B1300" i="20"/>
  <c r="E1300" i="20"/>
  <c r="F1300" i="20"/>
  <c r="D1300" i="20"/>
  <c r="C1301" i="20" l="1"/>
  <c r="G1301" i="20"/>
  <c r="A1302" i="20"/>
  <c r="H1302" i="20" s="1"/>
  <c r="F1301" i="20"/>
  <c r="D1301" i="20"/>
  <c r="E1301" i="20"/>
  <c r="B1301" i="20"/>
  <c r="C1302" i="20" l="1"/>
  <c r="G1302" i="20"/>
  <c r="A1303" i="20"/>
  <c r="H1303" i="20" s="1"/>
  <c r="D1302" i="20"/>
  <c r="B1302" i="20"/>
  <c r="E1302" i="20"/>
  <c r="F1302" i="20"/>
  <c r="C1303" i="20" l="1"/>
  <c r="G1303" i="20"/>
  <c r="A1304" i="20"/>
  <c r="H1304" i="20" s="1"/>
  <c r="D1303" i="20"/>
  <c r="B1303" i="20"/>
  <c r="E1303" i="20"/>
  <c r="F1303" i="20"/>
  <c r="C1304" i="20" l="1"/>
  <c r="G1304" i="20"/>
  <c r="A1305" i="20"/>
  <c r="H1305" i="20" s="1"/>
  <c r="F1304" i="20"/>
  <c r="B1304" i="20"/>
  <c r="D1304" i="20"/>
  <c r="E1304" i="20"/>
  <c r="C1305" i="20" l="1"/>
  <c r="G1305" i="20"/>
  <c r="A1306" i="20"/>
  <c r="H1306" i="20" s="1"/>
  <c r="B1305" i="20"/>
  <c r="D1305" i="20"/>
  <c r="E1305" i="20"/>
  <c r="F1305" i="20"/>
  <c r="C1306" i="20" l="1"/>
  <c r="G1306" i="20"/>
  <c r="A1307" i="20"/>
  <c r="H1307" i="20" s="1"/>
  <c r="E1306" i="20"/>
  <c r="B1306" i="20"/>
  <c r="D1306" i="20"/>
  <c r="F1306" i="20"/>
  <c r="C1307" i="20" l="1"/>
  <c r="G1307" i="20"/>
  <c r="A1308" i="20"/>
  <c r="H1308" i="20" s="1"/>
  <c r="B1307" i="20"/>
  <c r="D1307" i="20"/>
  <c r="E1307" i="20"/>
  <c r="F1307" i="20"/>
  <c r="C1308" i="20" l="1"/>
  <c r="G1308" i="20"/>
  <c r="A1309" i="20"/>
  <c r="H1309" i="20" s="1"/>
  <c r="B1308" i="20"/>
  <c r="D1308" i="20"/>
  <c r="E1308" i="20"/>
  <c r="F1308" i="20"/>
  <c r="C1309" i="20" l="1"/>
  <c r="G1309" i="20"/>
  <c r="A1310" i="20"/>
  <c r="H1310" i="20" s="1"/>
  <c r="E1309" i="20"/>
  <c r="B1309" i="20"/>
  <c r="D1309" i="20"/>
  <c r="F1309" i="20"/>
  <c r="C1310" i="20" l="1"/>
  <c r="G1310" i="20"/>
  <c r="A1311" i="20"/>
  <c r="H1311" i="20" s="1"/>
  <c r="B1310" i="20"/>
  <c r="D1310" i="20"/>
  <c r="E1310" i="20"/>
  <c r="F1310" i="20"/>
  <c r="C1311" i="20" l="1"/>
  <c r="G1311" i="20"/>
  <c r="A1312" i="20"/>
  <c r="H1312" i="20" s="1"/>
  <c r="D1311" i="20"/>
  <c r="B1311" i="20"/>
  <c r="E1311" i="20"/>
  <c r="F1311" i="20"/>
  <c r="C1312" i="20" l="1"/>
  <c r="G1312" i="20"/>
  <c r="A1313" i="20"/>
  <c r="H1313" i="20" s="1"/>
  <c r="B1312" i="20"/>
  <c r="F1312" i="20"/>
  <c r="E1312" i="20"/>
  <c r="D1312" i="20"/>
  <c r="C1313" i="20" l="1"/>
  <c r="G1313" i="20"/>
  <c r="A1314" i="20"/>
  <c r="H1314" i="20" s="1"/>
  <c r="F1313" i="20"/>
  <c r="B1313" i="20"/>
  <c r="D1313" i="20"/>
  <c r="E1313" i="20"/>
  <c r="C1314" i="20" l="1"/>
  <c r="G1314" i="20"/>
  <c r="A1315" i="20"/>
  <c r="H1315" i="20" s="1"/>
  <c r="D1314" i="20"/>
  <c r="B1314" i="20"/>
  <c r="F1314" i="20"/>
  <c r="E1314" i="20"/>
  <c r="C1315" i="20" l="1"/>
  <c r="G1315" i="20"/>
  <c r="A1316" i="20"/>
  <c r="H1316" i="20" s="1"/>
  <c r="E1315" i="20"/>
  <c r="F1315" i="20"/>
  <c r="B1315" i="20"/>
  <c r="D1315" i="20"/>
  <c r="C1316" i="20" l="1"/>
  <c r="G1316" i="20"/>
  <c r="A1317" i="20"/>
  <c r="H1317" i="20" s="1"/>
  <c r="F1316" i="20"/>
  <c r="B1316" i="20"/>
  <c r="D1316" i="20"/>
  <c r="E1316" i="20"/>
  <c r="C1317" i="20" l="1"/>
  <c r="G1317" i="20"/>
  <c r="A1318" i="20"/>
  <c r="H1318" i="20" s="1"/>
  <c r="B1317" i="20"/>
  <c r="F1317" i="20"/>
  <c r="D1317" i="20"/>
  <c r="E1317" i="20"/>
  <c r="C1318" i="20" l="1"/>
  <c r="G1318" i="20"/>
  <c r="A1319" i="20"/>
  <c r="H1319" i="20" s="1"/>
  <c r="E1318" i="20"/>
  <c r="D1318" i="20"/>
  <c r="F1318" i="20"/>
  <c r="B1318" i="20"/>
  <c r="C1319" i="20" l="1"/>
  <c r="G1319" i="20"/>
  <c r="A1320" i="20"/>
  <c r="H1320" i="20" s="1"/>
  <c r="B1319" i="20"/>
  <c r="D1319" i="20"/>
  <c r="E1319" i="20"/>
  <c r="F1319" i="20"/>
  <c r="C1320" i="20" l="1"/>
  <c r="G1320" i="20"/>
  <c r="A1321" i="20"/>
  <c r="H1321" i="20" s="1"/>
  <c r="E1320" i="20"/>
  <c r="D1320" i="20"/>
  <c r="F1320" i="20"/>
  <c r="B1320" i="20"/>
  <c r="C1321" i="20" l="1"/>
  <c r="G1321" i="20"/>
  <c r="A1322" i="20"/>
  <c r="H1322" i="20" s="1"/>
  <c r="E1321" i="20"/>
  <c r="B1321" i="20"/>
  <c r="D1321" i="20"/>
  <c r="F1321" i="20"/>
  <c r="C1322" i="20" l="1"/>
  <c r="G1322" i="20"/>
  <c r="A1323" i="20"/>
  <c r="H1323" i="20" s="1"/>
  <c r="B1322" i="20"/>
  <c r="D1322" i="20"/>
  <c r="E1322" i="20"/>
  <c r="F1322" i="20"/>
  <c r="C1323" i="20" l="1"/>
  <c r="G1323" i="20"/>
  <c r="A1324" i="20"/>
  <c r="H1324" i="20" s="1"/>
  <c r="D1323" i="20"/>
  <c r="E1323" i="20"/>
  <c r="B1323" i="20"/>
  <c r="F1323" i="20"/>
  <c r="C1324" i="20" l="1"/>
  <c r="G1324" i="20"/>
  <c r="A1325" i="20"/>
  <c r="H1325" i="20" s="1"/>
  <c r="B1324" i="20"/>
  <c r="D1324" i="20"/>
  <c r="E1324" i="20"/>
  <c r="F1324" i="20"/>
  <c r="C1325" i="20" l="1"/>
  <c r="G1325" i="20"/>
  <c r="A1326" i="20"/>
  <c r="H1326" i="20" s="1"/>
  <c r="F1325" i="20"/>
  <c r="B1325" i="20"/>
  <c r="D1325" i="20"/>
  <c r="E1325" i="20"/>
  <c r="C1326" i="20" l="1"/>
  <c r="G1326" i="20"/>
  <c r="A1327" i="20"/>
  <c r="H1327" i="20" s="1"/>
  <c r="D1326" i="20"/>
  <c r="E1326" i="20"/>
  <c r="F1326" i="20"/>
  <c r="B1326" i="20"/>
  <c r="C1327" i="20" l="1"/>
  <c r="G1327" i="20"/>
  <c r="A1328" i="20"/>
  <c r="H1328" i="20" s="1"/>
  <c r="D1327" i="20"/>
  <c r="E1327" i="20"/>
  <c r="F1327" i="20"/>
  <c r="B1327" i="20"/>
  <c r="C1328" i="20" l="1"/>
  <c r="G1328" i="20"/>
  <c r="A1329" i="20"/>
  <c r="H1329" i="20" s="1"/>
  <c r="F1328" i="20"/>
  <c r="B1328" i="20"/>
  <c r="D1328" i="20"/>
  <c r="E1328" i="20"/>
  <c r="C1329" i="20" l="1"/>
  <c r="G1329" i="20"/>
  <c r="A1330" i="20"/>
  <c r="H1330" i="20" s="1"/>
  <c r="D1329" i="20"/>
  <c r="B1329" i="20"/>
  <c r="E1329" i="20"/>
  <c r="F1329" i="20"/>
  <c r="C1330" i="20" l="1"/>
  <c r="G1330" i="20"/>
  <c r="A1331" i="20"/>
  <c r="H1331" i="20" s="1"/>
  <c r="E1330" i="20"/>
  <c r="B1330" i="20"/>
  <c r="D1330" i="20"/>
  <c r="F1330" i="20"/>
  <c r="C1331" i="20" l="1"/>
  <c r="G1331" i="20"/>
  <c r="A1332" i="20"/>
  <c r="H1332" i="20" s="1"/>
  <c r="B1331" i="20"/>
  <c r="D1331" i="20"/>
  <c r="E1331" i="20"/>
  <c r="F1331" i="20"/>
  <c r="G1332" i="20" l="1"/>
  <c r="C1332" i="20"/>
  <c r="A1333" i="20"/>
  <c r="H1333" i="20" s="1"/>
  <c r="F1332" i="20"/>
  <c r="B1332" i="20"/>
  <c r="D1332" i="20"/>
  <c r="E1332" i="20"/>
  <c r="C1333" i="20" l="1"/>
  <c r="G1333" i="20"/>
  <c r="A1334" i="20"/>
  <c r="H1334" i="20" s="1"/>
  <c r="E1333" i="20"/>
  <c r="B1333" i="20"/>
  <c r="D1333" i="20"/>
  <c r="F1333" i="20"/>
  <c r="C1334" i="20" l="1"/>
  <c r="G1334" i="20"/>
  <c r="A1335" i="20"/>
  <c r="H1335" i="20" s="1"/>
  <c r="B1334" i="20"/>
  <c r="D1334" i="20"/>
  <c r="E1334" i="20"/>
  <c r="F1334" i="20"/>
  <c r="G1335" i="20" l="1"/>
  <c r="C1335" i="20"/>
  <c r="A1336" i="20"/>
  <c r="H1336" i="20" s="1"/>
  <c r="D1335" i="20"/>
  <c r="F1335" i="20"/>
  <c r="B1335" i="20"/>
  <c r="E1335" i="20"/>
  <c r="C1336" i="20" l="1"/>
  <c r="G1336" i="20"/>
  <c r="A1337" i="20"/>
  <c r="H1337" i="20" s="1"/>
  <c r="B1336" i="20"/>
  <c r="D1336" i="20"/>
  <c r="E1336" i="20"/>
  <c r="F1336" i="20"/>
  <c r="C1337" i="20" l="1"/>
  <c r="G1337" i="20"/>
  <c r="A1338" i="20"/>
  <c r="H1338" i="20" s="1"/>
  <c r="F1337" i="20"/>
  <c r="B1337" i="20"/>
  <c r="D1337" i="20"/>
  <c r="E1337" i="20"/>
  <c r="C1338" i="20" l="1"/>
  <c r="G1338" i="20"/>
  <c r="A1339" i="20"/>
  <c r="H1339" i="20" s="1"/>
  <c r="D1338" i="20"/>
  <c r="F1338" i="20"/>
  <c r="B1338" i="20"/>
  <c r="E1338" i="20"/>
  <c r="C1339" i="20" l="1"/>
  <c r="G1339" i="20"/>
  <c r="A1340" i="20"/>
  <c r="H1340" i="20" s="1"/>
  <c r="B1339" i="20"/>
  <c r="D1339" i="20"/>
  <c r="E1339" i="20"/>
  <c r="F1339" i="20"/>
  <c r="C1340" i="20" l="1"/>
  <c r="G1340" i="20"/>
  <c r="A1341" i="20"/>
  <c r="H1341" i="20" s="1"/>
  <c r="F1340" i="20"/>
  <c r="E1340" i="20"/>
  <c r="B1340" i="20"/>
  <c r="D1340" i="20"/>
  <c r="C1341" i="20" l="1"/>
  <c r="G1341" i="20"/>
  <c r="A1342" i="20"/>
  <c r="H1342" i="20" s="1"/>
  <c r="E1341" i="20"/>
  <c r="F1341" i="20"/>
  <c r="B1341" i="20"/>
  <c r="D1341" i="20"/>
  <c r="C1342" i="20" l="1"/>
  <c r="G1342" i="20"/>
  <c r="A1343" i="20"/>
  <c r="H1343" i="20" s="1"/>
  <c r="E1342" i="20"/>
  <c r="B1342" i="20"/>
  <c r="D1342" i="20"/>
  <c r="F1342" i="20"/>
  <c r="C1343" i="20" l="1"/>
  <c r="G1343" i="20"/>
  <c r="A1344" i="20"/>
  <c r="H1344" i="20" s="1"/>
  <c r="F1343" i="20"/>
  <c r="B1343" i="20"/>
  <c r="D1343" i="20"/>
  <c r="E1343" i="20"/>
  <c r="C1344" i="20" l="1"/>
  <c r="G1344" i="20"/>
  <c r="A1345" i="20"/>
  <c r="H1345" i="20" s="1"/>
  <c r="D1344" i="20"/>
  <c r="E1344" i="20"/>
  <c r="F1344" i="20"/>
  <c r="B1344" i="20"/>
  <c r="C1345" i="20" l="1"/>
  <c r="G1345" i="20"/>
  <c r="A1346" i="20"/>
  <c r="H1346" i="20" s="1"/>
  <c r="E1345" i="20"/>
  <c r="B1345" i="20"/>
  <c r="D1345" i="20"/>
  <c r="F1345" i="20"/>
  <c r="C1346" i="20" l="1"/>
  <c r="G1346" i="20"/>
  <c r="A1347" i="20"/>
  <c r="H1347" i="20" s="1"/>
  <c r="E1346" i="20"/>
  <c r="B1346" i="20"/>
  <c r="D1346" i="20"/>
  <c r="F1346" i="20"/>
  <c r="C1347" i="20" l="1"/>
  <c r="G1347" i="20"/>
  <c r="A1348" i="20"/>
  <c r="H1348" i="20" s="1"/>
  <c r="D1347" i="20"/>
  <c r="E1347" i="20"/>
  <c r="F1347" i="20"/>
  <c r="B1347" i="20"/>
  <c r="C1348" i="20" l="1"/>
  <c r="G1348" i="20"/>
  <c r="A1349" i="20"/>
  <c r="H1349" i="20" s="1"/>
  <c r="B1348" i="20"/>
  <c r="D1348" i="20"/>
  <c r="E1348" i="20"/>
  <c r="F1348" i="20"/>
  <c r="C1349" i="20" l="1"/>
  <c r="G1349" i="20"/>
  <c r="A1350" i="20"/>
  <c r="H1350" i="20" s="1"/>
  <c r="F1349" i="20"/>
  <c r="D1349" i="20"/>
  <c r="E1349" i="20"/>
  <c r="B1349" i="20"/>
  <c r="C1350" i="20" l="1"/>
  <c r="G1350" i="20"/>
  <c r="A1351" i="20"/>
  <c r="H1351" i="20" s="1"/>
  <c r="D1350" i="20"/>
  <c r="E1350" i="20"/>
  <c r="F1350" i="20"/>
  <c r="B1350" i="20"/>
  <c r="C1351" i="20" l="1"/>
  <c r="G1351" i="20"/>
  <c r="A1352" i="20"/>
  <c r="H1352" i="20" s="1"/>
  <c r="B1351" i="20"/>
  <c r="D1351" i="20"/>
  <c r="E1351" i="20"/>
  <c r="F1351" i="20"/>
  <c r="C1352" i="20" l="1"/>
  <c r="G1352" i="20"/>
  <c r="A1353" i="20"/>
  <c r="H1353" i="20" s="1"/>
  <c r="F1352" i="20"/>
  <c r="D1352" i="20"/>
  <c r="B1352" i="20"/>
  <c r="E1352" i="20"/>
  <c r="C1353" i="20" l="1"/>
  <c r="G1353" i="20"/>
  <c r="A1354" i="20"/>
  <c r="H1354" i="20" s="1"/>
  <c r="D1353" i="20"/>
  <c r="E1353" i="20"/>
  <c r="F1353" i="20"/>
  <c r="B1353" i="20"/>
  <c r="C1354" i="20" l="1"/>
  <c r="G1354" i="20"/>
  <c r="A1355" i="20"/>
  <c r="H1355" i="20" s="1"/>
  <c r="E1354" i="20"/>
  <c r="B1354" i="20"/>
  <c r="F1354" i="20"/>
  <c r="D1354" i="20"/>
  <c r="C1355" i="20" l="1"/>
  <c r="G1355" i="20"/>
  <c r="A1356" i="20"/>
  <c r="H1356" i="20" s="1"/>
  <c r="D1355" i="20"/>
  <c r="F1355" i="20"/>
  <c r="B1355" i="20"/>
  <c r="E1355" i="20"/>
  <c r="C1356" i="20" l="1"/>
  <c r="G1356" i="20"/>
  <c r="A1357" i="20"/>
  <c r="H1357" i="20" s="1"/>
  <c r="B1356" i="20"/>
  <c r="D1356" i="20"/>
  <c r="E1356" i="20"/>
  <c r="F1356" i="20"/>
  <c r="C1357" i="20" l="1"/>
  <c r="G1357" i="20"/>
  <c r="A1358" i="20"/>
  <c r="H1358" i="20" s="1"/>
  <c r="E1357" i="20"/>
  <c r="B1357" i="20"/>
  <c r="D1357" i="20"/>
  <c r="F1357" i="20"/>
  <c r="C1358" i="20" l="1"/>
  <c r="G1358" i="20"/>
  <c r="A1359" i="20"/>
  <c r="H1359" i="20" s="1"/>
  <c r="F1358" i="20"/>
  <c r="B1358" i="20"/>
  <c r="D1358" i="20"/>
  <c r="E1358" i="20"/>
  <c r="C1359" i="20" l="1"/>
  <c r="G1359" i="20"/>
  <c r="A1360" i="20"/>
  <c r="H1360" i="20" s="1"/>
  <c r="D1359" i="20"/>
  <c r="B1359" i="20"/>
  <c r="E1359" i="20"/>
  <c r="F1359" i="20"/>
  <c r="C1360" i="20" l="1"/>
  <c r="G1360" i="20"/>
  <c r="A1361" i="20"/>
  <c r="H1361" i="20" s="1"/>
  <c r="B1360" i="20"/>
  <c r="D1360" i="20"/>
  <c r="E1360" i="20"/>
  <c r="F1360" i="20"/>
  <c r="G1361" i="20" l="1"/>
  <c r="C1361" i="20"/>
  <c r="A1362" i="20"/>
  <c r="H1362" i="20" s="1"/>
  <c r="F1361" i="20"/>
  <c r="E1361" i="20"/>
  <c r="B1361" i="20"/>
  <c r="D1361" i="20"/>
  <c r="C1362" i="20" l="1"/>
  <c r="G1362" i="20"/>
  <c r="A1363" i="20"/>
  <c r="H1363" i="20" s="1"/>
  <c r="D1362" i="20"/>
  <c r="B1362" i="20"/>
  <c r="E1362" i="20"/>
  <c r="F1362" i="20"/>
  <c r="C1363" i="20" l="1"/>
  <c r="G1363" i="20"/>
  <c r="A1364" i="20"/>
  <c r="H1364" i="20" s="1"/>
  <c r="B1363" i="20"/>
  <c r="F1363" i="20"/>
  <c r="D1363" i="20"/>
  <c r="E1363" i="20"/>
  <c r="C1364" i="20" l="1"/>
  <c r="G1364" i="20"/>
  <c r="A1365" i="20"/>
  <c r="H1365" i="20" s="1"/>
  <c r="F1364" i="20"/>
  <c r="E1364" i="20"/>
  <c r="B1364" i="20"/>
  <c r="D1364" i="20"/>
  <c r="C1365" i="20" l="1"/>
  <c r="G1365" i="20"/>
  <c r="A1366" i="20"/>
  <c r="H1366" i="20" s="1"/>
  <c r="B1365" i="20"/>
  <c r="D1365" i="20"/>
  <c r="E1365" i="20"/>
  <c r="F1365" i="20"/>
  <c r="C1366" i="20" l="1"/>
  <c r="G1366" i="20"/>
  <c r="A1367" i="20"/>
  <c r="H1367" i="20" s="1"/>
  <c r="E1366" i="20"/>
  <c r="F1366" i="20"/>
  <c r="B1366" i="20"/>
  <c r="D1366" i="20"/>
  <c r="C1367" i="20" l="1"/>
  <c r="G1367" i="20"/>
  <c r="A1368" i="20"/>
  <c r="H1368" i="20" s="1"/>
  <c r="E1367" i="20"/>
  <c r="F1367" i="20"/>
  <c r="B1367" i="20"/>
  <c r="D1367" i="20"/>
  <c r="C1368" i="20" l="1"/>
  <c r="G1368" i="20"/>
  <c r="A1369" i="20"/>
  <c r="H1369" i="20" s="1"/>
  <c r="B1368" i="20"/>
  <c r="D1368" i="20"/>
  <c r="E1368" i="20"/>
  <c r="F1368" i="20"/>
  <c r="C1369" i="20" l="1"/>
  <c r="G1369" i="20"/>
  <c r="A1370" i="20"/>
  <c r="H1370" i="20" s="1"/>
  <c r="E1369" i="20"/>
  <c r="B1369" i="20"/>
  <c r="F1369" i="20"/>
  <c r="D1369" i="20"/>
  <c r="G1370" i="20" l="1"/>
  <c r="C1370" i="20"/>
  <c r="A1371" i="20"/>
  <c r="H1371" i="20" s="1"/>
  <c r="D1370" i="20"/>
  <c r="E1370" i="20"/>
  <c r="F1370" i="20"/>
  <c r="B1370" i="20"/>
  <c r="C1371" i="20" l="1"/>
  <c r="G1371" i="20"/>
  <c r="A1372" i="20"/>
  <c r="H1372" i="20" s="1"/>
  <c r="D1371" i="20"/>
  <c r="B1371" i="20"/>
  <c r="E1371" i="20"/>
  <c r="F1371" i="20"/>
  <c r="C1372" i="20" l="1"/>
  <c r="G1372" i="20"/>
  <c r="A1373" i="20"/>
  <c r="H1373" i="20" s="1"/>
  <c r="B1372" i="20"/>
  <c r="E1372" i="20"/>
  <c r="D1372" i="20"/>
  <c r="F1372" i="20"/>
  <c r="C1373" i="20" l="1"/>
  <c r="G1373" i="20"/>
  <c r="A1374" i="20"/>
  <c r="H1374" i="20" s="1"/>
  <c r="F1373" i="20"/>
  <c r="D1373" i="20"/>
  <c r="E1373" i="20"/>
  <c r="B1373" i="20"/>
  <c r="C1374" i="20" l="1"/>
  <c r="G1374" i="20"/>
  <c r="A1375" i="20"/>
  <c r="H1375" i="20" s="1"/>
  <c r="D1374" i="20"/>
  <c r="B1374" i="20"/>
  <c r="E1374" i="20"/>
  <c r="F1374" i="20"/>
  <c r="C1375" i="20" l="1"/>
  <c r="G1375" i="20"/>
  <c r="A1376" i="20"/>
  <c r="H1376" i="20" s="1"/>
  <c r="D1375" i="20"/>
  <c r="B1375" i="20"/>
  <c r="E1375" i="20"/>
  <c r="F1375" i="20"/>
  <c r="C1376" i="20" l="1"/>
  <c r="G1376" i="20"/>
  <c r="A1377" i="20"/>
  <c r="H1377" i="20" s="1"/>
  <c r="F1376" i="20"/>
  <c r="B1376" i="20"/>
  <c r="D1376" i="20"/>
  <c r="E1376" i="20"/>
  <c r="C1377" i="20" l="1"/>
  <c r="G1377" i="20"/>
  <c r="A1378" i="20"/>
  <c r="H1378" i="20" s="1"/>
  <c r="B1377" i="20"/>
  <c r="D1377" i="20"/>
  <c r="E1377" i="20"/>
  <c r="F1377" i="20"/>
  <c r="C1378" i="20" l="1"/>
  <c r="G1378" i="20"/>
  <c r="A1379" i="20"/>
  <c r="H1379" i="20" s="1"/>
  <c r="E1378" i="20"/>
  <c r="B1378" i="20"/>
  <c r="D1378" i="20"/>
  <c r="F1378" i="20"/>
  <c r="C1379" i="20" l="1"/>
  <c r="G1379" i="20"/>
  <c r="A1380" i="20"/>
  <c r="H1380" i="20" s="1"/>
  <c r="B1379" i="20"/>
  <c r="D1379" i="20"/>
  <c r="E1379" i="20"/>
  <c r="F1379" i="20"/>
  <c r="C1380" i="20" l="1"/>
  <c r="G1380" i="20"/>
  <c r="A1381" i="20"/>
  <c r="H1381" i="20" s="1"/>
  <c r="B1380" i="20"/>
  <c r="D1380" i="20"/>
  <c r="F1380" i="20"/>
  <c r="E1380" i="20"/>
  <c r="C1381" i="20" l="1"/>
  <c r="G1381" i="20"/>
  <c r="A1382" i="20"/>
  <c r="H1382" i="20" s="1"/>
  <c r="E1381" i="20"/>
  <c r="B1381" i="20"/>
  <c r="F1381" i="20"/>
  <c r="D1381" i="20"/>
  <c r="C1382" i="20" l="1"/>
  <c r="G1382" i="20"/>
  <c r="A1383" i="20"/>
  <c r="H1383" i="20" s="1"/>
  <c r="B1382" i="20"/>
  <c r="D1382" i="20"/>
  <c r="E1382" i="20"/>
  <c r="F1382" i="20"/>
  <c r="C1383" i="20" l="1"/>
  <c r="G1383" i="20"/>
  <c r="A1384" i="20"/>
  <c r="H1384" i="20" s="1"/>
  <c r="D1383" i="20"/>
  <c r="B1383" i="20"/>
  <c r="F1383" i="20"/>
  <c r="E1383" i="20"/>
  <c r="C1384" i="20" l="1"/>
  <c r="G1384" i="20"/>
  <c r="A1385" i="20"/>
  <c r="H1385" i="20" s="1"/>
  <c r="B1384" i="20"/>
  <c r="F1384" i="20"/>
  <c r="D1384" i="20"/>
  <c r="E1384" i="20"/>
  <c r="C1385" i="20" l="1"/>
  <c r="G1385" i="20"/>
  <c r="A1386" i="20"/>
  <c r="H1386" i="20" s="1"/>
  <c r="F1385" i="20"/>
  <c r="B1385" i="20"/>
  <c r="D1385" i="20"/>
  <c r="E1385" i="20"/>
  <c r="C1386" i="20" l="1"/>
  <c r="G1386" i="20"/>
  <c r="A1387" i="20"/>
  <c r="H1387" i="20" s="1"/>
  <c r="D1386" i="20"/>
  <c r="B1386" i="20"/>
  <c r="E1386" i="20"/>
  <c r="F1386" i="20"/>
  <c r="C1387" i="20" l="1"/>
  <c r="G1387" i="20"/>
  <c r="A1388" i="20"/>
  <c r="H1388" i="20" s="1"/>
  <c r="E1387" i="20"/>
  <c r="F1387" i="20"/>
  <c r="B1387" i="20"/>
  <c r="D1387" i="20"/>
  <c r="C1388" i="20" l="1"/>
  <c r="G1388" i="20"/>
  <c r="A1389" i="20"/>
  <c r="H1389" i="20" s="1"/>
  <c r="F1388" i="20"/>
  <c r="B1388" i="20"/>
  <c r="D1388" i="20"/>
  <c r="E1388" i="20"/>
  <c r="C1389" i="20" l="1"/>
  <c r="G1389" i="20"/>
  <c r="A1390" i="20"/>
  <c r="H1390" i="20" s="1"/>
  <c r="B1389" i="20"/>
  <c r="F1389" i="20"/>
  <c r="D1389" i="20"/>
  <c r="E1389" i="20"/>
  <c r="C1390" i="20" l="1"/>
  <c r="G1390" i="20"/>
  <c r="A1391" i="20"/>
  <c r="H1391" i="20" s="1"/>
  <c r="E1390" i="20"/>
  <c r="D1390" i="20"/>
  <c r="F1390" i="20"/>
  <c r="B1390" i="20"/>
  <c r="C1391" i="20" l="1"/>
  <c r="G1391" i="20"/>
  <c r="A1392" i="20"/>
  <c r="H1392" i="20" s="1"/>
  <c r="B1391" i="20"/>
  <c r="D1391" i="20"/>
  <c r="E1391" i="20"/>
  <c r="F1391" i="20"/>
  <c r="C1392" i="20" l="1"/>
  <c r="G1392" i="20"/>
  <c r="A1393" i="20"/>
  <c r="H1393" i="20" s="1"/>
  <c r="E1392" i="20"/>
  <c r="B1392" i="20"/>
  <c r="D1392" i="20"/>
  <c r="F1392" i="20"/>
  <c r="C1393" i="20" l="1"/>
  <c r="G1393" i="20"/>
  <c r="A1394" i="20"/>
  <c r="H1394" i="20" s="1"/>
  <c r="E1393" i="20"/>
  <c r="B1393" i="20"/>
  <c r="D1393" i="20"/>
  <c r="F1393" i="20"/>
  <c r="C1394" i="20" l="1"/>
  <c r="G1394" i="20"/>
  <c r="A1395" i="20"/>
  <c r="H1395" i="20" s="1"/>
  <c r="B1394" i="20"/>
  <c r="D1394" i="20"/>
  <c r="E1394" i="20"/>
  <c r="F1394" i="20"/>
  <c r="C1395" i="20" l="1"/>
  <c r="G1395" i="20"/>
  <c r="A1396" i="20"/>
  <c r="H1396" i="20" s="1"/>
  <c r="D1395" i="20"/>
  <c r="E1395" i="20"/>
  <c r="F1395" i="20"/>
  <c r="B1395" i="20"/>
  <c r="C1396" i="20" l="1"/>
  <c r="G1396" i="20"/>
  <c r="A1397" i="20"/>
  <c r="H1397" i="20" s="1"/>
  <c r="B1396" i="20"/>
  <c r="D1396" i="20"/>
  <c r="E1396" i="20"/>
  <c r="F1396" i="20"/>
  <c r="C1397" i="20" l="1"/>
  <c r="G1397" i="20"/>
  <c r="A1398" i="20"/>
  <c r="H1398" i="20" s="1"/>
  <c r="F1397" i="20"/>
  <c r="B1397" i="20"/>
  <c r="D1397" i="20"/>
  <c r="E1397" i="20"/>
  <c r="C1398" i="20" l="1"/>
  <c r="G1398" i="20"/>
  <c r="A1399" i="20"/>
  <c r="H1399" i="20" s="1"/>
  <c r="D1398" i="20"/>
  <c r="E1398" i="20"/>
  <c r="B1398" i="20"/>
  <c r="F1398" i="20"/>
  <c r="C1399" i="20" l="1"/>
  <c r="G1399" i="20"/>
  <c r="A1400" i="20"/>
  <c r="H1400" i="20" s="1"/>
  <c r="D1399" i="20"/>
  <c r="E1399" i="20"/>
  <c r="F1399" i="20"/>
  <c r="B1399" i="20"/>
  <c r="C1400" i="20" l="1"/>
  <c r="G1400" i="20"/>
  <c r="A1401" i="20"/>
  <c r="H1401" i="20" s="1"/>
  <c r="F1400" i="20"/>
  <c r="B1400" i="20"/>
  <c r="D1400" i="20"/>
  <c r="E1400" i="20"/>
  <c r="C1401" i="20" l="1"/>
  <c r="G1401" i="20"/>
  <c r="A1402" i="20"/>
  <c r="H1402" i="20" s="1"/>
  <c r="D1401" i="20"/>
  <c r="B1401" i="20"/>
  <c r="E1401" i="20"/>
  <c r="F1401" i="20"/>
  <c r="C1402" i="20" l="1"/>
  <c r="G1402" i="20"/>
  <c r="A1403" i="20"/>
  <c r="H1403" i="20" s="1"/>
  <c r="E1402" i="20"/>
  <c r="B1402" i="20"/>
  <c r="D1402" i="20"/>
  <c r="F1402" i="20"/>
  <c r="C1403" i="20" l="1"/>
  <c r="G1403" i="20"/>
  <c r="A1404" i="20"/>
  <c r="H1404" i="20" s="1"/>
  <c r="B1403" i="20"/>
  <c r="D1403" i="20"/>
  <c r="E1403" i="20"/>
  <c r="F1403" i="20"/>
  <c r="C1404" i="20" l="1"/>
  <c r="G1404" i="20"/>
  <c r="A1405" i="20"/>
  <c r="H1405" i="20" s="1"/>
  <c r="F1404" i="20"/>
  <c r="D1404" i="20"/>
  <c r="E1404" i="20"/>
  <c r="B1404" i="20"/>
  <c r="C1405" i="20" l="1"/>
  <c r="G1405" i="20"/>
  <c r="A1406" i="20"/>
  <c r="H1406" i="20" s="1"/>
  <c r="E1405" i="20"/>
  <c r="B1405" i="20"/>
  <c r="D1405" i="20"/>
  <c r="F1405" i="20"/>
  <c r="C1406" i="20" l="1"/>
  <c r="G1406" i="20"/>
  <c r="A1407" i="20"/>
  <c r="H1407" i="20" s="1"/>
  <c r="B1406" i="20"/>
  <c r="D1406" i="20"/>
  <c r="E1406" i="20"/>
  <c r="F1406" i="20"/>
  <c r="C1407" i="20" l="1"/>
  <c r="G1407" i="20"/>
  <c r="A1408" i="20"/>
  <c r="H1408" i="20" s="1"/>
  <c r="D1407" i="20"/>
  <c r="F1407" i="20"/>
  <c r="B1407" i="20"/>
  <c r="E1407" i="20"/>
  <c r="C1408" i="20" l="1"/>
  <c r="G1408" i="20"/>
  <c r="A1409" i="20"/>
  <c r="H1409" i="20" s="1"/>
  <c r="B1408" i="20"/>
  <c r="D1408" i="20"/>
  <c r="E1408" i="20"/>
  <c r="F1408" i="20"/>
  <c r="C1409" i="20" l="1"/>
  <c r="G1409" i="20"/>
  <c r="A1410" i="20"/>
  <c r="H1410" i="20" s="1"/>
  <c r="F1409" i="20"/>
  <c r="B1409" i="20"/>
  <c r="E1409" i="20"/>
  <c r="D1409" i="20"/>
  <c r="C1410" i="20" l="1"/>
  <c r="G1410" i="20"/>
  <c r="A1411" i="20"/>
  <c r="H1411" i="20" s="1"/>
  <c r="D1410" i="20"/>
  <c r="F1410" i="20"/>
  <c r="B1410" i="20"/>
  <c r="E1410" i="20"/>
  <c r="C1411" i="20" l="1"/>
  <c r="G1411" i="20"/>
  <c r="A1412" i="20"/>
  <c r="H1412" i="20" s="1"/>
  <c r="B1411" i="20"/>
  <c r="D1411" i="20"/>
  <c r="E1411" i="20"/>
  <c r="F1411" i="20"/>
  <c r="C1412" i="20" l="1"/>
  <c r="G1412" i="20"/>
  <c r="A1413" i="20"/>
  <c r="H1413" i="20" s="1"/>
  <c r="F1412" i="20"/>
  <c r="B1412" i="20"/>
  <c r="D1412" i="20"/>
  <c r="E1412" i="20"/>
  <c r="C1413" i="20" l="1"/>
  <c r="G1413" i="20"/>
  <c r="A1414" i="20"/>
  <c r="H1414" i="20" s="1"/>
  <c r="E1413" i="20"/>
  <c r="F1413" i="20"/>
  <c r="B1413" i="20"/>
  <c r="D1413" i="20"/>
  <c r="C1414" i="20" l="1"/>
  <c r="G1414" i="20"/>
  <c r="A1415" i="20"/>
  <c r="H1415" i="20" s="1"/>
  <c r="E1414" i="20"/>
  <c r="B1414" i="20"/>
  <c r="D1414" i="20"/>
  <c r="F1414" i="20"/>
  <c r="C1415" i="20" l="1"/>
  <c r="G1415" i="20"/>
  <c r="A1416" i="20"/>
  <c r="H1416" i="20" s="1"/>
  <c r="F1415" i="20"/>
  <c r="B1415" i="20"/>
  <c r="D1415" i="20"/>
  <c r="E1415" i="20"/>
  <c r="C1416" i="20" l="1"/>
  <c r="G1416" i="20"/>
  <c r="A1417" i="20"/>
  <c r="H1417" i="20" s="1"/>
  <c r="D1416" i="20"/>
  <c r="E1416" i="20"/>
  <c r="F1416" i="20"/>
  <c r="B1416" i="20"/>
  <c r="G1417" i="20" l="1"/>
  <c r="C1417" i="20"/>
  <c r="A1418" i="20"/>
  <c r="H1418" i="20" s="1"/>
  <c r="E1417" i="20"/>
  <c r="B1417" i="20"/>
  <c r="D1417" i="20"/>
  <c r="F1417" i="20"/>
  <c r="G1418" i="20" l="1"/>
  <c r="C1418" i="20"/>
  <c r="A1419" i="20"/>
  <c r="H1419" i="20" s="1"/>
  <c r="E1418" i="20"/>
  <c r="D1418" i="20"/>
  <c r="F1418" i="20"/>
  <c r="B1418" i="20"/>
  <c r="C1419" i="20" l="1"/>
  <c r="G1419" i="20"/>
  <c r="A1420" i="20"/>
  <c r="H1420" i="20" s="1"/>
  <c r="D1419" i="20"/>
  <c r="E1419" i="20"/>
  <c r="F1419" i="20"/>
  <c r="B1419" i="20"/>
  <c r="C1420" i="20" l="1"/>
  <c r="G1420" i="20"/>
  <c r="A1421" i="20"/>
  <c r="H1421" i="20" s="1"/>
  <c r="B1420" i="20"/>
  <c r="D1420" i="20"/>
  <c r="E1420" i="20"/>
  <c r="F1420" i="20"/>
  <c r="C1421" i="20" l="1"/>
  <c r="G1421" i="20"/>
  <c r="A1422" i="20"/>
  <c r="H1422" i="20" s="1"/>
  <c r="F1421" i="20"/>
  <c r="D1421" i="20"/>
  <c r="B1421" i="20"/>
  <c r="E1421" i="20"/>
  <c r="C1422" i="20" l="1"/>
  <c r="G1422" i="20"/>
  <c r="A1423" i="20"/>
  <c r="H1423" i="20" s="1"/>
  <c r="D1422" i="20"/>
  <c r="E1422" i="20"/>
  <c r="F1422" i="20"/>
  <c r="B1422" i="20"/>
  <c r="C1423" i="20" l="1"/>
  <c r="G1423" i="20"/>
  <c r="A1424" i="20"/>
  <c r="H1424" i="20" s="1"/>
  <c r="B1423" i="20"/>
  <c r="D1423" i="20"/>
  <c r="F1423" i="20"/>
  <c r="E1423" i="20"/>
  <c r="C1424" i="20" l="1"/>
  <c r="G1424" i="20"/>
  <c r="A1425" i="20"/>
  <c r="H1425" i="20" s="1"/>
  <c r="F1424" i="20"/>
  <c r="D1424" i="20"/>
  <c r="B1424" i="20"/>
  <c r="E1424" i="20"/>
  <c r="C1425" i="20" l="1"/>
  <c r="G1425" i="20"/>
  <c r="A1426" i="20"/>
  <c r="H1426" i="20" s="1"/>
  <c r="D1425" i="20"/>
  <c r="E1425" i="20"/>
  <c r="F1425" i="20"/>
  <c r="B1425" i="20"/>
  <c r="C1426" i="20" l="1"/>
  <c r="G1426" i="20"/>
  <c r="A1427" i="20"/>
  <c r="H1427" i="20" s="1"/>
  <c r="E1426" i="20"/>
  <c r="B1426" i="20"/>
  <c r="D1426" i="20"/>
  <c r="F1426" i="20"/>
  <c r="C1427" i="20" l="1"/>
  <c r="G1427" i="20"/>
  <c r="A1428" i="20"/>
  <c r="H1428" i="20" s="1"/>
  <c r="D1427" i="20"/>
  <c r="B1427" i="20"/>
  <c r="E1427" i="20"/>
  <c r="F1427" i="20"/>
  <c r="C1428" i="20" l="1"/>
  <c r="G1428" i="20"/>
  <c r="A1429" i="20"/>
  <c r="H1429" i="20" s="1"/>
  <c r="B1428" i="20"/>
  <c r="D1428" i="20"/>
  <c r="E1428" i="20"/>
  <c r="F1428" i="20"/>
  <c r="C1429" i="20" l="1"/>
  <c r="G1429" i="20"/>
  <c r="A1430" i="20"/>
  <c r="H1430" i="20" s="1"/>
  <c r="E1429" i="20"/>
  <c r="B1429" i="20"/>
  <c r="D1429" i="20"/>
  <c r="F1429" i="20"/>
  <c r="C1430" i="20" l="1"/>
  <c r="G1430" i="20"/>
  <c r="A1431" i="20"/>
  <c r="H1431" i="20" s="1"/>
  <c r="F1430" i="20"/>
  <c r="D1430" i="20"/>
  <c r="E1430" i="20"/>
  <c r="B1430" i="20"/>
  <c r="C1431" i="20" l="1"/>
  <c r="G1431" i="20"/>
  <c r="A1432" i="20"/>
  <c r="H1432" i="20" s="1"/>
  <c r="D1431" i="20"/>
  <c r="B1431" i="20"/>
  <c r="E1431" i="20"/>
  <c r="F1431" i="20"/>
  <c r="C1432" i="20" l="1"/>
  <c r="G1432" i="20"/>
  <c r="A1433" i="20"/>
  <c r="H1433" i="20" s="1"/>
  <c r="B1432" i="20"/>
  <c r="E1432" i="20"/>
  <c r="F1432" i="20"/>
  <c r="D1432" i="20"/>
  <c r="C1433" i="20" l="1"/>
  <c r="G1433" i="20"/>
  <c r="A1434" i="20"/>
  <c r="H1434" i="20" s="1"/>
  <c r="F1433" i="20"/>
  <c r="E1433" i="20"/>
  <c r="B1433" i="20"/>
  <c r="D1433" i="20"/>
  <c r="C1434" i="20" l="1"/>
  <c r="G1434" i="20"/>
  <c r="A1435" i="20"/>
  <c r="H1435" i="20" s="1"/>
  <c r="D1434" i="20"/>
  <c r="B1434" i="20"/>
  <c r="F1434" i="20"/>
  <c r="E1434" i="20"/>
  <c r="C1435" i="20" l="1"/>
  <c r="G1435" i="20"/>
  <c r="A1436" i="20"/>
  <c r="H1436" i="20" s="1"/>
  <c r="F1435" i="20"/>
  <c r="B1435" i="20"/>
  <c r="E1435" i="20"/>
  <c r="D1435" i="20"/>
  <c r="C1436" i="20" l="1"/>
  <c r="G1436" i="20"/>
  <c r="A1437" i="20"/>
  <c r="H1437" i="20" s="1"/>
  <c r="F1436" i="20"/>
  <c r="E1436" i="20"/>
  <c r="B1436" i="20"/>
  <c r="D1436" i="20"/>
  <c r="C1437" i="20" l="1"/>
  <c r="G1437" i="20"/>
  <c r="A1438" i="20"/>
  <c r="H1438" i="20" s="1"/>
  <c r="B1437" i="20"/>
  <c r="E1437" i="20"/>
  <c r="F1437" i="20"/>
  <c r="D1437" i="20"/>
  <c r="C1438" i="20" l="1"/>
  <c r="G1438" i="20"/>
  <c r="A1439" i="20"/>
  <c r="H1439" i="20" s="1"/>
  <c r="E1438" i="20"/>
  <c r="F1438" i="20"/>
  <c r="B1438" i="20"/>
  <c r="D1438" i="20"/>
  <c r="C1439" i="20" l="1"/>
  <c r="G1439" i="20"/>
  <c r="A1440" i="20"/>
  <c r="H1440" i="20" s="1"/>
  <c r="E1439" i="20"/>
  <c r="F1439" i="20"/>
  <c r="B1439" i="20"/>
  <c r="D1439" i="20"/>
  <c r="C1440" i="20" l="1"/>
  <c r="G1440" i="20"/>
  <c r="A1441" i="20"/>
  <c r="H1441" i="20" s="1"/>
  <c r="B1440" i="20"/>
  <c r="D1440" i="20"/>
  <c r="E1440" i="20"/>
  <c r="F1440" i="20"/>
  <c r="C1441" i="20" l="1"/>
  <c r="G1441" i="20"/>
  <c r="A1442" i="20"/>
  <c r="H1442" i="20" s="1"/>
  <c r="E1441" i="20"/>
  <c r="B1441" i="20"/>
  <c r="F1441" i="20"/>
  <c r="D1441" i="20"/>
  <c r="C1442" i="20" l="1"/>
  <c r="G1442" i="20"/>
  <c r="A1443" i="20"/>
  <c r="H1443" i="20" s="1"/>
  <c r="D1442" i="20"/>
  <c r="E1442" i="20"/>
  <c r="F1442" i="20"/>
  <c r="B1442" i="20"/>
  <c r="C1443" i="20" l="1"/>
  <c r="G1443" i="20"/>
  <c r="A1444" i="20"/>
  <c r="H1444" i="20" s="1"/>
  <c r="D1443" i="20"/>
  <c r="B1443" i="20"/>
  <c r="E1443" i="20"/>
  <c r="F1443" i="20"/>
  <c r="C1444" i="20" l="1"/>
  <c r="G1444" i="20"/>
  <c r="A1445" i="20"/>
  <c r="H1445" i="20" s="1"/>
  <c r="B1444" i="20"/>
  <c r="E1444" i="20"/>
  <c r="D1444" i="20"/>
  <c r="F1444" i="20"/>
  <c r="C1445" i="20" l="1"/>
  <c r="G1445" i="20"/>
  <c r="A1446" i="20"/>
  <c r="H1446" i="20" s="1"/>
  <c r="F1445" i="20"/>
  <c r="D1445" i="20"/>
  <c r="E1445" i="20"/>
  <c r="B1445" i="20"/>
  <c r="C1446" i="20" l="1"/>
  <c r="G1446" i="20"/>
  <c r="A1447" i="20"/>
  <c r="H1447" i="20" s="1"/>
  <c r="D1446" i="20"/>
  <c r="E1446" i="20"/>
  <c r="B1446" i="20"/>
  <c r="F1446" i="20"/>
  <c r="C1447" i="20" l="1"/>
  <c r="G1447" i="20"/>
  <c r="A1448" i="20"/>
  <c r="H1448" i="20" s="1"/>
  <c r="D1447" i="20"/>
  <c r="E1447" i="20"/>
  <c r="F1447" i="20"/>
  <c r="B1447" i="20"/>
  <c r="C1448" i="20" l="1"/>
  <c r="G1448" i="20"/>
  <c r="A1449" i="20"/>
  <c r="H1449" i="20" s="1"/>
  <c r="F1448" i="20"/>
  <c r="B1448" i="20"/>
  <c r="D1448" i="20"/>
  <c r="E1448" i="20"/>
  <c r="C1449" i="20" l="1"/>
  <c r="G1449" i="20"/>
  <c r="A1450" i="20"/>
  <c r="H1450" i="20" s="1"/>
  <c r="B1449" i="20"/>
  <c r="D1449" i="20"/>
  <c r="E1449" i="20"/>
  <c r="F1449" i="20"/>
  <c r="C1450" i="20" l="1"/>
  <c r="G1450" i="20"/>
  <c r="A1451" i="20"/>
  <c r="H1451" i="20" s="1"/>
  <c r="E1450" i="20"/>
  <c r="F1450" i="20"/>
  <c r="B1450" i="20"/>
  <c r="D1450" i="20"/>
  <c r="C1451" i="20" l="1"/>
  <c r="G1451" i="20"/>
  <c r="A1452" i="20"/>
  <c r="H1452" i="20" s="1"/>
  <c r="B1451" i="20"/>
  <c r="D1451" i="20"/>
  <c r="E1451" i="20"/>
  <c r="F1451" i="20"/>
  <c r="C1452" i="20" l="1"/>
  <c r="G1452" i="20"/>
  <c r="A1453" i="20"/>
  <c r="H1453" i="20" s="1"/>
  <c r="B1452" i="20"/>
  <c r="D1452" i="20"/>
  <c r="E1452" i="20"/>
  <c r="F1452" i="20"/>
  <c r="C1453" i="20" l="1"/>
  <c r="G1453" i="20"/>
  <c r="A1454" i="20"/>
  <c r="H1454" i="20" s="1"/>
  <c r="E1453" i="20"/>
  <c r="B1453" i="20"/>
  <c r="D1453" i="20"/>
  <c r="F1453" i="20"/>
  <c r="C1454" i="20" l="1"/>
  <c r="G1454" i="20"/>
  <c r="A1455" i="20"/>
  <c r="H1455" i="20" s="1"/>
  <c r="B1454" i="20"/>
  <c r="D1454" i="20"/>
  <c r="F1454" i="20"/>
  <c r="E1454" i="20"/>
  <c r="C1455" i="20" l="1"/>
  <c r="G1455" i="20"/>
  <c r="A1456" i="20"/>
  <c r="H1456" i="20" s="1"/>
  <c r="D1455" i="20"/>
  <c r="F1455" i="20"/>
  <c r="B1455" i="20"/>
  <c r="E1455" i="20"/>
  <c r="C1456" i="20" l="1"/>
  <c r="G1456" i="20"/>
  <c r="A1457" i="20"/>
  <c r="H1457" i="20" s="1"/>
  <c r="B1456" i="20"/>
  <c r="F1456" i="20"/>
  <c r="D1456" i="20"/>
  <c r="E1456" i="20"/>
  <c r="C1457" i="20" l="1"/>
  <c r="G1457" i="20"/>
  <c r="A1458" i="20"/>
  <c r="H1458" i="20" s="1"/>
  <c r="F1457" i="20"/>
  <c r="E1457" i="20"/>
  <c r="B1457" i="20"/>
  <c r="D1457" i="20"/>
  <c r="C1458" i="20" l="1"/>
  <c r="G1458" i="20"/>
  <c r="A1459" i="20"/>
  <c r="H1459" i="20" s="1"/>
  <c r="D1458" i="20"/>
  <c r="B1458" i="20"/>
  <c r="E1458" i="20"/>
  <c r="F1458" i="20"/>
  <c r="C1459" i="20" l="1"/>
  <c r="G1459" i="20"/>
  <c r="A1460" i="20"/>
  <c r="H1460" i="20" s="1"/>
  <c r="E1459" i="20"/>
  <c r="B1459" i="20"/>
  <c r="D1459" i="20"/>
  <c r="F1459" i="20"/>
  <c r="C1460" i="20" l="1"/>
  <c r="G1460" i="20"/>
  <c r="A1461" i="20"/>
  <c r="H1461" i="20" s="1"/>
  <c r="F1460" i="20"/>
  <c r="B1460" i="20"/>
  <c r="E1460" i="20"/>
  <c r="D1460" i="20"/>
  <c r="C1461" i="20" l="1"/>
  <c r="G1461" i="20"/>
  <c r="A1462" i="20"/>
  <c r="H1462" i="20" s="1"/>
  <c r="F1461" i="20"/>
  <c r="D1461" i="20"/>
  <c r="E1461" i="20"/>
  <c r="B1461" i="20"/>
  <c r="C1462" i="20" l="1"/>
  <c r="G1462" i="20"/>
  <c r="A1463" i="20"/>
  <c r="H1463" i="20" s="1"/>
  <c r="E1462" i="20"/>
  <c r="D1462" i="20"/>
  <c r="B1462" i="20"/>
  <c r="F1462" i="20"/>
  <c r="C1463" i="20" l="1"/>
  <c r="G1463" i="20"/>
  <c r="A1464" i="20"/>
  <c r="H1464" i="20" s="1"/>
  <c r="B1463" i="20"/>
  <c r="D1463" i="20"/>
  <c r="E1463" i="20"/>
  <c r="F1463" i="20"/>
  <c r="C1464" i="20" l="1"/>
  <c r="G1464" i="20"/>
  <c r="A1465" i="20"/>
  <c r="H1465" i="20" s="1"/>
  <c r="D1464" i="20"/>
  <c r="E1464" i="20"/>
  <c r="B1464" i="20"/>
  <c r="F1464" i="20"/>
  <c r="C1465" i="20" l="1"/>
  <c r="G1465" i="20"/>
  <c r="A1466" i="20"/>
  <c r="H1466" i="20" s="1"/>
  <c r="B1465" i="20"/>
  <c r="E1465" i="20"/>
  <c r="D1465" i="20"/>
  <c r="F1465" i="20"/>
  <c r="C1466" i="20" l="1"/>
  <c r="G1466" i="20"/>
  <c r="A1467" i="20"/>
  <c r="H1467" i="20" s="1"/>
  <c r="B1466" i="20"/>
  <c r="D1466" i="20"/>
  <c r="E1466" i="20"/>
  <c r="F1466" i="20"/>
  <c r="C1467" i="20" l="1"/>
  <c r="G1467" i="20"/>
  <c r="A1468" i="20"/>
  <c r="H1468" i="20" s="1"/>
  <c r="D1467" i="20"/>
  <c r="F1467" i="20"/>
  <c r="B1467" i="20"/>
  <c r="E1467" i="20"/>
  <c r="C1468" i="20" l="1"/>
  <c r="G1468" i="20"/>
  <c r="A1469" i="20"/>
  <c r="H1469" i="20" s="1"/>
  <c r="E1468" i="20"/>
  <c r="D1468" i="20"/>
  <c r="F1468" i="20"/>
  <c r="B1468" i="20"/>
  <c r="C1469" i="20" l="1"/>
  <c r="G1469" i="20"/>
  <c r="A1470" i="20"/>
  <c r="H1470" i="20" s="1"/>
  <c r="F1469" i="20"/>
  <c r="E1469" i="20"/>
  <c r="D1469" i="20"/>
  <c r="B1469" i="20"/>
  <c r="C1470" i="20" l="1"/>
  <c r="G1470" i="20"/>
  <c r="A1471" i="20"/>
  <c r="H1471" i="20" s="1"/>
  <c r="D1470" i="20"/>
  <c r="F1470" i="20"/>
  <c r="B1470" i="20"/>
  <c r="E1470" i="20"/>
  <c r="C1471" i="20" l="1"/>
  <c r="G1471" i="20"/>
  <c r="A1472" i="20"/>
  <c r="H1472" i="20" s="1"/>
  <c r="B1471" i="20"/>
  <c r="D1471" i="20"/>
  <c r="E1471" i="20"/>
  <c r="F1471" i="20"/>
  <c r="C1472" i="20" l="1"/>
  <c r="G1472" i="20"/>
  <c r="A1473" i="20"/>
  <c r="H1473" i="20" s="1"/>
  <c r="D1472" i="20"/>
  <c r="B1472" i="20"/>
  <c r="F1472" i="20"/>
  <c r="E1472" i="20"/>
  <c r="C1473" i="20" l="1"/>
  <c r="G1473" i="20"/>
  <c r="A1474" i="20"/>
  <c r="H1474" i="20" s="1"/>
  <c r="B1473" i="20"/>
  <c r="D1473" i="20"/>
  <c r="F1473" i="20"/>
  <c r="E1473" i="20"/>
  <c r="G1474" i="20" l="1"/>
  <c r="C1474" i="20"/>
  <c r="A1475" i="20"/>
  <c r="H1475" i="20" s="1"/>
  <c r="E1474" i="20"/>
  <c r="B1474" i="20"/>
  <c r="D1474" i="20"/>
  <c r="F1474" i="20"/>
  <c r="G1475" i="20" l="1"/>
  <c r="C1475" i="20"/>
  <c r="A1476" i="20"/>
  <c r="H1476" i="20" s="1"/>
  <c r="E1475" i="20"/>
  <c r="B1475" i="20"/>
  <c r="F1475" i="20"/>
  <c r="D1475" i="20"/>
  <c r="C1476" i="20" l="1"/>
  <c r="G1476" i="20"/>
  <c r="A1477" i="20"/>
  <c r="H1477" i="20" s="1"/>
  <c r="B1476" i="20"/>
  <c r="D1476" i="20"/>
  <c r="E1476" i="20"/>
  <c r="F1476" i="20"/>
  <c r="G1477" i="20" l="1"/>
  <c r="C1477" i="20"/>
  <c r="A1478" i="20"/>
  <c r="H1478" i="20" s="1"/>
  <c r="B1477" i="20"/>
  <c r="E1477" i="20"/>
  <c r="D1477" i="20"/>
  <c r="F1477" i="20"/>
  <c r="C1478" i="20" l="1"/>
  <c r="G1478" i="20"/>
  <c r="A1479" i="20"/>
  <c r="H1479" i="20" s="1"/>
  <c r="E1478" i="20"/>
  <c r="B1478" i="20"/>
  <c r="D1478" i="20"/>
  <c r="F1478" i="20"/>
  <c r="C1479" i="20" l="1"/>
  <c r="G1479" i="20"/>
  <c r="A1480" i="20"/>
  <c r="H1480" i="20" s="1"/>
  <c r="D1479" i="20"/>
  <c r="B1479" i="20"/>
  <c r="E1479" i="20"/>
  <c r="F1479" i="20"/>
  <c r="C1480" i="20" l="1"/>
  <c r="G1480" i="20"/>
  <c r="A1481" i="20"/>
  <c r="H1481" i="20" s="1"/>
  <c r="F1480" i="20"/>
  <c r="B1480" i="20"/>
  <c r="D1480" i="20"/>
  <c r="E1480" i="20"/>
  <c r="C1481" i="20" l="1"/>
  <c r="G1481" i="20"/>
  <c r="A1482" i="20"/>
  <c r="H1482" i="20" s="1"/>
  <c r="F1481" i="20"/>
  <c r="E1481" i="20"/>
  <c r="B1481" i="20"/>
  <c r="D1481" i="20"/>
  <c r="C1482" i="20" l="1"/>
  <c r="G1482" i="20"/>
  <c r="A1483" i="20"/>
  <c r="H1483" i="20" s="1"/>
  <c r="F1482" i="20"/>
  <c r="B1482" i="20"/>
  <c r="D1482" i="20"/>
  <c r="E1482" i="20"/>
  <c r="C1483" i="20" l="1"/>
  <c r="G1483" i="20"/>
  <c r="A1484" i="20"/>
  <c r="H1484" i="20" s="1"/>
  <c r="D1483" i="20"/>
  <c r="F1483" i="20"/>
  <c r="E1483" i="20"/>
  <c r="B1483" i="20"/>
  <c r="C1484" i="20" l="1"/>
  <c r="G1484" i="20"/>
  <c r="A1485" i="20"/>
  <c r="H1485" i="20" s="1"/>
  <c r="D1484" i="20"/>
  <c r="B1484" i="20"/>
  <c r="E1484" i="20"/>
  <c r="F1484" i="20"/>
  <c r="C1485" i="20" l="1"/>
  <c r="G1485" i="20"/>
  <c r="A1486" i="20"/>
  <c r="H1486" i="20" s="1"/>
  <c r="D1485" i="20"/>
  <c r="B1485" i="20"/>
  <c r="E1485" i="20"/>
  <c r="F1485" i="20"/>
  <c r="C1486" i="20" l="1"/>
  <c r="G1486" i="20"/>
  <c r="A1487" i="20"/>
  <c r="H1487" i="20" s="1"/>
  <c r="E1486" i="20"/>
  <c r="B1486" i="20"/>
  <c r="D1486" i="20"/>
  <c r="F1486" i="20"/>
  <c r="C1487" i="20" l="1"/>
  <c r="G1487" i="20"/>
  <c r="A1488" i="20"/>
  <c r="H1488" i="20" s="1"/>
  <c r="B1487" i="20"/>
  <c r="F1487" i="20"/>
  <c r="E1487" i="20"/>
  <c r="D1487" i="20"/>
  <c r="C1488" i="20" l="1"/>
  <c r="G1488" i="20"/>
  <c r="A1489" i="20"/>
  <c r="H1489" i="20" s="1"/>
  <c r="E1488" i="20"/>
  <c r="B1488" i="20"/>
  <c r="F1488" i="20"/>
  <c r="D1488" i="20"/>
  <c r="C1489" i="20" l="1"/>
  <c r="G1489" i="20"/>
  <c r="A1490" i="20"/>
  <c r="H1490" i="20" s="1"/>
  <c r="B1489" i="20"/>
  <c r="E1489" i="20"/>
  <c r="D1489" i="20"/>
  <c r="F1489" i="20"/>
  <c r="C1490" i="20" l="1"/>
  <c r="G1490" i="20"/>
  <c r="A1491" i="20"/>
  <c r="H1491" i="20" s="1"/>
  <c r="E1490" i="20"/>
  <c r="B1490" i="20"/>
  <c r="D1490" i="20"/>
  <c r="F1490" i="20"/>
  <c r="C1491" i="20" l="1"/>
  <c r="G1491" i="20"/>
  <c r="A1492" i="20"/>
  <c r="H1492" i="20" s="1"/>
  <c r="D1491" i="20"/>
  <c r="F1491" i="20"/>
  <c r="B1491" i="20"/>
  <c r="E1491" i="20"/>
  <c r="C1492" i="20" l="1"/>
  <c r="G1492" i="20"/>
  <c r="A1493" i="20"/>
  <c r="H1493" i="20" s="1"/>
  <c r="F1492" i="20"/>
  <c r="B1492" i="20"/>
  <c r="E1492" i="20"/>
  <c r="D1492" i="20"/>
  <c r="C1493" i="20" l="1"/>
  <c r="G1493" i="20"/>
  <c r="A1494" i="20"/>
  <c r="H1494" i="20" s="1"/>
  <c r="F1493" i="20"/>
  <c r="B1493" i="20"/>
  <c r="D1493" i="20"/>
  <c r="E1493" i="20"/>
  <c r="C1494" i="20" l="1"/>
  <c r="G1494" i="20"/>
  <c r="A1495" i="20"/>
  <c r="H1495" i="20" s="1"/>
  <c r="B1494" i="20"/>
  <c r="D1494" i="20"/>
  <c r="F1494" i="20"/>
  <c r="E1494" i="20"/>
  <c r="C1495" i="20" l="1"/>
  <c r="G1495" i="20"/>
  <c r="A1496" i="20"/>
  <c r="H1496" i="20" s="1"/>
  <c r="F1495" i="20"/>
  <c r="E1495" i="20"/>
  <c r="B1495" i="20"/>
  <c r="D1495" i="20"/>
  <c r="C1496" i="20" l="1"/>
  <c r="G1496" i="20"/>
  <c r="A1497" i="20"/>
  <c r="H1497" i="20" s="1"/>
  <c r="E1496" i="20"/>
  <c r="F1496" i="20"/>
  <c r="D1496" i="20"/>
  <c r="B1496" i="20"/>
  <c r="C1497" i="20" l="1"/>
  <c r="G1497" i="20"/>
  <c r="A1498" i="20"/>
  <c r="H1498" i="20" s="1"/>
  <c r="B1497" i="20"/>
  <c r="D1497" i="20"/>
  <c r="E1497" i="20"/>
  <c r="F1497" i="20"/>
  <c r="C1498" i="20" l="1"/>
  <c r="G1498" i="20"/>
  <c r="A1499" i="20"/>
  <c r="H1499" i="20" s="1"/>
  <c r="E1498" i="20"/>
  <c r="D1498" i="20"/>
  <c r="B1498" i="20"/>
  <c r="F1498" i="20"/>
  <c r="G1499" i="20" l="1"/>
  <c r="C1499" i="20"/>
  <c r="A1500" i="20"/>
  <c r="H1500" i="20" s="1"/>
  <c r="E1499" i="20"/>
  <c r="F1499" i="20"/>
  <c r="B1499" i="20"/>
  <c r="D1499" i="20"/>
  <c r="C1500" i="20" l="1"/>
  <c r="G1500" i="20"/>
  <c r="A1501" i="20"/>
  <c r="H1501" i="20" s="1"/>
  <c r="B1500" i="20"/>
  <c r="E1500" i="20"/>
  <c r="F1500" i="20"/>
  <c r="D1500" i="20"/>
  <c r="C1501" i="20" l="1"/>
  <c r="G1501" i="20"/>
  <c r="A1502" i="20"/>
  <c r="H1502" i="20" s="1"/>
  <c r="B1501" i="20"/>
  <c r="F1501" i="20"/>
  <c r="D1501" i="20"/>
  <c r="E1501" i="20"/>
  <c r="G1502" i="20" l="1"/>
  <c r="C1502" i="20"/>
  <c r="A1503" i="20"/>
  <c r="H1503" i="20" s="1"/>
  <c r="E1502" i="20"/>
  <c r="B1502" i="20"/>
  <c r="D1502" i="20"/>
  <c r="F1502" i="20"/>
  <c r="C1503" i="20" l="1"/>
  <c r="G1503" i="20"/>
  <c r="A1504" i="20"/>
  <c r="H1504" i="20" s="1"/>
  <c r="D1503" i="20"/>
  <c r="F1503" i="20"/>
  <c r="E1503" i="20"/>
  <c r="B1503" i="20"/>
  <c r="C1504" i="20" l="1"/>
  <c r="G1504" i="20"/>
  <c r="A1505" i="20"/>
  <c r="H1505" i="20" s="1"/>
  <c r="D1504" i="20"/>
  <c r="F1504" i="20"/>
  <c r="E1504" i="20"/>
  <c r="B1504" i="20"/>
  <c r="C1505" i="20" l="1"/>
  <c r="G1505" i="20"/>
  <c r="A1506" i="20"/>
  <c r="H1506" i="20" s="1"/>
  <c r="F1505" i="20"/>
  <c r="B1505" i="20"/>
  <c r="D1505" i="20"/>
  <c r="E1505" i="20"/>
  <c r="C1506" i="20" l="1"/>
  <c r="G1506" i="20"/>
  <c r="A1507" i="20"/>
  <c r="H1507" i="20" s="1"/>
  <c r="D1506" i="20"/>
  <c r="B1506" i="20"/>
  <c r="F1506" i="20"/>
  <c r="E1506" i="20"/>
  <c r="C1507" i="20" l="1"/>
  <c r="G1507" i="20"/>
  <c r="A1508" i="20"/>
  <c r="H1508" i="20" s="1"/>
  <c r="B1507" i="20"/>
  <c r="D1507" i="20"/>
  <c r="F1507" i="20"/>
  <c r="E1507" i="20"/>
  <c r="C1508" i="20" l="1"/>
  <c r="G1508" i="20"/>
  <c r="A1509" i="20"/>
  <c r="H1509" i="20" s="1"/>
  <c r="E1508" i="20"/>
  <c r="F1508" i="20"/>
  <c r="B1508" i="20"/>
  <c r="D1508" i="20"/>
  <c r="C1509" i="20" l="1"/>
  <c r="G1509" i="20"/>
  <c r="A1510" i="20"/>
  <c r="H1510" i="20" s="1"/>
  <c r="E1509" i="20"/>
  <c r="B1509" i="20"/>
  <c r="D1509" i="20"/>
  <c r="F1509" i="20"/>
  <c r="C1510" i="20" l="1"/>
  <c r="G1510" i="20"/>
  <c r="A1511" i="20"/>
  <c r="H1511" i="20" s="1"/>
  <c r="E1510" i="20"/>
  <c r="B1510" i="20"/>
  <c r="D1510" i="20"/>
  <c r="F1510" i="20"/>
  <c r="C1511" i="20" l="1"/>
  <c r="G1511" i="20"/>
  <c r="A1512" i="20"/>
  <c r="H1512" i="20" s="1"/>
  <c r="E1511" i="20"/>
  <c r="D1511" i="20"/>
  <c r="B1511" i="20"/>
  <c r="F1511" i="20"/>
  <c r="C1512" i="20" l="1"/>
  <c r="G1512" i="20"/>
  <c r="A1513" i="20"/>
  <c r="H1513" i="20" s="1"/>
  <c r="E1512" i="20"/>
  <c r="D1512" i="20"/>
  <c r="F1512" i="20"/>
  <c r="B1512" i="20"/>
  <c r="C1513" i="20" l="1"/>
  <c r="G1513" i="20"/>
  <c r="A1514" i="20"/>
  <c r="H1514" i="20" s="1"/>
  <c r="B1513" i="20"/>
  <c r="D1513" i="20"/>
  <c r="E1513" i="20"/>
  <c r="F1513" i="20"/>
  <c r="C1514" i="20" l="1"/>
  <c r="G1514" i="20"/>
  <c r="A1515" i="20"/>
  <c r="H1515" i="20" s="1"/>
  <c r="F1514" i="20"/>
  <c r="B1514" i="20"/>
  <c r="D1514" i="20"/>
  <c r="E1514" i="20"/>
  <c r="C1515" i="20" l="1"/>
  <c r="G1515" i="20"/>
  <c r="A1516" i="20"/>
  <c r="H1516" i="20" s="1"/>
  <c r="D1515" i="20"/>
  <c r="F1515" i="20"/>
  <c r="E1515" i="20"/>
  <c r="B1515" i="20"/>
  <c r="C1516" i="20" l="1"/>
  <c r="G1516" i="20"/>
  <c r="A1517" i="20"/>
  <c r="H1517" i="20" s="1"/>
  <c r="F1516" i="20"/>
  <c r="D1516" i="20"/>
  <c r="E1516" i="20"/>
  <c r="B1516" i="20"/>
  <c r="C1517" i="20" l="1"/>
  <c r="G1517" i="20"/>
  <c r="A1518" i="20"/>
  <c r="H1518" i="20" s="1"/>
  <c r="F1517" i="20"/>
  <c r="D1517" i="20"/>
  <c r="B1517" i="20"/>
  <c r="E1517" i="20"/>
  <c r="C1518" i="20" l="1"/>
  <c r="G1518" i="20"/>
  <c r="A1519" i="20"/>
  <c r="H1519" i="20" s="1"/>
  <c r="B1518" i="20"/>
  <c r="D1518" i="20"/>
  <c r="E1518" i="20"/>
  <c r="F1518" i="20"/>
  <c r="C1519" i="20" l="1"/>
  <c r="G1519" i="20"/>
  <c r="A1520" i="20"/>
  <c r="H1520" i="20" s="1"/>
  <c r="D1519" i="20"/>
  <c r="B1519" i="20"/>
  <c r="E1519" i="20"/>
  <c r="F1519" i="20"/>
  <c r="C1520" i="20" l="1"/>
  <c r="G1520" i="20"/>
  <c r="A1521" i="20"/>
  <c r="H1521" i="20" s="1"/>
  <c r="B1520" i="20"/>
  <c r="E1520" i="20"/>
  <c r="D1520" i="20"/>
  <c r="F1520" i="20"/>
  <c r="C1521" i="20" l="1"/>
  <c r="G1521" i="20"/>
  <c r="A1522" i="20"/>
  <c r="H1522" i="20" s="1"/>
  <c r="B1521" i="20"/>
  <c r="D1521" i="20"/>
  <c r="E1521" i="20"/>
  <c r="F1521" i="20"/>
  <c r="C1522" i="20" l="1"/>
  <c r="G1522" i="20"/>
  <c r="A1523" i="20"/>
  <c r="H1523" i="20" s="1"/>
  <c r="E1522" i="20"/>
  <c r="F1522" i="20"/>
  <c r="B1522" i="20"/>
  <c r="D1522" i="20"/>
  <c r="C1523" i="20" l="1"/>
  <c r="G1523" i="20"/>
  <c r="A1524" i="20"/>
  <c r="H1524" i="20" s="1"/>
  <c r="E1523" i="20"/>
  <c r="D1523" i="20"/>
  <c r="B1523" i="20"/>
  <c r="F1523" i="20"/>
  <c r="C1524" i="20" l="1"/>
  <c r="G1524" i="20"/>
  <c r="A1525" i="20"/>
  <c r="H1525" i="20" s="1"/>
  <c r="E1524" i="20"/>
  <c r="D1524" i="20"/>
  <c r="F1524" i="20"/>
  <c r="B1524" i="20"/>
  <c r="C1525" i="20" l="1"/>
  <c r="G1525" i="20"/>
  <c r="A1526" i="20"/>
  <c r="H1526" i="20" s="1"/>
  <c r="B1525" i="20"/>
  <c r="D1525" i="20"/>
  <c r="F1525" i="20"/>
  <c r="E1525" i="20"/>
  <c r="C1526" i="20" l="1"/>
  <c r="G1526" i="20"/>
  <c r="A1527" i="20"/>
  <c r="H1527" i="20" s="1"/>
  <c r="B1526" i="20"/>
  <c r="D1526" i="20"/>
  <c r="E1526" i="20"/>
  <c r="F1526" i="20"/>
  <c r="G1527" i="20" l="1"/>
  <c r="C1527" i="20"/>
  <c r="A1528" i="20"/>
  <c r="H1528" i="20" s="1"/>
  <c r="D1527" i="20"/>
  <c r="B1527" i="20"/>
  <c r="E1527" i="20"/>
  <c r="F1527" i="20"/>
  <c r="C1528" i="20" l="1"/>
  <c r="G1528" i="20"/>
  <c r="A1529" i="20"/>
  <c r="H1529" i="20" s="1"/>
  <c r="B1528" i="20"/>
  <c r="D1528" i="20"/>
  <c r="F1528" i="20"/>
  <c r="E1528" i="20"/>
  <c r="C1529" i="20" l="1"/>
  <c r="G1529" i="20"/>
  <c r="A1530" i="20"/>
  <c r="H1530" i="20" s="1"/>
  <c r="F1529" i="20"/>
  <c r="B1529" i="20"/>
  <c r="D1529" i="20"/>
  <c r="E1529" i="20"/>
  <c r="C1530" i="20" l="1"/>
  <c r="G1530" i="20"/>
  <c r="A1531" i="20"/>
  <c r="H1531" i="20" s="1"/>
  <c r="E1530" i="20"/>
  <c r="B1530" i="20"/>
  <c r="D1530" i="20"/>
  <c r="F1530" i="20"/>
  <c r="C1531" i="20" l="1"/>
  <c r="G1531" i="20"/>
  <c r="A1532" i="20"/>
  <c r="H1532" i="20" s="1"/>
  <c r="B1531" i="20"/>
  <c r="D1531" i="20"/>
  <c r="E1531" i="20"/>
  <c r="F1531" i="20"/>
  <c r="C1532" i="20" l="1"/>
  <c r="G1532" i="20"/>
  <c r="A1533" i="20"/>
  <c r="H1533" i="20" s="1"/>
  <c r="E1532" i="20"/>
  <c r="B1532" i="20"/>
  <c r="D1532" i="20"/>
  <c r="F1532" i="20"/>
  <c r="C1533" i="20" l="1"/>
  <c r="G1533" i="20"/>
  <c r="A1534" i="20"/>
  <c r="H1534" i="20" s="1"/>
  <c r="E1533" i="20"/>
  <c r="B1533" i="20"/>
  <c r="D1533" i="20"/>
  <c r="F1533" i="20"/>
  <c r="C1534" i="20" l="1"/>
  <c r="G1534" i="20"/>
  <c r="A1535" i="20"/>
  <c r="H1535" i="20" s="1"/>
  <c r="E1534" i="20"/>
  <c r="B1534" i="20"/>
  <c r="F1534" i="20"/>
  <c r="D1534" i="20"/>
  <c r="C1535" i="20" l="1"/>
  <c r="G1535" i="20"/>
  <c r="A1536" i="20"/>
  <c r="H1536" i="20" s="1"/>
  <c r="F1535" i="20"/>
  <c r="B1535" i="20"/>
  <c r="D1535" i="20"/>
  <c r="E1535" i="20"/>
  <c r="C1536" i="20" l="1"/>
  <c r="G1536" i="20"/>
  <c r="A1537" i="20"/>
  <c r="H1537" i="20" s="1"/>
  <c r="E1536" i="20"/>
  <c r="B1536" i="20"/>
  <c r="D1536" i="20"/>
  <c r="F1536" i="20"/>
  <c r="C1537" i="20" l="1"/>
  <c r="G1537" i="20"/>
  <c r="A1538" i="20"/>
  <c r="H1538" i="20" s="1"/>
  <c r="B1537" i="20"/>
  <c r="F1537" i="20"/>
  <c r="D1537" i="20"/>
  <c r="E1537" i="20"/>
  <c r="C1538" i="20" l="1"/>
  <c r="G1538" i="20"/>
  <c r="A1539" i="20"/>
  <c r="H1539" i="20" s="1"/>
  <c r="D1538" i="20"/>
  <c r="F1538" i="20"/>
  <c r="B1538" i="20"/>
  <c r="E1538" i="20"/>
  <c r="C1539" i="20" l="1"/>
  <c r="G1539" i="20"/>
  <c r="A1540" i="20"/>
  <c r="H1540" i="20" s="1"/>
  <c r="D1539" i="20"/>
  <c r="B1539" i="20"/>
  <c r="F1539" i="20"/>
  <c r="E1539" i="20"/>
  <c r="C1540" i="20" l="1"/>
  <c r="G1540" i="20"/>
  <c r="A1541" i="20"/>
  <c r="H1541" i="20" s="1"/>
  <c r="D1540" i="20"/>
  <c r="B1540" i="20"/>
  <c r="E1540" i="20"/>
  <c r="F1540" i="20"/>
  <c r="C1541" i="20" l="1"/>
  <c r="G1541" i="20"/>
  <c r="A1542" i="20"/>
  <c r="H1542" i="20" s="1"/>
  <c r="F1541" i="20"/>
  <c r="B1541" i="20"/>
  <c r="D1541" i="20"/>
  <c r="E1541" i="20"/>
  <c r="C1542" i="20" l="1"/>
  <c r="G1542" i="20"/>
  <c r="A1543" i="20"/>
  <c r="H1543" i="20" s="1"/>
  <c r="B1542" i="20"/>
  <c r="F1542" i="20"/>
  <c r="D1542" i="20"/>
  <c r="E1542" i="20"/>
  <c r="C1543" i="20" l="1"/>
  <c r="G1543" i="20"/>
  <c r="A1544" i="20"/>
  <c r="H1544" i="20" s="1"/>
  <c r="E1543" i="20"/>
  <c r="B1543" i="20"/>
  <c r="F1543" i="20"/>
  <c r="D1543" i="20"/>
  <c r="C1544" i="20" l="1"/>
  <c r="G1544" i="20"/>
  <c r="A1545" i="20"/>
  <c r="H1545" i="20" s="1"/>
  <c r="B1544" i="20"/>
  <c r="E1544" i="20"/>
  <c r="D1544" i="20"/>
  <c r="F1544" i="20"/>
  <c r="C1545" i="20" l="1"/>
  <c r="G1545" i="20"/>
  <c r="A1546" i="20"/>
  <c r="H1546" i="20" s="1"/>
  <c r="E1545" i="20"/>
  <c r="B1545" i="20"/>
  <c r="D1545" i="20"/>
  <c r="F1545" i="20"/>
  <c r="C1546" i="20" l="1"/>
  <c r="G1546" i="20"/>
  <c r="A1547" i="20"/>
  <c r="H1547" i="20" s="1"/>
  <c r="E1546" i="20"/>
  <c r="F1546" i="20"/>
  <c r="B1546" i="20"/>
  <c r="D1546" i="20"/>
  <c r="C1547" i="20" l="1"/>
  <c r="G1547" i="20"/>
  <c r="A1548" i="20"/>
  <c r="H1548" i="20" s="1"/>
  <c r="E1547" i="20"/>
  <c r="F1547" i="20"/>
  <c r="B1547" i="20"/>
  <c r="D1547" i="20"/>
  <c r="C1548" i="20" l="1"/>
  <c r="G1548" i="20"/>
  <c r="A1549" i="20"/>
  <c r="H1549" i="20" s="1"/>
  <c r="F1548" i="20"/>
  <c r="B1548" i="20"/>
  <c r="D1548" i="20"/>
  <c r="E1548" i="20"/>
  <c r="C1549" i="20" l="1"/>
  <c r="G1549" i="20"/>
  <c r="A1550" i="20"/>
  <c r="H1550" i="20" s="1"/>
  <c r="B1549" i="20"/>
  <c r="D1549" i="20"/>
  <c r="E1549" i="20"/>
  <c r="F1549" i="20"/>
  <c r="C1550" i="20" l="1"/>
  <c r="G1550" i="20"/>
  <c r="A1551" i="20"/>
  <c r="H1551" i="20" s="1"/>
  <c r="F1550" i="20"/>
  <c r="E1550" i="20"/>
  <c r="B1550" i="20"/>
  <c r="D1550" i="20"/>
  <c r="C1551" i="20" l="1"/>
  <c r="G1551" i="20"/>
  <c r="A1552" i="20"/>
  <c r="H1552" i="20" s="1"/>
  <c r="D1551" i="20"/>
  <c r="E1551" i="20"/>
  <c r="B1551" i="20"/>
  <c r="F1551" i="20"/>
  <c r="C1552" i="20" l="1"/>
  <c r="G1552" i="20"/>
  <c r="A1553" i="20"/>
  <c r="H1553" i="20" s="1"/>
  <c r="B1552" i="20"/>
  <c r="E1552" i="20"/>
  <c r="F1552" i="20"/>
  <c r="D1552" i="20"/>
  <c r="C1553" i="20" l="1"/>
  <c r="G1553" i="20"/>
  <c r="A1554" i="20"/>
  <c r="H1554" i="20" s="1"/>
  <c r="F1553" i="20"/>
  <c r="D1553" i="20"/>
  <c r="B1553" i="20"/>
  <c r="E1553" i="20"/>
  <c r="C1554" i="20" l="1"/>
  <c r="G1554" i="20"/>
  <c r="A1555" i="20"/>
  <c r="H1555" i="20" s="1"/>
  <c r="B1554" i="20"/>
  <c r="D1554" i="20"/>
  <c r="E1554" i="20"/>
  <c r="F1554" i="20"/>
  <c r="C1555" i="20" l="1"/>
  <c r="G1555" i="20"/>
  <c r="A1556" i="20"/>
  <c r="H1556" i="20" s="1"/>
  <c r="B1555" i="20"/>
  <c r="F1555" i="20"/>
  <c r="D1555" i="20"/>
  <c r="E1555" i="20"/>
  <c r="C1556" i="20" l="1"/>
  <c r="G1556" i="20"/>
  <c r="A1557" i="20"/>
  <c r="H1557" i="20" s="1"/>
  <c r="F1556" i="20"/>
  <c r="B1556" i="20"/>
  <c r="D1556" i="20"/>
  <c r="E1556" i="20"/>
  <c r="C1557" i="20" l="1"/>
  <c r="G1557" i="20"/>
  <c r="A1558" i="20"/>
  <c r="H1558" i="20" s="1"/>
  <c r="D1557" i="20"/>
  <c r="E1557" i="20"/>
  <c r="F1557" i="20"/>
  <c r="B1557" i="20"/>
  <c r="C1558" i="20" l="1"/>
  <c r="G1558" i="20"/>
  <c r="A1559" i="20"/>
  <c r="H1559" i="20" s="1"/>
  <c r="E1558" i="20"/>
  <c r="F1558" i="20"/>
  <c r="B1558" i="20"/>
  <c r="D1558" i="20"/>
  <c r="C1559" i="20" l="1"/>
  <c r="G1559" i="20"/>
  <c r="A1560" i="20"/>
  <c r="H1560" i="20" s="1"/>
  <c r="D1559" i="20"/>
  <c r="E1559" i="20"/>
  <c r="F1559" i="20"/>
  <c r="B1559" i="20"/>
  <c r="C1560" i="20" l="1"/>
  <c r="G1560" i="20"/>
  <c r="A1561" i="20"/>
  <c r="H1561" i="20" s="1"/>
  <c r="D1560" i="20"/>
  <c r="E1560" i="20"/>
  <c r="F1560" i="20"/>
  <c r="B1560" i="20"/>
  <c r="C1561" i="20" l="1"/>
  <c r="G1561" i="20"/>
  <c r="A1562" i="20"/>
  <c r="H1562" i="20" s="1"/>
  <c r="B1561" i="20"/>
  <c r="D1561" i="20"/>
  <c r="E1561" i="20"/>
  <c r="F1561" i="20"/>
  <c r="C1562" i="20" l="1"/>
  <c r="G1562" i="20"/>
  <c r="A1563" i="20"/>
  <c r="H1563" i="20" s="1"/>
  <c r="B1562" i="20"/>
  <c r="E1562" i="20"/>
  <c r="D1562" i="20"/>
  <c r="F1562" i="20"/>
  <c r="C1563" i="20" l="1"/>
  <c r="G1563" i="20"/>
  <c r="A1564" i="20"/>
  <c r="H1564" i="20" s="1"/>
  <c r="D1563" i="20"/>
  <c r="E1563" i="20"/>
  <c r="F1563" i="20"/>
  <c r="B1563" i="20"/>
  <c r="C1564" i="20" l="1"/>
  <c r="G1564" i="20"/>
  <c r="A1565" i="20"/>
  <c r="H1565" i="20" s="1"/>
  <c r="E1564" i="20"/>
  <c r="B1564" i="20"/>
  <c r="D1564" i="20"/>
  <c r="F1564" i="20"/>
  <c r="C1565" i="20" l="1"/>
  <c r="G1565" i="20"/>
  <c r="A1566" i="20"/>
  <c r="H1566" i="20" s="1"/>
  <c r="F1565" i="20"/>
  <c r="E1565" i="20"/>
  <c r="B1565" i="20"/>
  <c r="D1565" i="20"/>
  <c r="C1566" i="20" l="1"/>
  <c r="G1566" i="20"/>
  <c r="A1567" i="20"/>
  <c r="H1567" i="20" s="1"/>
  <c r="E1566" i="20"/>
  <c r="D1566" i="20"/>
  <c r="F1566" i="20"/>
  <c r="B1566" i="20"/>
  <c r="C1567" i="20" l="1"/>
  <c r="G1567" i="20"/>
  <c r="A1568" i="20"/>
  <c r="H1568" i="20" s="1"/>
  <c r="B1567" i="20"/>
  <c r="D1567" i="20"/>
  <c r="E1567" i="20"/>
  <c r="F1567" i="20"/>
  <c r="C1568" i="20" l="1"/>
  <c r="G1568" i="20"/>
  <c r="A1569" i="20"/>
  <c r="H1569" i="20" s="1"/>
  <c r="F1568" i="20"/>
  <c r="B1568" i="20"/>
  <c r="D1568" i="20"/>
  <c r="E1568" i="20"/>
  <c r="C1569" i="20" l="1"/>
  <c r="G1569" i="20"/>
  <c r="A1570" i="20"/>
  <c r="H1570" i="20" s="1"/>
  <c r="F1569" i="20"/>
  <c r="E1569" i="20"/>
  <c r="B1569" i="20"/>
  <c r="D1569" i="20"/>
  <c r="C1570" i="20" l="1"/>
  <c r="G1570" i="20"/>
  <c r="A1571" i="20"/>
  <c r="H1571" i="20" s="1"/>
  <c r="B1570" i="20"/>
  <c r="D1570" i="20"/>
  <c r="E1570" i="20"/>
  <c r="F1570" i="20"/>
  <c r="C1571" i="20" l="1"/>
  <c r="G1571" i="20"/>
  <c r="A1572" i="20"/>
  <c r="H1572" i="20" s="1"/>
  <c r="E1571" i="20"/>
  <c r="F1571" i="20"/>
  <c r="D1571" i="20"/>
  <c r="B1571" i="20"/>
  <c r="C1572" i="20" l="1"/>
  <c r="G1572" i="20"/>
  <c r="A1573" i="20"/>
  <c r="H1573" i="20" s="1"/>
  <c r="E1572" i="20"/>
  <c r="F1572" i="20"/>
  <c r="B1572" i="20"/>
  <c r="D1572" i="20"/>
  <c r="C1573" i="20" l="1"/>
  <c r="G1573" i="20"/>
  <c r="A1574" i="20"/>
  <c r="H1574" i="20" s="1"/>
  <c r="B1573" i="20"/>
  <c r="D1573" i="20"/>
  <c r="E1573" i="20"/>
  <c r="F1573" i="20"/>
  <c r="C1574" i="20" l="1"/>
  <c r="G1574" i="20"/>
  <c r="A1575" i="20"/>
  <c r="H1575" i="20" s="1"/>
  <c r="E1574" i="20"/>
  <c r="B1574" i="20"/>
  <c r="F1574" i="20"/>
  <c r="D1574" i="20"/>
  <c r="C1575" i="20" l="1"/>
  <c r="G1575" i="20"/>
  <c r="A1576" i="20"/>
  <c r="H1576" i="20" s="1"/>
  <c r="D1575" i="20"/>
  <c r="E1575" i="20"/>
  <c r="F1575" i="20"/>
  <c r="B1575" i="20"/>
  <c r="C1576" i="20" l="1"/>
  <c r="G1576" i="20"/>
  <c r="A1577" i="20"/>
  <c r="H1577" i="20" s="1"/>
  <c r="D1576" i="20"/>
  <c r="B1576" i="20"/>
  <c r="E1576" i="20"/>
  <c r="F1576" i="20"/>
  <c r="C1577" i="20" l="1"/>
  <c r="G1577" i="20"/>
  <c r="A1578" i="20"/>
  <c r="H1578" i="20" s="1"/>
  <c r="B1577" i="20"/>
  <c r="E1577" i="20"/>
  <c r="F1577" i="20"/>
  <c r="D1577" i="20"/>
  <c r="C1578" i="20" l="1"/>
  <c r="G1578" i="20"/>
  <c r="A1579" i="20"/>
  <c r="H1579" i="20" s="1"/>
  <c r="F1578" i="20"/>
  <c r="D1578" i="20"/>
  <c r="E1578" i="20"/>
  <c r="B1578" i="20"/>
  <c r="C1579" i="20" l="1"/>
  <c r="G1579" i="20"/>
  <c r="A1580" i="20"/>
  <c r="H1580" i="20" s="1"/>
  <c r="D1579" i="20"/>
  <c r="B1579" i="20"/>
  <c r="E1579" i="20"/>
  <c r="F1579" i="20"/>
  <c r="C1580" i="20" l="1"/>
  <c r="G1580" i="20"/>
  <c r="A1581" i="20"/>
  <c r="H1581" i="20" s="1"/>
  <c r="D1580" i="20"/>
  <c r="F1580" i="20"/>
  <c r="B1580" i="20"/>
  <c r="E1580" i="20"/>
  <c r="C1581" i="20" l="1"/>
  <c r="G1581" i="20"/>
  <c r="A1582" i="20"/>
  <c r="H1582" i="20" s="1"/>
  <c r="F1581" i="20"/>
  <c r="B1581" i="20"/>
  <c r="D1581" i="20"/>
  <c r="E1581" i="20"/>
  <c r="C1582" i="20" l="1"/>
  <c r="G1582" i="20"/>
  <c r="A1583" i="20"/>
  <c r="H1583" i="20" s="1"/>
  <c r="B1582" i="20"/>
  <c r="D1582" i="20"/>
  <c r="E1582" i="20"/>
  <c r="F1582" i="20"/>
  <c r="C1583" i="20" l="1"/>
  <c r="G1583" i="20"/>
  <c r="A1584" i="20"/>
  <c r="H1584" i="20" s="1"/>
  <c r="E1583" i="20"/>
  <c r="B1583" i="20"/>
  <c r="D1583" i="20"/>
  <c r="F1583" i="20"/>
  <c r="C1584" i="20" l="1"/>
  <c r="G1584" i="20"/>
  <c r="A1585" i="20"/>
  <c r="H1585" i="20" s="1"/>
  <c r="B1584" i="20"/>
  <c r="D1584" i="20"/>
  <c r="E1584" i="20"/>
  <c r="F1584" i="20"/>
  <c r="C1585" i="20" l="1"/>
  <c r="G1585" i="20"/>
  <c r="A1586" i="20"/>
  <c r="H1586" i="20" s="1"/>
  <c r="B1585" i="20"/>
  <c r="D1585" i="20"/>
  <c r="F1585" i="20"/>
  <c r="E1585" i="20"/>
  <c r="C1586" i="20" l="1"/>
  <c r="G1586" i="20"/>
  <c r="A1587" i="20"/>
  <c r="H1587" i="20" s="1"/>
  <c r="E1586" i="20"/>
  <c r="B1586" i="20"/>
  <c r="D1586" i="20"/>
  <c r="F1586" i="20"/>
  <c r="C1587" i="20" l="1"/>
  <c r="G1587" i="20"/>
  <c r="A1588" i="20"/>
  <c r="H1588" i="20" s="1"/>
  <c r="B1587" i="20"/>
  <c r="D1587" i="20"/>
  <c r="E1587" i="20"/>
  <c r="F1587" i="20"/>
  <c r="C1588" i="20" l="1"/>
  <c r="G1588" i="20"/>
  <c r="A1589" i="20"/>
  <c r="H1589" i="20" s="1"/>
  <c r="D1588" i="20"/>
  <c r="B1588" i="20"/>
  <c r="E1588" i="20"/>
  <c r="F1588" i="20"/>
  <c r="C1589" i="20" l="1"/>
  <c r="G1589" i="20"/>
  <c r="A1590" i="20"/>
  <c r="H1590" i="20" s="1"/>
  <c r="B1589" i="20"/>
  <c r="F1589" i="20"/>
  <c r="D1589" i="20"/>
  <c r="E1589" i="20"/>
  <c r="C1590" i="20" l="1"/>
  <c r="G1590" i="20"/>
  <c r="A1591" i="20"/>
  <c r="H1591" i="20" s="1"/>
  <c r="F1590" i="20"/>
  <c r="B1590" i="20"/>
  <c r="D1590" i="20"/>
  <c r="E1590" i="20"/>
  <c r="C1591" i="20" l="1"/>
  <c r="G1591" i="20"/>
  <c r="A1592" i="20"/>
  <c r="H1592" i="20" s="1"/>
  <c r="D1591" i="20"/>
  <c r="B1591" i="20"/>
  <c r="E1591" i="20"/>
  <c r="F1591" i="20"/>
  <c r="C1592" i="20" l="1"/>
  <c r="G1592" i="20"/>
  <c r="A1593" i="20"/>
  <c r="H1593" i="20" s="1"/>
  <c r="E1592" i="20"/>
  <c r="F1592" i="20"/>
  <c r="B1592" i="20"/>
  <c r="D1592" i="20"/>
  <c r="C1593" i="20" l="1"/>
  <c r="G1593" i="20"/>
  <c r="A1594" i="20"/>
  <c r="H1594" i="20" s="1"/>
  <c r="F1593" i="20"/>
  <c r="B1593" i="20"/>
  <c r="D1593" i="20"/>
  <c r="E1593" i="20"/>
  <c r="C1594" i="20" l="1"/>
  <c r="G1594" i="20"/>
  <c r="A1595" i="20"/>
  <c r="H1595" i="20" s="1"/>
  <c r="B1594" i="20"/>
  <c r="F1594" i="20"/>
  <c r="D1594" i="20"/>
  <c r="E1594" i="20"/>
  <c r="C1595" i="20" l="1"/>
  <c r="G1595" i="20"/>
  <c r="A1596" i="20"/>
  <c r="H1596" i="20" s="1"/>
  <c r="E1595" i="20"/>
  <c r="D1595" i="20"/>
  <c r="F1595" i="20"/>
  <c r="B1595" i="20"/>
  <c r="C1596" i="20" l="1"/>
  <c r="G1596" i="20"/>
  <c r="A1597" i="20"/>
  <c r="H1597" i="20" s="1"/>
  <c r="B1596" i="20"/>
  <c r="D1596" i="20"/>
  <c r="E1596" i="20"/>
  <c r="F1596" i="20"/>
  <c r="C1597" i="20" l="1"/>
  <c r="G1597" i="20"/>
  <c r="A1598" i="20"/>
  <c r="H1598" i="20" s="1"/>
  <c r="E1597" i="20"/>
  <c r="B1597" i="20"/>
  <c r="D1597" i="20"/>
  <c r="F1597" i="20"/>
  <c r="C1598" i="20" l="1"/>
  <c r="G1598" i="20"/>
  <c r="A1599" i="20"/>
  <c r="H1599" i="20" s="1"/>
  <c r="E1598" i="20"/>
  <c r="B1598" i="20"/>
  <c r="D1598" i="20"/>
  <c r="F1598" i="20"/>
  <c r="C1599" i="20" l="1"/>
  <c r="G1599" i="20"/>
  <c r="A1600" i="20"/>
  <c r="H1600" i="20" s="1"/>
  <c r="B1599" i="20"/>
  <c r="D1599" i="20"/>
  <c r="E1599" i="20"/>
  <c r="F1599" i="20"/>
  <c r="C1600" i="20" l="1"/>
  <c r="G1600" i="20"/>
  <c r="A1601" i="20"/>
  <c r="H1601" i="20" s="1"/>
  <c r="D1600" i="20"/>
  <c r="E1600" i="20"/>
  <c r="F1600" i="20"/>
  <c r="B1600" i="20"/>
  <c r="C1601" i="20" l="1"/>
  <c r="G1601" i="20"/>
  <c r="A1602" i="20"/>
  <c r="H1602" i="20" s="1"/>
  <c r="B1601" i="20"/>
  <c r="D1601" i="20"/>
  <c r="E1601" i="20"/>
  <c r="F1601" i="20"/>
  <c r="C1602" i="20" l="1"/>
  <c r="G1602" i="20"/>
  <c r="A1603" i="20"/>
  <c r="H1603" i="20" s="1"/>
  <c r="F1602" i="20"/>
  <c r="B1602" i="20"/>
  <c r="D1602" i="20"/>
  <c r="E1602" i="20"/>
  <c r="C1603" i="20" l="1"/>
  <c r="G1603" i="20"/>
  <c r="A1604" i="20"/>
  <c r="H1604" i="20" s="1"/>
  <c r="D1603" i="20"/>
  <c r="E1603" i="20"/>
  <c r="B1603" i="20"/>
  <c r="F1603" i="20"/>
  <c r="C1604" i="20" l="1"/>
  <c r="G1604" i="20"/>
  <c r="A1605" i="20"/>
  <c r="H1605" i="20" s="1"/>
  <c r="D1604" i="20"/>
  <c r="E1604" i="20"/>
  <c r="F1604" i="20"/>
  <c r="B1604" i="20"/>
  <c r="C1605" i="20" l="1"/>
  <c r="G1605" i="20"/>
  <c r="A1606" i="20"/>
  <c r="H1606" i="20" s="1"/>
  <c r="F1605" i="20"/>
  <c r="B1605" i="20"/>
  <c r="D1605" i="20"/>
  <c r="E1605" i="20"/>
  <c r="C1606" i="20" l="1"/>
  <c r="G1606" i="20"/>
  <c r="A1607" i="20"/>
  <c r="H1607" i="20" s="1"/>
  <c r="D1606" i="20"/>
  <c r="B1606" i="20"/>
  <c r="E1606" i="20"/>
  <c r="F1606" i="20"/>
  <c r="C1607" i="20" l="1"/>
  <c r="G1607" i="20"/>
  <c r="A1608" i="20"/>
  <c r="H1608" i="20" s="1"/>
  <c r="E1607" i="20"/>
  <c r="B1607" i="20"/>
  <c r="D1607" i="20"/>
  <c r="F1607" i="20"/>
  <c r="C1608" i="20" l="1"/>
  <c r="G1608" i="20"/>
  <c r="A1609" i="20"/>
  <c r="H1609" i="20" s="1"/>
  <c r="B1608" i="20"/>
  <c r="D1608" i="20"/>
  <c r="E1608" i="20"/>
  <c r="F1608" i="20"/>
  <c r="C1609" i="20" l="1"/>
  <c r="G1609" i="20"/>
  <c r="A1610" i="20"/>
  <c r="H1610" i="20" s="1"/>
  <c r="F1609" i="20"/>
  <c r="B1609" i="20"/>
  <c r="D1609" i="20"/>
  <c r="E1609" i="20"/>
  <c r="C1610" i="20" l="1"/>
  <c r="G1610" i="20"/>
  <c r="A1611" i="20"/>
  <c r="H1611" i="20" s="1"/>
  <c r="E1610" i="20"/>
  <c r="B1610" i="20"/>
  <c r="D1610" i="20"/>
  <c r="F1610" i="20"/>
  <c r="C1611" i="20" l="1"/>
  <c r="G1611" i="20"/>
  <c r="A1612" i="20"/>
  <c r="H1612" i="20" s="1"/>
  <c r="B1611" i="20"/>
  <c r="D1611" i="20"/>
  <c r="E1611" i="20"/>
  <c r="F1611" i="20"/>
  <c r="C1612" i="20" l="1"/>
  <c r="G1612" i="20"/>
  <c r="A1613" i="20"/>
  <c r="H1613" i="20" s="1"/>
  <c r="D1612" i="20"/>
  <c r="F1612" i="20"/>
  <c r="B1612" i="20"/>
  <c r="E1612" i="20"/>
  <c r="C1613" i="20" l="1"/>
  <c r="G1613" i="20"/>
  <c r="A1614" i="20"/>
  <c r="H1614" i="20" s="1"/>
  <c r="B1613" i="20"/>
  <c r="D1613" i="20"/>
  <c r="E1613" i="20"/>
  <c r="F1613" i="20"/>
  <c r="G1614" i="20" l="1"/>
  <c r="C1614" i="20"/>
  <c r="A1615" i="20"/>
  <c r="H1615" i="20" s="1"/>
  <c r="F1614" i="20"/>
  <c r="B1614" i="20"/>
  <c r="D1614" i="20"/>
  <c r="E1614" i="20"/>
  <c r="C1615" i="20" l="1"/>
  <c r="G1615" i="20"/>
  <c r="A1616" i="20"/>
  <c r="H1616" i="20" s="1"/>
  <c r="D1615" i="20"/>
  <c r="F1615" i="20"/>
  <c r="B1615" i="20"/>
  <c r="E1615" i="20"/>
  <c r="C1616" i="20" l="1"/>
  <c r="G1616" i="20"/>
  <c r="A1617" i="20"/>
  <c r="H1617" i="20" s="1"/>
  <c r="B1616" i="20"/>
  <c r="D1616" i="20"/>
  <c r="E1616" i="20"/>
  <c r="F1616" i="20"/>
  <c r="C1617" i="20" l="1"/>
  <c r="G1617" i="20"/>
  <c r="A1618" i="20"/>
  <c r="H1618" i="20" s="1"/>
  <c r="F1617" i="20"/>
  <c r="B1617" i="20"/>
  <c r="D1617" i="20"/>
  <c r="E1617" i="20"/>
  <c r="C1618" i="20" l="1"/>
  <c r="G1618" i="20"/>
  <c r="A1619" i="20"/>
  <c r="H1619" i="20" s="1"/>
  <c r="E1618" i="20"/>
  <c r="F1618" i="20"/>
  <c r="B1618" i="20"/>
  <c r="D1618" i="20"/>
  <c r="C1619" i="20" l="1"/>
  <c r="G1619" i="20"/>
  <c r="A1620" i="20"/>
  <c r="H1620" i="20" s="1"/>
  <c r="E1619" i="20"/>
  <c r="B1619" i="20"/>
  <c r="D1619" i="20"/>
  <c r="F1619" i="20"/>
  <c r="C1620" i="20" l="1"/>
  <c r="G1620" i="20"/>
  <c r="A1621" i="20"/>
  <c r="H1621" i="20" s="1"/>
  <c r="E1620" i="20"/>
  <c r="D1620" i="20"/>
  <c r="B1620" i="20"/>
  <c r="F1620" i="20"/>
  <c r="C1621" i="20" l="1"/>
  <c r="G1621" i="20"/>
  <c r="A1622" i="20"/>
  <c r="H1622" i="20" s="1"/>
  <c r="D1621" i="20"/>
  <c r="E1621" i="20"/>
  <c r="F1621" i="20"/>
  <c r="B1621" i="20"/>
  <c r="C1622" i="20" l="1"/>
  <c r="G1622" i="20"/>
  <c r="A1623" i="20"/>
  <c r="H1623" i="20" s="1"/>
  <c r="B1622" i="20"/>
  <c r="D1622" i="20"/>
  <c r="F1622" i="20"/>
  <c r="E1622" i="20"/>
  <c r="C1623" i="20" l="1"/>
  <c r="G1623" i="20"/>
  <c r="A1624" i="20"/>
  <c r="H1624" i="20" s="1"/>
  <c r="F1623" i="20"/>
  <c r="B1623" i="20"/>
  <c r="D1623" i="20"/>
  <c r="E1623" i="20"/>
  <c r="C1624" i="20" l="1"/>
  <c r="G1624" i="20"/>
  <c r="A1625" i="20"/>
  <c r="H1625" i="20" s="1"/>
  <c r="D1624" i="20"/>
  <c r="B1624" i="20"/>
  <c r="E1624" i="20"/>
  <c r="F1624" i="20"/>
  <c r="C1625" i="20" l="1"/>
  <c r="G1625" i="20"/>
  <c r="A1626" i="20"/>
  <c r="H1626" i="20" s="1"/>
  <c r="B1625" i="20"/>
  <c r="F1625" i="20"/>
  <c r="E1625" i="20"/>
  <c r="D1625" i="20"/>
  <c r="C1626" i="20" l="1"/>
  <c r="G1626" i="20"/>
  <c r="A1627" i="20"/>
  <c r="H1627" i="20" s="1"/>
  <c r="F1626" i="20"/>
  <c r="D1626" i="20"/>
  <c r="E1626" i="20"/>
  <c r="B1626" i="20"/>
  <c r="C1627" i="20" l="1"/>
  <c r="G1627" i="20"/>
  <c r="A1628" i="20"/>
  <c r="H1628" i="20" s="1"/>
  <c r="B1627" i="20"/>
  <c r="D1627" i="20"/>
  <c r="E1627" i="20"/>
  <c r="F1627" i="20"/>
  <c r="C1628" i="20" l="1"/>
  <c r="G1628" i="20"/>
  <c r="A1629" i="20"/>
  <c r="H1629" i="20" s="1"/>
  <c r="D1628" i="20"/>
  <c r="E1628" i="20"/>
  <c r="F1628" i="20"/>
  <c r="B1628" i="20"/>
  <c r="C1629" i="20" l="1"/>
  <c r="G1629" i="20"/>
  <c r="A1630" i="20"/>
  <c r="H1630" i="20" s="1"/>
  <c r="B1629" i="20"/>
  <c r="D1629" i="20"/>
  <c r="E1629" i="20"/>
  <c r="F1629" i="20"/>
  <c r="C1630" i="20" l="1"/>
  <c r="G1630" i="20"/>
  <c r="A1631" i="20"/>
  <c r="H1631" i="20" s="1"/>
  <c r="B1630" i="20"/>
  <c r="D1630" i="20"/>
  <c r="E1630" i="20"/>
  <c r="F1630" i="20"/>
  <c r="C1631" i="20" l="1"/>
  <c r="G1631" i="20"/>
  <c r="A1632" i="20"/>
  <c r="H1632" i="20" s="1"/>
  <c r="E1631" i="20"/>
  <c r="F1631" i="20"/>
  <c r="B1631" i="20"/>
  <c r="D1631" i="20"/>
  <c r="C1632" i="20" l="1"/>
  <c r="G1632" i="20"/>
  <c r="A1633" i="20"/>
  <c r="H1633" i="20" s="1"/>
  <c r="B1632" i="20"/>
  <c r="D1632" i="20"/>
  <c r="E1632" i="20"/>
  <c r="F1632" i="20"/>
  <c r="C1633" i="20" l="1"/>
  <c r="G1633" i="20"/>
  <c r="A1634" i="20"/>
  <c r="H1634" i="20" s="1"/>
  <c r="E1633" i="20"/>
  <c r="B1633" i="20"/>
  <c r="D1633" i="20"/>
  <c r="F1633" i="20"/>
  <c r="G1634" i="20" l="1"/>
  <c r="C1634" i="20"/>
  <c r="A1635" i="20"/>
  <c r="H1635" i="20" s="1"/>
  <c r="B1634" i="20"/>
  <c r="D1634" i="20"/>
  <c r="E1634" i="20"/>
  <c r="F1634" i="20"/>
  <c r="C1635" i="20" l="1"/>
  <c r="G1635" i="20"/>
  <c r="A1636" i="20"/>
  <c r="H1636" i="20" s="1"/>
  <c r="B1635" i="20"/>
  <c r="D1635" i="20"/>
  <c r="E1635" i="20"/>
  <c r="F1635" i="20"/>
  <c r="C1636" i="20" l="1"/>
  <c r="G1636" i="20"/>
  <c r="A1637" i="20"/>
  <c r="H1637" i="20" s="1"/>
  <c r="D1636" i="20"/>
  <c r="B1636" i="20"/>
  <c r="E1636" i="20"/>
  <c r="F1636" i="20"/>
  <c r="C1637" i="20" l="1"/>
  <c r="G1637" i="20"/>
  <c r="A1638" i="20"/>
  <c r="H1638" i="20" s="1"/>
  <c r="B1637" i="20"/>
  <c r="D1637" i="20"/>
  <c r="E1637" i="20"/>
  <c r="F1637" i="20"/>
  <c r="C1638" i="20" l="1"/>
  <c r="G1638" i="20"/>
  <c r="A1639" i="20"/>
  <c r="H1639" i="20" s="1"/>
  <c r="F1638" i="20"/>
  <c r="B1638" i="20"/>
  <c r="E1638" i="20"/>
  <c r="D1638" i="20"/>
  <c r="C1639" i="20" l="1"/>
  <c r="G1639" i="20"/>
  <c r="A1640" i="20"/>
  <c r="H1640" i="20" s="1"/>
  <c r="E1639" i="20"/>
  <c r="F1639" i="20"/>
  <c r="B1639" i="20"/>
  <c r="D1639" i="20"/>
  <c r="C1640" i="20" l="1"/>
  <c r="G1640" i="20"/>
  <c r="A1641" i="20"/>
  <c r="H1641" i="20" s="1"/>
  <c r="B1640" i="20"/>
  <c r="D1640" i="20"/>
  <c r="E1640" i="20"/>
  <c r="F1640" i="20"/>
  <c r="C1641" i="20" l="1"/>
  <c r="G1641" i="20"/>
  <c r="A1642" i="20"/>
  <c r="H1642" i="20" s="1"/>
  <c r="E1641" i="20"/>
  <c r="D1641" i="20"/>
  <c r="F1641" i="20"/>
  <c r="B1641" i="20"/>
  <c r="C1642" i="20" l="1"/>
  <c r="G1642" i="20"/>
  <c r="A1643" i="20"/>
  <c r="H1643" i="20" s="1"/>
  <c r="D1642" i="20"/>
  <c r="E1642" i="20"/>
  <c r="F1642" i="20"/>
  <c r="B1642" i="20"/>
  <c r="C1643" i="20" l="1"/>
  <c r="G1643" i="20"/>
  <c r="A1644" i="20"/>
  <c r="H1644" i="20" s="1"/>
  <c r="E1643" i="20"/>
  <c r="B1643" i="20"/>
  <c r="D1643" i="20"/>
  <c r="F1643" i="20"/>
  <c r="C1644" i="20" l="1"/>
  <c r="G1644" i="20"/>
  <c r="A1645" i="20"/>
  <c r="H1645" i="20" s="1"/>
  <c r="F1644" i="20"/>
  <c r="E1644" i="20"/>
  <c r="D1644" i="20"/>
  <c r="B1644" i="20"/>
  <c r="G1645" i="20" l="1"/>
  <c r="C1645" i="20"/>
  <c r="A1646" i="20"/>
  <c r="H1646" i="20" s="1"/>
  <c r="B1645" i="20"/>
  <c r="D1645" i="20"/>
  <c r="E1645" i="20"/>
  <c r="F1645" i="20"/>
  <c r="C1646" i="20" l="1"/>
  <c r="G1646" i="20"/>
  <c r="A1647" i="20"/>
  <c r="H1647" i="20" s="1"/>
  <c r="B1646" i="20"/>
  <c r="F1646" i="20"/>
  <c r="D1646" i="20"/>
  <c r="E1646" i="20"/>
  <c r="C1647" i="20" l="1"/>
  <c r="G1647" i="20"/>
  <c r="A1648" i="20"/>
  <c r="H1648" i="20" s="1"/>
  <c r="D1647" i="20"/>
  <c r="E1647" i="20"/>
  <c r="F1647" i="20"/>
  <c r="B1647" i="20"/>
  <c r="C1648" i="20" l="1"/>
  <c r="G1648" i="20"/>
  <c r="A1649" i="20"/>
  <c r="H1649" i="20" s="1"/>
  <c r="D1648" i="20"/>
  <c r="B1648" i="20"/>
  <c r="E1648" i="20"/>
  <c r="F1648" i="20"/>
  <c r="C1649" i="20" l="1"/>
  <c r="G1649" i="20"/>
  <c r="A1650" i="20"/>
  <c r="H1650" i="20" s="1"/>
  <c r="D1649" i="20"/>
  <c r="B1649" i="20"/>
  <c r="E1649" i="20"/>
  <c r="F1649" i="20"/>
  <c r="C1650" i="20" l="1"/>
  <c r="G1650" i="20"/>
  <c r="A1651" i="20"/>
  <c r="H1651" i="20" s="1"/>
  <c r="F1650" i="20"/>
  <c r="B1650" i="20"/>
  <c r="D1650" i="20"/>
  <c r="E1650" i="20"/>
  <c r="C1651" i="20" l="1"/>
  <c r="G1651" i="20"/>
  <c r="A1652" i="20"/>
  <c r="H1652" i="20" s="1"/>
  <c r="B1651" i="20"/>
  <c r="D1651" i="20"/>
  <c r="E1651" i="20"/>
  <c r="F1651" i="20"/>
  <c r="C1652" i="20" l="1"/>
  <c r="G1652" i="20"/>
  <c r="A1653" i="20"/>
  <c r="H1653" i="20" s="1"/>
  <c r="E1652" i="20"/>
  <c r="F1652" i="20"/>
  <c r="B1652" i="20"/>
  <c r="D1652" i="20"/>
  <c r="C1653" i="20" l="1"/>
  <c r="G1653" i="20"/>
  <c r="A1654" i="20"/>
  <c r="H1654" i="20" s="1"/>
  <c r="B1653" i="20"/>
  <c r="D1653" i="20"/>
  <c r="E1653" i="20"/>
  <c r="F1653" i="20"/>
  <c r="C1654" i="20" l="1"/>
  <c r="G1654" i="20"/>
  <c r="A1655" i="20"/>
  <c r="H1655" i="20" s="1"/>
  <c r="E1654" i="20"/>
  <c r="D1654" i="20"/>
  <c r="F1654" i="20"/>
  <c r="B1654" i="20"/>
  <c r="C1655" i="20" l="1"/>
  <c r="G1655" i="20"/>
  <c r="A1656" i="20"/>
  <c r="H1656" i="20" s="1"/>
  <c r="E1655" i="20"/>
  <c r="D1655" i="20"/>
  <c r="F1655" i="20"/>
  <c r="B1655" i="20"/>
  <c r="C1656" i="20" l="1"/>
  <c r="G1656" i="20"/>
  <c r="A1657" i="20"/>
  <c r="H1657" i="20" s="1"/>
  <c r="B1656" i="20"/>
  <c r="D1656" i="20"/>
  <c r="E1656" i="20"/>
  <c r="F1656" i="20"/>
  <c r="C1657" i="20" l="1"/>
  <c r="G1657" i="20"/>
  <c r="A1658" i="20"/>
  <c r="H1658" i="20" s="1"/>
  <c r="F1657" i="20"/>
  <c r="E1657" i="20"/>
  <c r="B1657" i="20"/>
  <c r="D1657" i="20"/>
  <c r="C1658" i="20" l="1"/>
  <c r="G1658" i="20"/>
  <c r="A1659" i="20"/>
  <c r="H1659" i="20" s="1"/>
  <c r="B1658" i="20"/>
  <c r="D1658" i="20"/>
  <c r="E1658" i="20"/>
  <c r="F1658" i="20"/>
  <c r="C1659" i="20" l="1"/>
  <c r="G1659" i="20"/>
  <c r="A1660" i="20"/>
  <c r="H1660" i="20" s="1"/>
  <c r="B1659" i="20"/>
  <c r="F1659" i="20"/>
  <c r="D1659" i="20"/>
  <c r="E1659" i="20"/>
  <c r="G1660" i="20" l="1"/>
  <c r="C1660" i="20"/>
  <c r="A1661" i="20"/>
  <c r="H1661" i="20" s="1"/>
  <c r="D1660" i="20"/>
  <c r="E1660" i="20"/>
  <c r="F1660" i="20"/>
  <c r="B1660" i="20"/>
  <c r="C1661" i="20" l="1"/>
  <c r="G1661" i="20"/>
  <c r="A1662" i="20"/>
  <c r="H1662" i="20" s="1"/>
  <c r="B1661" i="20"/>
  <c r="D1661" i="20"/>
  <c r="E1661" i="20"/>
  <c r="F1661" i="20"/>
  <c r="C1662" i="20" l="1"/>
  <c r="G1662" i="20"/>
  <c r="A1663" i="20"/>
  <c r="H1663" i="20" s="1"/>
  <c r="F1662" i="20"/>
  <c r="D1662" i="20"/>
  <c r="B1662" i="20"/>
  <c r="E1662" i="20"/>
  <c r="C1663" i="20" l="1"/>
  <c r="G1663" i="20"/>
  <c r="A1664" i="20"/>
  <c r="H1664" i="20" s="1"/>
  <c r="D1663" i="20"/>
  <c r="E1663" i="20"/>
  <c r="F1663" i="20"/>
  <c r="B1663" i="20"/>
  <c r="C1664" i="20" l="1"/>
  <c r="G1664" i="20"/>
  <c r="A1665" i="20"/>
  <c r="H1665" i="20" s="1"/>
  <c r="B1664" i="20"/>
  <c r="E1664" i="20"/>
  <c r="D1664" i="20"/>
  <c r="F1664" i="20"/>
  <c r="C1665" i="20" l="1"/>
  <c r="G1665" i="20"/>
  <c r="A1666" i="20"/>
  <c r="H1666" i="20" s="1"/>
  <c r="F1665" i="20"/>
  <c r="B1665" i="20"/>
  <c r="D1665" i="20"/>
  <c r="E1665" i="20"/>
  <c r="C1666" i="20" l="1"/>
  <c r="G1666" i="20"/>
  <c r="A1667" i="20"/>
  <c r="H1667" i="20" s="1"/>
  <c r="B1666" i="20"/>
  <c r="D1666" i="20"/>
  <c r="E1666" i="20"/>
  <c r="F1666" i="20"/>
  <c r="C1667" i="20" l="1"/>
  <c r="G1667" i="20"/>
  <c r="A1668" i="20"/>
  <c r="H1668" i="20" s="1"/>
  <c r="E1667" i="20"/>
  <c r="F1667" i="20"/>
  <c r="B1667" i="20"/>
  <c r="D1667" i="20"/>
  <c r="G1668" i="20" l="1"/>
  <c r="C1668" i="20"/>
  <c r="A1669" i="20"/>
  <c r="H1669" i="20" s="1"/>
  <c r="D1668" i="20"/>
  <c r="E1668" i="20"/>
  <c r="F1668" i="20"/>
  <c r="B1668" i="20"/>
  <c r="C1669" i="20" l="1"/>
  <c r="G1669" i="20"/>
  <c r="A1670" i="20"/>
  <c r="H1670" i="20" s="1"/>
  <c r="B1669" i="20"/>
  <c r="D1669" i="20"/>
  <c r="E1669" i="20"/>
  <c r="F1669" i="20"/>
  <c r="C1670" i="20" l="1"/>
  <c r="G1670" i="20"/>
  <c r="A1671" i="20"/>
  <c r="H1671" i="20" s="1"/>
  <c r="B1670" i="20"/>
  <c r="D1670" i="20"/>
  <c r="E1670" i="20"/>
  <c r="F1670" i="20"/>
  <c r="C1671" i="20" l="1"/>
  <c r="G1671" i="20"/>
  <c r="A1672" i="20"/>
  <c r="H1672" i="20" s="1"/>
  <c r="B1671" i="20"/>
  <c r="D1671" i="20"/>
  <c r="E1671" i="20"/>
  <c r="F1671" i="20"/>
  <c r="C1672" i="20" l="1"/>
  <c r="G1672" i="20"/>
  <c r="A1673" i="20"/>
  <c r="H1673" i="20" s="1"/>
  <c r="D1672" i="20"/>
  <c r="B1672" i="20"/>
  <c r="F1672" i="20"/>
  <c r="E1672" i="20"/>
  <c r="C1673" i="20" l="1"/>
  <c r="G1673" i="20"/>
  <c r="A1674" i="20"/>
  <c r="H1674" i="20" s="1"/>
  <c r="E1673" i="20"/>
  <c r="F1673" i="20"/>
  <c r="B1673" i="20"/>
  <c r="D1673" i="20"/>
  <c r="C1674" i="20" l="1"/>
  <c r="G1674" i="20"/>
  <c r="A1675" i="20"/>
  <c r="H1675" i="20" s="1"/>
  <c r="F1674" i="20"/>
  <c r="B1674" i="20"/>
  <c r="D1674" i="20"/>
  <c r="E1674" i="20"/>
  <c r="C1675" i="20" l="1"/>
  <c r="G1675" i="20"/>
  <c r="A1676" i="20"/>
  <c r="H1676" i="20" s="1"/>
  <c r="E1675" i="20"/>
  <c r="F1675" i="20"/>
  <c r="B1675" i="20"/>
  <c r="D1675" i="20"/>
  <c r="C1676" i="20" l="1"/>
  <c r="G1676" i="20"/>
  <c r="A1677" i="20"/>
  <c r="H1677" i="20" s="1"/>
  <c r="D1676" i="20"/>
  <c r="E1676" i="20"/>
  <c r="F1676" i="20"/>
  <c r="B1676" i="20"/>
  <c r="C1677" i="20" l="1"/>
  <c r="G1677" i="20"/>
  <c r="A1678" i="20"/>
  <c r="H1678" i="20" s="1"/>
  <c r="B1677" i="20"/>
  <c r="D1677" i="20"/>
  <c r="E1677" i="20"/>
  <c r="F1677" i="20"/>
  <c r="C1678" i="20" l="1"/>
  <c r="G1678" i="20"/>
  <c r="A1679" i="20"/>
  <c r="H1679" i="20" s="1"/>
  <c r="F1678" i="20"/>
  <c r="E1678" i="20"/>
  <c r="B1678" i="20"/>
  <c r="D1678" i="20"/>
  <c r="C1679" i="20" l="1"/>
  <c r="G1679" i="20"/>
  <c r="A1680" i="20"/>
  <c r="H1680" i="20" s="1"/>
  <c r="E1679" i="20"/>
  <c r="B1679" i="20"/>
  <c r="D1679" i="20"/>
  <c r="F1679" i="20"/>
  <c r="C1680" i="20" l="1"/>
  <c r="G1680" i="20"/>
  <c r="A1681" i="20"/>
  <c r="H1681" i="20" s="1"/>
  <c r="B1680" i="20"/>
  <c r="F1680" i="20"/>
  <c r="D1680" i="20"/>
  <c r="E1680" i="20"/>
  <c r="C1681" i="20" l="1"/>
  <c r="G1681" i="20"/>
  <c r="A1682" i="20"/>
  <c r="H1682" i="20" s="1"/>
  <c r="D1681" i="20"/>
  <c r="E1681" i="20"/>
  <c r="F1681" i="20"/>
  <c r="B1681" i="20"/>
  <c r="C1682" i="20" l="1"/>
  <c r="G1682" i="20"/>
  <c r="A1683" i="20"/>
  <c r="H1683" i="20" s="1"/>
  <c r="B1682" i="20"/>
  <c r="D1682" i="20"/>
  <c r="E1682" i="20"/>
  <c r="F1682" i="20"/>
  <c r="C1683" i="20" l="1"/>
  <c r="G1683" i="20"/>
  <c r="A1684" i="20"/>
  <c r="H1684" i="20" s="1"/>
  <c r="D1683" i="20"/>
  <c r="B1683" i="20"/>
  <c r="E1683" i="20"/>
  <c r="F1683" i="20"/>
  <c r="C1684" i="20" l="1"/>
  <c r="G1684" i="20"/>
  <c r="A1685" i="20"/>
  <c r="H1685" i="20" s="1"/>
  <c r="D1684" i="20"/>
  <c r="B1684" i="20"/>
  <c r="E1684" i="20"/>
  <c r="F1684" i="20"/>
  <c r="C1685" i="20" l="1"/>
  <c r="G1685" i="20"/>
  <c r="A1686" i="20"/>
  <c r="H1686" i="20" s="1"/>
  <c r="B1685" i="20"/>
  <c r="E1685" i="20"/>
  <c r="F1685" i="20"/>
  <c r="D1685" i="20"/>
  <c r="C1686" i="20" l="1"/>
  <c r="G1686" i="20"/>
  <c r="A1687" i="20"/>
  <c r="H1687" i="20" s="1"/>
  <c r="F1686" i="20"/>
  <c r="E1686" i="20"/>
  <c r="B1686" i="20"/>
  <c r="D1686" i="20"/>
  <c r="C1687" i="20" l="1"/>
  <c r="G1687" i="20"/>
  <c r="A1688" i="20"/>
  <c r="H1688" i="20" s="1"/>
  <c r="B1687" i="20"/>
  <c r="D1687" i="20"/>
  <c r="E1687" i="20"/>
  <c r="F1687" i="20"/>
  <c r="C1688" i="20" l="1"/>
  <c r="G1688" i="20"/>
  <c r="A1689" i="20"/>
  <c r="H1689" i="20" s="1"/>
  <c r="E1688" i="20"/>
  <c r="F1688" i="20"/>
  <c r="B1688" i="20"/>
  <c r="D1688" i="20"/>
  <c r="C1689" i="20" l="1"/>
  <c r="G1689" i="20"/>
  <c r="A1690" i="20"/>
  <c r="H1690" i="20" s="1"/>
  <c r="D1689" i="20"/>
  <c r="E1689" i="20"/>
  <c r="F1689" i="20"/>
  <c r="B1689" i="20"/>
  <c r="C1690" i="20" l="1"/>
  <c r="G1690" i="20"/>
  <c r="A1691" i="20"/>
  <c r="H1691" i="20" s="1"/>
  <c r="B1690" i="20"/>
  <c r="D1690" i="20"/>
  <c r="E1690" i="20"/>
  <c r="F1690" i="20"/>
  <c r="C1691" i="20" l="1"/>
  <c r="G1691" i="20"/>
  <c r="A1692" i="20"/>
  <c r="H1692" i="20" s="1"/>
  <c r="E1691" i="20"/>
  <c r="D1691" i="20"/>
  <c r="F1691" i="20"/>
  <c r="B1691" i="20"/>
  <c r="C1692" i="20" l="1"/>
  <c r="G1692" i="20"/>
  <c r="A1693" i="20"/>
  <c r="H1693" i="20" s="1"/>
  <c r="B1692" i="20"/>
  <c r="D1692" i="20"/>
  <c r="E1692" i="20"/>
  <c r="F1692" i="20"/>
  <c r="C1693" i="20" l="1"/>
  <c r="G1693" i="20"/>
  <c r="A1694" i="20"/>
  <c r="H1694" i="20" s="1"/>
  <c r="B1693" i="20"/>
  <c r="F1693" i="20"/>
  <c r="D1693" i="20"/>
  <c r="E1693" i="20"/>
  <c r="C1694" i="20" l="1"/>
  <c r="G1694" i="20"/>
  <c r="A1695" i="20"/>
  <c r="H1695" i="20" s="1"/>
  <c r="B1694" i="20"/>
  <c r="E1694" i="20"/>
  <c r="F1694" i="20"/>
  <c r="D1694" i="20"/>
  <c r="C1695" i="20" l="1"/>
  <c r="G1695" i="20"/>
  <c r="A1696" i="20"/>
  <c r="H1696" i="20" s="1"/>
  <c r="B1695" i="20"/>
  <c r="D1695" i="20"/>
  <c r="E1695" i="20"/>
  <c r="F1695" i="20"/>
  <c r="C1696" i="20" l="1"/>
  <c r="G1696" i="20"/>
  <c r="A1697" i="20"/>
  <c r="H1697" i="20" s="1"/>
  <c r="D1696" i="20"/>
  <c r="E1696" i="20"/>
  <c r="F1696" i="20"/>
  <c r="B1696" i="20"/>
  <c r="C1697" i="20" l="1"/>
  <c r="G1697" i="20"/>
  <c r="A1698" i="20"/>
  <c r="H1698" i="20" s="1"/>
  <c r="D1697" i="20"/>
  <c r="E1697" i="20"/>
  <c r="F1697" i="20"/>
  <c r="B1697" i="20"/>
  <c r="C1698" i="20" l="1"/>
  <c r="G1698" i="20"/>
  <c r="A1699" i="20"/>
  <c r="H1699" i="20" s="1"/>
  <c r="F1698" i="20"/>
  <c r="B1698" i="20"/>
  <c r="D1698" i="20"/>
  <c r="E1698" i="20"/>
  <c r="C1699" i="20" l="1"/>
  <c r="G1699" i="20"/>
  <c r="A1700" i="20"/>
  <c r="H1700" i="20" s="1"/>
  <c r="F1699" i="20"/>
  <c r="B1699" i="20"/>
  <c r="D1699" i="20"/>
  <c r="E1699" i="20"/>
  <c r="C1700" i="20" l="1"/>
  <c r="G1700" i="20"/>
  <c r="A1701" i="20"/>
  <c r="H1701" i="20" s="1"/>
  <c r="B1700" i="20"/>
  <c r="D1700" i="20"/>
  <c r="E1700" i="20"/>
  <c r="F1700" i="20"/>
  <c r="C1701" i="20" l="1"/>
  <c r="G1701" i="20"/>
  <c r="A1702" i="20"/>
  <c r="H1702" i="20" s="1"/>
  <c r="F1701" i="20"/>
  <c r="E1701" i="20"/>
  <c r="D1701" i="20"/>
  <c r="B1701" i="20"/>
  <c r="C1702" i="20" l="1"/>
  <c r="G1702" i="20"/>
  <c r="A1703" i="20"/>
  <c r="H1703" i="20" s="1"/>
  <c r="D1702" i="20"/>
  <c r="E1702" i="20"/>
  <c r="F1702" i="20"/>
  <c r="B1702" i="20"/>
  <c r="C1703" i="20" l="1"/>
  <c r="G1703" i="20"/>
  <c r="A1704" i="20"/>
  <c r="H1704" i="20" s="1"/>
  <c r="E1703" i="20"/>
  <c r="B1703" i="20"/>
  <c r="D1703" i="20"/>
  <c r="F1703" i="20"/>
  <c r="C1704" i="20" l="1"/>
  <c r="G1704" i="20"/>
  <c r="A1705" i="20"/>
  <c r="H1705" i="20" s="1"/>
  <c r="D1704" i="20"/>
  <c r="E1704" i="20"/>
  <c r="F1704" i="20"/>
  <c r="B1704" i="20"/>
  <c r="C1705" i="20" l="1"/>
  <c r="G1705" i="20"/>
  <c r="A1706" i="20"/>
  <c r="H1706" i="20" s="1"/>
  <c r="B1705" i="20"/>
  <c r="D1705" i="20"/>
  <c r="E1705" i="20"/>
  <c r="F1705" i="20"/>
  <c r="C1706" i="20" l="1"/>
  <c r="G1706" i="20"/>
  <c r="A1707" i="20"/>
  <c r="H1707" i="20" s="1"/>
  <c r="B1706" i="20"/>
  <c r="D1706" i="20"/>
  <c r="E1706" i="20"/>
  <c r="F1706" i="20"/>
  <c r="C1707" i="20" l="1"/>
  <c r="G1707" i="20"/>
  <c r="A1708" i="20"/>
  <c r="H1708" i="20" s="1"/>
  <c r="E1707" i="20"/>
  <c r="F1707" i="20"/>
  <c r="B1707" i="20"/>
  <c r="D1707" i="20"/>
  <c r="C1708" i="20" l="1"/>
  <c r="G1708" i="20"/>
  <c r="A1709" i="20"/>
  <c r="H1709" i="20" s="1"/>
  <c r="D1708" i="20"/>
  <c r="B1708" i="20"/>
  <c r="E1708" i="20"/>
  <c r="F1708" i="20"/>
  <c r="C1709" i="20" l="1"/>
  <c r="G1709" i="20"/>
  <c r="A1710" i="20"/>
  <c r="H1710" i="20" s="1"/>
  <c r="E1709" i="20"/>
  <c r="B1709" i="20"/>
  <c r="D1709" i="20"/>
  <c r="F1709" i="20"/>
  <c r="C1710" i="20" l="1"/>
  <c r="G1710" i="20"/>
  <c r="A1711" i="20"/>
  <c r="H1711" i="20" s="1"/>
  <c r="F1710" i="20"/>
  <c r="D1710" i="20"/>
  <c r="E1710" i="20"/>
  <c r="B1710" i="20"/>
  <c r="C1711" i="20" l="1"/>
  <c r="G1711" i="20"/>
  <c r="A1712" i="20"/>
  <c r="H1712" i="20" s="1"/>
  <c r="B1711" i="20"/>
  <c r="D1711" i="20"/>
  <c r="E1711" i="20"/>
  <c r="F1711" i="20"/>
  <c r="C1712" i="20" l="1"/>
  <c r="G1712" i="20"/>
  <c r="A1713" i="20"/>
  <c r="H1713" i="20" s="1"/>
  <c r="F1712" i="20"/>
  <c r="B1712" i="20"/>
  <c r="D1712" i="20"/>
  <c r="E1712" i="20"/>
  <c r="C1713" i="20" l="1"/>
  <c r="G1713" i="20"/>
  <c r="A1714" i="20"/>
  <c r="H1714" i="20" s="1"/>
  <c r="B1713" i="20"/>
  <c r="D1713" i="20"/>
  <c r="E1713" i="20"/>
  <c r="F1713" i="20"/>
  <c r="C1714" i="20" l="1"/>
  <c r="G1714" i="20"/>
  <c r="A1715" i="20"/>
  <c r="H1715" i="20" s="1"/>
  <c r="B1714" i="20"/>
  <c r="F1714" i="20"/>
  <c r="E1714" i="20"/>
  <c r="D1714" i="20"/>
  <c r="C1715" i="20" l="1"/>
  <c r="G1715" i="20"/>
  <c r="A1716" i="20"/>
  <c r="H1716" i="20" s="1"/>
  <c r="E1715" i="20"/>
  <c r="D1715" i="20"/>
  <c r="F1715" i="20"/>
  <c r="B1715" i="20"/>
  <c r="C1716" i="20" l="1"/>
  <c r="G1716" i="20"/>
  <c r="A1717" i="20"/>
  <c r="H1717" i="20" s="1"/>
  <c r="B1716" i="20"/>
  <c r="D1716" i="20"/>
  <c r="E1716" i="20"/>
  <c r="F1716" i="20"/>
  <c r="G1717" i="20" l="1"/>
  <c r="C1717" i="20"/>
  <c r="A1718" i="20"/>
  <c r="H1718" i="20" s="1"/>
  <c r="D1717" i="20"/>
  <c r="B1717" i="20"/>
  <c r="E1717" i="20"/>
  <c r="F1717" i="20"/>
  <c r="C1718" i="20" l="1"/>
  <c r="G1718" i="20"/>
  <c r="A1719" i="20"/>
  <c r="H1719" i="20" s="1"/>
  <c r="B1718" i="20"/>
  <c r="D1718" i="20"/>
  <c r="E1718" i="20"/>
  <c r="F1718" i="20"/>
  <c r="C1719" i="20" l="1"/>
  <c r="G1719" i="20"/>
  <c r="A1720" i="20"/>
  <c r="H1720" i="20" s="1"/>
  <c r="B1719" i="20"/>
  <c r="F1719" i="20"/>
  <c r="D1719" i="20"/>
  <c r="E1719" i="20"/>
  <c r="C1720" i="20" l="1"/>
  <c r="G1720" i="20"/>
  <c r="A1721" i="20"/>
  <c r="H1721" i="20" s="1"/>
  <c r="D1720" i="20"/>
  <c r="F1720" i="20"/>
  <c r="B1720" i="20"/>
  <c r="E1720" i="20"/>
  <c r="C1721" i="20" l="1"/>
  <c r="G1721" i="20"/>
  <c r="A1722" i="20"/>
  <c r="H1722" i="20" s="1"/>
  <c r="B1721" i="20"/>
  <c r="D1721" i="20"/>
  <c r="E1721" i="20"/>
  <c r="F1721" i="20"/>
  <c r="C1722" i="20" l="1"/>
  <c r="G1722" i="20"/>
  <c r="A1723" i="20"/>
  <c r="H1723" i="20" s="1"/>
  <c r="F1722" i="20"/>
  <c r="E1722" i="20"/>
  <c r="B1722" i="20"/>
  <c r="D1722" i="20"/>
  <c r="C1723" i="20" l="1"/>
  <c r="G1723" i="20"/>
  <c r="A1724" i="20"/>
  <c r="H1724" i="20" s="1"/>
  <c r="D1723" i="20"/>
  <c r="E1723" i="20"/>
  <c r="F1723" i="20"/>
  <c r="B1723" i="20"/>
  <c r="C1724" i="20" l="1"/>
  <c r="G1724" i="20"/>
  <c r="A1725" i="20"/>
  <c r="H1725" i="20" s="1"/>
  <c r="B1724" i="20"/>
  <c r="D1724" i="20"/>
  <c r="E1724" i="20"/>
  <c r="F1724" i="20"/>
  <c r="C1725" i="20" l="1"/>
  <c r="G1725" i="20"/>
  <c r="A1726" i="20"/>
  <c r="H1726" i="20" s="1"/>
  <c r="D1725" i="20"/>
  <c r="B1725" i="20"/>
  <c r="E1725" i="20"/>
  <c r="F1725" i="20"/>
  <c r="C1726" i="20" l="1"/>
  <c r="G1726" i="20"/>
  <c r="A1727" i="20"/>
  <c r="H1727" i="20" s="1"/>
  <c r="B1726" i="20"/>
  <c r="D1726" i="20"/>
  <c r="E1726" i="20"/>
  <c r="F1726" i="20"/>
  <c r="C1727" i="20" l="1"/>
  <c r="G1727" i="20"/>
  <c r="A1728" i="20"/>
  <c r="H1728" i="20" s="1"/>
  <c r="E1727" i="20"/>
  <c r="B1727" i="20"/>
  <c r="D1727" i="20"/>
  <c r="F1727" i="20"/>
  <c r="C1728" i="20" l="1"/>
  <c r="G1728" i="20"/>
  <c r="A1729" i="20"/>
  <c r="H1729" i="20" s="1"/>
  <c r="E1728" i="20"/>
  <c r="F1728" i="20"/>
  <c r="B1728" i="20"/>
  <c r="D1728" i="20"/>
  <c r="C1729" i="20" l="1"/>
  <c r="G1729" i="20"/>
  <c r="A1730" i="20"/>
  <c r="H1730" i="20" s="1"/>
  <c r="B1729" i="20"/>
  <c r="D1729" i="20"/>
  <c r="E1729" i="20"/>
  <c r="F1729" i="20"/>
  <c r="C1730" i="20" l="1"/>
  <c r="G1730" i="20"/>
  <c r="A1731" i="20"/>
  <c r="H1731" i="20" s="1"/>
  <c r="B1730" i="20"/>
  <c r="E1730" i="20"/>
  <c r="D1730" i="20"/>
  <c r="F1730" i="20"/>
  <c r="C1731" i="20" l="1"/>
  <c r="G1731" i="20"/>
  <c r="A1732" i="20"/>
  <c r="H1732" i="20" s="1"/>
  <c r="D1731" i="20"/>
  <c r="E1731" i="20"/>
  <c r="F1731" i="20"/>
  <c r="B1731" i="20"/>
  <c r="C1732" i="20" l="1"/>
  <c r="G1732" i="20"/>
  <c r="A1733" i="20"/>
  <c r="H1733" i="20" s="1"/>
  <c r="D1732" i="20"/>
  <c r="B1732" i="20"/>
  <c r="F1732" i="20"/>
  <c r="E1732" i="20"/>
  <c r="C1733" i="20" l="1"/>
  <c r="G1733" i="20"/>
  <c r="A1734" i="20"/>
  <c r="H1734" i="20" s="1"/>
  <c r="F1733" i="20"/>
  <c r="B1733" i="20"/>
  <c r="D1733" i="20"/>
  <c r="E1733" i="20"/>
  <c r="C1734" i="20" l="1"/>
  <c r="G1734" i="20"/>
  <c r="A1735" i="20"/>
  <c r="H1735" i="20" s="1"/>
  <c r="F1734" i="20"/>
  <c r="B1734" i="20"/>
  <c r="D1734" i="20"/>
  <c r="E1734" i="20"/>
  <c r="C1735" i="20" l="1"/>
  <c r="G1735" i="20"/>
  <c r="A1736" i="20"/>
  <c r="H1736" i="20" s="1"/>
  <c r="B1735" i="20"/>
  <c r="F1735" i="20"/>
  <c r="E1735" i="20"/>
  <c r="D1735" i="20"/>
  <c r="C1736" i="20" l="1"/>
  <c r="G1736" i="20"/>
  <c r="A1737" i="20"/>
  <c r="H1737" i="20" s="1"/>
  <c r="D1736" i="20"/>
  <c r="E1736" i="20"/>
  <c r="F1736" i="20"/>
  <c r="B1736" i="20"/>
  <c r="C1737" i="20" l="1"/>
  <c r="G1737" i="20"/>
  <c r="A1738" i="20"/>
  <c r="H1738" i="20" s="1"/>
  <c r="B1737" i="20"/>
  <c r="D1737" i="20"/>
  <c r="E1737" i="20"/>
  <c r="F1737" i="20"/>
  <c r="C1738" i="20" l="1"/>
  <c r="G1738" i="20"/>
  <c r="A1739" i="20"/>
  <c r="H1739" i="20" s="1"/>
  <c r="D1738" i="20"/>
  <c r="B1738" i="20"/>
  <c r="E1738" i="20"/>
  <c r="F1738" i="20"/>
  <c r="C1739" i="20" l="1"/>
  <c r="G1739" i="20"/>
  <c r="A1740" i="20"/>
  <c r="H1740" i="20" s="1"/>
  <c r="E1739" i="20"/>
  <c r="B1739" i="20"/>
  <c r="D1739" i="20"/>
  <c r="F1739" i="20"/>
  <c r="C1740" i="20" l="1"/>
  <c r="G1740" i="20"/>
  <c r="A1741" i="20"/>
  <c r="H1741" i="20" s="1"/>
  <c r="B1740" i="20"/>
  <c r="D1740" i="20"/>
  <c r="E1740" i="20"/>
  <c r="F1740" i="20"/>
  <c r="C1741" i="20" l="1"/>
  <c r="G1741" i="20"/>
  <c r="A1742" i="20"/>
  <c r="H1742" i="20" s="1"/>
  <c r="E1741" i="20"/>
  <c r="F1741" i="20"/>
  <c r="B1741" i="20"/>
  <c r="D1741" i="20"/>
  <c r="C1742" i="20" l="1"/>
  <c r="G1742" i="20"/>
  <c r="A1743" i="20"/>
  <c r="H1743" i="20" s="1"/>
  <c r="B1742" i="20"/>
  <c r="D1742" i="20"/>
  <c r="E1742" i="20"/>
  <c r="F1742" i="20"/>
  <c r="C1743" i="20" l="1"/>
  <c r="G1743" i="20"/>
  <c r="A1744" i="20"/>
  <c r="H1744" i="20" s="1"/>
  <c r="E1743" i="20"/>
  <c r="B1743" i="20"/>
  <c r="D1743" i="20"/>
  <c r="F1743" i="20"/>
  <c r="C1744" i="20" l="1"/>
  <c r="G1744" i="20"/>
  <c r="A1745" i="20"/>
  <c r="H1745" i="20" s="1"/>
  <c r="D1744" i="20"/>
  <c r="E1744" i="20"/>
  <c r="F1744" i="20"/>
  <c r="B1744" i="20"/>
  <c r="C1745" i="20" l="1"/>
  <c r="G1745" i="20"/>
  <c r="A1746" i="20"/>
  <c r="H1746" i="20" s="1"/>
  <c r="B1745" i="20"/>
  <c r="D1745" i="20"/>
  <c r="E1745" i="20"/>
  <c r="F1745" i="20"/>
  <c r="C1746" i="20" l="1"/>
  <c r="G1746" i="20"/>
  <c r="A1747" i="20"/>
  <c r="H1747" i="20" s="1"/>
  <c r="F1746" i="20"/>
  <c r="D1746" i="20"/>
  <c r="E1746" i="20"/>
  <c r="B1746" i="20"/>
  <c r="C1747" i="20" l="1"/>
  <c r="G1747" i="20"/>
  <c r="A1748" i="20"/>
  <c r="H1748" i="20" s="1"/>
  <c r="B1747" i="20"/>
  <c r="D1747" i="20"/>
  <c r="E1747" i="20"/>
  <c r="F1747" i="20"/>
  <c r="C1748" i="20" l="1"/>
  <c r="G1748" i="20"/>
  <c r="A1749" i="20"/>
  <c r="H1749" i="20" s="1"/>
  <c r="B1748" i="20"/>
  <c r="F1748" i="20"/>
  <c r="D1748" i="20"/>
  <c r="E1748" i="20"/>
  <c r="C1749" i="20" l="1"/>
  <c r="G1749" i="20"/>
  <c r="A1750" i="20"/>
  <c r="H1750" i="20" s="1"/>
  <c r="E1749" i="20"/>
  <c r="F1749" i="20"/>
  <c r="B1749" i="20"/>
  <c r="D1749" i="20"/>
  <c r="C1750" i="20" l="1"/>
  <c r="G1750" i="20"/>
  <c r="A1751" i="20"/>
  <c r="H1751" i="20" s="1"/>
  <c r="B1750" i="20"/>
  <c r="D1750" i="20"/>
  <c r="E1750" i="20"/>
  <c r="F1750" i="20"/>
  <c r="C1751" i="20" l="1"/>
  <c r="G1751" i="20"/>
  <c r="A1752" i="20"/>
  <c r="H1752" i="20" s="1"/>
  <c r="E1751" i="20"/>
  <c r="D1751" i="20"/>
  <c r="F1751" i="20"/>
  <c r="B1751" i="20"/>
  <c r="C1752" i="20" l="1"/>
  <c r="G1752" i="20"/>
  <c r="A1753" i="20"/>
  <c r="H1753" i="20" s="1"/>
  <c r="D1752" i="20"/>
  <c r="E1752" i="20"/>
  <c r="F1752" i="20"/>
  <c r="B1752" i="20"/>
  <c r="C1753" i="20" l="1"/>
  <c r="G1753" i="20"/>
  <c r="A1754" i="20"/>
  <c r="H1754" i="20" s="1"/>
  <c r="B1753" i="20"/>
  <c r="D1753" i="20"/>
  <c r="E1753" i="20"/>
  <c r="F1753" i="20"/>
  <c r="G1754" i="20" l="1"/>
  <c r="C1754" i="20"/>
  <c r="A1755" i="20"/>
  <c r="H1755" i="20" s="1"/>
  <c r="B1754" i="20"/>
  <c r="F1754" i="20"/>
  <c r="D1754" i="20"/>
  <c r="E1754" i="20"/>
  <c r="G1755" i="20" l="1"/>
  <c r="C1755" i="20"/>
  <c r="A1756" i="20"/>
  <c r="H1756" i="20" s="1"/>
  <c r="B1755" i="20"/>
  <c r="D1755" i="20"/>
  <c r="E1755" i="20"/>
  <c r="F1755" i="20"/>
  <c r="G1756" i="20" l="1"/>
  <c r="C1756" i="20"/>
  <c r="A1757" i="20"/>
  <c r="H1757" i="20" s="1"/>
  <c r="D1756" i="20"/>
  <c r="F1756" i="20"/>
  <c r="B1756" i="20"/>
  <c r="E1756" i="20"/>
  <c r="C1757" i="20" l="1"/>
  <c r="G1757" i="20"/>
  <c r="A1758" i="20"/>
  <c r="H1758" i="20" s="1"/>
  <c r="D1757" i="20"/>
  <c r="E1757" i="20"/>
  <c r="F1757" i="20"/>
  <c r="B1757" i="20"/>
  <c r="C1758" i="20" l="1"/>
  <c r="G1758" i="20"/>
  <c r="A1759" i="20"/>
  <c r="H1759" i="20" s="1"/>
  <c r="F1758" i="20"/>
  <c r="B1758" i="20"/>
  <c r="D1758" i="20"/>
  <c r="E1758" i="20"/>
  <c r="C1759" i="20" l="1"/>
  <c r="G1759" i="20"/>
  <c r="A1760" i="20"/>
  <c r="H1760" i="20" s="1"/>
  <c r="D1759" i="20"/>
  <c r="B1759" i="20"/>
  <c r="E1759" i="20"/>
  <c r="F1759" i="20"/>
  <c r="C1760" i="20" l="1"/>
  <c r="G1760" i="20"/>
  <c r="A1761" i="20"/>
  <c r="H1761" i="20" s="1"/>
  <c r="B1760" i="20"/>
  <c r="D1760" i="20"/>
  <c r="E1760" i="20"/>
  <c r="F1760" i="20"/>
  <c r="C1761" i="20" l="1"/>
  <c r="G1761" i="20"/>
  <c r="A1762" i="20"/>
  <c r="H1762" i="20" s="1"/>
  <c r="B1761" i="20"/>
  <c r="F1761" i="20"/>
  <c r="D1761" i="20"/>
  <c r="E1761" i="20"/>
  <c r="C1762" i="20" l="1"/>
  <c r="G1762" i="20"/>
  <c r="A1763" i="20"/>
  <c r="H1763" i="20" s="1"/>
  <c r="D1762" i="20"/>
  <c r="E1762" i="20"/>
  <c r="F1762" i="20"/>
  <c r="B1762" i="20"/>
  <c r="C1763" i="20" l="1"/>
  <c r="G1763" i="20"/>
  <c r="A1764" i="20"/>
  <c r="H1764" i="20" s="1"/>
  <c r="B1763" i="20"/>
  <c r="D1763" i="20"/>
  <c r="F1763" i="20"/>
  <c r="E1763" i="20"/>
  <c r="C1764" i="20" l="1"/>
  <c r="G1764" i="20"/>
  <c r="A1765" i="20"/>
  <c r="H1765" i="20" s="1"/>
  <c r="F1764" i="20"/>
  <c r="D1764" i="20"/>
  <c r="E1764" i="20"/>
  <c r="B1764" i="20"/>
  <c r="C1765" i="20" l="1"/>
  <c r="G1765" i="20"/>
  <c r="A1766" i="20"/>
  <c r="H1766" i="20" s="1"/>
  <c r="B1765" i="20"/>
  <c r="D1765" i="20"/>
  <c r="E1765" i="20"/>
  <c r="F1765" i="20"/>
  <c r="C1766" i="20" l="1"/>
  <c r="G1766" i="20"/>
  <c r="A1767" i="20"/>
  <c r="H1767" i="20" s="1"/>
  <c r="E1766" i="20"/>
  <c r="D1766" i="20"/>
  <c r="F1766" i="20"/>
  <c r="B1766" i="20"/>
  <c r="C1767" i="20" l="1"/>
  <c r="G1767" i="20"/>
  <c r="A1768" i="20"/>
  <c r="H1768" i="20" s="1"/>
  <c r="D1767" i="20"/>
  <c r="E1767" i="20"/>
  <c r="F1767" i="20"/>
  <c r="B1767" i="20"/>
  <c r="C1768" i="20" l="1"/>
  <c r="G1768" i="20"/>
  <c r="A1769" i="20"/>
  <c r="H1769" i="20" s="1"/>
  <c r="B1768" i="20"/>
  <c r="D1768" i="20"/>
  <c r="E1768" i="20"/>
  <c r="F1768" i="20"/>
  <c r="C1769" i="20" l="1"/>
  <c r="G1769" i="20"/>
  <c r="A1770" i="20"/>
  <c r="H1770" i="20" s="1"/>
  <c r="E1769" i="20"/>
  <c r="F1769" i="20"/>
  <c r="B1769" i="20"/>
  <c r="D1769" i="20"/>
  <c r="G1770" i="20" l="1"/>
  <c r="C1770" i="20"/>
  <c r="A1771" i="20"/>
  <c r="H1771" i="20" s="1"/>
  <c r="B1770" i="20"/>
  <c r="D1770" i="20"/>
  <c r="E1770" i="20"/>
  <c r="F1770" i="20"/>
  <c r="C1771" i="20" l="1"/>
  <c r="G1771" i="20"/>
  <c r="A1772" i="20"/>
  <c r="H1772" i="20" s="1"/>
  <c r="D1771" i="20"/>
  <c r="F1771" i="20"/>
  <c r="B1771" i="20"/>
  <c r="E1771" i="20"/>
  <c r="C1772" i="20" l="1"/>
  <c r="G1772" i="20"/>
  <c r="A1773" i="20"/>
  <c r="H1773" i="20" s="1"/>
  <c r="B1772" i="20"/>
  <c r="D1772" i="20"/>
  <c r="E1772" i="20"/>
  <c r="F1772" i="20"/>
  <c r="C1773" i="20" l="1"/>
  <c r="G1773" i="20"/>
  <c r="A1774" i="20"/>
  <c r="H1774" i="20" s="1"/>
  <c r="B1773" i="20"/>
  <c r="F1773" i="20"/>
  <c r="D1773" i="20"/>
  <c r="E1773" i="20"/>
  <c r="C1774" i="20" l="1"/>
  <c r="G1774" i="20"/>
  <c r="A1775" i="20"/>
  <c r="H1775" i="20" s="1"/>
  <c r="D1774" i="20"/>
  <c r="E1774" i="20"/>
  <c r="F1774" i="20"/>
  <c r="B1774" i="20"/>
  <c r="C1775" i="20" l="1"/>
  <c r="G1775" i="20"/>
  <c r="A1776" i="20"/>
  <c r="H1776" i="20" s="1"/>
  <c r="B1775" i="20"/>
  <c r="D1775" i="20"/>
  <c r="E1775" i="20"/>
  <c r="F1775" i="20"/>
  <c r="C1776" i="20" l="1"/>
  <c r="G1776" i="20"/>
  <c r="A1777" i="20"/>
  <c r="H1777" i="20" s="1"/>
  <c r="F1776" i="20"/>
  <c r="B1776" i="20"/>
  <c r="D1776" i="20"/>
  <c r="E1776" i="20"/>
  <c r="C1777" i="20" l="1"/>
  <c r="G1777" i="20"/>
  <c r="A1778" i="20"/>
  <c r="H1778" i="20" s="1"/>
  <c r="B1777" i="20"/>
  <c r="D1777" i="20"/>
  <c r="E1777" i="20"/>
  <c r="F1777" i="20"/>
  <c r="C1778" i="20" l="1"/>
  <c r="G1778" i="20"/>
  <c r="A1779" i="20"/>
  <c r="H1779" i="20" s="1"/>
  <c r="E1778" i="20"/>
  <c r="D1778" i="20"/>
  <c r="F1778" i="20"/>
  <c r="B1778" i="20"/>
  <c r="C1779" i="20" l="1"/>
  <c r="G1779" i="20"/>
  <c r="A1780" i="20"/>
  <c r="H1780" i="20" s="1"/>
  <c r="D1779" i="20"/>
  <c r="E1779" i="20"/>
  <c r="F1779" i="20"/>
  <c r="B1779" i="20"/>
  <c r="C1780" i="20" l="1"/>
  <c r="G1780" i="20"/>
  <c r="A1781" i="20"/>
  <c r="H1781" i="20" s="1"/>
  <c r="B1780" i="20"/>
  <c r="F1780" i="20"/>
  <c r="D1780" i="20"/>
  <c r="E1780" i="20"/>
  <c r="C1781" i="20" l="1"/>
  <c r="G1781" i="20"/>
  <c r="A1782" i="20"/>
  <c r="H1782" i="20" s="1"/>
  <c r="E1781" i="20"/>
  <c r="F1781" i="20"/>
  <c r="B1781" i="20"/>
  <c r="D1781" i="20"/>
  <c r="C1782" i="20" l="1"/>
  <c r="G1782" i="20"/>
  <c r="A1783" i="20"/>
  <c r="H1783" i="20" s="1"/>
  <c r="D1782" i="20"/>
  <c r="B1782" i="20"/>
  <c r="E1782" i="20"/>
  <c r="F1782" i="20"/>
  <c r="C1783" i="20" l="1"/>
  <c r="G1783" i="20"/>
  <c r="A1784" i="20"/>
  <c r="H1784" i="20" s="1"/>
  <c r="D1783" i="20"/>
  <c r="E1783" i="20"/>
  <c r="F1783" i="20"/>
  <c r="B1783" i="20"/>
  <c r="C1784" i="20" l="1"/>
  <c r="G1784" i="20"/>
  <c r="A1785" i="20"/>
  <c r="H1785" i="20" s="1"/>
  <c r="B1784" i="20"/>
  <c r="D1784" i="20"/>
  <c r="E1784" i="20"/>
  <c r="F1784" i="20"/>
  <c r="C1785" i="20" l="1"/>
  <c r="G1785" i="20"/>
  <c r="A1786" i="20"/>
  <c r="H1786" i="20" s="1"/>
  <c r="B1785" i="20"/>
  <c r="F1785" i="20"/>
  <c r="D1785" i="20"/>
  <c r="E1785" i="20"/>
  <c r="C1786" i="20" l="1"/>
  <c r="G1786" i="20"/>
  <c r="A1787" i="20"/>
  <c r="H1787" i="20" s="1"/>
  <c r="D1786" i="20"/>
  <c r="E1786" i="20"/>
  <c r="F1786" i="20"/>
  <c r="B1786" i="20"/>
  <c r="C1787" i="20" l="1"/>
  <c r="G1787" i="20"/>
  <c r="A1788" i="20"/>
  <c r="H1788" i="20" s="1"/>
  <c r="B1787" i="20"/>
  <c r="E1787" i="20"/>
  <c r="D1787" i="20"/>
  <c r="F1787" i="20"/>
  <c r="G1788" i="20" l="1"/>
  <c r="C1788" i="20"/>
  <c r="A1789" i="20"/>
  <c r="H1789" i="20" s="1"/>
  <c r="F1788" i="20"/>
  <c r="E1788" i="20"/>
  <c r="B1788" i="20"/>
  <c r="D1788" i="20"/>
  <c r="C1789" i="20" l="1"/>
  <c r="G1789" i="20"/>
  <c r="A1790" i="20"/>
  <c r="H1790" i="20" s="1"/>
  <c r="E1789" i="20"/>
  <c r="B1789" i="20"/>
  <c r="D1789" i="20"/>
  <c r="F1789" i="20"/>
  <c r="C1790" i="20" l="1"/>
  <c r="G1790" i="20"/>
  <c r="A1791" i="20"/>
  <c r="H1791" i="20" s="1"/>
  <c r="E1790" i="20"/>
  <c r="B1790" i="20"/>
  <c r="D1790" i="20"/>
  <c r="F1790" i="20"/>
  <c r="C1791" i="20" l="1"/>
  <c r="G1791" i="20"/>
  <c r="A1792" i="20"/>
  <c r="H1792" i="20" s="1"/>
  <c r="D1791" i="20"/>
  <c r="E1791" i="20"/>
  <c r="F1791" i="20"/>
  <c r="B1791" i="20"/>
  <c r="C1792" i="20" l="1"/>
  <c r="G1792" i="20"/>
  <c r="A1793" i="20"/>
  <c r="H1793" i="20" s="1"/>
  <c r="B1792" i="20"/>
  <c r="E1792" i="20"/>
  <c r="F1792" i="20"/>
  <c r="D1792" i="20"/>
  <c r="C1793" i="20" l="1"/>
  <c r="G1793" i="20"/>
  <c r="A1794" i="20"/>
  <c r="H1794" i="20" s="1"/>
  <c r="E1793" i="20"/>
  <c r="F1793" i="20"/>
  <c r="B1793" i="20"/>
  <c r="D1793" i="20"/>
  <c r="C1794" i="20" l="1"/>
  <c r="G1794" i="20"/>
  <c r="A1795" i="20"/>
  <c r="H1795" i="20" s="1"/>
  <c r="B1794" i="20"/>
  <c r="D1794" i="20"/>
  <c r="E1794" i="20"/>
  <c r="F1794" i="20"/>
  <c r="C1795" i="20" l="1"/>
  <c r="G1795" i="20"/>
  <c r="A1796" i="20"/>
  <c r="H1796" i="20" s="1"/>
  <c r="D1795" i="20"/>
  <c r="F1795" i="20"/>
  <c r="B1795" i="20"/>
  <c r="E1795" i="20"/>
  <c r="C1796" i="20" l="1"/>
  <c r="G1796" i="20"/>
  <c r="A1797" i="20"/>
  <c r="H1797" i="20" s="1"/>
  <c r="B1796" i="20"/>
  <c r="F1796" i="20"/>
  <c r="D1796" i="20"/>
  <c r="E1796" i="20"/>
  <c r="C1797" i="20" l="1"/>
  <c r="G1797" i="20"/>
  <c r="A1798" i="20"/>
  <c r="H1798" i="20" s="1"/>
  <c r="F1797" i="20"/>
  <c r="B1797" i="20"/>
  <c r="D1797" i="20"/>
  <c r="E1797" i="20"/>
  <c r="C1798" i="20" l="1"/>
  <c r="G1798" i="20"/>
  <c r="A1799" i="20"/>
  <c r="H1799" i="20" s="1"/>
  <c r="D1798" i="20"/>
  <c r="E1798" i="20"/>
  <c r="F1798" i="20"/>
  <c r="B1798" i="20"/>
  <c r="C1799" i="20" l="1"/>
  <c r="G1799" i="20"/>
  <c r="A1800" i="20"/>
  <c r="H1800" i="20" s="1"/>
  <c r="B1799" i="20"/>
  <c r="D1799" i="20"/>
  <c r="E1799" i="20"/>
  <c r="F1799" i="20"/>
  <c r="C1800" i="20" l="1"/>
  <c r="G1800" i="20"/>
  <c r="A1801" i="20"/>
  <c r="H1801" i="20" s="1"/>
  <c r="F1800" i="20"/>
  <c r="E1800" i="20"/>
  <c r="B1800" i="20"/>
  <c r="D1800" i="20"/>
  <c r="C1801" i="20" l="1"/>
  <c r="G1801" i="20"/>
  <c r="E1801" i="20"/>
  <c r="B1801" i="20"/>
  <c r="D1801" i="20"/>
  <c r="F1801"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12CBD6-2518-4E21-A543-A9D67505058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78647A0-D94F-4F63-A9A7-74A402768E90}" name="WorksheetConnection_SDS-POS-Excel-VBA.xlsm!Calender" type="102" refreshedVersion="7" minRefreshableVersion="5">
    <extLst>
      <ext xmlns:x15="http://schemas.microsoft.com/office/spreadsheetml/2010/11/main" uri="{DE250136-89BD-433C-8126-D09CA5730AF9}">
        <x15:connection id="Calender">
          <x15:rangePr sourceName="_xlcn.WorksheetConnection_SDSPOSExcelVBA.xlsmCalender1"/>
        </x15:connection>
      </ext>
    </extLst>
  </connection>
  <connection id="3" xr16:uid="{8ABB2A46-61EB-4338-B688-62E9D751E25E}" name="WorksheetConnection_SDS-POS-Excel-VBA.xlsm!TableAccounts" type="102" refreshedVersion="7" minRefreshableVersion="5">
    <extLst>
      <ext xmlns:x15="http://schemas.microsoft.com/office/spreadsheetml/2010/11/main" uri="{DE250136-89BD-433C-8126-D09CA5730AF9}">
        <x15:connection id="TableAccounts">
          <x15:rangePr sourceName="_xlcn.WorksheetConnection_SDSPOSExcelVBA.xlsmTableAccounts1"/>
        </x15:connection>
      </ext>
    </extLst>
  </connection>
  <connection id="4" xr16:uid="{9EEE148B-9591-4CF7-9BEC-41EA81EA8E31}" name="WorksheetConnection_SDS-POS-Excel-VBA.xlsm!TableInvoiceDetails" type="102" refreshedVersion="7" minRefreshableVersion="5">
    <extLst>
      <ext xmlns:x15="http://schemas.microsoft.com/office/spreadsheetml/2010/11/main" uri="{DE250136-89BD-433C-8126-D09CA5730AF9}">
        <x15:connection id="TableInvoiceDetails">
          <x15:rangePr sourceName="_xlcn.WorksheetConnection_SDSPOSExcelVBA.xlsmTableInvoiceDetails1"/>
        </x15:connection>
      </ext>
    </extLst>
  </connection>
  <connection id="5" xr16:uid="{71BB9701-C55B-49F1-B4DF-F2B8E747D992}" name="WorksheetConnection_SDS-POS-Excel-VBA.xlsm!TableInvoicePurchaseDetails" type="102" refreshedVersion="7" minRefreshableVersion="5">
    <extLst>
      <ext xmlns:x15="http://schemas.microsoft.com/office/spreadsheetml/2010/11/main" uri="{DE250136-89BD-433C-8126-D09CA5730AF9}">
        <x15:connection id="TableInvoicePurchaseDetails">
          <x15:rangePr sourceName="_xlcn.WorksheetConnection_SDSPOSExcelVBA.xlsmTableInvoicePurchaseDetails1"/>
        </x15:connection>
      </ext>
    </extLst>
  </connection>
  <connection id="6" xr16:uid="{EAB417B1-5254-4855-8A67-5879C62894BD}" name="WorksheetConnection_SDS-POS-Excel-VBA.xlsm!TableInvoices" type="102" refreshedVersion="7" minRefreshableVersion="5">
    <extLst>
      <ext xmlns:x15="http://schemas.microsoft.com/office/spreadsheetml/2010/11/main" uri="{DE250136-89BD-433C-8126-D09CA5730AF9}">
        <x15:connection id="TableInvoices">
          <x15:rangePr sourceName="_xlcn.WorksheetConnection_SDSPOSExcelVBA.xlsmTableInvoices1"/>
        </x15:connection>
      </ext>
    </extLst>
  </connection>
  <connection id="7" xr16:uid="{190F2C10-B784-447D-ADDD-44930001AD1B}" name="WorksheetConnection_SDS-POS-Excel-VBA.xlsm!TableJournal" type="102" refreshedVersion="7" minRefreshableVersion="5">
    <extLst>
      <ext xmlns:x15="http://schemas.microsoft.com/office/spreadsheetml/2010/11/main" uri="{DE250136-89BD-433C-8126-D09CA5730AF9}">
        <x15:connection id="TableJournal">
          <x15:rangePr sourceName="_xlcn.WorksheetConnection_SDSPOSExcelVBA.xlsmTableJournal1"/>
        </x15:connection>
      </ext>
    </extLst>
  </connection>
  <connection id="8" xr16:uid="{DDF40AB9-D45C-49E6-BF24-CC1076CD841B}" name="WorksheetConnection_SDS-POS-Excel-VBA.xlsm!TablePayments" type="102" refreshedVersion="7" minRefreshableVersion="5">
    <extLst>
      <ext xmlns:x15="http://schemas.microsoft.com/office/spreadsheetml/2010/11/main" uri="{DE250136-89BD-433C-8126-D09CA5730AF9}">
        <x15:connection id="TablePayments">
          <x15:rangePr sourceName="_xlcn.WorksheetConnection_SDSPOSExcelVBA.xlsmTablePayments1"/>
        </x15:connection>
      </ext>
    </extLst>
  </connection>
  <connection id="9" xr16:uid="{9E8F91A2-CE0F-40D0-9375-E094FFEC568F}" name="WorksheetConnection_SDS-POS-Excel-VBA.xlsm!TablePurchases" type="102" refreshedVersion="7" minRefreshableVersion="5">
    <extLst>
      <ext xmlns:x15="http://schemas.microsoft.com/office/spreadsheetml/2010/11/main" uri="{DE250136-89BD-433C-8126-D09CA5730AF9}">
        <x15:connection id="TablePurchases">
          <x15:rangePr sourceName="_xlcn.WorksheetConnection_SDSPOSExcelVBA.xlsmTablePurchases1"/>
        </x15:connection>
      </ext>
    </extLst>
  </connection>
  <connection id="10" xr16:uid="{FDFED2C9-FF3B-4B0A-855C-298955D9EAC9}" name="WorksheetConnection_SDS-POS-Excel-VBA.xlsm!TableServices" type="102" refreshedVersion="7" minRefreshableVersion="5">
    <extLst>
      <ext xmlns:x15="http://schemas.microsoft.com/office/spreadsheetml/2010/11/main" uri="{DE250136-89BD-433C-8126-D09CA5730AF9}">
        <x15:connection id="TableServices">
          <x15:rangePr sourceName="_xlcn.WorksheetConnection_SDSPOSExcelVBA.xlsmTableServic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<sst xmlns="http://schemas.openxmlformats.org/spreadsheetml/2006/main" count="1669" uniqueCount="377">
  <si>
    <t>Email</t>
  </si>
  <si>
    <t>Phone</t>
  </si>
  <si>
    <t>Address</t>
  </si>
  <si>
    <t>Country</t>
  </si>
  <si>
    <t>Tax_Number</t>
  </si>
  <si>
    <t>Service_ID</t>
  </si>
  <si>
    <t>Service_Name</t>
  </si>
  <si>
    <t>Description</t>
  </si>
  <si>
    <t>Rate_Type (Fixed/Hourly)</t>
  </si>
  <si>
    <t>Unit_Price</t>
  </si>
  <si>
    <t>Date</t>
  </si>
  <si>
    <t>Sub_Total</t>
  </si>
  <si>
    <t>Tax_Amount</t>
  </si>
  <si>
    <t>Discount</t>
  </si>
  <si>
    <t>Grand_Total</t>
  </si>
  <si>
    <t>Status (Paid/Unpaid)</t>
  </si>
  <si>
    <t>Due_Date</t>
  </si>
  <si>
    <t>Qty_Hours</t>
  </si>
  <si>
    <t>Rate</t>
  </si>
  <si>
    <t>Line_Total</t>
  </si>
  <si>
    <t>Account_ID</t>
  </si>
  <si>
    <t>Account_Name</t>
  </si>
  <si>
    <t>Photostate BW</t>
  </si>
  <si>
    <t>Photostate Color</t>
  </si>
  <si>
    <t>Print BW</t>
  </si>
  <si>
    <t>Print Color</t>
  </si>
  <si>
    <t>CNIC Montly</t>
  </si>
  <si>
    <t>CNIC Urgent</t>
  </si>
  <si>
    <t>CNIC Exective</t>
  </si>
  <si>
    <t>B Form Normal</t>
  </si>
  <si>
    <t>B Form Urgent</t>
  </si>
  <si>
    <t>FRC</t>
  </si>
  <si>
    <t>CNIC Cancilation</t>
  </si>
  <si>
    <t>Birth Certificate 01-10</t>
  </si>
  <si>
    <t>Birth Certificate 10-15</t>
  </si>
  <si>
    <t>Birth Certificate 15-18</t>
  </si>
  <si>
    <t>Birth Certificate 18-30</t>
  </si>
  <si>
    <t>Divorce Certificate</t>
  </si>
  <si>
    <t>Death Certificate</t>
  </si>
  <si>
    <t>Service PKR 100</t>
  </si>
  <si>
    <t>Service PKR 200</t>
  </si>
  <si>
    <t>Service PKR 300</t>
  </si>
  <si>
    <t>Service PKR 500</t>
  </si>
  <si>
    <t>Service PKR 1000</t>
  </si>
  <si>
    <t>Service PKR 50</t>
  </si>
  <si>
    <t>Misc. Expenses</t>
  </si>
  <si>
    <t>Transfer Motor Vehile</t>
  </si>
  <si>
    <t>Biomatric Verification</t>
  </si>
  <si>
    <t>Inspection fee</t>
  </si>
  <si>
    <t>Jazz Cash</t>
  </si>
  <si>
    <t>Easypesa</t>
  </si>
  <si>
    <t>Train Tickets</t>
  </si>
  <si>
    <t>Photostate BW-4</t>
  </si>
  <si>
    <t>Photostate Color-10</t>
  </si>
  <si>
    <t>Print BW-4</t>
  </si>
  <si>
    <t>Print Color-30</t>
  </si>
  <si>
    <t>CNIC Montly-1200</t>
  </si>
  <si>
    <t>CNIC Urgent-2000</t>
  </si>
  <si>
    <t>CNIC Exective-3000</t>
  </si>
  <si>
    <t>B Form Normal-200</t>
  </si>
  <si>
    <t>B Form Urgent-700</t>
  </si>
  <si>
    <t>CNIC Cancilation-100</t>
  </si>
  <si>
    <t>Document Compoisition-200</t>
  </si>
  <si>
    <t>Divorce Certificate-8000</t>
  </si>
  <si>
    <t>Death Certificate-4000</t>
  </si>
  <si>
    <t>Service PKR 100-100</t>
  </si>
  <si>
    <t>Service PKR 200-200</t>
  </si>
  <si>
    <t>Service PKR 300-300</t>
  </si>
  <si>
    <t>Service PKR 500-500</t>
  </si>
  <si>
    <t>Service PKR 1000-1000</t>
  </si>
  <si>
    <t>Service PKR 50-50</t>
  </si>
  <si>
    <t>Misc. Expenses-500</t>
  </si>
  <si>
    <t>Biomatric Verification-150</t>
  </si>
  <si>
    <t>Inspection fee-700</t>
  </si>
  <si>
    <t>Jazz Cash-1</t>
  </si>
  <si>
    <t>Easypesa-1</t>
  </si>
  <si>
    <t>Train Tickets-1</t>
  </si>
  <si>
    <t>Photocopy</t>
  </si>
  <si>
    <t>NADRA</t>
  </si>
  <si>
    <t>Word/Excel</t>
  </si>
  <si>
    <t>Union Concil</t>
  </si>
  <si>
    <t>Misc.</t>
  </si>
  <si>
    <t>Excise &amp; Taxation</t>
  </si>
  <si>
    <t>Online Payments</t>
  </si>
  <si>
    <t>Tickets</t>
  </si>
  <si>
    <t>FRC-3000</t>
  </si>
  <si>
    <t>Fixed</t>
  </si>
  <si>
    <t>-</t>
  </si>
  <si>
    <t>Account_Category</t>
  </si>
  <si>
    <t>Account_Type</t>
  </si>
  <si>
    <t>Opening_Balance</t>
  </si>
  <si>
    <t>Current_Balance</t>
  </si>
  <si>
    <t>Service_Category</t>
  </si>
  <si>
    <t>Tax_Applicable</t>
  </si>
  <si>
    <t>Purchase_ID</t>
  </si>
  <si>
    <t>Reference_No</t>
  </si>
  <si>
    <t>Payment_Method</t>
  </si>
  <si>
    <t>Expiry_Date</t>
  </si>
  <si>
    <t>Username</t>
  </si>
  <si>
    <t>Password</t>
  </si>
  <si>
    <t>Status</t>
  </si>
  <si>
    <t>Start_Date</t>
  </si>
  <si>
    <t>admin</t>
  </si>
  <si>
    <t>Active</t>
  </si>
  <si>
    <t>Supplier</t>
  </si>
  <si>
    <t>Customer</t>
  </si>
  <si>
    <t>Expenses</t>
  </si>
  <si>
    <t>Invoice_ID</t>
  </si>
  <si>
    <t>Payment_Status</t>
  </si>
  <si>
    <t>Invoice_Date</t>
  </si>
  <si>
    <t>Tax</t>
  </si>
  <si>
    <t>Customer:</t>
  </si>
  <si>
    <t>Address:</t>
  </si>
  <si>
    <t>Qty</t>
  </si>
  <si>
    <t>Amount</t>
  </si>
  <si>
    <t>Tax:</t>
  </si>
  <si>
    <t>Total:</t>
  </si>
  <si>
    <t>SALAAR DIGITAL SERVICES</t>
  </si>
  <si>
    <t>Phone/Whatsapp: 0300-2740001</t>
  </si>
  <si>
    <t>Invoice #:</t>
  </si>
  <si>
    <t>Particulars</t>
  </si>
  <si>
    <t>Discount:</t>
  </si>
  <si>
    <t>Disc</t>
  </si>
  <si>
    <t>Sani Pull, Rahim Yar Khan, Pakistan.</t>
  </si>
  <si>
    <t>SALE INVOICE</t>
  </si>
  <si>
    <t>Contact:</t>
  </si>
  <si>
    <t>Balance:</t>
  </si>
  <si>
    <t>Rate:</t>
  </si>
  <si>
    <t>Payment Method:</t>
  </si>
  <si>
    <t>Payment Status:</t>
  </si>
  <si>
    <t>Service Name:</t>
  </si>
  <si>
    <t>Quantity:</t>
  </si>
  <si>
    <t>Due Date:</t>
  </si>
  <si>
    <t>Sub Total:</t>
  </si>
  <si>
    <t>Inv_ID</t>
  </si>
  <si>
    <t>Inv_Date</t>
  </si>
  <si>
    <t>Acc_Name</t>
  </si>
  <si>
    <t>Acc_ID</t>
  </si>
  <si>
    <t>Sub_Tot</t>
  </si>
  <si>
    <t>Total</t>
  </si>
  <si>
    <t>PayMeth</t>
  </si>
  <si>
    <t>DueDate</t>
  </si>
  <si>
    <t>*</t>
  </si>
  <si>
    <t>Account_ID:</t>
  </si>
  <si>
    <t>Description:</t>
  </si>
  <si>
    <t>Cash</t>
  </si>
  <si>
    <t>Online</t>
  </si>
  <si>
    <t>Credit</t>
  </si>
  <si>
    <t>Paid</t>
  </si>
  <si>
    <t>Un-paid</t>
  </si>
  <si>
    <t>Partially-Paid</t>
  </si>
  <si>
    <t>Payment Method</t>
  </si>
  <si>
    <t>Payment Status</t>
  </si>
  <si>
    <r>
      <t xml:space="preserve">Thank You!
</t>
    </r>
    <r>
      <rPr>
        <b/>
        <sz val="8"/>
        <color theme="1"/>
        <rFont val="Calibri"/>
        <family val="2"/>
        <scheme val="minor"/>
      </rPr>
      <t>Created By Salaar Digital Solutions 0300-2740001</t>
    </r>
  </si>
  <si>
    <t>Journal_ID</t>
  </si>
  <si>
    <t>Debit</t>
  </si>
  <si>
    <t>Testing</t>
  </si>
  <si>
    <t>INV-0002</t>
  </si>
  <si>
    <t>Invoice Date:</t>
  </si>
  <si>
    <t xml:space="preserve"> - </t>
  </si>
  <si>
    <t>ACC-0003</t>
  </si>
  <si>
    <t>Purchase_Date</t>
  </si>
  <si>
    <t>Sale_Category</t>
  </si>
  <si>
    <t>New#:</t>
  </si>
  <si>
    <t>Payment_Meth</t>
  </si>
  <si>
    <t>Ref_No</t>
  </si>
  <si>
    <t>Date:</t>
  </si>
  <si>
    <t>PURCHASE INVOICE</t>
  </si>
  <si>
    <t>Account:</t>
  </si>
  <si>
    <t>Reference_No:</t>
  </si>
  <si>
    <t>Category:</t>
  </si>
  <si>
    <t>Category</t>
  </si>
  <si>
    <t>PI-0002</t>
  </si>
  <si>
    <t>PI-0003</t>
  </si>
  <si>
    <t>Reference</t>
  </si>
  <si>
    <t>Payment_ID</t>
  </si>
  <si>
    <t>Payment_Type</t>
  </si>
  <si>
    <t>Source_Type</t>
  </si>
  <si>
    <t>Journal_Date</t>
  </si>
  <si>
    <t>Bank</t>
  </si>
  <si>
    <t>Sales Tax Payable</t>
  </si>
  <si>
    <t>Input Tax</t>
  </si>
  <si>
    <t>Purchase</t>
  </si>
  <si>
    <t>Sales Revenue</t>
  </si>
  <si>
    <t>Meh Customer</t>
  </si>
  <si>
    <t>Abr Supplier</t>
  </si>
  <si>
    <t>Ans Supplier</t>
  </si>
  <si>
    <t>GPS Customer</t>
  </si>
  <si>
    <t>Other Customers</t>
  </si>
  <si>
    <t>abc@gmail.com</t>
  </si>
  <si>
    <t>abcd@gmail.com</t>
  </si>
  <si>
    <t>ab1c@gmail.com</t>
  </si>
  <si>
    <t>sabc@gmail.com</t>
  </si>
  <si>
    <t>aasd@gmail.com</t>
  </si>
  <si>
    <t>UAE</t>
  </si>
  <si>
    <t>abx</t>
  </si>
  <si>
    <t>sda</t>
  </si>
  <si>
    <t>asd</t>
  </si>
  <si>
    <t>sde</t>
  </si>
  <si>
    <t>jeg</t>
  </si>
  <si>
    <t>Sale</t>
  </si>
  <si>
    <t>Sale Invoice</t>
  </si>
  <si>
    <t>Purchase Invoice</t>
  </si>
  <si>
    <t>JRN-00001</t>
  </si>
  <si>
    <t>ACC-0007</t>
  </si>
  <si>
    <t>ACC-0011</t>
  </si>
  <si>
    <t>ACC-0009</t>
  </si>
  <si>
    <t>JRN-00002</t>
  </si>
  <si>
    <t>JRN-00004</t>
  </si>
  <si>
    <t>JRN-00005</t>
  </si>
  <si>
    <t>JRN-00006</t>
  </si>
  <si>
    <t>INV-0001</t>
  </si>
  <si>
    <t>INV-0003</t>
  </si>
  <si>
    <t>JRN-00007</t>
  </si>
  <si>
    <t>JRN-00008</t>
  </si>
  <si>
    <t>JRN-00009</t>
  </si>
  <si>
    <t>ACC-0006</t>
  </si>
  <si>
    <t>INV-0004</t>
  </si>
  <si>
    <t>JRN-00010</t>
  </si>
  <si>
    <t>JRN-00011</t>
  </si>
  <si>
    <t>JRN-00012</t>
  </si>
  <si>
    <t>Marriage Cert. Mus.</t>
  </si>
  <si>
    <t>Doc. Compoisition</t>
  </si>
  <si>
    <t>Marriage Cert. Non</t>
  </si>
  <si>
    <t>Marriage Cert. Non-3000</t>
  </si>
  <si>
    <t>Marriage Cert. Mus.-4000</t>
  </si>
  <si>
    <t>Doc. Compoisition-200</t>
  </si>
  <si>
    <t>Birth Cert 18-30-3000</t>
  </si>
  <si>
    <t>Birth Cert 15-18-2000</t>
  </si>
  <si>
    <t>Birth Cert 10-15-1500</t>
  </si>
  <si>
    <t>Birth Cer 01-10-900</t>
  </si>
  <si>
    <t>Transfer Motor Vehicle-1500</t>
  </si>
  <si>
    <t>JRN-00013</t>
  </si>
  <si>
    <t>JRN-00014</t>
  </si>
  <si>
    <t>JRN-00015</t>
  </si>
  <si>
    <t>ACC-0012</t>
  </si>
  <si>
    <t>PI-0001</t>
  </si>
  <si>
    <t>JRN-00016</t>
  </si>
  <si>
    <t>JRN-00017</t>
  </si>
  <si>
    <t>JRN-00018</t>
  </si>
  <si>
    <t>JRN-00019</t>
  </si>
  <si>
    <t>ACC-0010</t>
  </si>
  <si>
    <t>JRN-00020</t>
  </si>
  <si>
    <t>Cheque</t>
  </si>
  <si>
    <t>Other</t>
  </si>
  <si>
    <t>Cash_Bank_Account</t>
  </si>
  <si>
    <t>PAY-0001</t>
  </si>
  <si>
    <t>Receive</t>
  </si>
  <si>
    <t>df sdfg ds</t>
  </si>
  <si>
    <t>JRN-00021</t>
  </si>
  <si>
    <t>Payment received from Meh Customer</t>
  </si>
  <si>
    <t>Payment</t>
  </si>
  <si>
    <t>Payment received</t>
  </si>
  <si>
    <t>testing</t>
  </si>
  <si>
    <t>JRN-00022</t>
  </si>
  <si>
    <t>PAY-0002</t>
  </si>
  <si>
    <t>INV-00001</t>
  </si>
  <si>
    <t>sddsadf afd asddf</t>
  </si>
  <si>
    <t>JRN-00023</t>
  </si>
  <si>
    <t>JRN-00024</t>
  </si>
  <si>
    <t>GENERAL LEDGER</t>
  </si>
  <si>
    <t>From:</t>
  </si>
  <si>
    <t>Assets</t>
  </si>
  <si>
    <t>Liability</t>
  </si>
  <si>
    <t>Asset</t>
  </si>
  <si>
    <t>Tax Payable</t>
  </si>
  <si>
    <t>Input Tax Receivable</t>
  </si>
  <si>
    <t>Revenue</t>
  </si>
  <si>
    <t>Digital Cash</t>
  </si>
  <si>
    <t>To:</t>
  </si>
  <si>
    <t>PAY-0003</t>
  </si>
  <si>
    <t>JRN-00025</t>
  </si>
  <si>
    <t>JRN-00026</t>
  </si>
  <si>
    <t>INV-0005</t>
  </si>
  <si>
    <t>JRN-00027</t>
  </si>
  <si>
    <t>JRN-00028</t>
  </si>
  <si>
    <t>JRN-00029</t>
  </si>
  <si>
    <t>PI-0004</t>
  </si>
  <si>
    <t>JRN-00030</t>
  </si>
  <si>
    <t>JRN-00031</t>
  </si>
  <si>
    <t>ACC-0001</t>
  </si>
  <si>
    <t>PI-0005</t>
  </si>
  <si>
    <t>JRN-00032</t>
  </si>
  <si>
    <t>JRN-00033</t>
  </si>
  <si>
    <t>ACC-0002</t>
  </si>
  <si>
    <t>INV-0006</t>
  </si>
  <si>
    <t>JRN-00034</t>
  </si>
  <si>
    <t>PAY-0004</t>
  </si>
  <si>
    <t>Payment made to Abr Supplier</t>
  </si>
  <si>
    <t>Payment made</t>
  </si>
  <si>
    <t>Row Labels</t>
  </si>
  <si>
    <t>Grand Total</t>
  </si>
  <si>
    <t>Column Labels</t>
  </si>
  <si>
    <t>Profit</t>
  </si>
  <si>
    <t>Sum of Line_Total</t>
  </si>
  <si>
    <t>INV-0007</t>
  </si>
  <si>
    <t>JRN-00037</t>
  </si>
  <si>
    <t>JRN-00038</t>
  </si>
  <si>
    <t>JRN-00039</t>
  </si>
  <si>
    <t>INV-0008</t>
  </si>
  <si>
    <t>JRN-00040</t>
  </si>
  <si>
    <t>JRN-00041</t>
  </si>
  <si>
    <t>PI-0006</t>
  </si>
  <si>
    <t>JRN-00042</t>
  </si>
  <si>
    <t>JRN-00043</t>
  </si>
  <si>
    <t>PI-0007</t>
  </si>
  <si>
    <t>JRN-00044</t>
  </si>
  <si>
    <t>JRN-00045</t>
  </si>
  <si>
    <t>PAY-0005</t>
  </si>
  <si>
    <t>ACC-0005</t>
  </si>
  <si>
    <t>Payment made to Expenses</t>
  </si>
  <si>
    <t>PAY-0006</t>
  </si>
  <si>
    <t>JRN-00046</t>
  </si>
  <si>
    <t>PI-0008</t>
  </si>
  <si>
    <t>JRN-00049</t>
  </si>
  <si>
    <t>JRN-00050</t>
  </si>
  <si>
    <t>JRN-00051</t>
  </si>
  <si>
    <t>INV-0009</t>
  </si>
  <si>
    <t>JRN-00052</t>
  </si>
  <si>
    <t>Developer Info</t>
  </si>
  <si>
    <t>Developer Name:</t>
  </si>
  <si>
    <t>Salaar Digital Services</t>
  </si>
  <si>
    <t>Email:</t>
  </si>
  <si>
    <t>salaardigitalservices@gmail.com</t>
  </si>
  <si>
    <t>WhatsApp:</t>
  </si>
  <si>
    <t>Version:</t>
  </si>
  <si>
    <t>Last Updated:</t>
  </si>
  <si>
    <t>License Notice</t>
  </si>
  <si>
    <t>⚠️ This workbook is protected to prevent unauthorized edits. Only input cells are accessible.</t>
  </si>
  <si>
    <t>To unlock premium features or request customization, please subscribe to our service package.</t>
  </si>
  <si>
    <t>Customization Info</t>
  </si>
  <si>
    <t>Need to add features?</t>
  </si>
  <si>
    <t>Want a multi-user version?</t>
  </si>
  <si>
    <t>📩 Contact us for paid customization or support.</t>
  </si>
  <si>
    <t>v1.0 – SDS POS Excel System</t>
  </si>
  <si>
    <t>Year</t>
  </si>
  <si>
    <t>Month</t>
  </si>
  <si>
    <t>Month#</t>
  </si>
  <si>
    <t>Day</t>
  </si>
  <si>
    <t>Day#</t>
  </si>
  <si>
    <t>Week</t>
  </si>
  <si>
    <t>sort by</t>
  </si>
  <si>
    <t>INV-0010</t>
  </si>
  <si>
    <t>JRN-00053</t>
  </si>
  <si>
    <t>JRN-00054</t>
  </si>
  <si>
    <t>JRN-00055</t>
  </si>
  <si>
    <t>PAY-0007</t>
  </si>
  <si>
    <t>Payment made to Cash</t>
  </si>
  <si>
    <t>Aug-26</t>
  </si>
  <si>
    <t>Sales_Total</t>
  </si>
  <si>
    <t>PI-0009</t>
  </si>
  <si>
    <t>JRN-00057</t>
  </si>
  <si>
    <t>JRN-00058</t>
  </si>
  <si>
    <t>INV-0011</t>
  </si>
  <si>
    <t>JRN-00059</t>
  </si>
  <si>
    <t>JRN-00060</t>
  </si>
  <si>
    <t>JRN-00061</t>
  </si>
  <si>
    <t>INV-0012</t>
  </si>
  <si>
    <t>JRN-00062</t>
  </si>
  <si>
    <t>JRN-00063</t>
  </si>
  <si>
    <t>INV-0013</t>
  </si>
  <si>
    <t>JRN-00064</t>
  </si>
  <si>
    <t>JRN-00065</t>
  </si>
  <si>
    <t>Sep-26</t>
  </si>
  <si>
    <t>INV-0014</t>
  </si>
  <si>
    <t>JRN-00066</t>
  </si>
  <si>
    <t>INV-0015</t>
  </si>
  <si>
    <t>JRN-00069</t>
  </si>
  <si>
    <t>JRN-00070</t>
  </si>
  <si>
    <t>JRN-00071</t>
  </si>
  <si>
    <t>JRN-00072</t>
  </si>
  <si>
    <t>PI-0010</t>
  </si>
  <si>
    <t>PI-0011</t>
  </si>
  <si>
    <t>JRN-00073</t>
  </si>
  <si>
    <t>JRN-00074</t>
  </si>
  <si>
    <t>Cash/Credit</t>
  </si>
  <si>
    <t>Business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</si>
</sst>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64" formatCode="#,##0.00;\(#,##0.00\)"/>
    <numFmt numFmtId="165" formatCode="#,##0;\(#,##0\)"/>
    <numFmt numFmtId="166" formatCode="#,##0.0;\(#,##0.0\)"/>
    <numFmt numFmtId="167" formatCode="[$]dd\-mmm\-yyyy;@" x16r2:formatCode16="[$-en-PK,1]dd\-mmm\-yyyy;@"/>
    <numFmt numFmtId="168" formatCode="_-* #,##0_-;\-* #,##0_-;_-* &quot;-&quot;??_-;_-@_-"/>
    <numFmt numFmtId="169" formatCode="dd\-mmm\-yyyy"/>
    <numFmt numFmtId="170" formatCode="\+000000000000"/>
  </numFmts>
  <fonts count="22" x14ac:knownFonts="1">
    <font>
      <sz val="11"/>
      <color theme="1"/>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sz val="8"/>
      <name val="Calibri"/>
      <family val="2"/>
      <scheme val="minor"/>
    </font>
    <font>
      <b/>
      <sz val="9"/>
      <color theme="1"/>
      <name val="Calibri"/>
      <family val="2"/>
      <scheme val="minor"/>
    </font>
    <font>
      <b/>
      <sz val="8"/>
      <color theme="1"/>
      <name val="Calibri"/>
      <family val="2"/>
      <scheme val="minor"/>
    </font>
    <font>
      <sz val="14"/>
      <color theme="1"/>
      <name val="Berlin Sans FB Demi"/>
      <family val="2"/>
    </font>
    <font>
      <sz val="11"/>
      <color theme="1"/>
      <name val="Berlin Sans FB Demi"/>
      <family val="2"/>
    </font>
    <font>
      <sz val="12"/>
      <color theme="1"/>
      <name val="Berlin Sans FB Demi"/>
      <family val="2"/>
    </font>
    <font>
      <b/>
      <u/>
      <sz val="10"/>
      <color theme="1"/>
      <name val="Calibri"/>
      <family val="2"/>
      <scheme val="minor"/>
    </font>
    <font>
      <sz val="10"/>
      <color theme="1"/>
      <name val="Calibri"/>
      <family val="2"/>
      <scheme val="minor"/>
    </font>
    <font>
      <sz val="10"/>
      <name val="Calibri"/>
      <family val="2"/>
      <scheme val="minor"/>
    </font>
    <font>
      <sz val="9"/>
      <color theme="1"/>
      <name val="Calibri"/>
      <family val="2"/>
      <scheme val="minor"/>
    </font>
    <font>
      <sz val="9"/>
      <color theme="0"/>
      <name val="Calibri"/>
      <family val="2"/>
      <scheme val="minor"/>
    </font>
    <font>
      <b/>
      <sz val="9"/>
      <color theme="0"/>
      <name val="Calibri"/>
      <family val="2"/>
      <scheme val="minor"/>
    </font>
    <font>
      <b/>
      <u/>
      <sz val="10"/>
      <color theme="1"/>
      <name val="Times New Roman"/>
      <family val="1"/>
    </font>
    <font>
      <b/>
      <i/>
      <sz val="24"/>
      <color theme="1"/>
      <name val="Times New Roman"/>
      <family val="1"/>
    </font>
    <font>
      <u/>
      <sz val="11"/>
      <color theme="10"/>
      <name val="Calibri"/>
      <family val="2"/>
      <scheme val="minor"/>
    </font>
    <font>
      <b/>
      <sz val="14"/>
      <color theme="1"/>
      <name val="Calibri"/>
      <family val="2"/>
      <scheme val="minor"/>
    </font>
    <font>
      <sz val="12"/>
      <color theme="1"/>
      <name val="Calibri"/>
      <family val="2"/>
      <scheme val="minor"/>
    </font>
    <font>
      <u/>
      <sz val="12"/>
      <color theme="10"/>
      <name val="Calibri"/>
      <family val="2"/>
      <scheme val="minor"/>
    </font>
  </fonts>
  <fills count="13">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39997558519241921"/>
        <bgColor indexed="64"/>
      </patternFill>
    </fill>
    <fill>
      <gradientFill degree="270">
        <stop position="0">
          <color theme="9" tint="0.59999389629810485"/>
        </stop>
        <stop position="1">
          <color theme="9" tint="0.40000610370189521"/>
        </stop>
      </gradientFill>
    </fill>
    <fill>
      <patternFill patternType="solid">
        <fgColor theme="9" tint="0.59999389629810485"/>
        <bgColor indexed="64"/>
      </patternFill>
    </fill>
    <fill>
      <patternFill patternType="solid">
        <fgColor theme="9" tint="0.59999389629810485"/>
        <bgColor theme="4"/>
      </patternFill>
    </fill>
    <fill>
      <gradientFill degree="90">
        <stop position="0">
          <color theme="9" tint="0.40000610370189521"/>
        </stop>
        <stop position="1">
          <color theme="9" tint="0.59999389629810485"/>
        </stop>
      </gradientFill>
    </fill>
  </fills>
  <borders count="2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right/>
      <top style="thin">
        <color auto="1"/>
      </top>
      <bottom style="thin">
        <color auto="1"/>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top/>
      <bottom style="thin">
        <color indexed="64"/>
      </bottom>
      <diagonal/>
    </border>
  </borders>
  <cellStyleXfs count="3">
    <xf numFmtId="0" fontId="0" fillId="0" borderId="0"/>
    <xf numFmtId="43" fontId="2" fillId="0" borderId="0" applyFont="0" applyFill="0" applyBorder="0" applyAlignment="0" applyProtection="0"/>
    <xf numFmtId="0" fontId="18" fillId="0" borderId="0" applyNumberFormat="0" applyFill="0" applyBorder="0" applyAlignment="0" applyProtection="0"/>
  </cellStyleXfs>
  <cellXfs count="145">
    <xf numFmtId="0" fontId="0" fillId="0" borderId="0" xfId="0"/>
    <xf numFmtId="0" fontId="0" fillId="0" borderId="0" xfId="0" applyNumberFormat="1"/>
    <xf numFmtId="0" fontId="5" fillId="4" borderId="10" xfId="0" applyFont="1" applyFill="1" applyBorder="1" applyAlignment="1">
      <alignment horizontal="right" vertical="center"/>
    </xf>
    <xf numFmtId="0" fontId="5" fillId="4" borderId="0" xfId="0" applyFont="1" applyFill="1" applyAlignment="1">
      <alignment horizontal="left" vertical="center"/>
    </xf>
    <xf numFmtId="0" fontId="5" fillId="4" borderId="0" xfId="0" applyFont="1" applyFill="1" applyAlignment="1">
      <alignment horizontal="right" vertical="center"/>
    </xf>
    <xf numFmtId="0" fontId="0" fillId="0" borderId="11" xfId="0" applyBorder="1"/>
    <xf numFmtId="0" fontId="5" fillId="4" borderId="11" xfId="0" applyFont="1" applyFill="1" applyBorder="1" applyAlignment="1">
      <alignment horizontal="right" vertical="center"/>
    </xf>
    <xf numFmtId="0" fontId="5" fillId="4" borderId="12" xfId="0" applyFont="1" applyFill="1" applyBorder="1" applyAlignment="1">
      <alignment horizontal="center" vertical="center" wrapText="1"/>
    </xf>
    <xf numFmtId="43" fontId="5" fillId="4" borderId="13" xfId="1" applyFont="1" applyFill="1" applyBorder="1" applyAlignment="1" applyProtection="1">
      <alignment horizontal="center" vertical="center" wrapText="1"/>
    </xf>
    <xf numFmtId="164" fontId="5" fillId="4" borderId="14" xfId="1" applyNumberFormat="1" applyFont="1" applyFill="1" applyBorder="1" applyAlignment="1" applyProtection="1">
      <alignment horizontal="center" vertical="center" wrapText="1"/>
    </xf>
    <xf numFmtId="0" fontId="5" fillId="4" borderId="10" xfId="0" applyFont="1" applyFill="1" applyBorder="1" applyAlignment="1">
      <alignment horizontal="center" vertical="center" wrapText="1"/>
    </xf>
    <xf numFmtId="165" fontId="5" fillId="4" borderId="11" xfId="1" applyNumberFormat="1" applyFont="1" applyFill="1" applyBorder="1" applyAlignment="1" applyProtection="1">
      <alignment horizontal="center" vertical="center" wrapText="1"/>
    </xf>
    <xf numFmtId="43" fontId="5" fillId="4" borderId="0" xfId="1" applyFont="1" applyFill="1" applyBorder="1" applyAlignment="1" applyProtection="1">
      <alignment horizontal="center" vertical="center" wrapText="1"/>
    </xf>
    <xf numFmtId="164" fontId="5" fillId="4" borderId="11" xfId="1" applyNumberFormat="1" applyFont="1" applyFill="1" applyBorder="1" applyAlignment="1" applyProtection="1">
      <alignment horizontal="center" vertical="center" wrapText="1"/>
    </xf>
    <xf numFmtId="0" fontId="5" fillId="4" borderId="13"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0" fillId="0" borderId="0" xfId="0" applyAlignment="1">
      <alignment horizontal="right"/>
    </xf>
    <xf numFmtId="14" fontId="0" fillId="0" borderId="0" xfId="0" applyNumberFormat="1"/>
    <xf numFmtId="0" fontId="0" fillId="0" borderId="0" xfId="0" applyAlignment="1">
      <alignment horizontal="center"/>
    </xf>
    <xf numFmtId="165" fontId="5" fillId="4" borderId="11" xfId="1" applyNumberFormat="1" applyFont="1" applyFill="1" applyBorder="1" applyAlignment="1" applyProtection="1">
      <alignment horizontal="center" vertical="center"/>
    </xf>
    <xf numFmtId="14" fontId="5" fillId="4" borderId="0" xfId="0" applyNumberFormat="1" applyFont="1" applyFill="1" applyBorder="1" applyAlignment="1">
      <alignment horizontal="left" vertical="center"/>
    </xf>
    <xf numFmtId="169" fontId="5" fillId="4" borderId="0" xfId="0" applyNumberFormat="1" applyFont="1" applyFill="1" applyAlignment="1">
      <alignment horizontal="right" vertical="center"/>
    </xf>
    <xf numFmtId="14" fontId="11" fillId="0" borderId="0" xfId="0" applyNumberFormat="1" applyFont="1" applyAlignment="1">
      <alignment horizontal="center"/>
    </xf>
    <xf numFmtId="0" fontId="11" fillId="0" borderId="0" xfId="0" applyFont="1" applyBorder="1" applyAlignment="1">
      <alignment horizontal="right"/>
    </xf>
    <xf numFmtId="0" fontId="11" fillId="0" borderId="0" xfId="0" applyFont="1" applyBorder="1" applyAlignment="1">
      <alignment horizontal="center"/>
    </xf>
    <xf numFmtId="169" fontId="11" fillId="0" borderId="0" xfId="0" applyNumberFormat="1" applyFont="1" applyBorder="1" applyAlignment="1">
      <alignment horizontal="center"/>
    </xf>
    <xf numFmtId="0" fontId="14" fillId="0" borderId="0" xfId="0" applyFont="1" applyAlignment="1">
      <alignment horizontal="right" vertical="top"/>
    </xf>
    <xf numFmtId="14" fontId="14" fillId="0" borderId="0" xfId="0" applyNumberFormat="1" applyFont="1" applyAlignment="1">
      <alignment horizontal="center" vertical="top"/>
    </xf>
    <xf numFmtId="0" fontId="11"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protection hidden="1"/>
    </xf>
    <xf numFmtId="0" fontId="11" fillId="0" borderId="0" xfId="0" applyFont="1" applyFill="1" applyBorder="1" applyAlignment="1">
      <alignment horizontal="center"/>
    </xf>
    <xf numFmtId="0" fontId="15" fillId="2" borderId="2" xfId="0" applyFont="1" applyFill="1" applyBorder="1" applyAlignment="1">
      <alignment horizontal="center"/>
    </xf>
    <xf numFmtId="0" fontId="15" fillId="2" borderId="3" xfId="0" applyFont="1" applyFill="1" applyBorder="1" applyAlignment="1">
      <alignment horizontal="center"/>
    </xf>
    <xf numFmtId="0" fontId="13" fillId="0" borderId="0" xfId="0" applyFont="1" applyAlignment="1">
      <alignment horizontal="center"/>
    </xf>
    <xf numFmtId="0" fontId="11" fillId="0" borderId="0" xfId="0" applyFont="1" applyAlignment="1">
      <alignment horizontal="center"/>
    </xf>
    <xf numFmtId="166" fontId="11" fillId="0" borderId="0" xfId="0" applyNumberFormat="1" applyFont="1" applyAlignment="1">
      <alignment horizontal="center"/>
    </xf>
    <xf numFmtId="165" fontId="11" fillId="0" borderId="0" xfId="0" applyNumberFormat="1" applyFont="1" applyAlignment="1">
      <alignment horizontal="center"/>
    </xf>
    <xf numFmtId="0" fontId="5" fillId="4" borderId="0" xfId="0" applyFont="1" applyFill="1" applyBorder="1" applyAlignment="1">
      <alignment vertical="center"/>
    </xf>
    <xf numFmtId="0" fontId="5" fillId="4" borderId="0" xfId="0" applyFont="1" applyFill="1" applyBorder="1" applyAlignment="1">
      <alignment horizontal="right" vertical="center"/>
    </xf>
    <xf numFmtId="49" fontId="5" fillId="4" borderId="19" xfId="0" applyNumberFormat="1" applyFont="1" applyFill="1" applyBorder="1" applyAlignment="1">
      <alignment vertical="center"/>
    </xf>
    <xf numFmtId="49" fontId="5" fillId="4" borderId="19" xfId="0" applyNumberFormat="1" applyFont="1" applyFill="1" applyBorder="1" applyAlignment="1">
      <alignment horizontal="right" vertical="center"/>
    </xf>
    <xf numFmtId="0" fontId="5" fillId="4" borderId="11" xfId="0" applyFont="1" applyFill="1" applyBorder="1" applyAlignment="1">
      <alignment horizontal="left" vertical="center"/>
    </xf>
    <xf numFmtId="0" fontId="0" fillId="0" borderId="0" xfId="0" applyFill="1"/>
    <xf numFmtId="0" fontId="13" fillId="0" borderId="23" xfId="0" applyFont="1" applyBorder="1" applyAlignment="1">
      <alignment horizontal="center"/>
    </xf>
    <xf numFmtId="0" fontId="15" fillId="2" borderId="23" xfId="0" applyFont="1" applyFill="1" applyBorder="1" applyAlignment="1">
      <alignment horizontal="center" vertical="center"/>
    </xf>
    <xf numFmtId="165" fontId="13" fillId="0" borderId="23" xfId="0" applyNumberFormat="1" applyFont="1" applyBorder="1" applyAlignment="1">
      <alignment horizontal="center"/>
    </xf>
    <xf numFmtId="165" fontId="0" fillId="0" borderId="0" xfId="0" applyNumberFormat="1"/>
    <xf numFmtId="0" fontId="3" fillId="0" borderId="0" xfId="0" applyFont="1" applyAlignment="1">
      <alignment horizontal="center" vertical="center" wrapText="1"/>
    </xf>
    <xf numFmtId="0" fontId="3" fillId="0" borderId="0" xfId="0" applyFont="1" applyAlignment="1">
      <alignment horizontal="left" vertical="center"/>
    </xf>
    <xf numFmtId="0" fontId="0" fillId="0" borderId="0" xfId="0" applyAlignment="1">
      <alignment vertical="center" wrapText="1"/>
    </xf>
    <xf numFmtId="0" fontId="3" fillId="0" borderId="0" xfId="0" applyFont="1" applyAlignment="1">
      <alignment vertical="center" wrapText="1"/>
    </xf>
    <xf numFmtId="0" fontId="0" fillId="0" borderId="0" xfId="0" applyProtection="1"/>
    <xf numFmtId="0" fontId="0" fillId="0" borderId="0" xfId="0" applyAlignment="1" applyProtection="1">
      <alignment horizontal="right"/>
    </xf>
    <xf numFmtId="168" fontId="0" fillId="0" borderId="23" xfId="1" applyNumberFormat="1" applyFont="1" applyBorder="1" applyProtection="1"/>
    <xf numFmtId="0" fontId="1" fillId="7" borderId="24" xfId="0" applyFont="1" applyFill="1" applyBorder="1" applyAlignment="1" applyProtection="1">
      <alignment horizontal="center" vertical="center" wrapText="1"/>
    </xf>
    <xf numFmtId="0" fontId="1" fillId="7" borderId="25" xfId="0" applyFont="1" applyFill="1" applyBorder="1" applyAlignment="1" applyProtection="1">
      <alignment horizontal="center" vertical="center" wrapText="1"/>
    </xf>
    <xf numFmtId="0" fontId="1" fillId="7" borderId="26" xfId="0" applyFont="1" applyFill="1" applyBorder="1" applyAlignment="1" applyProtection="1">
      <alignment horizontal="center" vertical="center" wrapText="1"/>
    </xf>
    <xf numFmtId="0" fontId="0" fillId="0" borderId="23" xfId="0" applyBorder="1" applyProtection="1"/>
    <xf numFmtId="14" fontId="0" fillId="0" borderId="23" xfId="0" applyNumberFormat="1" applyBorder="1" applyProtection="1"/>
    <xf numFmtId="14" fontId="0" fillId="0" borderId="0" xfId="0" applyNumberFormat="1" applyProtection="1"/>
    <xf numFmtId="0" fontId="17" fillId="0" borderId="0" xfId="0" applyFont="1" applyProtection="1"/>
    <xf numFmtId="0" fontId="0" fillId="6" borderId="23" xfId="0" applyFill="1" applyBorder="1" applyProtection="1">
      <protection locked="0"/>
    </xf>
    <xf numFmtId="14" fontId="0" fillId="4" borderId="23" xfId="0" applyNumberFormat="1" applyFill="1" applyBorder="1" applyAlignment="1" applyProtection="1">
      <alignment horizontal="center"/>
      <protection locked="0"/>
    </xf>
    <xf numFmtId="0" fontId="11" fillId="5" borderId="22" xfId="0" applyFont="1" applyFill="1" applyBorder="1" applyAlignment="1" applyProtection="1">
      <alignment horizontal="center"/>
      <protection locked="0"/>
    </xf>
    <xf numFmtId="0" fontId="11" fillId="5" borderId="21" xfId="0" applyFont="1" applyFill="1" applyBorder="1" applyAlignment="1" applyProtection="1">
      <alignment horizontal="center"/>
      <protection locked="0"/>
    </xf>
    <xf numFmtId="0" fontId="11" fillId="5" borderId="0" xfId="0" applyFont="1" applyFill="1" applyBorder="1" applyAlignment="1" applyProtection="1">
      <alignment horizontal="center"/>
      <protection locked="0"/>
    </xf>
    <xf numFmtId="0" fontId="11" fillId="0" borderId="0" xfId="0" applyFont="1" applyBorder="1" applyAlignment="1" applyProtection="1">
      <alignment horizontal="center"/>
      <protection locked="0"/>
    </xf>
    <xf numFmtId="169" fontId="11" fillId="0" borderId="0" xfId="0" applyNumberFormat="1" applyFont="1" applyBorder="1" applyAlignment="1" applyProtection="1">
      <alignment horizontal="center"/>
      <protection locked="0"/>
    </xf>
    <xf numFmtId="0" fontId="5" fillId="4" borderId="10" xfId="0" applyFont="1" applyFill="1" applyBorder="1" applyAlignment="1" applyProtection="1">
      <alignment horizontal="center" vertical="center"/>
      <protection locked="0"/>
    </xf>
    <xf numFmtId="0" fontId="5" fillId="4" borderId="0" xfId="0" applyFont="1" applyFill="1" applyBorder="1" applyAlignment="1" applyProtection="1">
      <alignment horizontal="center" vertical="center"/>
      <protection locked="0"/>
    </xf>
    <xf numFmtId="168" fontId="5" fillId="4" borderId="0" xfId="1" applyNumberFormat="1" applyFont="1" applyFill="1" applyBorder="1" applyAlignment="1" applyProtection="1">
      <alignment horizontal="center" vertical="center"/>
      <protection locked="0"/>
    </xf>
    <xf numFmtId="0" fontId="0" fillId="0" borderId="0" xfId="0" applyProtection="1">
      <protection locked="0"/>
    </xf>
    <xf numFmtId="167" fontId="5" fillId="4" borderId="11" xfId="0" applyNumberFormat="1" applyFont="1" applyFill="1" applyBorder="1" applyAlignment="1" applyProtection="1">
      <alignment horizontal="left" vertical="center"/>
      <protection locked="0"/>
    </xf>
    <xf numFmtId="0" fontId="0" fillId="8" borderId="0" xfId="0" applyFill="1"/>
    <xf numFmtId="0" fontId="0" fillId="9" borderId="0" xfId="0" applyFill="1"/>
    <xf numFmtId="0" fontId="0" fillId="10" borderId="0" xfId="0" applyFill="1"/>
    <xf numFmtId="0" fontId="0" fillId="0" borderId="0" xfId="0" pivotButton="1"/>
    <xf numFmtId="0" fontId="0" fillId="0" borderId="0" xfId="0" applyAlignment="1">
      <alignment horizontal="left"/>
    </xf>
    <xf numFmtId="0" fontId="0" fillId="10" borderId="0" xfId="0" applyFill="1" applyAlignment="1">
      <alignment horizontal="right"/>
    </xf>
    <xf numFmtId="0" fontId="0" fillId="10" borderId="0" xfId="0" applyFill="1" applyAlignment="1">
      <alignment horizontal="center"/>
    </xf>
    <xf numFmtId="0" fontId="15" fillId="11" borderId="23" xfId="0" applyFont="1" applyFill="1" applyBorder="1"/>
    <xf numFmtId="0" fontId="13" fillId="10" borderId="23" xfId="0" applyNumberFormat="1" applyFont="1" applyFill="1" applyBorder="1"/>
    <xf numFmtId="167" fontId="13" fillId="10" borderId="23" xfId="0" applyNumberFormat="1" applyFont="1" applyFill="1" applyBorder="1" applyAlignment="1">
      <alignment horizontal="right"/>
    </xf>
    <xf numFmtId="0" fontId="13" fillId="10" borderId="23" xfId="0" applyFont="1" applyFill="1" applyBorder="1" applyAlignment="1">
      <alignment horizontal="center"/>
    </xf>
    <xf numFmtId="0" fontId="13" fillId="10" borderId="23" xfId="0" applyFont="1" applyFill="1" applyBorder="1"/>
    <xf numFmtId="166" fontId="13" fillId="10" borderId="23" xfId="0" applyNumberFormat="1" applyFont="1" applyFill="1" applyBorder="1"/>
    <xf numFmtId="165" fontId="13" fillId="10" borderId="23" xfId="0" applyNumberFormat="1" applyFont="1" applyFill="1" applyBorder="1"/>
    <xf numFmtId="14" fontId="13" fillId="10" borderId="23" xfId="0" applyNumberFormat="1" applyFont="1" applyFill="1" applyBorder="1"/>
    <xf numFmtId="0" fontId="15" fillId="11" borderId="23" xfId="0" applyFont="1" applyFill="1" applyBorder="1" applyAlignment="1">
      <alignment horizontal="center" vertical="center"/>
    </xf>
    <xf numFmtId="14" fontId="13" fillId="10" borderId="23" xfId="0" applyNumberFormat="1" applyFont="1" applyFill="1" applyBorder="1" applyAlignment="1">
      <alignment horizontal="center"/>
    </xf>
    <xf numFmtId="165" fontId="13" fillId="10" borderId="23" xfId="0" applyNumberFormat="1" applyFont="1" applyFill="1" applyBorder="1" applyAlignment="1">
      <alignment horizontal="center"/>
    </xf>
    <xf numFmtId="0" fontId="0" fillId="0" borderId="0" xfId="0" applyAlignment="1">
      <alignment vertical="center"/>
    </xf>
    <xf numFmtId="14" fontId="0" fillId="3" borderId="4" xfId="0" applyNumberFormat="1" applyFont="1" applyFill="1" applyBorder="1"/>
    <xf numFmtId="14" fontId="0" fillId="3" borderId="5" xfId="0" applyNumberFormat="1" applyFont="1" applyFill="1" applyBorder="1"/>
    <xf numFmtId="0" fontId="0" fillId="3" borderId="5" xfId="0" applyFont="1" applyFill="1" applyBorder="1"/>
    <xf numFmtId="0" fontId="0" fillId="3" borderId="6" xfId="0" applyNumberFormat="1" applyFont="1" applyFill="1" applyBorder="1"/>
    <xf numFmtId="0" fontId="0" fillId="0" borderId="0" xfId="0" applyAlignment="1">
      <alignment horizontal="center" vertical="center"/>
    </xf>
    <xf numFmtId="0" fontId="0" fillId="12" borderId="0" xfId="0" applyFill="1"/>
    <xf numFmtId="0" fontId="19" fillId="12" borderId="0" xfId="0" applyFont="1" applyFill="1"/>
    <xf numFmtId="0" fontId="20" fillId="10" borderId="0" xfId="0" applyFont="1" applyFill="1"/>
    <xf numFmtId="0" fontId="21" fillId="10" borderId="0" xfId="2" applyFont="1" applyFill="1"/>
    <xf numFmtId="170" fontId="20" fillId="10" borderId="0" xfId="0" applyNumberFormat="1" applyFont="1" applyFill="1" applyAlignment="1">
      <alignment horizontal="left"/>
    </xf>
    <xf numFmtId="14" fontId="20" fillId="10" borderId="0" xfId="0" applyNumberFormat="1" applyFont="1" applyFill="1" applyAlignment="1">
      <alignment horizontal="left"/>
    </xf>
    <xf numFmtId="0" fontId="19" fillId="10" borderId="0" xfId="0" applyFont="1" applyFill="1"/>
    <xf numFmtId="0" fontId="15" fillId="11" borderId="2" xfId="0" applyFont="1" applyFill="1" applyBorder="1" applyAlignment="1">
      <alignment horizontal="center"/>
    </xf>
    <xf numFmtId="0" fontId="11" fillId="10" borderId="0" xfId="0" applyFont="1" applyFill="1" applyAlignment="1">
      <alignment horizontal="center"/>
    </xf>
    <xf numFmtId="0" fontId="15" fillId="11" borderId="1" xfId="0" applyFont="1" applyFill="1" applyBorder="1" applyAlignment="1">
      <alignment horizontal="center"/>
    </xf>
    <xf numFmtId="0" fontId="11" fillId="10" borderId="0" xfId="0" applyNumberFormat="1" applyFont="1" applyFill="1" applyAlignment="1">
      <alignment horizontal="center"/>
    </xf>
    <xf numFmtId="167" fontId="11" fillId="10" borderId="0" xfId="0" applyNumberFormat="1" applyFont="1" applyFill="1" applyAlignment="1">
      <alignment horizontal="center"/>
    </xf>
    <xf numFmtId="166" fontId="11" fillId="10" borderId="0" xfId="0" applyNumberFormat="1" applyFont="1" applyFill="1" applyAlignment="1">
      <alignment horizontal="center"/>
    </xf>
    <xf numFmtId="2" fontId="0" fillId="0" borderId="0" xfId="0" applyNumberFormat="1"/>
    <xf numFmtId="41" fontId="0" fillId="0" borderId="0" xfId="0" applyNumberFormat="1"/>
    <xf numFmtId="0" fontId="0" fillId="0" borderId="0" xfId="0" applyAlignment="1">
      <alignment horizontal="left" indent="1"/>
    </xf>
    <xf numFmtId="0" fontId="5" fillId="4" borderId="19" xfId="0" applyNumberFormat="1" applyFont="1" applyFill="1" applyBorder="1" applyAlignment="1" applyProtection="1">
      <alignment vertical="center"/>
      <protection locked="0"/>
    </xf>
    <xf numFmtId="165" fontId="5" fillId="4" borderId="11" xfId="1" applyNumberFormat="1" applyFont="1" applyFill="1" applyBorder="1" applyAlignment="1" applyProtection="1">
      <alignment horizontal="center" vertical="center"/>
      <protection locked="0"/>
    </xf>
    <xf numFmtId="0" fontId="5" fillId="0" borderId="11" xfId="0" applyFont="1" applyBorder="1" applyAlignment="1" applyProtection="1">
      <alignment horizontal="left"/>
      <protection locked="0"/>
    </xf>
    <xf numFmtId="49" fontId="7" fillId="4" borderId="7" xfId="0" applyNumberFormat="1" applyFont="1" applyFill="1" applyBorder="1" applyAlignment="1" applyProtection="1">
      <alignment horizontal="center"/>
      <protection locked="0"/>
    </xf>
    <xf numFmtId="49" fontId="7" fillId="4" borderId="8" xfId="0" applyNumberFormat="1" applyFont="1" applyFill="1" applyBorder="1" applyAlignment="1" applyProtection="1">
      <alignment horizontal="center"/>
      <protection locked="0"/>
    </xf>
    <xf numFmtId="49" fontId="8" fillId="4" borderId="8" xfId="0" applyNumberFormat="1" applyFont="1" applyFill="1" applyBorder="1" applyAlignment="1" applyProtection="1">
      <alignment horizontal="center"/>
      <protection locked="0"/>
    </xf>
    <xf numFmtId="49" fontId="8" fillId="4" borderId="9" xfId="0" applyNumberFormat="1" applyFont="1" applyFill="1" applyBorder="1" applyAlignment="1" applyProtection="1">
      <alignment horizontal="center"/>
      <protection locked="0"/>
    </xf>
    <xf numFmtId="49" fontId="9" fillId="4" borderId="10" xfId="0" applyNumberFormat="1" applyFont="1" applyFill="1" applyBorder="1" applyAlignment="1" applyProtection="1">
      <alignment horizontal="center"/>
      <protection locked="0"/>
    </xf>
    <xf numFmtId="49" fontId="9" fillId="4" borderId="0" xfId="0" applyNumberFormat="1" applyFont="1" applyFill="1" applyBorder="1" applyAlignment="1" applyProtection="1">
      <alignment horizontal="center"/>
      <protection locked="0"/>
    </xf>
    <xf numFmtId="49" fontId="9" fillId="4" borderId="0" xfId="0" applyNumberFormat="1" applyFont="1" applyFill="1" applyAlignment="1" applyProtection="1">
      <alignment horizontal="center"/>
      <protection locked="0"/>
    </xf>
    <xf numFmtId="49" fontId="9" fillId="4" borderId="11" xfId="0" applyNumberFormat="1" applyFont="1" applyFill="1" applyBorder="1" applyAlignment="1" applyProtection="1">
      <alignment horizontal="center"/>
      <protection locked="0"/>
    </xf>
    <xf numFmtId="49" fontId="9" fillId="4" borderId="18" xfId="0" applyNumberFormat="1" applyFont="1" applyFill="1" applyBorder="1" applyAlignment="1" applyProtection="1">
      <alignment horizontal="center"/>
      <protection locked="0"/>
    </xf>
    <xf numFmtId="49" fontId="9" fillId="4" borderId="19" xfId="0" applyNumberFormat="1" applyFont="1" applyFill="1" applyBorder="1" applyAlignment="1" applyProtection="1">
      <alignment horizontal="center"/>
      <protection locked="0"/>
    </xf>
    <xf numFmtId="49" fontId="9" fillId="4" borderId="20" xfId="0" applyNumberFormat="1" applyFont="1" applyFill="1" applyBorder="1" applyAlignment="1" applyProtection="1">
      <alignment horizontal="center"/>
      <protection locked="0"/>
    </xf>
    <xf numFmtId="0" fontId="3" fillId="4" borderId="10" xfId="0" applyFont="1" applyFill="1" applyBorder="1" applyAlignment="1">
      <alignment horizontal="center" vertical="center" wrapText="1"/>
    </xf>
    <xf numFmtId="0" fontId="3" fillId="4" borderId="0" xfId="0" applyFont="1" applyFill="1" applyBorder="1" applyAlignment="1">
      <alignment horizontal="center" vertical="center" wrapText="1"/>
    </xf>
    <xf numFmtId="0" fontId="3" fillId="4" borderId="0" xfId="0" applyFont="1" applyFill="1" applyAlignment="1">
      <alignment horizontal="center" vertical="center"/>
    </xf>
    <xf numFmtId="0" fontId="3" fillId="4" borderId="11" xfId="0" applyFont="1" applyFill="1" applyBorder="1" applyAlignment="1">
      <alignment horizontal="center" vertical="center"/>
    </xf>
    <xf numFmtId="0" fontId="3" fillId="4" borderId="15"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17" xfId="0" applyFont="1" applyFill="1" applyBorder="1" applyAlignment="1">
      <alignment horizontal="center" vertical="center"/>
    </xf>
    <xf numFmtId="0" fontId="10" fillId="4" borderId="10" xfId="0" applyFont="1" applyFill="1" applyBorder="1" applyAlignment="1">
      <alignment horizontal="center"/>
    </xf>
    <xf numFmtId="0" fontId="10" fillId="4" borderId="0" xfId="0" applyFont="1" applyFill="1" applyBorder="1" applyAlignment="1">
      <alignment horizontal="center"/>
    </xf>
    <xf numFmtId="0" fontId="10" fillId="4" borderId="0" xfId="0" applyFont="1" applyFill="1" applyAlignment="1">
      <alignment horizontal="center"/>
    </xf>
    <xf numFmtId="0" fontId="10" fillId="4" borderId="11" xfId="0" applyFont="1" applyFill="1" applyBorder="1" applyAlignment="1">
      <alignment horizontal="center"/>
    </xf>
    <xf numFmtId="0" fontId="5" fillId="4" borderId="10" xfId="0" applyFont="1" applyFill="1" applyBorder="1" applyAlignment="1">
      <alignment horizontal="right"/>
    </xf>
    <xf numFmtId="0" fontId="5" fillId="4" borderId="0" xfId="0" applyFont="1" applyFill="1" applyBorder="1" applyAlignment="1">
      <alignment horizontal="right"/>
    </xf>
    <xf numFmtId="0" fontId="16" fillId="4" borderId="10" xfId="0" applyFont="1" applyFill="1" applyBorder="1" applyAlignment="1">
      <alignment horizontal="center"/>
    </xf>
    <xf numFmtId="0" fontId="16" fillId="4" borderId="0" xfId="0" applyFont="1" applyFill="1" applyBorder="1" applyAlignment="1">
      <alignment horizontal="center"/>
    </xf>
    <xf numFmtId="0" fontId="16" fillId="4" borderId="0" xfId="0" applyFont="1" applyFill="1" applyAlignment="1">
      <alignment horizontal="center"/>
    </xf>
    <xf numFmtId="0" fontId="16" fillId="4" borderId="11" xfId="0" applyFont="1" applyFill="1" applyBorder="1" applyAlignment="1">
      <alignment horizontal="center"/>
    </xf>
    <xf numFmtId="0" fontId="5" fillId="4" borderId="0" xfId="0" applyFont="1" applyFill="1" applyBorder="1" applyAlignment="1" applyProtection="1">
      <alignment horizontal="left" vertical="center"/>
      <protection locked="0"/>
    </xf>
  </cellXfs>
  <cellStyles count="3">
    <cellStyle name="Comma" xfId="1" builtinId="3"/>
    <cellStyle name="Hyperlink" xfId="2" builtinId="8"/>
    <cellStyle name="Normal" xfId="0" builtinId="0"/>
  </cellStyles>
  <dxfs count="30">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bottom style="thin">
          <color theme="4" tint="0.39997558519241921"/>
        </bottom>
      </border>
    </dxf>
    <dxf>
      <alignment horizontal="center" vertical="center" textRotation="0" wrapText="0" indent="0" justifyLastLine="0" shrinkToFit="0" readingOrder="0"/>
    </dxf>
    <dxf>
      <numFmt numFmtId="2" formatCode="0.00"/>
    </dxf>
    <dxf>
      <numFmt numFmtId="0" formatCode="General"/>
    </dxf>
    <dxf>
      <numFmt numFmtId="0" formatCode="General"/>
    </dxf>
    <dxf>
      <numFmt numFmtId="19" formatCode="dd/mm/yyyy"/>
    </dxf>
    <dxf>
      <numFmt numFmtId="19" formatCode="dd/mm/yyyy"/>
    </dxf>
    <dxf>
      <numFmt numFmtId="19" formatCode="dd/mm/yyyy"/>
    </dxf>
    <dxf>
      <numFmt numFmtId="0" formatCode="General"/>
    </dxf>
    <dxf>
      <numFmt numFmtId="33" formatCode="_-* #,##0_-;\-* #,##0_-;_-* &quot;-&quot;_-;_-@_-"/>
    </dxf>
    <dxf>
      <alignment horizontal="general" vertical="center" textRotation="0" wrapText="0" indent="0" justifyLastLine="0" shrinkToFit="0" readingOrder="0"/>
    </dxf>
    <dxf>
      <alignment horizontal="general" vertical="center" textRotation="0" wrapText="0" indent="0" justifyLastLine="0" shrinkToFit="0" readingOrder="0"/>
    </dxf>
    <dxf>
      <numFmt numFmtId="19" formatCode="dd/mm/yyyy"/>
    </dxf>
    <dxf>
      <numFmt numFmtId="0" formatCode="General"/>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dxf>
    <dxf>
      <numFmt numFmtId="19" formatCode="dd/mm/yyyy"/>
    </dxf>
    <dxf>
      <alignment horizontal="general" vertical="center" textRotation="0" wrapText="0" indent="0" justifyLastLine="0" shrinkToFit="0" readingOrder="0"/>
    </dxf>
    <dxf>
      <numFmt numFmtId="0" formatCode="General"/>
    </dxf>
    <dxf>
      <alignment horizontal="general" vertical="center" textRotation="0" wrapText="0" indent="0" justifyLastLine="0" shrinkToFit="0" readingOrder="0"/>
    </dxf>
    <dxf>
      <numFmt numFmtId="0" formatCode="General"/>
    </dxf>
    <dxf>
      <numFmt numFmtId="0" formatCode="General"/>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microsoft.com/office/2007/relationships/slicerCache" Target="slicerCaches/slicerCache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Tables!PivotCategory</c:name>
    <c:fmtId val="3"/>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i="0" baseline="0">
                <a:effectLst/>
              </a:rPr>
              <a:t>Sales By Category</a:t>
            </a:r>
            <a:endParaRPr lang="en-US" sz="1200">
              <a:effectLst/>
            </a:endParaRPr>
          </a:p>
        </c:rich>
      </c:tx>
      <c:layout>
        <c:manualLayout>
          <c:xMode val="edge"/>
          <c:yMode val="edge"/>
          <c:x val="0.45821515735388568"/>
          <c:y val="3.138666666666666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8.15671162491972E-2"/>
              <c:y val="-0.105107855556977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0391779062299293E-2"/>
              <c:y val="-0.154158188150234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1"/>
        <c:dLbl>
          <c:idx val="0"/>
          <c:layout>
            <c:manualLayout>
              <c:x val="6.5253692999357737E-2"/>
              <c:y val="-0.133136617038838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7.1219332048811826E-2"/>
          <c:y val="0.14568610876925045"/>
          <c:w val="0.45798031496062991"/>
          <c:h val="0.76330052493438316"/>
        </c:manualLayout>
      </c:layout>
      <c:doughnutChart>
        <c:varyColors val="1"/>
        <c:ser>
          <c:idx val="0"/>
          <c:order val="0"/>
          <c:tx>
            <c:strRef>
              <c:f>'Pivot Tables'!$N$5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95C5-4327-BEDB-5FCB567BCF8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BB9-446A-8CEC-76E0855A998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BB9-446A-8CEC-76E0855A998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BB9-446A-8CEC-76E0855A998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BB9-446A-8CEC-76E0855A998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95C5-4327-BEDB-5FCB567BCF8E}"/>
              </c:ext>
            </c:extLst>
          </c:dPt>
          <c:dLbls>
            <c:dLbl>
              <c:idx val="4"/>
              <c:layout>
                <c:manualLayout>
                  <c:x val="-8.15671162491972E-2"/>
                  <c:y val="-0.1051078555569778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BB9-446A-8CEC-76E0855A9985}"/>
                </c:ext>
              </c:extLst>
            </c:dLbl>
            <c:dLbl>
              <c:idx val="5"/>
              <c:layout>
                <c:manualLayout>
                  <c:x val="-2.0391779062299293E-2"/>
                  <c:y val="-0.1541581881502341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4-95C5-4327-BEDB-5FCB567BCF8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Tables'!$M$6:$M$12</c:f>
              <c:strCache>
                <c:ptCount val="6"/>
                <c:pt idx="0">
                  <c:v>Misc.</c:v>
                </c:pt>
                <c:pt idx="1">
                  <c:v>NADRA</c:v>
                </c:pt>
                <c:pt idx="2">
                  <c:v>Online Payments</c:v>
                </c:pt>
                <c:pt idx="3">
                  <c:v>Photocopy</c:v>
                </c:pt>
                <c:pt idx="4">
                  <c:v>Union Concil</c:v>
                </c:pt>
                <c:pt idx="5">
                  <c:v>Word/Excel</c:v>
                </c:pt>
              </c:strCache>
            </c:strRef>
          </c:cat>
          <c:val>
            <c:numRef>
              <c:f>'Pivot Tables'!$N$6:$N$12</c:f>
              <c:numCache>
                <c:formatCode>General</c:formatCode>
                <c:ptCount val="6"/>
                <c:pt idx="0">
                  <c:v>7900</c:v>
                </c:pt>
                <c:pt idx="1">
                  <c:v>7040</c:v>
                </c:pt>
                <c:pt idx="2">
                  <c:v>42010</c:v>
                </c:pt>
                <c:pt idx="3">
                  <c:v>5700</c:v>
                </c:pt>
                <c:pt idx="4">
                  <c:v>12000</c:v>
                </c:pt>
                <c:pt idx="5">
                  <c:v>950</c:v>
                </c:pt>
              </c:numCache>
            </c:numRef>
          </c:val>
          <c:extLst>
            <c:ext xmlns:c16="http://schemas.microsoft.com/office/drawing/2014/chart" uri="{C3380CC4-5D6E-409C-BE32-E72D297353CC}">
              <c16:uniqueId val="{00000013-95C5-4327-BEDB-5FCB567BCF8E}"/>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57070391779062302"/>
          <c:y val="0.18854666666666667"/>
          <c:w val="0.39432369942196532"/>
          <c:h val="0.7268055555555555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solidFill>
            <a:schemeClr val="tx2"/>
          </a:solidFill>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Tables!Pivot_Services</c:name>
    <c:fmtId val="7"/>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i="0" baseline="0">
                <a:effectLst/>
              </a:rPr>
              <a:t>Top Selling Services</a:t>
            </a:r>
            <a:endParaRPr lang="en-US" sz="1200">
              <a:effectLst/>
            </a:endParaRPr>
          </a:p>
        </c:rich>
      </c:tx>
      <c:layout>
        <c:manualLayout>
          <c:xMode val="edge"/>
          <c:yMode val="edge"/>
          <c:x val="0.41519444444444442"/>
          <c:y val="3.138670166229221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3311113816958447"/>
          <c:y val="0.19366146647399413"/>
          <c:w val="0.58602069071262997"/>
          <c:h val="0.6885283333333333"/>
        </c:manualLayout>
      </c:layout>
      <c:barChart>
        <c:barDir val="bar"/>
        <c:grouping val="clustered"/>
        <c:varyColors val="1"/>
        <c:ser>
          <c:idx val="0"/>
          <c:order val="0"/>
          <c:tx>
            <c:strRef>
              <c:f>'Pivot Tables'!$X$6</c:f>
              <c:strCache>
                <c:ptCount val="1"/>
                <c:pt idx="0">
                  <c:v>Total</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A7CA-434C-9C8E-5ADD4FF1ECCE}"/>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A7CA-434C-9C8E-5ADD4FF1ECCE}"/>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A7CA-434C-9C8E-5ADD4FF1ECCE}"/>
              </c:ext>
            </c:extLst>
          </c:dPt>
          <c:dPt>
            <c:idx val="3"/>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A7CA-434C-9C8E-5ADD4FF1ECCE}"/>
              </c:ext>
            </c:extLst>
          </c:dPt>
          <c:dPt>
            <c:idx val="4"/>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A7CA-434C-9C8E-5ADD4FF1ECC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Tables'!$W$7:$W$12</c:f>
              <c:strCache>
                <c:ptCount val="5"/>
                <c:pt idx="0">
                  <c:v>B Form Urgent</c:v>
                </c:pt>
                <c:pt idx="1">
                  <c:v>Service PKR 300</c:v>
                </c:pt>
                <c:pt idx="2">
                  <c:v>Jazz Cash</c:v>
                </c:pt>
                <c:pt idx="3">
                  <c:v>Birth Certificate 18-30</c:v>
                </c:pt>
                <c:pt idx="4">
                  <c:v>Easypesa</c:v>
                </c:pt>
              </c:strCache>
            </c:strRef>
          </c:cat>
          <c:val>
            <c:numRef>
              <c:f>'Pivot Tables'!$X$7:$X$12</c:f>
              <c:numCache>
                <c:formatCode>General</c:formatCode>
                <c:ptCount val="5"/>
                <c:pt idx="0">
                  <c:v>3500</c:v>
                </c:pt>
                <c:pt idx="1">
                  <c:v>6000</c:v>
                </c:pt>
                <c:pt idx="2">
                  <c:v>6500</c:v>
                </c:pt>
                <c:pt idx="3">
                  <c:v>12000</c:v>
                </c:pt>
                <c:pt idx="4">
                  <c:v>35510</c:v>
                </c:pt>
              </c:numCache>
            </c:numRef>
          </c:val>
          <c:extLst>
            <c:ext xmlns:c16="http://schemas.microsoft.com/office/drawing/2014/chart" uri="{C3380CC4-5D6E-409C-BE32-E72D297353CC}">
              <c16:uniqueId val="{0000000A-A7CA-434C-9C8E-5ADD4FF1ECCE}"/>
            </c:ext>
          </c:extLst>
        </c:ser>
        <c:dLbls>
          <c:showLegendKey val="0"/>
          <c:showVal val="0"/>
          <c:showCatName val="0"/>
          <c:showSerName val="0"/>
          <c:showPercent val="0"/>
          <c:showBubbleSize val="0"/>
        </c:dLbls>
        <c:gapWidth val="100"/>
        <c:axId val="1727836656"/>
        <c:axId val="1727811696"/>
      </c:barChart>
      <c:catAx>
        <c:axId val="1727836656"/>
        <c:scaling>
          <c:orientation val="minMax"/>
        </c:scaling>
        <c:delete val="0"/>
        <c:axPos val="l"/>
        <c:numFmt formatCode="General" sourceLinked="1"/>
        <c:majorTickMark val="out"/>
        <c:minorTickMark val="none"/>
        <c:tickLblPos val="nextTo"/>
        <c:spPr>
          <a:noFill/>
          <a:ln w="9525" cap="rnd"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727811696"/>
        <c:crosses val="autoZero"/>
        <c:auto val="1"/>
        <c:lblAlgn val="ctr"/>
        <c:lblOffset val="100"/>
        <c:noMultiLvlLbl val="0"/>
      </c:catAx>
      <c:valAx>
        <c:axId val="1727811696"/>
        <c:scaling>
          <c:orientation val="minMax"/>
        </c:scaling>
        <c:delete val="1"/>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crossAx val="1727836656"/>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2">
          <a:lumMod val="15000"/>
          <a:lumOff val="85000"/>
        </a:schemeClr>
      </a:solidFill>
      <a:round/>
    </a:ln>
    <a:effectLst>
      <a:innerShdw blurRad="114300">
        <a:prstClr val="black"/>
      </a:innerShdw>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Tables!Pivot_Business_Type</c:name>
    <c:fmtId val="3"/>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a:t>Business Type</a:t>
            </a:r>
          </a:p>
        </c:rich>
      </c:tx>
      <c:layout>
        <c:manualLayout>
          <c:xMode val="edge"/>
          <c:yMode val="edge"/>
          <c:x val="0.27876763177431324"/>
          <c:y val="3.138670166229221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863497208716009"/>
              <c:y val="0.328979276895943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5437601296596434"/>
              <c:y val="0.230985449735449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22298757428417071"/>
              <c:y val="-2.09986772486772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8868179362506762"/>
              <c:y val="9.799382716049383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025436700882405"/>
          <c:y val="0.16231205908289242"/>
          <c:w val="0.62497253736718894"/>
          <c:h val="0.76509534832451498"/>
        </c:manualLayout>
      </c:layout>
      <c:doughnutChart>
        <c:varyColors val="1"/>
        <c:ser>
          <c:idx val="0"/>
          <c:order val="0"/>
          <c:tx>
            <c:strRef>
              <c:f>'Pivot Tables'!$AO$3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359-4F5A-9E4F-E788C3D8C76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7359-4F5A-9E4F-E788C3D8C764}"/>
              </c:ext>
            </c:extLst>
          </c:dPt>
          <c:dLbls>
            <c:dLbl>
              <c:idx val="0"/>
              <c:layout>
                <c:manualLayout>
                  <c:x val="0.18868179362506762"/>
                  <c:y val="9.799382716049383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7359-4F5A-9E4F-E788C3D8C764}"/>
                </c:ext>
              </c:extLst>
            </c:dLbl>
            <c:dLbl>
              <c:idx val="1"/>
              <c:layout>
                <c:manualLayout>
                  <c:x val="-0.22298757428417071"/>
                  <c:y val="-2.099867724867724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2-7359-4F5A-9E4F-E788C3D8C7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Tables'!$AN$4:$AN$6</c:f>
              <c:strCache>
                <c:ptCount val="2"/>
                <c:pt idx="0">
                  <c:v>Cash</c:v>
                </c:pt>
                <c:pt idx="1">
                  <c:v>Credit</c:v>
                </c:pt>
              </c:strCache>
            </c:strRef>
          </c:cat>
          <c:val>
            <c:numRef>
              <c:f>'Pivot Tables'!$AO$4:$AO$6</c:f>
              <c:numCache>
                <c:formatCode>General</c:formatCode>
                <c:ptCount val="2"/>
                <c:pt idx="0">
                  <c:v>58800</c:v>
                </c:pt>
                <c:pt idx="1">
                  <c:v>16800</c:v>
                </c:pt>
              </c:numCache>
            </c:numRef>
          </c:val>
          <c:extLst>
            <c:ext xmlns:c16="http://schemas.microsoft.com/office/drawing/2014/chart" uri="{C3380CC4-5D6E-409C-BE32-E72D297353CC}">
              <c16:uniqueId val="{00000011-7359-4F5A-9E4F-E788C3D8C764}"/>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solidFill>
            <a:schemeClr val="tx2"/>
          </a:solidFill>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Tables!PivotTable6</c:name>
    <c:fmtId val="3"/>
  </c:pivotSource>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US" sz="1200"/>
              <a:t>Sales vs Purchase</a:t>
            </a: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72532330219855"/>
          <c:y val="0.20280000000000004"/>
          <c:w val="0.85616266590158008"/>
          <c:h val="0.43406089238845147"/>
        </c:manualLayout>
      </c:layout>
      <c:lineChart>
        <c:grouping val="standard"/>
        <c:varyColors val="0"/>
        <c:ser>
          <c:idx val="0"/>
          <c:order val="0"/>
          <c:tx>
            <c:strRef>
              <c:f>'Pivot Tables'!$AT$3</c:f>
              <c:strCache>
                <c:ptCount val="1"/>
                <c:pt idx="0">
                  <c:v>Sum of Line_Total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Tables'!$AS$4:$AS$13</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Tables'!$AT$4:$AT$13</c:f>
              <c:numCache>
                <c:formatCode>General</c:formatCode>
                <c:ptCount val="7"/>
                <c:pt idx="0">
                  <c:v>4950</c:v>
                </c:pt>
                <c:pt idx="1">
                  <c:v>12950</c:v>
                </c:pt>
                <c:pt idx="2">
                  <c:v>43100</c:v>
                </c:pt>
                <c:pt idx="3">
                  <c:v>1900</c:v>
                </c:pt>
                <c:pt idx="4">
                  <c:v>12500</c:v>
                </c:pt>
                <c:pt idx="5">
                  <c:v>100</c:v>
                </c:pt>
                <c:pt idx="6">
                  <c:v>100</c:v>
                </c:pt>
              </c:numCache>
            </c:numRef>
          </c:val>
          <c:smooth val="0"/>
          <c:extLst>
            <c:ext xmlns:c16="http://schemas.microsoft.com/office/drawing/2014/chart" uri="{C3380CC4-5D6E-409C-BE32-E72D297353CC}">
              <c16:uniqueId val="{00000000-EDA3-42CC-8D0C-D3C5BDA0631A}"/>
            </c:ext>
          </c:extLst>
        </c:ser>
        <c:ser>
          <c:idx val="1"/>
          <c:order val="1"/>
          <c:tx>
            <c:strRef>
              <c:f>'Pivot Tables'!$AU$3</c:f>
              <c:strCache>
                <c:ptCount val="1"/>
                <c:pt idx="0">
                  <c:v>Sum of Line_Total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Tables'!$AS$4:$AS$13</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Tables'!$AU$4:$AU$13</c:f>
              <c:numCache>
                <c:formatCode>General</c:formatCode>
                <c:ptCount val="7"/>
                <c:pt idx="1">
                  <c:v>19960</c:v>
                </c:pt>
                <c:pt idx="2">
                  <c:v>6000</c:v>
                </c:pt>
                <c:pt idx="3">
                  <c:v>3000</c:v>
                </c:pt>
                <c:pt idx="4">
                  <c:v>1095</c:v>
                </c:pt>
              </c:numCache>
            </c:numRef>
          </c:val>
          <c:smooth val="0"/>
          <c:extLst>
            <c:ext xmlns:c16="http://schemas.microsoft.com/office/drawing/2014/chart" uri="{C3380CC4-5D6E-409C-BE32-E72D297353CC}">
              <c16:uniqueId val="{00000003-EDA3-42CC-8D0C-D3C5BDA0631A}"/>
            </c:ext>
          </c:extLst>
        </c:ser>
        <c:dLbls>
          <c:showLegendKey val="0"/>
          <c:showVal val="0"/>
          <c:showCatName val="0"/>
          <c:showSerName val="0"/>
          <c:showPercent val="0"/>
          <c:showBubbleSize val="0"/>
        </c:dLbls>
        <c:marker val="1"/>
        <c:smooth val="0"/>
        <c:axId val="1949182992"/>
        <c:axId val="1949183408"/>
      </c:lineChart>
      <c:catAx>
        <c:axId val="1949182992"/>
        <c:scaling>
          <c:orientation val="minMax"/>
        </c:scaling>
        <c:delete val="0"/>
        <c:axPos val="b"/>
        <c:numFmt formatCode="dd\.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49183408"/>
        <c:crosses val="autoZero"/>
        <c:auto val="1"/>
        <c:lblAlgn val="ctr"/>
        <c:lblOffset val="100"/>
        <c:noMultiLvlLbl val="0"/>
      </c:catAx>
      <c:valAx>
        <c:axId val="194918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49182992"/>
        <c:crosses val="autoZero"/>
        <c:crossBetween val="between"/>
        <c:minorUnit val="2000"/>
        <c:dispUnits>
          <c:builtInUnit val="thousands"/>
          <c:dispUnitsLbl>
            <c:layout>
              <c:manualLayout>
                <c:xMode val="edge"/>
                <c:yMode val="edge"/>
                <c:x val="1.088043397409332E-2"/>
                <c:y val="0.26279999999999998"/>
              </c:manualLayout>
            </c:layout>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Tables!PivotSalesPurchase</c:name>
    <c:fmtId val="0"/>
  </c:pivotSource>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US" sz="1200" b="1" i="0" baseline="0">
                <a:effectLst/>
              </a:rPr>
              <a:t>Sales vs Purchases</a:t>
            </a:r>
            <a:endParaRPr lang="en-US" sz="1200">
              <a:effectLst/>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219261975814679E-2"/>
          <c:y val="0.20280000000000004"/>
          <c:w val="0.87781592940151865"/>
          <c:h val="0.52294963129608796"/>
        </c:manualLayout>
      </c:layout>
      <c:lineChart>
        <c:grouping val="standard"/>
        <c:varyColors val="0"/>
        <c:ser>
          <c:idx val="0"/>
          <c:order val="0"/>
          <c:tx>
            <c:strRef>
              <c:f>'Pivot Tables'!$B$3:$B$4</c:f>
              <c:strCache>
                <c:ptCount val="1"/>
                <c:pt idx="0">
                  <c:v>Purchase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Tables'!$A$5:$A$14</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Tables'!$B$5:$B$14</c:f>
              <c:numCache>
                <c:formatCode>General</c:formatCode>
                <c:ptCount val="7"/>
                <c:pt idx="1">
                  <c:v>19960</c:v>
                </c:pt>
                <c:pt idx="2">
                  <c:v>6000</c:v>
                </c:pt>
                <c:pt idx="3">
                  <c:v>3000</c:v>
                </c:pt>
                <c:pt idx="4">
                  <c:v>1095</c:v>
                </c:pt>
              </c:numCache>
            </c:numRef>
          </c:val>
          <c:smooth val="0"/>
          <c:extLst>
            <c:ext xmlns:c16="http://schemas.microsoft.com/office/drawing/2014/chart" uri="{C3380CC4-5D6E-409C-BE32-E72D297353CC}">
              <c16:uniqueId val="{00000000-F27B-428B-BB16-5FCF0D41148F}"/>
            </c:ext>
          </c:extLst>
        </c:ser>
        <c:ser>
          <c:idx val="1"/>
          <c:order val="1"/>
          <c:tx>
            <c:strRef>
              <c:f>'Pivot Tables'!$C$3:$C$4</c:f>
              <c:strCache>
                <c:ptCount val="1"/>
                <c:pt idx="0">
                  <c:v>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Tables'!$A$5:$A$14</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Tables'!$C$5:$C$14</c:f>
              <c:numCache>
                <c:formatCode>General</c:formatCode>
                <c:ptCount val="7"/>
                <c:pt idx="0">
                  <c:v>4950</c:v>
                </c:pt>
                <c:pt idx="1">
                  <c:v>12950</c:v>
                </c:pt>
                <c:pt idx="2">
                  <c:v>43100</c:v>
                </c:pt>
                <c:pt idx="3">
                  <c:v>1900</c:v>
                </c:pt>
                <c:pt idx="4">
                  <c:v>12500</c:v>
                </c:pt>
                <c:pt idx="5">
                  <c:v>100</c:v>
                </c:pt>
                <c:pt idx="6">
                  <c:v>100</c:v>
                </c:pt>
              </c:numCache>
            </c:numRef>
          </c:val>
          <c:smooth val="0"/>
          <c:extLst>
            <c:ext xmlns:c16="http://schemas.microsoft.com/office/drawing/2014/chart" uri="{C3380CC4-5D6E-409C-BE32-E72D297353CC}">
              <c16:uniqueId val="{00000000-B526-4848-ACE8-81A084835D87}"/>
            </c:ext>
          </c:extLst>
        </c:ser>
        <c:dLbls>
          <c:showLegendKey val="0"/>
          <c:showVal val="0"/>
          <c:showCatName val="0"/>
          <c:showSerName val="0"/>
          <c:showPercent val="0"/>
          <c:showBubbleSize val="0"/>
        </c:dLbls>
        <c:marker val="1"/>
        <c:smooth val="0"/>
        <c:axId val="1949182992"/>
        <c:axId val="1949183408"/>
      </c:lineChart>
      <c:catAx>
        <c:axId val="1949182992"/>
        <c:scaling>
          <c:orientation val="minMax"/>
        </c:scaling>
        <c:delete val="0"/>
        <c:axPos val="b"/>
        <c:numFmt formatCode="dd\.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49183408"/>
        <c:crosses val="autoZero"/>
        <c:auto val="1"/>
        <c:lblAlgn val="ctr"/>
        <c:lblOffset val="100"/>
        <c:noMultiLvlLbl val="0"/>
      </c:catAx>
      <c:valAx>
        <c:axId val="194918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49182992"/>
        <c:crosses val="autoZero"/>
        <c:crossBetween val="between"/>
        <c:minorUnit val="2000"/>
        <c:dispUnits>
          <c:builtInUnit val="thousands"/>
          <c:dispUnitsLbl>
            <c:layout>
              <c:manualLayout>
                <c:xMode val="edge"/>
                <c:yMode val="edge"/>
                <c:x val="1.088043397409332E-2"/>
                <c:y val="0.26279999999999998"/>
              </c:manualLayout>
            </c:layout>
            <c:spPr>
              <a:noFill/>
              <a:ln>
                <a:noFill/>
              </a:ln>
              <a:effectLst/>
            </c:spPr>
            <c:txPr>
              <a:bodyPr rot="-54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Tables!PivotCategory</c:name>
    <c:fmtId val="0"/>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t>Sales By Category</a:t>
            </a:r>
          </a:p>
        </c:rich>
      </c:tx>
      <c:layout>
        <c:manualLayout>
          <c:xMode val="edge"/>
          <c:yMode val="edge"/>
          <c:x val="0.27876763177431324"/>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2740736194167266"/>
          <c:y val="0.15531277340332458"/>
          <c:w val="0.50435379875956488"/>
          <c:h val="0.62904126567512397"/>
        </c:manualLayout>
      </c:layout>
      <c:doughnutChart>
        <c:varyColors val="1"/>
        <c:ser>
          <c:idx val="0"/>
          <c:order val="0"/>
          <c:tx>
            <c:strRef>
              <c:f>'Pivot Tables'!$N$5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753-4807-A061-F25C22724B5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753-4807-A061-F25C22724B5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753-4807-A061-F25C22724B5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753-4807-A061-F25C22724B5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753-4807-A061-F25C22724B5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3753-4807-A061-F25C22724B5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3753-4807-A061-F25C22724B5F}"/>
              </c:ext>
            </c:extLst>
          </c:dPt>
          <c:dLbls>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Tables'!$M$6:$M$12</c:f>
              <c:strCache>
                <c:ptCount val="6"/>
                <c:pt idx="0">
                  <c:v>Misc.</c:v>
                </c:pt>
                <c:pt idx="1">
                  <c:v>NADRA</c:v>
                </c:pt>
                <c:pt idx="2">
                  <c:v>Online Payments</c:v>
                </c:pt>
                <c:pt idx="3">
                  <c:v>Photocopy</c:v>
                </c:pt>
                <c:pt idx="4">
                  <c:v>Union Concil</c:v>
                </c:pt>
                <c:pt idx="5">
                  <c:v>Word/Excel</c:v>
                </c:pt>
              </c:strCache>
            </c:strRef>
          </c:cat>
          <c:val>
            <c:numRef>
              <c:f>'Pivot Tables'!$N$6:$N$12</c:f>
              <c:numCache>
                <c:formatCode>General</c:formatCode>
                <c:ptCount val="6"/>
                <c:pt idx="0">
                  <c:v>7900</c:v>
                </c:pt>
                <c:pt idx="1">
                  <c:v>7040</c:v>
                </c:pt>
                <c:pt idx="2">
                  <c:v>42010</c:v>
                </c:pt>
                <c:pt idx="3">
                  <c:v>5700</c:v>
                </c:pt>
                <c:pt idx="4">
                  <c:v>12000</c:v>
                </c:pt>
                <c:pt idx="5">
                  <c:v>950</c:v>
                </c:pt>
              </c:numCache>
            </c:numRef>
          </c:val>
          <c:extLst>
            <c:ext xmlns:c16="http://schemas.microsoft.com/office/drawing/2014/chart" uri="{C3380CC4-5D6E-409C-BE32-E72D297353CC}">
              <c16:uniqueId val="{0000000E-3753-4807-A061-F25C22724B5F}"/>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8.4897906692621108E-2"/>
          <c:y val="0.85323162729658797"/>
          <c:w val="0.79679632195196093"/>
          <c:h val="9.5842446777486143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solidFill>
            <a:schemeClr val="tx2"/>
          </a:solidFill>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Tables!Pivot_Services</c:name>
    <c:fmtId val="0"/>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t>Title</a:t>
            </a:r>
          </a:p>
        </c:rich>
      </c:tx>
      <c:layout>
        <c:manualLayout>
          <c:xMode val="edge"/>
          <c:yMode val="edge"/>
          <c:x val="0.41519444444444442"/>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3311113816958447"/>
          <c:y val="0.19366146647399413"/>
          <c:w val="0.58602069071262997"/>
          <c:h val="0.60386180660001765"/>
        </c:manualLayout>
      </c:layout>
      <c:barChart>
        <c:barDir val="bar"/>
        <c:grouping val="clustered"/>
        <c:varyColors val="1"/>
        <c:ser>
          <c:idx val="0"/>
          <c:order val="0"/>
          <c:tx>
            <c:strRef>
              <c:f>'Pivot Tables'!$X$6</c:f>
              <c:strCache>
                <c:ptCount val="1"/>
                <c:pt idx="0">
                  <c:v>Total</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29B9-4A02-8E6A-4FD85F39C577}"/>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29B9-4A02-8E6A-4FD85F39C577}"/>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29B9-4A02-8E6A-4FD85F39C577}"/>
              </c:ext>
            </c:extLst>
          </c:dPt>
          <c:dPt>
            <c:idx val="3"/>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29B9-4A02-8E6A-4FD85F39C577}"/>
              </c:ext>
            </c:extLst>
          </c:dPt>
          <c:dPt>
            <c:idx val="4"/>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29B9-4A02-8E6A-4FD85F39C57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Tables'!$W$7:$W$12</c:f>
              <c:strCache>
                <c:ptCount val="5"/>
                <c:pt idx="0">
                  <c:v>B Form Urgent</c:v>
                </c:pt>
                <c:pt idx="1">
                  <c:v>Service PKR 300</c:v>
                </c:pt>
                <c:pt idx="2">
                  <c:v>Jazz Cash</c:v>
                </c:pt>
                <c:pt idx="3">
                  <c:v>Birth Certificate 18-30</c:v>
                </c:pt>
                <c:pt idx="4">
                  <c:v>Easypesa</c:v>
                </c:pt>
              </c:strCache>
            </c:strRef>
          </c:cat>
          <c:val>
            <c:numRef>
              <c:f>'Pivot Tables'!$X$7:$X$12</c:f>
              <c:numCache>
                <c:formatCode>General</c:formatCode>
                <c:ptCount val="5"/>
                <c:pt idx="0">
                  <c:v>3500</c:v>
                </c:pt>
                <c:pt idx="1">
                  <c:v>6000</c:v>
                </c:pt>
                <c:pt idx="2">
                  <c:v>6500</c:v>
                </c:pt>
                <c:pt idx="3">
                  <c:v>12000</c:v>
                </c:pt>
                <c:pt idx="4">
                  <c:v>35510</c:v>
                </c:pt>
              </c:numCache>
            </c:numRef>
          </c:val>
          <c:extLst>
            <c:ext xmlns:c16="http://schemas.microsoft.com/office/drawing/2014/chart" uri="{C3380CC4-5D6E-409C-BE32-E72D297353CC}">
              <c16:uniqueId val="{0000000A-29B9-4A02-8E6A-4FD85F39C577}"/>
            </c:ext>
          </c:extLst>
        </c:ser>
        <c:dLbls>
          <c:showLegendKey val="0"/>
          <c:showVal val="0"/>
          <c:showCatName val="0"/>
          <c:showSerName val="0"/>
          <c:showPercent val="0"/>
          <c:showBubbleSize val="0"/>
        </c:dLbls>
        <c:gapWidth val="100"/>
        <c:axId val="1727836656"/>
        <c:axId val="1727811696"/>
      </c:barChart>
      <c:catAx>
        <c:axId val="1727836656"/>
        <c:scaling>
          <c:orientation val="minMax"/>
        </c:scaling>
        <c:delete val="0"/>
        <c:axPos val="l"/>
        <c:numFmt formatCode="General" sourceLinked="1"/>
        <c:majorTickMark val="none"/>
        <c:minorTickMark val="none"/>
        <c:tickLblPos val="nextTo"/>
        <c:spPr>
          <a:noFill/>
          <a:ln w="9525" cap="rnd"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727811696"/>
        <c:crosses val="autoZero"/>
        <c:auto val="1"/>
        <c:lblAlgn val="ctr"/>
        <c:lblOffset val="100"/>
        <c:noMultiLvlLbl val="0"/>
      </c:catAx>
      <c:valAx>
        <c:axId val="1727811696"/>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727836656"/>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2">
          <a:lumMod val="15000"/>
          <a:lumOff val="85000"/>
        </a:schemeClr>
      </a:solidFill>
      <a:round/>
    </a:ln>
    <a:effectLst>
      <a:innerShdw blurRad="114300">
        <a:prstClr val="black"/>
      </a:innerShdw>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Tables!Pivot_Business_Type</c:name>
    <c:fmtId val="0"/>
  </c:pivotSource>
  <c:chart>
    <c:title>
      <c:tx>
        <c:rich>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r>
              <a:rPr lang="en-US"/>
              <a:t>Business Type</a:t>
            </a:r>
          </a:p>
        </c:rich>
      </c:tx>
      <c:layout>
        <c:manualLayout>
          <c:xMode val="edge"/>
          <c:yMode val="edge"/>
          <c:x val="0.27876763177431324"/>
          <c:y val="3.138670166229221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2740736194167266"/>
          <c:y val="0.15531277340332458"/>
          <c:w val="0.52120492411274666"/>
          <c:h val="0.6041052348771363"/>
        </c:manualLayout>
      </c:layout>
      <c:doughnutChart>
        <c:varyColors val="1"/>
        <c:ser>
          <c:idx val="0"/>
          <c:order val="0"/>
          <c:tx>
            <c:strRef>
              <c:f>'Pivot Tables'!$AO$3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964-49A9-9EAD-89B4FB5F970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964-49A9-9EAD-89B4FB5F97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Tables'!$AN$4:$AN$6</c:f>
              <c:strCache>
                <c:ptCount val="2"/>
                <c:pt idx="0">
                  <c:v>Cash</c:v>
                </c:pt>
                <c:pt idx="1">
                  <c:v>Credit</c:v>
                </c:pt>
              </c:strCache>
            </c:strRef>
          </c:cat>
          <c:val>
            <c:numRef>
              <c:f>'Pivot Tables'!$AO$4:$AO$6</c:f>
              <c:numCache>
                <c:formatCode>General</c:formatCode>
                <c:ptCount val="2"/>
                <c:pt idx="0">
                  <c:v>58800</c:v>
                </c:pt>
                <c:pt idx="1">
                  <c:v>16800</c:v>
                </c:pt>
              </c:numCache>
            </c:numRef>
          </c:val>
          <c:extLst>
            <c:ext xmlns:c16="http://schemas.microsoft.com/office/drawing/2014/chart" uri="{C3380CC4-5D6E-409C-BE32-E72D297353CC}">
              <c16:uniqueId val="{00000012-CE9C-4662-B212-A2320847AB54}"/>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solidFill>
            <a:schemeClr val="tx2"/>
          </a:solidFill>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[SDS-POS-Excel-VBA.xlsm]Pivot Tables!PivotTable6</c:name>
    <c:fmtId val="0"/>
  </c:pivotSource>
  <c:chart>
    <c:title>
      <c:tx>
        <c:rich>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r>
              <a:rPr lang="en-US"/>
              <a:t>Title</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72532330219855"/>
          <c:y val="0.20280000000000004"/>
          <c:w val="0.85616266590158008"/>
          <c:h val="0.43406089238845147"/>
        </c:manualLayout>
      </c:layout>
      <c:lineChart>
        <c:grouping val="standard"/>
        <c:varyColors val="0"/>
        <c:ser>
          <c:idx val="0"/>
          <c:order val="0"/>
          <c:tx>
            <c:strRef>
              <c:f>'Pivot Tables'!$AT$3</c:f>
              <c:strCache>
                <c:ptCount val="1"/>
                <c:pt idx="0">
                  <c:v>Sum of Line_Total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Tables'!$AS$4:$AS$13</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Tables'!$AT$4:$AT$13</c:f>
              <c:numCache>
                <c:formatCode>General</c:formatCode>
                <c:ptCount val="7"/>
                <c:pt idx="0">
                  <c:v>4950</c:v>
                </c:pt>
                <c:pt idx="1">
                  <c:v>12950</c:v>
                </c:pt>
                <c:pt idx="2">
                  <c:v>43100</c:v>
                </c:pt>
                <c:pt idx="3">
                  <c:v>1900</c:v>
                </c:pt>
                <c:pt idx="4">
                  <c:v>12500</c:v>
                </c:pt>
                <c:pt idx="5">
                  <c:v>100</c:v>
                </c:pt>
                <c:pt idx="6">
                  <c:v>100</c:v>
                </c:pt>
              </c:numCache>
            </c:numRef>
          </c:val>
          <c:smooth val="0"/>
          <c:extLst>
            <c:ext xmlns:c16="http://schemas.microsoft.com/office/drawing/2014/chart" uri="{C3380CC4-5D6E-409C-BE32-E72D297353CC}">
              <c16:uniqueId val="{00000000-F27B-428B-BB16-5FCF0D41148F}"/>
            </c:ext>
          </c:extLst>
        </c:ser>
        <c:ser>
          <c:idx val="1"/>
          <c:order val="1"/>
          <c:tx>
            <c:strRef>
              <c:f>'Pivot Tables'!$AU$3</c:f>
              <c:strCache>
                <c:ptCount val="1"/>
                <c:pt idx="0">
                  <c:v>Sum of Line_Total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Tables'!$AS$4:$AS$13</c:f>
              <c:multiLvlStrCache>
                <c:ptCount val="7"/>
                <c:lvl>
                  <c:pt idx="0">
                    <c:v>19</c:v>
                  </c:pt>
                  <c:pt idx="1">
                    <c:v>20</c:v>
                  </c:pt>
                  <c:pt idx="2">
                    <c:v>21</c:v>
                  </c:pt>
                  <c:pt idx="3">
                    <c:v>22</c:v>
                  </c:pt>
                  <c:pt idx="4">
                    <c:v>23</c:v>
                  </c:pt>
                  <c:pt idx="5">
                    <c:v>31</c:v>
                  </c:pt>
                  <c:pt idx="6">
                    <c:v>30</c:v>
                  </c:pt>
                </c:lvl>
                <c:lvl>
                  <c:pt idx="0">
                    <c:v>Aug-26</c:v>
                  </c:pt>
                  <c:pt idx="6">
                    <c:v>Sep-26</c:v>
                  </c:pt>
                </c:lvl>
              </c:multiLvlStrCache>
            </c:multiLvlStrRef>
          </c:cat>
          <c:val>
            <c:numRef>
              <c:f>'Pivot Tables'!$AU$4:$AU$13</c:f>
              <c:numCache>
                <c:formatCode>General</c:formatCode>
                <c:ptCount val="7"/>
                <c:pt idx="1">
                  <c:v>19960</c:v>
                </c:pt>
                <c:pt idx="2">
                  <c:v>6000</c:v>
                </c:pt>
                <c:pt idx="3">
                  <c:v>3000</c:v>
                </c:pt>
                <c:pt idx="4">
                  <c:v>1095</c:v>
                </c:pt>
              </c:numCache>
            </c:numRef>
          </c:val>
          <c:smooth val="0"/>
          <c:extLst>
            <c:ext xmlns:c16="http://schemas.microsoft.com/office/drawing/2014/chart" uri="{C3380CC4-5D6E-409C-BE32-E72D297353CC}">
              <c16:uniqueId val="{00000004-DC00-4C32-A733-9163CC6F1D13}"/>
            </c:ext>
          </c:extLst>
        </c:ser>
        <c:dLbls>
          <c:showLegendKey val="0"/>
          <c:showVal val="0"/>
          <c:showCatName val="0"/>
          <c:showSerName val="0"/>
          <c:showPercent val="0"/>
          <c:showBubbleSize val="0"/>
        </c:dLbls>
        <c:marker val="1"/>
        <c:smooth val="0"/>
        <c:axId val="1949182992"/>
        <c:axId val="1949183408"/>
      </c:lineChart>
      <c:catAx>
        <c:axId val="1949182992"/>
        <c:scaling>
          <c:orientation val="minMax"/>
        </c:scaling>
        <c:delete val="0"/>
        <c:axPos val="b"/>
        <c:numFmt formatCode="dd\.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49183408"/>
        <c:crosses val="autoZero"/>
        <c:auto val="1"/>
        <c:lblAlgn val="ctr"/>
        <c:lblOffset val="100"/>
        <c:noMultiLvlLbl val="0"/>
      </c:catAx>
      <c:valAx>
        <c:axId val="194918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49182992"/>
        <c:crosses val="autoZero"/>
        <c:crossBetween val="between"/>
        <c:minorUnit val="2000"/>
        <c:dispUnits>
          <c:builtInUnit val="thousands"/>
          <c:dispUnitsLbl>
            <c:layout>
              <c:manualLayout>
                <c:xMode val="edge"/>
                <c:yMode val="edge"/>
                <c:x val="1.088043397409332E-2"/>
                <c:y val="0.26279999999999998"/>
              </c:manualLayout>
            </c:layout>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a:innerShdw blurRad="114300">
        <a:prstClr val="black"/>
      </a:innerShdw>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17.svg"/><Relationship Id="rId3" Type="http://schemas.openxmlformats.org/officeDocument/2006/relationships/hyperlink" Target="#Invoice_Entry!A1"/><Relationship Id="rId21" Type="http://schemas.openxmlformats.org/officeDocument/2006/relationships/image" Target="../media/image12.png"/><Relationship Id="rId7" Type="http://schemas.openxmlformats.org/officeDocument/2006/relationships/hyperlink" Target="#DB_Journal!A1"/><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16.png"/><Relationship Id="rId33" Type="http://schemas.openxmlformats.org/officeDocument/2006/relationships/chart" Target="../charts/chart4.xml"/><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hyperlink" Target="#General_Ledger!A1"/><Relationship Id="rId11" Type="http://schemas.openxmlformats.org/officeDocument/2006/relationships/image" Target="../media/image2.png"/><Relationship Id="rId24" Type="http://schemas.openxmlformats.org/officeDocument/2006/relationships/image" Target="../media/image15.svg"/><Relationship Id="rId32" Type="http://schemas.openxmlformats.org/officeDocument/2006/relationships/chart" Target="../charts/chart3.xml"/><Relationship Id="rId5" Type="http://schemas.openxmlformats.org/officeDocument/2006/relationships/hyperlink" Target="#DB_Services!A1"/><Relationship Id="rId15" Type="http://schemas.openxmlformats.org/officeDocument/2006/relationships/image" Target="../media/image6.png"/><Relationship Id="rId23" Type="http://schemas.openxmlformats.org/officeDocument/2006/relationships/image" Target="../media/image14.png"/><Relationship Id="rId28" Type="http://schemas.openxmlformats.org/officeDocument/2006/relationships/image" Target="../media/image19.png"/><Relationship Id="rId10" Type="http://schemas.openxmlformats.org/officeDocument/2006/relationships/hyperlink" Target="#DB_Payments!A1"/><Relationship Id="rId19" Type="http://schemas.openxmlformats.org/officeDocument/2006/relationships/image" Target="../media/image10.png"/><Relationship Id="rId31" Type="http://schemas.openxmlformats.org/officeDocument/2006/relationships/chart" Target="../charts/chart2.xml"/><Relationship Id="rId4" Type="http://schemas.openxmlformats.org/officeDocument/2006/relationships/hyperlink" Target="#Purchase_Entry!A1"/><Relationship Id="rId9" Type="http://schemas.openxmlformats.org/officeDocument/2006/relationships/hyperlink" Target="#'About Us'!A1"/><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18.png"/><Relationship Id="rId30" Type="http://schemas.openxmlformats.org/officeDocument/2006/relationships/chart" Target="../charts/chart1.xml"/><Relationship Id="rId8" Type="http://schemas.openxmlformats.org/officeDocument/2006/relationships/hyperlink" Target="#DB_Accounts!A1"/></Relationships>
</file>

<file path=xl/drawings/_rels/drawing2.xml.rels><?xml version="1.0" encoding="UTF-8" standalone="yes"?>
<Relationships xmlns="http://schemas.openxmlformats.org/package/2006/relationships"><Relationship Id="rId13" Type="http://schemas.openxmlformats.org/officeDocument/2006/relationships/hyperlink" Target="#DB_Journal!A1"/><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image" Target="../media/image22.png"/><Relationship Id="rId21" Type="http://schemas.openxmlformats.org/officeDocument/2006/relationships/image" Target="../media/image6.png"/><Relationship Id="rId7" Type="http://schemas.openxmlformats.org/officeDocument/2006/relationships/image" Target="../media/image25.png"/><Relationship Id="rId12" Type="http://schemas.openxmlformats.org/officeDocument/2006/relationships/hyperlink" Target="#General_Ledge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18.png"/><Relationship Id="rId2" Type="http://schemas.microsoft.com/office/2007/relationships/hdphoto" Target="../media/hdphoto1.wdp"/><Relationship Id="rId16" Type="http://schemas.openxmlformats.org/officeDocument/2006/relationships/hyperlink" Target="#DB_Payments!A1"/><Relationship Id="rId20" Type="http://schemas.openxmlformats.org/officeDocument/2006/relationships/image" Target="../media/image5.svg"/><Relationship Id="rId29" Type="http://schemas.openxmlformats.org/officeDocument/2006/relationships/image" Target="../media/image14.png"/><Relationship Id="rId1" Type="http://schemas.openxmlformats.org/officeDocument/2006/relationships/image" Target="../media/image21.png"/><Relationship Id="rId6" Type="http://schemas.openxmlformats.org/officeDocument/2006/relationships/image" Target="../media/image24.png"/><Relationship Id="rId11" Type="http://schemas.openxmlformats.org/officeDocument/2006/relationships/hyperlink" Target="#DB_Services!A1"/><Relationship Id="rId24" Type="http://schemas.openxmlformats.org/officeDocument/2006/relationships/image" Target="../media/image9.svg"/><Relationship Id="rId32" Type="http://schemas.openxmlformats.org/officeDocument/2006/relationships/image" Target="../media/image17.svg"/><Relationship Id="rId5" Type="http://schemas.openxmlformats.org/officeDocument/2006/relationships/image" Target="../media/image23.png"/><Relationship Id="rId15" Type="http://schemas.openxmlformats.org/officeDocument/2006/relationships/hyperlink" Target="#'About Us'!A1"/><Relationship Id="rId23" Type="http://schemas.openxmlformats.org/officeDocument/2006/relationships/image" Target="../media/image8.png"/><Relationship Id="rId28" Type="http://schemas.openxmlformats.org/officeDocument/2006/relationships/image" Target="../media/image13.svg"/><Relationship Id="rId10" Type="http://schemas.openxmlformats.org/officeDocument/2006/relationships/hyperlink" Target="#Purchase_Entry!A1"/><Relationship Id="rId19" Type="http://schemas.openxmlformats.org/officeDocument/2006/relationships/image" Target="../media/image4.png"/><Relationship Id="rId31" Type="http://schemas.openxmlformats.org/officeDocument/2006/relationships/image" Target="../media/image16.png"/><Relationship Id="rId4" Type="http://schemas.microsoft.com/office/2007/relationships/hdphoto" Target="../media/hdphoto2.wdp"/><Relationship Id="rId9" Type="http://schemas.openxmlformats.org/officeDocument/2006/relationships/hyperlink" Target="#Invoice_Entry!A1"/><Relationship Id="rId14" Type="http://schemas.openxmlformats.org/officeDocument/2006/relationships/hyperlink" Target="#DB_Accounts!A1"/><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5.svg"/><Relationship Id="rId8"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3" Type="http://schemas.openxmlformats.org/officeDocument/2006/relationships/hyperlink" Target="#DB_Journal!A1"/><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image" Target="../media/image22.png"/><Relationship Id="rId21" Type="http://schemas.openxmlformats.org/officeDocument/2006/relationships/image" Target="../media/image6.png"/><Relationship Id="rId7" Type="http://schemas.openxmlformats.org/officeDocument/2006/relationships/image" Target="../media/image25.png"/><Relationship Id="rId12" Type="http://schemas.openxmlformats.org/officeDocument/2006/relationships/hyperlink" Target="#General_Ledge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18.png"/><Relationship Id="rId2" Type="http://schemas.microsoft.com/office/2007/relationships/hdphoto" Target="../media/hdphoto1.wdp"/><Relationship Id="rId16" Type="http://schemas.openxmlformats.org/officeDocument/2006/relationships/hyperlink" Target="#DB_Payments!A1"/><Relationship Id="rId20" Type="http://schemas.openxmlformats.org/officeDocument/2006/relationships/image" Target="../media/image5.svg"/><Relationship Id="rId29" Type="http://schemas.openxmlformats.org/officeDocument/2006/relationships/image" Target="../media/image14.png"/><Relationship Id="rId1" Type="http://schemas.openxmlformats.org/officeDocument/2006/relationships/image" Target="../media/image21.png"/><Relationship Id="rId6" Type="http://schemas.openxmlformats.org/officeDocument/2006/relationships/image" Target="../media/image24.png"/><Relationship Id="rId11" Type="http://schemas.openxmlformats.org/officeDocument/2006/relationships/hyperlink" Target="#DB_Services!A1"/><Relationship Id="rId24" Type="http://schemas.openxmlformats.org/officeDocument/2006/relationships/image" Target="../media/image9.svg"/><Relationship Id="rId32" Type="http://schemas.openxmlformats.org/officeDocument/2006/relationships/image" Target="../media/image17.svg"/><Relationship Id="rId5" Type="http://schemas.openxmlformats.org/officeDocument/2006/relationships/image" Target="../media/image23.png"/><Relationship Id="rId15" Type="http://schemas.openxmlformats.org/officeDocument/2006/relationships/hyperlink" Target="#'About Us'!A1"/><Relationship Id="rId23" Type="http://schemas.openxmlformats.org/officeDocument/2006/relationships/image" Target="../media/image8.png"/><Relationship Id="rId28" Type="http://schemas.openxmlformats.org/officeDocument/2006/relationships/image" Target="../media/image13.svg"/><Relationship Id="rId10" Type="http://schemas.openxmlformats.org/officeDocument/2006/relationships/hyperlink" Target="#Purchase_Entry!A1"/><Relationship Id="rId19" Type="http://schemas.openxmlformats.org/officeDocument/2006/relationships/image" Target="../media/image4.png"/><Relationship Id="rId31" Type="http://schemas.openxmlformats.org/officeDocument/2006/relationships/image" Target="../media/image16.png"/><Relationship Id="rId4" Type="http://schemas.microsoft.com/office/2007/relationships/hdphoto" Target="../media/hdphoto2.wdp"/><Relationship Id="rId9" Type="http://schemas.openxmlformats.org/officeDocument/2006/relationships/hyperlink" Target="#Invoice_Entry!A1"/><Relationship Id="rId14" Type="http://schemas.openxmlformats.org/officeDocument/2006/relationships/hyperlink" Target="#DB_Accounts!A1"/><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5.svg"/><Relationship Id="rId8"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5.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6.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7.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8.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hyperlink" Target="#DB_Accounts!A1"/><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17.svg"/><Relationship Id="rId3" Type="http://schemas.openxmlformats.org/officeDocument/2006/relationships/hyperlink" Target="#Invoice_Entry!A1"/><Relationship Id="rId21" Type="http://schemas.openxmlformats.org/officeDocument/2006/relationships/image" Target="../media/image12.png"/><Relationship Id="rId7" Type="http://schemas.openxmlformats.org/officeDocument/2006/relationships/hyperlink" Target="#DB_Journal!A1"/><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16.png"/><Relationship Id="rId2" Type="http://schemas.openxmlformats.org/officeDocument/2006/relationships/hyperlink" Target="#Dashboard!A1"/><Relationship Id="rId16" Type="http://schemas.openxmlformats.org/officeDocument/2006/relationships/image" Target="../media/image7.svg"/><Relationship Id="rId20" Type="http://schemas.openxmlformats.org/officeDocument/2006/relationships/image" Target="../media/image11.svg"/><Relationship Id="rId1" Type="http://schemas.openxmlformats.org/officeDocument/2006/relationships/image" Target="../media/image26.png"/><Relationship Id="rId6" Type="http://schemas.openxmlformats.org/officeDocument/2006/relationships/hyperlink" Target="#General_Ledger!A1"/><Relationship Id="rId11" Type="http://schemas.openxmlformats.org/officeDocument/2006/relationships/image" Target="../media/image2.png"/><Relationship Id="rId24" Type="http://schemas.openxmlformats.org/officeDocument/2006/relationships/image" Target="../media/image15.svg"/><Relationship Id="rId5" Type="http://schemas.openxmlformats.org/officeDocument/2006/relationships/hyperlink" Target="#DB_Services!A1"/><Relationship Id="rId15" Type="http://schemas.openxmlformats.org/officeDocument/2006/relationships/image" Target="../media/image6.png"/><Relationship Id="rId23" Type="http://schemas.openxmlformats.org/officeDocument/2006/relationships/image" Target="../media/image14.png"/><Relationship Id="rId10" Type="http://schemas.openxmlformats.org/officeDocument/2006/relationships/hyperlink" Target="#DB_Payments!A1"/><Relationship Id="rId19" Type="http://schemas.openxmlformats.org/officeDocument/2006/relationships/image" Target="../media/image10.png"/><Relationship Id="rId4" Type="http://schemas.openxmlformats.org/officeDocument/2006/relationships/hyperlink" Target="#Purchase_Entry!A1"/><Relationship Id="rId9" Type="http://schemas.openxmlformats.org/officeDocument/2006/relationships/hyperlink" Target="#'About Us'!A1"/><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8" Type="http://schemas.openxmlformats.org/officeDocument/2006/relationships/hyperlink" Target="#'About Us'!A1"/><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18.png"/><Relationship Id="rId3" Type="http://schemas.openxmlformats.org/officeDocument/2006/relationships/hyperlink" Target="#Purchase_Entry!A1"/><Relationship Id="rId21" Type="http://schemas.openxmlformats.org/officeDocument/2006/relationships/image" Target="../media/image13.svg"/><Relationship Id="rId7" Type="http://schemas.openxmlformats.org/officeDocument/2006/relationships/hyperlink" Target="#DB_Accounts!A1"/><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17.svg"/><Relationship Id="rId2" Type="http://schemas.openxmlformats.org/officeDocument/2006/relationships/hyperlink" Target="#Invoice_Entry!A1"/><Relationship Id="rId16" Type="http://schemas.openxmlformats.org/officeDocument/2006/relationships/image" Target="../media/image8.png"/><Relationship Id="rId20" Type="http://schemas.openxmlformats.org/officeDocument/2006/relationships/image" Target="../media/image12.png"/><Relationship Id="rId1" Type="http://schemas.openxmlformats.org/officeDocument/2006/relationships/hyperlink" Target="#Dashboard!A1"/><Relationship Id="rId6" Type="http://schemas.openxmlformats.org/officeDocument/2006/relationships/hyperlink" Target="#DB_Journal!A1"/><Relationship Id="rId11" Type="http://schemas.openxmlformats.org/officeDocument/2006/relationships/image" Target="../media/image3.svg"/><Relationship Id="rId24" Type="http://schemas.openxmlformats.org/officeDocument/2006/relationships/image" Target="../media/image16.png"/><Relationship Id="rId5" Type="http://schemas.openxmlformats.org/officeDocument/2006/relationships/hyperlink" Target="#General_Ledger!A1"/><Relationship Id="rId15" Type="http://schemas.openxmlformats.org/officeDocument/2006/relationships/image" Target="../media/image7.svg"/><Relationship Id="rId23" Type="http://schemas.openxmlformats.org/officeDocument/2006/relationships/image" Target="../media/image15.svg"/><Relationship Id="rId10" Type="http://schemas.openxmlformats.org/officeDocument/2006/relationships/image" Target="../media/image2.png"/><Relationship Id="rId19" Type="http://schemas.openxmlformats.org/officeDocument/2006/relationships/image" Target="../media/image11.svg"/><Relationship Id="rId4" Type="http://schemas.openxmlformats.org/officeDocument/2006/relationships/hyperlink" Target="#DB_Services!A1"/><Relationship Id="rId9" Type="http://schemas.openxmlformats.org/officeDocument/2006/relationships/hyperlink" Target="#DB_Payments!A1"/><Relationship Id="rId14" Type="http://schemas.openxmlformats.org/officeDocument/2006/relationships/image" Target="../media/image6.png"/><Relationship Id="rId22" Type="http://schemas.openxmlformats.org/officeDocument/2006/relationships/image" Target="../media/image14.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83819</xdr:colOff>
      <xdr:row>0</xdr:row>
      <xdr:rowOff>76200</xdr:rowOff>
    </xdr:from>
    <xdr:to>
      <xdr:col>15</xdr:col>
      <xdr:colOff>556590</xdr:colOff>
      <xdr:row>1</xdr:row>
      <xdr:rowOff>349250</xdr:rowOff>
    </xdr:to>
    <xdr:sp macro="" textlink="">
      <xdr:nvSpPr>
        <xdr:cNvPr id="2" name="Rectangle: Rounded Corners 1">
          <a:extLst>
            <a:ext uri="{FF2B5EF4-FFF2-40B4-BE49-F238E27FC236}">
              <a16:creationId xmlns:a16="http://schemas.microsoft.com/office/drawing/2014/main" id="{665287DE-6168-4D40-88FB-B90A737E1A01}"/>
            </a:ext>
          </a:extLst>
        </xdr:cNvPr>
        <xdr:cNvSpPr/>
      </xdr:nvSpPr>
      <xdr:spPr>
        <a:xfrm>
          <a:off x="83819" y="76200"/>
          <a:ext cx="9616771" cy="637485"/>
        </a:xfrm>
        <a:prstGeom prst="roundRect">
          <a:avLst/>
        </a:prstGeom>
        <a:solidFill>
          <a:schemeClr val="bg1">
            <a:lumMod val="95000"/>
          </a:schemeClr>
        </a:solidFill>
        <a:ln w="6350">
          <a:solidFill>
            <a:sysClr val="windowText" lastClr="000000"/>
          </a:solidFill>
        </a:ln>
        <a:effectLst>
          <a:innerShdw blurRad="63500" dist="50800" dir="27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l"/>
          <a:r>
            <a:rPr lang="en-US" sz="1800" b="1">
              <a:solidFill>
                <a:sysClr val="windowText" lastClr="000000"/>
              </a:solidFill>
              <a:latin typeface="Times New Roman" panose="02020603050405020304" pitchFamily="18" charset="0"/>
              <a:cs typeface="Times New Roman" panose="02020603050405020304" pitchFamily="18" charset="0"/>
            </a:rPr>
            <a:t>DASHBOARD</a:t>
          </a:r>
          <a:br>
            <a:rPr lang="en-US" sz="2000" b="1">
              <a:solidFill>
                <a:sysClr val="windowText" lastClr="000000"/>
              </a:solidFill>
              <a:latin typeface="+mj-lt"/>
              <a:cs typeface="Segoe UI" panose="020B0502040204020203" pitchFamily="34" charset="0"/>
            </a:rPr>
          </a:br>
          <a:r>
            <a:rPr lang="en-US" sz="1200" b="1" baseline="0">
              <a:solidFill>
                <a:sysClr val="windowText" lastClr="000000"/>
              </a:solidFill>
              <a:latin typeface="Times New Roman" panose="02020603050405020304" pitchFamily="18" charset="0"/>
              <a:cs typeface="Times New Roman" panose="02020603050405020304" pitchFamily="18" charset="0"/>
            </a:rPr>
            <a:t>SERVICES</a:t>
          </a:r>
          <a:endParaRPr lang="en-US" sz="20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380340</xdr:colOff>
      <xdr:row>2</xdr:row>
      <xdr:rowOff>62230</xdr:rowOff>
    </xdr:from>
    <xdr:to>
      <xdr:col>4</xdr:col>
      <xdr:colOff>601140</xdr:colOff>
      <xdr:row>6</xdr:row>
      <xdr:rowOff>153630</xdr:rowOff>
    </xdr:to>
    <xdr:grpSp>
      <xdr:nvGrpSpPr>
        <xdr:cNvPr id="4" name="Group 3">
          <a:extLst>
            <a:ext uri="{FF2B5EF4-FFF2-40B4-BE49-F238E27FC236}">
              <a16:creationId xmlns:a16="http://schemas.microsoft.com/office/drawing/2014/main" id="{B8705D7E-7240-41F4-855A-6C92A8398101}"/>
            </a:ext>
          </a:extLst>
        </xdr:cNvPr>
        <xdr:cNvGrpSpPr/>
      </xdr:nvGrpSpPr>
      <xdr:grpSpPr>
        <a:xfrm>
          <a:off x="1599540" y="798830"/>
          <a:ext cx="1440000" cy="828000"/>
          <a:chOff x="2324099" y="944880"/>
          <a:chExt cx="1767841" cy="1005840"/>
        </a:xfrm>
      </xdr:grpSpPr>
      <xdr:sp macro="" textlink="W5">
        <xdr:nvSpPr>
          <xdr:cNvPr id="5" name="Rectangle: Rounded Corners 4">
            <a:extLst>
              <a:ext uri="{FF2B5EF4-FFF2-40B4-BE49-F238E27FC236}">
                <a16:creationId xmlns:a16="http://schemas.microsoft.com/office/drawing/2014/main" id="{20967A05-1A0F-4FD4-9616-40249BAF4B8E}"/>
              </a:ext>
            </a:extLst>
          </xdr:cNvPr>
          <xdr:cNvSpPr/>
        </xdr:nvSpPr>
        <xdr:spPr>
          <a:xfrm>
            <a:off x="2324099" y="952500"/>
            <a:ext cx="1764778" cy="998220"/>
          </a:xfrm>
          <a:prstGeom prst="roundRect">
            <a:avLst/>
          </a:prstGeom>
          <a:solidFill>
            <a:schemeClr val="bg1">
              <a:lumMod val="95000"/>
            </a:schemeClr>
          </a:solidFill>
          <a:ln w="3175">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8E1A997-3646-4851-8F3C-3A8CFD4599C5}" type="TxLink">
              <a:rPr lang="en-US" sz="2800" b="1" i="0" u="none" strike="noStrike">
                <a:solidFill>
                  <a:srgbClr val="000000"/>
                </a:solidFill>
                <a:latin typeface="Calibri"/>
                <a:cs typeface="Calibri"/>
              </a:rPr>
              <a:pPr algn="ctr"/>
              <a:t>75480</a:t>
            </a:fld>
            <a:endParaRPr lang="en-US" sz="2800" b="1">
              <a:solidFill>
                <a:sysClr val="windowText" lastClr="000000"/>
              </a:solidFill>
              <a:latin typeface="Calibri" panose="020F0502020204030204" pitchFamily="34" charset="0"/>
              <a:cs typeface="Calibri" panose="020F0502020204030204" pitchFamily="34" charset="0"/>
            </a:endParaRPr>
          </a:p>
        </xdr:txBody>
      </xdr:sp>
      <xdr:grpSp>
        <xdr:nvGrpSpPr>
          <xdr:cNvPr id="6" name="Group 5">
            <a:extLst>
              <a:ext uri="{FF2B5EF4-FFF2-40B4-BE49-F238E27FC236}">
                <a16:creationId xmlns:a16="http://schemas.microsoft.com/office/drawing/2014/main" id="{1F13B4E9-CDBF-481F-89BD-692CB2660626}"/>
              </a:ext>
            </a:extLst>
          </xdr:cNvPr>
          <xdr:cNvGrpSpPr/>
        </xdr:nvGrpSpPr>
        <xdr:grpSpPr>
          <a:xfrm>
            <a:off x="2324100" y="944880"/>
            <a:ext cx="1767840" cy="268497"/>
            <a:chOff x="2324100" y="952500"/>
            <a:chExt cx="1767840" cy="268497"/>
          </a:xfrm>
          <a:solidFill>
            <a:srgbClr val="00B050"/>
          </a:solidFill>
        </xdr:grpSpPr>
        <xdr:sp macro="" textlink="">
          <xdr:nvSpPr>
            <xdr:cNvPr id="7" name="Rectangle: Rounded Corners 6">
              <a:extLst>
                <a:ext uri="{FF2B5EF4-FFF2-40B4-BE49-F238E27FC236}">
                  <a16:creationId xmlns:a16="http://schemas.microsoft.com/office/drawing/2014/main" id="{17F03D75-E446-4719-BF91-53066778542B}"/>
                </a:ext>
              </a:extLst>
            </xdr:cNvPr>
            <xdr:cNvSpPr/>
          </xdr:nvSpPr>
          <xdr:spPr>
            <a:xfrm>
              <a:off x="2324100" y="1089661"/>
              <a:ext cx="1767840" cy="131336"/>
            </a:xfrm>
            <a:prstGeom prst="roundRect">
              <a:avLst>
                <a:gd name="adj" fmla="val 0"/>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A0AC4E50-539F-4A69-9489-051A2575E807}"/>
                </a:ext>
              </a:extLst>
            </xdr:cNvPr>
            <xdr:cNvSpPr/>
          </xdr:nvSpPr>
          <xdr:spPr>
            <a:xfrm>
              <a:off x="2324100" y="952500"/>
              <a:ext cx="1767840" cy="218893"/>
            </a:xfrm>
            <a:prstGeom prst="roundRect">
              <a:avLst>
                <a:gd name="adj" fmla="val 41667"/>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Total</a:t>
              </a:r>
              <a:r>
                <a:rPr lang="en-US" sz="1200" b="1" baseline="0"/>
                <a:t> Sales</a:t>
              </a:r>
              <a:endParaRPr lang="en-US" sz="1200" b="1"/>
            </a:p>
          </xdr:txBody>
        </xdr:sp>
      </xdr:grpSp>
    </xdr:grpSp>
    <xdr:clientData/>
  </xdr:twoCellAnchor>
  <xdr:twoCellAnchor>
    <xdr:from>
      <xdr:col>5</xdr:col>
      <xdr:colOff>217855</xdr:colOff>
      <xdr:row>2</xdr:row>
      <xdr:rowOff>62230</xdr:rowOff>
    </xdr:from>
    <xdr:to>
      <xdr:col>7</xdr:col>
      <xdr:colOff>438655</xdr:colOff>
      <xdr:row>6</xdr:row>
      <xdr:rowOff>153630</xdr:rowOff>
    </xdr:to>
    <xdr:grpSp>
      <xdr:nvGrpSpPr>
        <xdr:cNvPr id="9" name="Group 8">
          <a:extLst>
            <a:ext uri="{FF2B5EF4-FFF2-40B4-BE49-F238E27FC236}">
              <a16:creationId xmlns:a16="http://schemas.microsoft.com/office/drawing/2014/main" id="{2096CFBE-3A50-4840-B0EE-7B3811415A4B}"/>
            </a:ext>
          </a:extLst>
        </xdr:cNvPr>
        <xdr:cNvGrpSpPr/>
      </xdr:nvGrpSpPr>
      <xdr:grpSpPr>
        <a:xfrm>
          <a:off x="3265855" y="798830"/>
          <a:ext cx="1440000" cy="828000"/>
          <a:chOff x="2324100" y="944880"/>
          <a:chExt cx="1767840" cy="1005840"/>
        </a:xfrm>
      </xdr:grpSpPr>
      <xdr:sp macro="" textlink="$W$6">
        <xdr:nvSpPr>
          <xdr:cNvPr id="10" name="Rectangle: Rounded Corners 9">
            <a:extLst>
              <a:ext uri="{FF2B5EF4-FFF2-40B4-BE49-F238E27FC236}">
                <a16:creationId xmlns:a16="http://schemas.microsoft.com/office/drawing/2014/main" id="{DAC58878-2B74-4351-AD08-56582AF4E2DA}"/>
              </a:ext>
            </a:extLst>
          </xdr:cNvPr>
          <xdr:cNvSpPr/>
        </xdr:nvSpPr>
        <xdr:spPr>
          <a:xfrm>
            <a:off x="2324100" y="952500"/>
            <a:ext cx="1763158" cy="998220"/>
          </a:xfrm>
          <a:prstGeom prst="roundRect">
            <a:avLst/>
          </a:prstGeom>
          <a:solidFill>
            <a:schemeClr val="bg1">
              <a:lumMod val="95000"/>
            </a:schemeClr>
          </a:solidFill>
          <a:ln w="3175">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648C68CB-454D-4E22-B97E-824FBBDBD548}" type="TxLink">
              <a:rPr lang="en-US" sz="2800" b="1" i="0" u="none" strike="noStrike">
                <a:solidFill>
                  <a:srgbClr val="000000"/>
                </a:solidFill>
                <a:latin typeface="Calibri"/>
                <a:cs typeface="Calibri"/>
              </a:rPr>
              <a:pPr algn="ctr"/>
              <a:t>29980</a:t>
            </a:fld>
            <a:endParaRPr lang="en-US" sz="2800" b="1">
              <a:solidFill>
                <a:sysClr val="windowText" lastClr="000000"/>
              </a:solidFill>
              <a:latin typeface="Calibri" panose="020F0502020204030204" pitchFamily="34" charset="0"/>
              <a:cs typeface="Calibri" panose="020F0502020204030204" pitchFamily="34" charset="0"/>
            </a:endParaRPr>
          </a:p>
        </xdr:txBody>
      </xdr:sp>
      <xdr:grpSp>
        <xdr:nvGrpSpPr>
          <xdr:cNvPr id="11" name="Group 10">
            <a:extLst>
              <a:ext uri="{FF2B5EF4-FFF2-40B4-BE49-F238E27FC236}">
                <a16:creationId xmlns:a16="http://schemas.microsoft.com/office/drawing/2014/main" id="{777AD366-C642-4760-A3DC-21D535302115}"/>
              </a:ext>
            </a:extLst>
          </xdr:cNvPr>
          <xdr:cNvGrpSpPr/>
        </xdr:nvGrpSpPr>
        <xdr:grpSpPr>
          <a:xfrm>
            <a:off x="2324100" y="944880"/>
            <a:ext cx="1767840" cy="268497"/>
            <a:chOff x="2324100" y="952500"/>
            <a:chExt cx="1767840" cy="268497"/>
          </a:xfrm>
          <a:solidFill>
            <a:srgbClr val="00B050"/>
          </a:solidFill>
        </xdr:grpSpPr>
        <xdr:sp macro="" textlink="">
          <xdr:nvSpPr>
            <xdr:cNvPr id="12" name="Rectangle: Rounded Corners 11">
              <a:extLst>
                <a:ext uri="{FF2B5EF4-FFF2-40B4-BE49-F238E27FC236}">
                  <a16:creationId xmlns:a16="http://schemas.microsoft.com/office/drawing/2014/main" id="{9517D2F0-D95A-46CF-A56E-EC56DF6B7629}"/>
                </a:ext>
              </a:extLst>
            </xdr:cNvPr>
            <xdr:cNvSpPr/>
          </xdr:nvSpPr>
          <xdr:spPr>
            <a:xfrm>
              <a:off x="2324100" y="1089661"/>
              <a:ext cx="1767840" cy="131336"/>
            </a:xfrm>
            <a:prstGeom prst="roundRect">
              <a:avLst>
                <a:gd name="adj" fmla="val 0"/>
              </a:avLst>
            </a:prstGeom>
            <a:solidFill>
              <a:srgbClr val="00206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a:extLst>
                <a:ext uri="{FF2B5EF4-FFF2-40B4-BE49-F238E27FC236}">
                  <a16:creationId xmlns:a16="http://schemas.microsoft.com/office/drawing/2014/main" id="{886BBCCE-6539-424B-AD59-FB5C3254117E}"/>
                </a:ext>
              </a:extLst>
            </xdr:cNvPr>
            <xdr:cNvSpPr/>
          </xdr:nvSpPr>
          <xdr:spPr>
            <a:xfrm>
              <a:off x="2324100" y="952500"/>
              <a:ext cx="1767840" cy="218893"/>
            </a:xfrm>
            <a:prstGeom prst="roundRect">
              <a:avLst>
                <a:gd name="adj" fmla="val 41667"/>
              </a:avLst>
            </a:prstGeom>
            <a:solidFill>
              <a:srgbClr val="00206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Total</a:t>
              </a:r>
              <a:r>
                <a:rPr lang="en-US" sz="1200" b="1" baseline="0"/>
                <a:t> Purchase</a:t>
              </a:r>
              <a:endParaRPr lang="en-US" sz="1200" b="1"/>
            </a:p>
          </xdr:txBody>
        </xdr:sp>
      </xdr:grpSp>
    </xdr:grpSp>
    <xdr:clientData/>
  </xdr:twoCellAnchor>
  <xdr:twoCellAnchor>
    <xdr:from>
      <xdr:col>8</xdr:col>
      <xdr:colOff>55370</xdr:colOff>
      <xdr:row>2</xdr:row>
      <xdr:rowOff>62230</xdr:rowOff>
    </xdr:from>
    <xdr:to>
      <xdr:col>10</xdr:col>
      <xdr:colOff>276170</xdr:colOff>
      <xdr:row>6</xdr:row>
      <xdr:rowOff>153630</xdr:rowOff>
    </xdr:to>
    <xdr:grpSp>
      <xdr:nvGrpSpPr>
        <xdr:cNvPr id="14" name="Group 13">
          <a:extLst>
            <a:ext uri="{FF2B5EF4-FFF2-40B4-BE49-F238E27FC236}">
              <a16:creationId xmlns:a16="http://schemas.microsoft.com/office/drawing/2014/main" id="{423FE0C0-8647-457C-8352-0547DDDB6F1D}"/>
            </a:ext>
          </a:extLst>
        </xdr:cNvPr>
        <xdr:cNvGrpSpPr/>
      </xdr:nvGrpSpPr>
      <xdr:grpSpPr>
        <a:xfrm>
          <a:off x="4932170" y="798830"/>
          <a:ext cx="1440000" cy="828000"/>
          <a:chOff x="2324100" y="944880"/>
          <a:chExt cx="1767840" cy="1005840"/>
        </a:xfrm>
      </xdr:grpSpPr>
      <xdr:sp macro="" textlink="$W$7">
        <xdr:nvSpPr>
          <xdr:cNvPr id="15" name="Rectangle: Rounded Corners 14">
            <a:extLst>
              <a:ext uri="{FF2B5EF4-FFF2-40B4-BE49-F238E27FC236}">
                <a16:creationId xmlns:a16="http://schemas.microsoft.com/office/drawing/2014/main" id="{4AE7FE40-B5F0-4626-A44C-FF1163813109}"/>
              </a:ext>
            </a:extLst>
          </xdr:cNvPr>
          <xdr:cNvSpPr/>
        </xdr:nvSpPr>
        <xdr:spPr>
          <a:xfrm>
            <a:off x="2324100" y="952500"/>
            <a:ext cx="1763157" cy="998220"/>
          </a:xfrm>
          <a:prstGeom prst="roundRect">
            <a:avLst/>
          </a:prstGeom>
          <a:solidFill>
            <a:schemeClr val="bg1">
              <a:lumMod val="95000"/>
            </a:schemeClr>
          </a:solidFill>
          <a:ln w="3175">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94947C1-0C4B-4811-8DEF-967815A0BD2A}" type="TxLink">
              <a:rPr lang="en-US" sz="2800" b="1" i="0" u="none" strike="noStrike">
                <a:solidFill>
                  <a:srgbClr val="000000"/>
                </a:solidFill>
                <a:latin typeface="Calibri"/>
                <a:cs typeface="Calibri"/>
              </a:rPr>
              <a:pPr algn="ctr"/>
              <a:t>26000</a:t>
            </a:fld>
            <a:endParaRPr lang="en-US" sz="2800" b="1">
              <a:solidFill>
                <a:sysClr val="windowText" lastClr="000000"/>
              </a:solidFill>
              <a:latin typeface="Calibri" panose="020F0502020204030204" pitchFamily="34" charset="0"/>
              <a:cs typeface="Calibri" panose="020F0502020204030204" pitchFamily="34" charset="0"/>
            </a:endParaRPr>
          </a:p>
        </xdr:txBody>
      </xdr:sp>
      <xdr:grpSp>
        <xdr:nvGrpSpPr>
          <xdr:cNvPr id="16" name="Group 15">
            <a:extLst>
              <a:ext uri="{FF2B5EF4-FFF2-40B4-BE49-F238E27FC236}">
                <a16:creationId xmlns:a16="http://schemas.microsoft.com/office/drawing/2014/main" id="{AA153C8B-ECF8-4DDF-900A-EE2DC063217E}"/>
              </a:ext>
            </a:extLst>
          </xdr:cNvPr>
          <xdr:cNvGrpSpPr/>
        </xdr:nvGrpSpPr>
        <xdr:grpSpPr>
          <a:xfrm>
            <a:off x="2324100" y="944880"/>
            <a:ext cx="1767840" cy="268495"/>
            <a:chOff x="2324100" y="952500"/>
            <a:chExt cx="1767840" cy="268495"/>
          </a:xfrm>
          <a:solidFill>
            <a:srgbClr val="00B050"/>
          </a:solidFill>
        </xdr:grpSpPr>
        <xdr:sp macro="" textlink="">
          <xdr:nvSpPr>
            <xdr:cNvPr id="17" name="Rectangle: Rounded Corners 16">
              <a:extLst>
                <a:ext uri="{FF2B5EF4-FFF2-40B4-BE49-F238E27FC236}">
                  <a16:creationId xmlns:a16="http://schemas.microsoft.com/office/drawing/2014/main" id="{5ACE93CE-BA95-4A83-AC4E-B7BD5A47E942}"/>
                </a:ext>
              </a:extLst>
            </xdr:cNvPr>
            <xdr:cNvSpPr/>
          </xdr:nvSpPr>
          <xdr:spPr>
            <a:xfrm>
              <a:off x="2324100" y="1089659"/>
              <a:ext cx="1767840" cy="131336"/>
            </a:xfrm>
            <a:prstGeom prst="roundRect">
              <a:avLst>
                <a:gd name="adj" fmla="val 0"/>
              </a:avLst>
            </a:prstGeom>
            <a:solidFill>
              <a:srgbClr val="C00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B671D9EA-B234-4EA3-9114-65E592BC8566}"/>
                </a:ext>
              </a:extLst>
            </xdr:cNvPr>
            <xdr:cNvSpPr/>
          </xdr:nvSpPr>
          <xdr:spPr>
            <a:xfrm>
              <a:off x="2324100" y="952500"/>
              <a:ext cx="1767840" cy="262671"/>
            </a:xfrm>
            <a:prstGeom prst="roundRect">
              <a:avLst>
                <a:gd name="adj" fmla="val 41667"/>
              </a:avLst>
            </a:prstGeom>
            <a:solidFill>
              <a:srgbClr val="C00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Total</a:t>
              </a:r>
              <a:r>
                <a:rPr lang="en-US" sz="1200" b="1" baseline="0"/>
                <a:t> Expenses</a:t>
              </a:r>
              <a:endParaRPr lang="en-US" sz="1200" b="1"/>
            </a:p>
          </xdr:txBody>
        </xdr:sp>
      </xdr:grpSp>
    </xdr:grpSp>
    <xdr:clientData/>
  </xdr:twoCellAnchor>
  <xdr:twoCellAnchor>
    <xdr:from>
      <xdr:col>10</xdr:col>
      <xdr:colOff>502485</xdr:colOff>
      <xdr:row>2</xdr:row>
      <xdr:rowOff>62230</xdr:rowOff>
    </xdr:from>
    <xdr:to>
      <xdr:col>13</xdr:col>
      <xdr:colOff>113685</xdr:colOff>
      <xdr:row>6</xdr:row>
      <xdr:rowOff>153630</xdr:rowOff>
    </xdr:to>
    <xdr:grpSp>
      <xdr:nvGrpSpPr>
        <xdr:cNvPr id="19" name="Group 18">
          <a:extLst>
            <a:ext uri="{FF2B5EF4-FFF2-40B4-BE49-F238E27FC236}">
              <a16:creationId xmlns:a16="http://schemas.microsoft.com/office/drawing/2014/main" id="{2758D55C-B42A-4C51-8716-FB2B8B8B32D4}"/>
            </a:ext>
          </a:extLst>
        </xdr:cNvPr>
        <xdr:cNvGrpSpPr/>
      </xdr:nvGrpSpPr>
      <xdr:grpSpPr>
        <a:xfrm>
          <a:off x="6598485" y="798830"/>
          <a:ext cx="1440000" cy="828000"/>
          <a:chOff x="2324100" y="944880"/>
          <a:chExt cx="1767840" cy="1005840"/>
        </a:xfrm>
      </xdr:grpSpPr>
      <xdr:sp macro="" textlink="$W$8">
        <xdr:nvSpPr>
          <xdr:cNvPr id="20" name="Rectangle: Rounded Corners 19">
            <a:extLst>
              <a:ext uri="{FF2B5EF4-FFF2-40B4-BE49-F238E27FC236}">
                <a16:creationId xmlns:a16="http://schemas.microsoft.com/office/drawing/2014/main" id="{870A7A65-D91D-45DE-9039-62E5DDF7F12D}"/>
              </a:ext>
            </a:extLst>
          </xdr:cNvPr>
          <xdr:cNvSpPr/>
        </xdr:nvSpPr>
        <xdr:spPr>
          <a:xfrm>
            <a:off x="2324100" y="952500"/>
            <a:ext cx="1763158" cy="998220"/>
          </a:xfrm>
          <a:prstGeom prst="roundRect">
            <a:avLst/>
          </a:prstGeom>
          <a:solidFill>
            <a:schemeClr val="bg1">
              <a:lumMod val="95000"/>
            </a:schemeClr>
          </a:solidFill>
          <a:ln w="3175">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5223D74-A3BA-4A15-9A45-D8FEB6EAB014}" type="TxLink">
              <a:rPr lang="en-US" sz="2800" b="1" i="0" u="none" strike="noStrike">
                <a:solidFill>
                  <a:srgbClr val="000000"/>
                </a:solidFill>
                <a:latin typeface="Calibri"/>
                <a:cs typeface="Calibri"/>
              </a:rPr>
              <a:pPr algn="ctr"/>
              <a:t>19500</a:t>
            </a:fld>
            <a:endParaRPr lang="en-US" sz="2800" b="1">
              <a:latin typeface="Calibri" panose="020F0502020204030204" pitchFamily="34" charset="0"/>
              <a:cs typeface="Calibri" panose="020F0502020204030204" pitchFamily="34" charset="0"/>
            </a:endParaRPr>
          </a:p>
        </xdr:txBody>
      </xdr:sp>
      <xdr:grpSp>
        <xdr:nvGrpSpPr>
          <xdr:cNvPr id="21" name="Group 20">
            <a:extLst>
              <a:ext uri="{FF2B5EF4-FFF2-40B4-BE49-F238E27FC236}">
                <a16:creationId xmlns:a16="http://schemas.microsoft.com/office/drawing/2014/main" id="{62CC2B61-E8E1-4105-B22F-67C2AECC3387}"/>
              </a:ext>
            </a:extLst>
          </xdr:cNvPr>
          <xdr:cNvGrpSpPr/>
        </xdr:nvGrpSpPr>
        <xdr:grpSpPr>
          <a:xfrm>
            <a:off x="2324100" y="944880"/>
            <a:ext cx="1767840" cy="265297"/>
            <a:chOff x="2324100" y="952500"/>
            <a:chExt cx="1767840" cy="265297"/>
          </a:xfrm>
          <a:solidFill>
            <a:srgbClr val="00B050"/>
          </a:solidFill>
        </xdr:grpSpPr>
        <xdr:sp macro="" textlink="">
          <xdr:nvSpPr>
            <xdr:cNvPr id="22" name="Rectangle: Rounded Corners 21">
              <a:extLst>
                <a:ext uri="{FF2B5EF4-FFF2-40B4-BE49-F238E27FC236}">
                  <a16:creationId xmlns:a16="http://schemas.microsoft.com/office/drawing/2014/main" id="{539C8EE3-0AE5-4C41-9DE3-FAF9B09C27A3}"/>
                </a:ext>
              </a:extLst>
            </xdr:cNvPr>
            <xdr:cNvSpPr/>
          </xdr:nvSpPr>
          <xdr:spPr>
            <a:xfrm>
              <a:off x="2324100" y="1086461"/>
              <a:ext cx="1767840" cy="131336"/>
            </a:xfrm>
            <a:prstGeom prst="roundRect">
              <a:avLst>
                <a:gd name="adj" fmla="val 0"/>
              </a:avLst>
            </a:prstGeom>
            <a:solidFill>
              <a:srgbClr val="FFC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Rounded Corners 22">
              <a:extLst>
                <a:ext uri="{FF2B5EF4-FFF2-40B4-BE49-F238E27FC236}">
                  <a16:creationId xmlns:a16="http://schemas.microsoft.com/office/drawing/2014/main" id="{8A3867F3-B242-4D09-8295-CA8269172F66}"/>
                </a:ext>
              </a:extLst>
            </xdr:cNvPr>
            <xdr:cNvSpPr/>
          </xdr:nvSpPr>
          <xdr:spPr>
            <a:xfrm>
              <a:off x="2324100" y="952500"/>
              <a:ext cx="1767840" cy="262671"/>
            </a:xfrm>
            <a:prstGeom prst="roundRect">
              <a:avLst>
                <a:gd name="adj" fmla="val 41667"/>
              </a:avLst>
            </a:prstGeom>
            <a:solidFill>
              <a:srgbClr val="FFC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Profit</a:t>
              </a:r>
              <a:endParaRPr lang="en-US" sz="1800" b="1"/>
            </a:p>
          </xdr:txBody>
        </xdr:sp>
      </xdr:grpSp>
    </xdr:grpSp>
    <xdr:clientData/>
  </xdr:twoCellAnchor>
  <xdr:twoCellAnchor>
    <xdr:from>
      <xdr:col>13</xdr:col>
      <xdr:colOff>340000</xdr:colOff>
      <xdr:row>2</xdr:row>
      <xdr:rowOff>42352</xdr:rowOff>
    </xdr:from>
    <xdr:to>
      <xdr:col>15</xdr:col>
      <xdr:colOff>560800</xdr:colOff>
      <xdr:row>6</xdr:row>
      <xdr:rowOff>133752</xdr:rowOff>
    </xdr:to>
    <xdr:grpSp>
      <xdr:nvGrpSpPr>
        <xdr:cNvPr id="24" name="Group 23">
          <a:extLst>
            <a:ext uri="{FF2B5EF4-FFF2-40B4-BE49-F238E27FC236}">
              <a16:creationId xmlns:a16="http://schemas.microsoft.com/office/drawing/2014/main" id="{C3B55451-F041-4070-8185-9CF364483B97}"/>
            </a:ext>
          </a:extLst>
        </xdr:cNvPr>
        <xdr:cNvGrpSpPr/>
      </xdr:nvGrpSpPr>
      <xdr:grpSpPr>
        <a:xfrm>
          <a:off x="8264800" y="778952"/>
          <a:ext cx="1440000" cy="828000"/>
          <a:chOff x="2324100" y="944880"/>
          <a:chExt cx="1767840" cy="1005840"/>
        </a:xfrm>
      </xdr:grpSpPr>
      <xdr:sp macro="" textlink="$W9">
        <xdr:nvSpPr>
          <xdr:cNvPr id="25" name="Rectangle: Rounded Corners 24">
            <a:extLst>
              <a:ext uri="{FF2B5EF4-FFF2-40B4-BE49-F238E27FC236}">
                <a16:creationId xmlns:a16="http://schemas.microsoft.com/office/drawing/2014/main" id="{97A5912C-91B3-44C8-A162-6EDAD40BC8EA}"/>
              </a:ext>
            </a:extLst>
          </xdr:cNvPr>
          <xdr:cNvSpPr/>
        </xdr:nvSpPr>
        <xdr:spPr>
          <a:xfrm>
            <a:off x="2324100" y="952500"/>
            <a:ext cx="1763158" cy="998220"/>
          </a:xfrm>
          <a:prstGeom prst="roundRect">
            <a:avLst/>
          </a:prstGeom>
          <a:solidFill>
            <a:schemeClr val="bg1">
              <a:lumMod val="95000"/>
            </a:schemeClr>
          </a:solidFill>
          <a:ln w="3175">
            <a:solidFill>
              <a:schemeClr val="tx1"/>
            </a:solidFill>
          </a:ln>
          <a:effectLst>
            <a:innerShdw blurRad="63500" dist="50800" dir="27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8BE58E49-4CF6-4B6B-87F5-D9F85926ED6F}" type="TxLink">
              <a:rPr lang="en-US" sz="2800" b="1" i="0" u="none" strike="noStrike">
                <a:solidFill>
                  <a:srgbClr val="000000"/>
                </a:solidFill>
                <a:latin typeface="Calibri"/>
                <a:cs typeface="Calibri"/>
              </a:rPr>
              <a:pPr algn="ctr"/>
              <a:t>12845</a:t>
            </a:fld>
            <a:endParaRPr lang="en-US" sz="2800" b="1">
              <a:solidFill>
                <a:sysClr val="windowText" lastClr="000000"/>
              </a:solidFill>
              <a:latin typeface="Calibri" panose="020F0502020204030204" pitchFamily="34" charset="0"/>
              <a:cs typeface="Calibri" panose="020F0502020204030204" pitchFamily="34" charset="0"/>
            </a:endParaRPr>
          </a:p>
        </xdr:txBody>
      </xdr:sp>
      <xdr:grpSp>
        <xdr:nvGrpSpPr>
          <xdr:cNvPr id="26" name="Group 25">
            <a:extLst>
              <a:ext uri="{FF2B5EF4-FFF2-40B4-BE49-F238E27FC236}">
                <a16:creationId xmlns:a16="http://schemas.microsoft.com/office/drawing/2014/main" id="{90FCA580-EE28-4BE3-98F2-BF94E34F7BBA}"/>
              </a:ext>
            </a:extLst>
          </xdr:cNvPr>
          <xdr:cNvGrpSpPr/>
        </xdr:nvGrpSpPr>
        <xdr:grpSpPr>
          <a:xfrm>
            <a:off x="2324100" y="944880"/>
            <a:ext cx="1767840" cy="268497"/>
            <a:chOff x="2324100" y="952500"/>
            <a:chExt cx="1767840" cy="268497"/>
          </a:xfrm>
          <a:solidFill>
            <a:srgbClr val="00B050"/>
          </a:solidFill>
        </xdr:grpSpPr>
        <xdr:sp macro="" textlink="">
          <xdr:nvSpPr>
            <xdr:cNvPr id="27" name="Rectangle: Rounded Corners 26">
              <a:extLst>
                <a:ext uri="{FF2B5EF4-FFF2-40B4-BE49-F238E27FC236}">
                  <a16:creationId xmlns:a16="http://schemas.microsoft.com/office/drawing/2014/main" id="{BE41362F-B69B-4D98-B92F-21D11AB79180}"/>
                </a:ext>
              </a:extLst>
            </xdr:cNvPr>
            <xdr:cNvSpPr/>
          </xdr:nvSpPr>
          <xdr:spPr>
            <a:xfrm>
              <a:off x="2324100" y="1089661"/>
              <a:ext cx="1767840" cy="131336"/>
            </a:xfrm>
            <a:prstGeom prst="roundRect">
              <a:avLst>
                <a:gd name="adj" fmla="val 0"/>
              </a:avLst>
            </a:prstGeom>
            <a:solidFill>
              <a:schemeClr val="accent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Rounded Corners 27">
              <a:extLst>
                <a:ext uri="{FF2B5EF4-FFF2-40B4-BE49-F238E27FC236}">
                  <a16:creationId xmlns:a16="http://schemas.microsoft.com/office/drawing/2014/main" id="{85D29E0B-638C-4470-9AA6-208163345885}"/>
                </a:ext>
              </a:extLst>
            </xdr:cNvPr>
            <xdr:cNvSpPr/>
          </xdr:nvSpPr>
          <xdr:spPr>
            <a:xfrm>
              <a:off x="2324100" y="952500"/>
              <a:ext cx="1767840" cy="262671"/>
            </a:xfrm>
            <a:prstGeom prst="roundRect">
              <a:avLst>
                <a:gd name="adj" fmla="val 41667"/>
              </a:avLst>
            </a:prstGeom>
            <a:solidFill>
              <a:schemeClr val="accent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Cash</a:t>
              </a:r>
              <a:endParaRPr lang="en-US" sz="1800" b="1"/>
            </a:p>
          </xdr:txBody>
        </xdr:sp>
      </xdr:grpSp>
    </xdr:grpSp>
    <xdr:clientData/>
  </xdr:twoCellAnchor>
  <xdr:twoCellAnchor>
    <xdr:from>
      <xdr:col>12</xdr:col>
      <xdr:colOff>423792</xdr:colOff>
      <xdr:row>17</xdr:row>
      <xdr:rowOff>71678</xdr:rowOff>
    </xdr:from>
    <xdr:to>
      <xdr:col>15</xdr:col>
      <xdr:colOff>563495</xdr:colOff>
      <xdr:row>27</xdr:row>
      <xdr:rowOff>16374</xdr:rowOff>
    </xdr:to>
    <xdr:grpSp>
      <xdr:nvGrpSpPr>
        <xdr:cNvPr id="36" name="Group 35">
          <a:extLst>
            <a:ext uri="{FF2B5EF4-FFF2-40B4-BE49-F238E27FC236}">
              <a16:creationId xmlns:a16="http://schemas.microsoft.com/office/drawing/2014/main" id="{9853ACB9-AC9E-4D17-947A-88B4434208A6}"/>
            </a:ext>
          </a:extLst>
        </xdr:cNvPr>
        <xdr:cNvGrpSpPr/>
      </xdr:nvGrpSpPr>
      <xdr:grpSpPr>
        <a:xfrm>
          <a:off x="7738992" y="3570528"/>
          <a:ext cx="1968503" cy="1786196"/>
          <a:chOff x="7410102" y="3612156"/>
          <a:chExt cx="1800000" cy="1800000"/>
        </a:xfrm>
      </xdr:grpSpPr>
      <xdr:sp macro="" textlink="">
        <xdr:nvSpPr>
          <xdr:cNvPr id="34" name="Rectangle: Rounded Corners 33">
            <a:extLst>
              <a:ext uri="{FF2B5EF4-FFF2-40B4-BE49-F238E27FC236}">
                <a16:creationId xmlns:a16="http://schemas.microsoft.com/office/drawing/2014/main" id="{0A3F68C7-1EF4-4ADF-BE98-C97CBDFD52A5}"/>
              </a:ext>
            </a:extLst>
          </xdr:cNvPr>
          <xdr:cNvSpPr/>
        </xdr:nvSpPr>
        <xdr:spPr>
          <a:xfrm>
            <a:off x="7410102" y="3612156"/>
            <a:ext cx="1800000" cy="1800000"/>
          </a:xfrm>
          <a:prstGeom prst="roundRect">
            <a:avLst>
              <a:gd name="adj" fmla="val 8030"/>
            </a:avLst>
          </a:prstGeom>
          <a:solidFill>
            <a:schemeClr val="bg1"/>
          </a:solidFill>
          <a:ln w="3175">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5" name="Picture 34">
            <a:extLst>
              <a:ext uri="{FF2B5EF4-FFF2-40B4-BE49-F238E27FC236}">
                <a16:creationId xmlns:a16="http://schemas.microsoft.com/office/drawing/2014/main" id="{030B0246-17B4-40B4-882A-8FD669CE2A1A}"/>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425" t="27124" r="16966" b="28758"/>
          <a:stretch/>
        </xdr:blipFill>
        <xdr:spPr>
          <a:xfrm>
            <a:off x="7495180" y="3952281"/>
            <a:ext cx="1593490" cy="1055993"/>
          </a:xfrm>
          <a:prstGeom prst="rect">
            <a:avLst/>
          </a:prstGeom>
        </xdr:spPr>
      </xdr:pic>
    </xdr:grpSp>
    <xdr:clientData/>
  </xdr:twoCellAnchor>
  <xdr:twoCellAnchor>
    <xdr:from>
      <xdr:col>16</xdr:col>
      <xdr:colOff>321310</xdr:colOff>
      <xdr:row>0</xdr:row>
      <xdr:rowOff>0</xdr:rowOff>
    </xdr:from>
    <xdr:to>
      <xdr:col>21</xdr:col>
      <xdr:colOff>0</xdr:colOff>
      <xdr:row>50</xdr:row>
      <xdr:rowOff>0</xdr:rowOff>
    </xdr:to>
    <xdr:sp macro="" textlink="">
      <xdr:nvSpPr>
        <xdr:cNvPr id="37" name="Rectangle 36">
          <a:extLst>
            <a:ext uri="{FF2B5EF4-FFF2-40B4-BE49-F238E27FC236}">
              <a16:creationId xmlns:a16="http://schemas.microsoft.com/office/drawing/2014/main" id="{84B1B06B-D152-4CA6-AF53-76788D423DA1}"/>
            </a:ext>
          </a:extLst>
        </xdr:cNvPr>
        <xdr:cNvSpPr/>
      </xdr:nvSpPr>
      <xdr:spPr>
        <a:xfrm>
          <a:off x="10074910" y="0"/>
          <a:ext cx="2320290" cy="9575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355927</xdr:colOff>
      <xdr:row>0</xdr:row>
      <xdr:rowOff>288894</xdr:rowOff>
    </xdr:from>
    <xdr:to>
      <xdr:col>19</xdr:col>
      <xdr:colOff>101594</xdr:colOff>
      <xdr:row>2</xdr:row>
      <xdr:rowOff>9813</xdr:rowOff>
    </xdr:to>
    <xdr:sp macro="" textlink="">
      <xdr:nvSpPr>
        <xdr:cNvPr id="38" name="Rectangle: Top Corners Rounded 37">
          <a:extLst>
            <a:ext uri="{FF2B5EF4-FFF2-40B4-BE49-F238E27FC236}">
              <a16:creationId xmlns:a16="http://schemas.microsoft.com/office/drawing/2014/main" id="{F3016E18-05E1-44B3-9C36-5A1C6D19EE64}"/>
            </a:ext>
          </a:extLst>
        </xdr:cNvPr>
        <xdr:cNvSpPr/>
      </xdr:nvSpPr>
      <xdr:spPr>
        <a:xfrm rot="16200000" flipH="1">
          <a:off x="10668001" y="-269580"/>
          <a:ext cx="45751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143511</xdr:colOff>
      <xdr:row>1</xdr:row>
      <xdr:rowOff>12337</xdr:rowOff>
    </xdr:from>
    <xdr:to>
      <xdr:col>19</xdr:col>
      <xdr:colOff>161290</xdr:colOff>
      <xdr:row>25</xdr:row>
      <xdr:rowOff>7620</xdr:rowOff>
    </xdr:to>
    <xdr:grpSp>
      <xdr:nvGrpSpPr>
        <xdr:cNvPr id="39" name="Group 38">
          <a:extLst>
            <a:ext uri="{FF2B5EF4-FFF2-40B4-BE49-F238E27FC236}">
              <a16:creationId xmlns:a16="http://schemas.microsoft.com/office/drawing/2014/main" id="{D0C0BA84-1DED-46DB-A8C3-30F27C836273}"/>
            </a:ext>
          </a:extLst>
        </xdr:cNvPr>
        <xdr:cNvGrpSpPr/>
      </xdr:nvGrpSpPr>
      <xdr:grpSpPr>
        <a:xfrm>
          <a:off x="10532111" y="380637"/>
          <a:ext cx="1236979" cy="4599033"/>
          <a:chOff x="480061" y="378097"/>
          <a:chExt cx="1234439" cy="4392023"/>
        </a:xfrm>
      </xdr:grpSpPr>
      <xdr:sp macro="[1]!Go_Dashboard" textlink="">
        <xdr:nvSpPr>
          <xdr:cNvPr id="40" name="Rectangle 39">
            <a:hlinkClick xmlns:r="http://schemas.openxmlformats.org/officeDocument/2006/relationships" r:id="rId2"/>
            <a:extLst>
              <a:ext uri="{FF2B5EF4-FFF2-40B4-BE49-F238E27FC236}">
                <a16:creationId xmlns:a16="http://schemas.microsoft.com/office/drawing/2014/main" id="{C1F6349A-4D46-4A7F-BE1A-F80FF46D12D3}"/>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41" name="Rectangle 40">
            <a:hlinkClick xmlns:r="http://schemas.openxmlformats.org/officeDocument/2006/relationships" r:id="rId3"/>
            <a:extLst>
              <a:ext uri="{FF2B5EF4-FFF2-40B4-BE49-F238E27FC236}">
                <a16:creationId xmlns:a16="http://schemas.microsoft.com/office/drawing/2014/main" id="{84B7C83A-F8EC-47EE-9640-48845916881D}"/>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2" name="Rectangle 41">
            <a:hlinkClick xmlns:r="http://schemas.openxmlformats.org/officeDocument/2006/relationships" r:id="rId4"/>
            <a:extLst>
              <a:ext uri="{FF2B5EF4-FFF2-40B4-BE49-F238E27FC236}">
                <a16:creationId xmlns:a16="http://schemas.microsoft.com/office/drawing/2014/main" id="{0DE3F481-E917-4BCA-89C5-3ED33D21D047}"/>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43" name="Rectangle 42">
            <a:hlinkClick xmlns:r="http://schemas.openxmlformats.org/officeDocument/2006/relationships" r:id="rId5"/>
            <a:extLst>
              <a:ext uri="{FF2B5EF4-FFF2-40B4-BE49-F238E27FC236}">
                <a16:creationId xmlns:a16="http://schemas.microsoft.com/office/drawing/2014/main" id="{8F68EE39-9407-4A52-A362-B6A886F514A2}"/>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44" name="Rectangle 43">
            <a:hlinkClick xmlns:r="http://schemas.openxmlformats.org/officeDocument/2006/relationships" r:id="rId6"/>
            <a:extLst>
              <a:ext uri="{FF2B5EF4-FFF2-40B4-BE49-F238E27FC236}">
                <a16:creationId xmlns:a16="http://schemas.microsoft.com/office/drawing/2014/main" id="{998F482C-6FAA-45E9-B188-8B866CDC47F9}"/>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45" name="Rectangle 44">
            <a:hlinkClick xmlns:r="http://schemas.openxmlformats.org/officeDocument/2006/relationships" r:id="rId7"/>
            <a:extLst>
              <a:ext uri="{FF2B5EF4-FFF2-40B4-BE49-F238E27FC236}">
                <a16:creationId xmlns:a16="http://schemas.microsoft.com/office/drawing/2014/main" id="{2B098A91-E8A3-4680-8217-A6DEBB0CD322}"/>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46" name="Rectangle 45">
            <a:hlinkClick xmlns:r="http://schemas.openxmlformats.org/officeDocument/2006/relationships" r:id="rId8"/>
            <a:extLst>
              <a:ext uri="{FF2B5EF4-FFF2-40B4-BE49-F238E27FC236}">
                <a16:creationId xmlns:a16="http://schemas.microsoft.com/office/drawing/2014/main" id="{43508824-3F5D-4B62-8F22-CAD67162CA3A}"/>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47" name="Rectangle 46">
            <a:hlinkClick xmlns:r="http://schemas.openxmlformats.org/officeDocument/2006/relationships" r:id="rId9"/>
            <a:extLst>
              <a:ext uri="{FF2B5EF4-FFF2-40B4-BE49-F238E27FC236}">
                <a16:creationId xmlns:a16="http://schemas.microsoft.com/office/drawing/2014/main" id="{F3C2F35B-45E8-41A6-84E5-EC924688A8B9}"/>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48" name="Rectangle 47">
            <a:hlinkClick xmlns:r="http://schemas.openxmlformats.org/officeDocument/2006/relationships" r:id="rId10"/>
            <a:extLst>
              <a:ext uri="{FF2B5EF4-FFF2-40B4-BE49-F238E27FC236}">
                <a16:creationId xmlns:a16="http://schemas.microsoft.com/office/drawing/2014/main" id="{414BD858-1E2A-45DF-8599-D2DCD745E65F}"/>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16</xdr:col>
      <xdr:colOff>58132</xdr:colOff>
      <xdr:row>0</xdr:row>
      <xdr:rowOff>0</xdr:rowOff>
    </xdr:from>
    <xdr:to>
      <xdr:col>16</xdr:col>
      <xdr:colOff>397509</xdr:colOff>
      <xdr:row>50</xdr:row>
      <xdr:rowOff>0</xdr:rowOff>
    </xdr:to>
    <xdr:sp macro="" textlink="">
      <xdr:nvSpPr>
        <xdr:cNvPr id="49" name="Rectangle 48">
          <a:extLst>
            <a:ext uri="{FF2B5EF4-FFF2-40B4-BE49-F238E27FC236}">
              <a16:creationId xmlns:a16="http://schemas.microsoft.com/office/drawing/2014/main" id="{E4620894-A7FC-4A52-A52A-80FC39E76C7A}"/>
            </a:ext>
          </a:extLst>
        </xdr:cNvPr>
        <xdr:cNvSpPr/>
      </xdr:nvSpPr>
      <xdr:spPr>
        <a:xfrm flipH="1">
          <a:off x="9811732" y="0"/>
          <a:ext cx="339377" cy="957580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526060</xdr:colOff>
      <xdr:row>1</xdr:row>
      <xdr:rowOff>0</xdr:rowOff>
    </xdr:from>
    <xdr:to>
      <xdr:col>17</xdr:col>
      <xdr:colOff>237920</xdr:colOff>
      <xdr:row>24</xdr:row>
      <xdr:rowOff>110491</xdr:rowOff>
    </xdr:to>
    <xdr:grpSp>
      <xdr:nvGrpSpPr>
        <xdr:cNvPr id="50" name="Group 49">
          <a:extLst>
            <a:ext uri="{FF2B5EF4-FFF2-40B4-BE49-F238E27FC236}">
              <a16:creationId xmlns:a16="http://schemas.microsoft.com/office/drawing/2014/main" id="{D901EC82-A58C-44C4-AD92-6EBC48E851A4}"/>
            </a:ext>
          </a:extLst>
        </xdr:cNvPr>
        <xdr:cNvGrpSpPr/>
      </xdr:nvGrpSpPr>
      <xdr:grpSpPr>
        <a:xfrm>
          <a:off x="10305060" y="368300"/>
          <a:ext cx="321460" cy="4530091"/>
          <a:chOff x="250470" y="365760"/>
          <a:chExt cx="324000" cy="4331971"/>
        </a:xfrm>
      </xdr:grpSpPr>
      <xdr:grpSp>
        <xdr:nvGrpSpPr>
          <xdr:cNvPr id="51" name="Group 50">
            <a:extLst>
              <a:ext uri="{FF2B5EF4-FFF2-40B4-BE49-F238E27FC236}">
                <a16:creationId xmlns:a16="http://schemas.microsoft.com/office/drawing/2014/main" id="{0B70761B-B864-4781-B501-E564A172D530}"/>
              </a:ext>
            </a:extLst>
          </xdr:cNvPr>
          <xdr:cNvGrpSpPr/>
        </xdr:nvGrpSpPr>
        <xdr:grpSpPr>
          <a:xfrm>
            <a:off x="250470" y="365760"/>
            <a:ext cx="324000" cy="3382140"/>
            <a:chOff x="250470" y="365760"/>
            <a:chExt cx="324000" cy="3382140"/>
          </a:xfrm>
          <a:solidFill>
            <a:schemeClr val="tx1"/>
          </a:solidFill>
        </xdr:grpSpPr>
        <xdr:pic>
          <xdr:nvPicPr>
            <xdr:cNvPr id="54" name="Graphic 53" descr="Upward trend with solid fill">
              <a:extLst>
                <a:ext uri="{FF2B5EF4-FFF2-40B4-BE49-F238E27FC236}">
                  <a16:creationId xmlns:a16="http://schemas.microsoft.com/office/drawing/2014/main" id="{E9F81F83-0981-4819-A325-E85F617A19BB}"/>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68470" y="365760"/>
              <a:ext cx="288000" cy="288000"/>
            </a:xfrm>
            <a:prstGeom prst="rect">
              <a:avLst/>
            </a:prstGeom>
          </xdr:spPr>
        </xdr:pic>
        <xdr:pic>
          <xdr:nvPicPr>
            <xdr:cNvPr id="55" name="Graphic 54" descr="Document with solid fill">
              <a:extLst>
                <a:ext uri="{FF2B5EF4-FFF2-40B4-BE49-F238E27FC236}">
                  <a16:creationId xmlns:a16="http://schemas.microsoft.com/office/drawing/2014/main" id="{645DCC32-CA6A-477C-B456-D5B5EE5DF89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68470" y="1394460"/>
              <a:ext cx="288000" cy="288000"/>
            </a:xfrm>
            <a:prstGeom prst="rect">
              <a:avLst/>
            </a:prstGeom>
          </xdr:spPr>
        </xdr:pic>
        <xdr:pic>
          <xdr:nvPicPr>
            <xdr:cNvPr id="56" name="Graphic 55" descr="Apple with solid fill">
              <a:extLst>
                <a:ext uri="{FF2B5EF4-FFF2-40B4-BE49-F238E27FC236}">
                  <a16:creationId xmlns:a16="http://schemas.microsoft.com/office/drawing/2014/main" id="{49932C4B-17F3-4482-99A0-D8241EA12D1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68470" y="1897380"/>
              <a:ext cx="288000" cy="288000"/>
            </a:xfrm>
            <a:prstGeom prst="rect">
              <a:avLst/>
            </a:prstGeom>
          </xdr:spPr>
        </xdr:pic>
        <xdr:pic>
          <xdr:nvPicPr>
            <xdr:cNvPr id="57" name="Graphic 56" descr="Bullseye with solid fill">
              <a:extLst>
                <a:ext uri="{FF2B5EF4-FFF2-40B4-BE49-F238E27FC236}">
                  <a16:creationId xmlns:a16="http://schemas.microsoft.com/office/drawing/2014/main" id="{A676A7DD-1030-4E2F-B8D3-9D8126951B8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68470" y="2405520"/>
              <a:ext cx="288000" cy="288000"/>
            </a:xfrm>
            <a:prstGeom prst="rect">
              <a:avLst/>
            </a:prstGeom>
          </xdr:spPr>
        </xdr:pic>
        <xdr:pic>
          <xdr:nvPicPr>
            <xdr:cNvPr id="58" name="Graphic 57" descr="Database with solid fill">
              <a:extLst>
                <a:ext uri="{FF2B5EF4-FFF2-40B4-BE49-F238E27FC236}">
                  <a16:creationId xmlns:a16="http://schemas.microsoft.com/office/drawing/2014/main" id="{61B3188E-4AD7-482F-9DDA-A2B031A1DF8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68470" y="2944140"/>
              <a:ext cx="288000" cy="288000"/>
            </a:xfrm>
            <a:prstGeom prst="rect">
              <a:avLst/>
            </a:prstGeom>
          </xdr:spPr>
        </xdr:pic>
        <xdr:pic>
          <xdr:nvPicPr>
            <xdr:cNvPr id="59" name="Graphic 58" descr="Male profile with solid fill">
              <a:extLst>
                <a:ext uri="{FF2B5EF4-FFF2-40B4-BE49-F238E27FC236}">
                  <a16:creationId xmlns:a16="http://schemas.microsoft.com/office/drawing/2014/main" id="{04880CD0-529F-47E5-BE07-8403F0F88CA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68470" y="3459900"/>
              <a:ext cx="288000" cy="288000"/>
            </a:xfrm>
            <a:prstGeom prst="rect">
              <a:avLst/>
            </a:prstGeom>
          </xdr:spPr>
        </xdr:pic>
        <xdr:pic>
          <xdr:nvPicPr>
            <xdr:cNvPr id="60" name="Graphic 59" descr="Shopping cart with solid fill">
              <a:extLst>
                <a:ext uri="{FF2B5EF4-FFF2-40B4-BE49-F238E27FC236}">
                  <a16:creationId xmlns:a16="http://schemas.microsoft.com/office/drawing/2014/main" id="{B9D672DE-2333-4BEC-8164-D2EA7E10DA4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50470" y="881940"/>
              <a:ext cx="324000" cy="324000"/>
            </a:xfrm>
            <a:prstGeom prst="rect">
              <a:avLst/>
            </a:prstGeom>
          </xdr:spPr>
        </xdr:pic>
      </xdr:grpSp>
      <xdr:pic>
        <xdr:nvPicPr>
          <xdr:cNvPr id="52" name="Picture 51" descr="Money with solid fill">
            <a:extLst>
              <a:ext uri="{FF2B5EF4-FFF2-40B4-BE49-F238E27FC236}">
                <a16:creationId xmlns:a16="http://schemas.microsoft.com/office/drawing/2014/main" id="{D5E798A8-333B-4FB0-833C-CBA22A756AD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273864" y="3964548"/>
            <a:ext cx="277200" cy="278671"/>
          </a:xfrm>
          <a:prstGeom prst="rect">
            <a:avLst/>
          </a:prstGeom>
        </xdr:spPr>
      </xdr:pic>
      <xdr:pic>
        <xdr:nvPicPr>
          <xdr:cNvPr id="53" name="Picture 52">
            <a:extLst>
              <a:ext uri="{FF2B5EF4-FFF2-40B4-BE49-F238E27FC236}">
                <a16:creationId xmlns:a16="http://schemas.microsoft.com/office/drawing/2014/main" id="{9159EBB6-7BCB-49E6-924E-65E5E5B2EE3A}"/>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twoCellAnchor editAs="oneCell">
    <xdr:from>
      <xdr:col>14</xdr:col>
      <xdr:colOff>534505</xdr:colOff>
      <xdr:row>0</xdr:row>
      <xdr:rowOff>88624</xdr:rowOff>
    </xdr:from>
    <xdr:to>
      <xdr:col>15</xdr:col>
      <xdr:colOff>515455</xdr:colOff>
      <xdr:row>1</xdr:row>
      <xdr:rowOff>310874</xdr:rowOff>
    </xdr:to>
    <xdr:pic macro="[0]!RefreshCompleteSystem">
      <xdr:nvPicPr>
        <xdr:cNvPr id="29" name="Graphic 28" descr="Arrow circle with solid fill">
          <a:extLst>
            <a:ext uri="{FF2B5EF4-FFF2-40B4-BE49-F238E27FC236}">
              <a16:creationId xmlns:a16="http://schemas.microsoft.com/office/drawing/2014/main" id="{8B96A6D3-9154-4EEA-8605-96C11D76953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068905" y="88624"/>
          <a:ext cx="590550" cy="586685"/>
        </a:xfrm>
        <a:prstGeom prst="rect">
          <a:avLst/>
        </a:prstGeom>
      </xdr:spPr>
    </xdr:pic>
    <xdr:clientData/>
  </xdr:twoCellAnchor>
  <xdr:twoCellAnchor>
    <xdr:from>
      <xdr:col>10</xdr:col>
      <xdr:colOff>497228</xdr:colOff>
      <xdr:row>7</xdr:row>
      <xdr:rowOff>31750</xdr:rowOff>
    </xdr:from>
    <xdr:to>
      <xdr:col>15</xdr:col>
      <xdr:colOff>563228</xdr:colOff>
      <xdr:row>16</xdr:row>
      <xdr:rowOff>174400</xdr:rowOff>
    </xdr:to>
    <xdr:graphicFrame macro="">
      <xdr:nvGraphicFramePr>
        <xdr:cNvPr id="61" name="Chart 60">
          <a:extLst>
            <a:ext uri="{FF2B5EF4-FFF2-40B4-BE49-F238E27FC236}">
              <a16:creationId xmlns:a16="http://schemas.microsoft.com/office/drawing/2014/main" id="{4308A991-9C55-4E71-B764-38731D1E6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0</xdr:col>
      <xdr:colOff>88347</xdr:colOff>
      <xdr:row>2</xdr:row>
      <xdr:rowOff>75643</xdr:rowOff>
    </xdr:from>
    <xdr:to>
      <xdr:col>2</xdr:col>
      <xdr:colOff>271669</xdr:colOff>
      <xdr:row>13</xdr:row>
      <xdr:rowOff>86139</xdr:rowOff>
    </xdr:to>
    <mc:AlternateContent xmlns:mc="http://schemas.openxmlformats.org/markup-compatibility/2006" xmlns:a14="http://schemas.microsoft.com/office/drawing/2010/main">
      <mc:Choice Requires="a14">
        <xdr:graphicFrame macro="">
          <xdr:nvGraphicFramePr>
            <xdr:cNvPr id="62" name="Month 2">
              <a:extLst>
                <a:ext uri="{FF2B5EF4-FFF2-40B4-BE49-F238E27FC236}">
                  <a16:creationId xmlns:a16="http://schemas.microsoft.com/office/drawing/2014/main" id="{C7BB5D79-9CC1-4CB9-8809-6BF2C837BF3E}"/>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88347" y="812243"/>
              <a:ext cx="1402522" cy="20361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372385</xdr:colOff>
      <xdr:row>17</xdr:row>
      <xdr:rowOff>64776</xdr:rowOff>
    </xdr:from>
    <xdr:to>
      <xdr:col>8</xdr:col>
      <xdr:colOff>411985</xdr:colOff>
      <xdr:row>27</xdr:row>
      <xdr:rowOff>23276</xdr:rowOff>
    </xdr:to>
    <xdr:graphicFrame macro="">
      <xdr:nvGraphicFramePr>
        <xdr:cNvPr id="66" name="Chart 65">
          <a:extLst>
            <a:ext uri="{FF2B5EF4-FFF2-40B4-BE49-F238E27FC236}">
              <a16:creationId xmlns:a16="http://schemas.microsoft.com/office/drawing/2014/main" id="{6297D064-CADF-433C-A284-E277F842D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oneCell">
    <xdr:from>
      <xdr:col>0</xdr:col>
      <xdr:colOff>86142</xdr:colOff>
      <xdr:row>14</xdr:row>
      <xdr:rowOff>19880</xdr:rowOff>
    </xdr:from>
    <xdr:to>
      <xdr:col>2</xdr:col>
      <xdr:colOff>265045</xdr:colOff>
      <xdr:row>26</xdr:row>
      <xdr:rowOff>145775</xdr:rowOff>
    </xdr:to>
    <mc:AlternateContent xmlns:mc="http://schemas.openxmlformats.org/markup-compatibility/2006" xmlns:a14="http://schemas.microsoft.com/office/drawing/2010/main">
      <mc:Choice Requires="a14">
        <xdr:graphicFrame macro="">
          <xdr:nvGraphicFramePr>
            <xdr:cNvPr id="67" name="Sale_Category 3">
              <a:extLst>
                <a:ext uri="{FF2B5EF4-FFF2-40B4-BE49-F238E27FC236}">
                  <a16:creationId xmlns:a16="http://schemas.microsoft.com/office/drawing/2014/main" id="{EFFF5B48-4DC4-4672-80F4-B292F453E6D8}"/>
                </a:ext>
              </a:extLst>
            </xdr:cNvPr>
            <xdr:cNvGraphicFramePr/>
          </xdr:nvGraphicFramePr>
          <xdr:xfrm>
            <a:off x="0" y="0"/>
            <a:ext cx="0" cy="0"/>
          </xdr:xfrm>
          <a:graphic>
            <a:graphicData uri="http://schemas.microsoft.com/office/drawing/2010/slicer">
              <sle:slicer xmlns:sle="http://schemas.microsoft.com/office/drawing/2010/slicer" name="Sale_Category 3"/>
            </a:graphicData>
          </a:graphic>
        </xdr:graphicFrame>
      </mc:Choice>
      <mc:Fallback xmlns="">
        <xdr:sp macro="" textlink="">
          <xdr:nvSpPr>
            <xdr:cNvPr id="0" name=""/>
            <xdr:cNvSpPr>
              <a:spLocks noTextEdit="1"/>
            </xdr:cNvSpPr>
          </xdr:nvSpPr>
          <xdr:spPr>
            <a:xfrm>
              <a:off x="86142" y="2966280"/>
              <a:ext cx="1398103" cy="2335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510206</xdr:colOff>
      <xdr:row>17</xdr:row>
      <xdr:rowOff>59634</xdr:rowOff>
    </xdr:from>
    <xdr:to>
      <xdr:col>12</xdr:col>
      <xdr:colOff>293006</xdr:colOff>
      <xdr:row>27</xdr:row>
      <xdr:rowOff>18730</xdr:rowOff>
    </xdr:to>
    <xdr:graphicFrame macro="">
      <xdr:nvGraphicFramePr>
        <xdr:cNvPr id="68" name="Chart 67">
          <a:extLst>
            <a:ext uri="{FF2B5EF4-FFF2-40B4-BE49-F238E27FC236}">
              <a16:creationId xmlns:a16="http://schemas.microsoft.com/office/drawing/2014/main" id="{376AA388-1A38-498D-9F0A-F24BFF34FA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377691</xdr:colOff>
      <xdr:row>7</xdr:row>
      <xdr:rowOff>39758</xdr:rowOff>
    </xdr:from>
    <xdr:to>
      <xdr:col>10</xdr:col>
      <xdr:colOff>418491</xdr:colOff>
      <xdr:row>16</xdr:row>
      <xdr:rowOff>184384</xdr:rowOff>
    </xdr:to>
    <xdr:graphicFrame macro="">
      <xdr:nvGraphicFramePr>
        <xdr:cNvPr id="69" name="Chart 68">
          <a:extLst>
            <a:ext uri="{FF2B5EF4-FFF2-40B4-BE49-F238E27FC236}">
              <a16:creationId xmlns:a16="http://schemas.microsoft.com/office/drawing/2014/main" id="{C97DB2B6-1DBE-4841-9A7C-1CE101A56A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226671</xdr:colOff>
      <xdr:row>3</xdr:row>
      <xdr:rowOff>133406</xdr:rowOff>
    </xdr:from>
    <xdr:to>
      <xdr:col>8</xdr:col>
      <xdr:colOff>617606</xdr:colOff>
      <xdr:row>7</xdr:row>
      <xdr:rowOff>67294</xdr:rowOff>
    </xdr:to>
    <xdr:pic macro="[0]!OpenAccountEntry">
      <xdr:nvPicPr>
        <xdr:cNvPr id="2" name="AddCustomer">
          <a:extLst>
            <a:ext uri="{FF2B5EF4-FFF2-40B4-BE49-F238E27FC236}">
              <a16:creationId xmlns:a16="http://schemas.microsoft.com/office/drawing/2014/main" id="{79248255-D12D-4A0C-835C-3322902B5AA5}"/>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5778" b="97778" l="6667" r="98222">
                      <a14:foregroundMark x1="40889" y1="6222" x2="40889" y2="6222"/>
                      <a14:foregroundMark x1="7111" y1="83111" x2="7111" y2="83111"/>
                      <a14:foregroundMark x1="91111" y1="72444" x2="91111" y2="72444"/>
                      <a14:foregroundMark x1="86222" y1="88000" x2="86222" y2="88000"/>
                      <a14:foregroundMark x1="81333" y1="89778" x2="91111" y2="83556"/>
                      <a14:foregroundMark x1="77333" y1="94222" x2="73778" y2="94222"/>
                      <a14:foregroundMark x1="95111" y1="73333" x2="95111" y2="77778"/>
                      <a14:foregroundMark x1="76000" y1="97778" x2="76000" y2="97778"/>
                      <a14:foregroundMark x1="98222" y1="82222" x2="98222" y2="82222"/>
                    </a14:backgroundRemoval>
                  </a14:imgEffect>
                </a14:imgLayer>
              </a14:imgProps>
            </a:ext>
            <a:ext uri="{28A0092B-C50C-407E-A947-70E740481C1C}">
              <a14:useLocalDpi xmlns:a14="http://schemas.microsoft.com/office/drawing/2010/main" val="0"/>
            </a:ext>
          </a:extLst>
        </a:blip>
        <a:stretch>
          <a:fillRect/>
        </a:stretch>
      </xdr:blipFill>
      <xdr:spPr>
        <a:xfrm>
          <a:off x="5879558" y="754532"/>
          <a:ext cx="690292" cy="676678"/>
        </a:xfrm>
        <a:prstGeom prst="rect">
          <a:avLst/>
        </a:prstGeom>
      </xdr:spPr>
    </xdr:pic>
    <xdr:clientData/>
  </xdr:twoCellAnchor>
  <xdr:twoCellAnchor editAs="absolute">
    <xdr:from>
      <xdr:col>7</xdr:col>
      <xdr:colOff>143433</xdr:colOff>
      <xdr:row>10</xdr:row>
      <xdr:rowOff>57629</xdr:rowOff>
    </xdr:from>
    <xdr:to>
      <xdr:col>8</xdr:col>
      <xdr:colOff>784878</xdr:colOff>
      <xdr:row>11</xdr:row>
      <xdr:rowOff>105931</xdr:rowOff>
    </xdr:to>
    <xdr:sp macro="[0]!OpenSearchINV" textlink="">
      <xdr:nvSpPr>
        <xdr:cNvPr id="7" name="Rectangle: Rounded Corners 6">
          <a:extLst>
            <a:ext uri="{FF2B5EF4-FFF2-40B4-BE49-F238E27FC236}">
              <a16:creationId xmlns:a16="http://schemas.microsoft.com/office/drawing/2014/main" id="{C8EB9E6F-1C5B-4635-9EE5-7596213E2E97}"/>
            </a:ext>
          </a:extLst>
        </xdr:cNvPr>
        <xdr:cNvSpPr/>
      </xdr:nvSpPr>
      <xdr:spPr>
        <a:xfrm>
          <a:off x="5775883" y="1962629"/>
          <a:ext cx="939895" cy="232452"/>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ysClr val="windowText" lastClr="000000"/>
              </a:solidFill>
              <a:latin typeface="+mn-lt"/>
            </a:rPr>
            <a:t>Load</a:t>
          </a:r>
        </a:p>
      </xdr:txBody>
    </xdr:sp>
    <xdr:clientData/>
  </xdr:twoCellAnchor>
  <xdr:twoCellAnchor editAs="absolute">
    <xdr:from>
      <xdr:col>7</xdr:col>
      <xdr:colOff>143433</xdr:colOff>
      <xdr:row>12</xdr:row>
      <xdr:rowOff>12808</xdr:rowOff>
    </xdr:from>
    <xdr:to>
      <xdr:col>8</xdr:col>
      <xdr:colOff>784878</xdr:colOff>
      <xdr:row>13</xdr:row>
      <xdr:rowOff>61110</xdr:rowOff>
    </xdr:to>
    <xdr:sp macro="[0]!Update_Loaded_Invoice" textlink="">
      <xdr:nvSpPr>
        <xdr:cNvPr id="8" name="Rectangle: Rounded Corners 7">
          <a:extLst>
            <a:ext uri="{FF2B5EF4-FFF2-40B4-BE49-F238E27FC236}">
              <a16:creationId xmlns:a16="http://schemas.microsoft.com/office/drawing/2014/main" id="{36735946-514E-41CC-8EFB-3830CA2DB47E}"/>
            </a:ext>
          </a:extLst>
        </xdr:cNvPr>
        <xdr:cNvSpPr/>
      </xdr:nvSpPr>
      <xdr:spPr>
        <a:xfrm>
          <a:off x="5775883" y="2286108"/>
          <a:ext cx="939895" cy="232452"/>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ysClr val="windowText" lastClr="000000"/>
              </a:solidFill>
              <a:latin typeface="+mn-lt"/>
            </a:rPr>
            <a:t>Update</a:t>
          </a:r>
          <a:endParaRPr lang="en-US" sz="1200" b="1">
            <a:solidFill>
              <a:sysClr val="windowText" lastClr="000000"/>
            </a:solidFill>
            <a:latin typeface="+mn-lt"/>
          </a:endParaRPr>
        </a:p>
      </xdr:txBody>
    </xdr:sp>
    <xdr:clientData/>
  </xdr:twoCellAnchor>
  <xdr:twoCellAnchor editAs="absolute">
    <xdr:from>
      <xdr:col>8</xdr:col>
      <xdr:colOff>927368</xdr:colOff>
      <xdr:row>7</xdr:row>
      <xdr:rowOff>147277</xdr:rowOff>
    </xdr:from>
    <xdr:to>
      <xdr:col>11</xdr:col>
      <xdr:colOff>8058</xdr:colOff>
      <xdr:row>13</xdr:row>
      <xdr:rowOff>179294</xdr:rowOff>
    </xdr:to>
    <xdr:sp macro="" textlink="">
      <xdr:nvSpPr>
        <xdr:cNvPr id="9" name="Rectangle: Rounded Corners 8">
          <a:extLst>
            <a:ext uri="{FF2B5EF4-FFF2-40B4-BE49-F238E27FC236}">
              <a16:creationId xmlns:a16="http://schemas.microsoft.com/office/drawing/2014/main" id="{6FE1BEC2-1313-40A1-BDBE-C3783BCBEE25}"/>
            </a:ext>
          </a:extLst>
        </xdr:cNvPr>
        <xdr:cNvSpPr/>
      </xdr:nvSpPr>
      <xdr:spPr>
        <a:xfrm>
          <a:off x="6858268" y="1499827"/>
          <a:ext cx="2922440" cy="1136917"/>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927368</xdr:colOff>
      <xdr:row>1</xdr:row>
      <xdr:rowOff>172891</xdr:rowOff>
    </xdr:from>
    <xdr:to>
      <xdr:col>11</xdr:col>
      <xdr:colOff>8058</xdr:colOff>
      <xdr:row>7</xdr:row>
      <xdr:rowOff>19211</xdr:rowOff>
    </xdr:to>
    <xdr:sp macro="" textlink="">
      <xdr:nvSpPr>
        <xdr:cNvPr id="11" name="Rectangle: Rounded Corners 10">
          <a:extLst>
            <a:ext uri="{FF2B5EF4-FFF2-40B4-BE49-F238E27FC236}">
              <a16:creationId xmlns:a16="http://schemas.microsoft.com/office/drawing/2014/main" id="{1D843B81-59E3-4B52-BD34-4B7E112881BC}"/>
            </a:ext>
          </a:extLst>
        </xdr:cNvPr>
        <xdr:cNvSpPr/>
      </xdr:nvSpPr>
      <xdr:spPr>
        <a:xfrm>
          <a:off x="6858268" y="395141"/>
          <a:ext cx="2922440" cy="976620"/>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927368</xdr:colOff>
      <xdr:row>14</xdr:row>
      <xdr:rowOff>121664</xdr:rowOff>
    </xdr:from>
    <xdr:to>
      <xdr:col>11</xdr:col>
      <xdr:colOff>8058</xdr:colOff>
      <xdr:row>18</xdr:row>
      <xdr:rowOff>70437</xdr:rowOff>
    </xdr:to>
    <xdr:sp macro="" textlink="">
      <xdr:nvSpPr>
        <xdr:cNvPr id="12" name="Rectangle: Rounded Corners 11">
          <a:extLst>
            <a:ext uri="{FF2B5EF4-FFF2-40B4-BE49-F238E27FC236}">
              <a16:creationId xmlns:a16="http://schemas.microsoft.com/office/drawing/2014/main" id="{35125F19-6117-44E6-9344-FE155D7038FB}"/>
            </a:ext>
          </a:extLst>
        </xdr:cNvPr>
        <xdr:cNvSpPr/>
      </xdr:nvSpPr>
      <xdr:spPr>
        <a:xfrm>
          <a:off x="6858268" y="2763264"/>
          <a:ext cx="2922440" cy="685373"/>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996564</xdr:colOff>
      <xdr:row>14</xdr:row>
      <xdr:rowOff>36856</xdr:rowOff>
    </xdr:from>
    <xdr:to>
      <xdr:col>9</xdr:col>
      <xdr:colOff>1044521</xdr:colOff>
      <xdr:row>15</xdr:row>
      <xdr:rowOff>13158</xdr:rowOff>
    </xdr:to>
    <xdr:sp macro="" textlink="">
      <xdr:nvSpPr>
        <xdr:cNvPr id="15" name="Rectangle: Rounded Corners 14">
          <a:extLst>
            <a:ext uri="{FF2B5EF4-FFF2-40B4-BE49-F238E27FC236}">
              <a16:creationId xmlns:a16="http://schemas.microsoft.com/office/drawing/2014/main" id="{530A9937-20A9-4423-8F04-B23DDADCFA84}"/>
            </a:ext>
          </a:extLst>
        </xdr:cNvPr>
        <xdr:cNvSpPr/>
      </xdr:nvSpPr>
      <xdr:spPr>
        <a:xfrm>
          <a:off x="6927464" y="2678456"/>
          <a:ext cx="1044907" cy="160452"/>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Payment Informations</a:t>
          </a:r>
        </a:p>
      </xdr:txBody>
    </xdr:sp>
    <xdr:clientData/>
  </xdr:twoCellAnchor>
  <xdr:twoCellAnchor editAs="absolute">
    <xdr:from>
      <xdr:col>8</xdr:col>
      <xdr:colOff>990443</xdr:colOff>
      <xdr:row>7</xdr:row>
      <xdr:rowOff>56349</xdr:rowOff>
    </xdr:from>
    <xdr:to>
      <xdr:col>9</xdr:col>
      <xdr:colOff>1038400</xdr:colOff>
      <xdr:row>8</xdr:row>
      <xdr:rowOff>32652</xdr:rowOff>
    </xdr:to>
    <xdr:sp macro="" textlink="">
      <xdr:nvSpPr>
        <xdr:cNvPr id="16" name="Rectangle: Rounded Corners 15">
          <a:extLst>
            <a:ext uri="{FF2B5EF4-FFF2-40B4-BE49-F238E27FC236}">
              <a16:creationId xmlns:a16="http://schemas.microsoft.com/office/drawing/2014/main" id="{00C8C2DD-E5D0-4895-AEF1-845C1F109172}"/>
            </a:ext>
          </a:extLst>
        </xdr:cNvPr>
        <xdr:cNvSpPr/>
      </xdr:nvSpPr>
      <xdr:spPr>
        <a:xfrm>
          <a:off x="6921343" y="1408899"/>
          <a:ext cx="1044907" cy="160453"/>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Service Details</a:t>
          </a:r>
        </a:p>
      </xdr:txBody>
    </xdr:sp>
    <xdr:clientData/>
  </xdr:twoCellAnchor>
  <xdr:twoCellAnchor editAs="absolute">
    <xdr:from>
      <xdr:col>9</xdr:col>
      <xdr:colOff>2852</xdr:colOff>
      <xdr:row>1</xdr:row>
      <xdr:rowOff>62527</xdr:rowOff>
    </xdr:from>
    <xdr:to>
      <xdr:col>9</xdr:col>
      <xdr:colOff>1047759</xdr:colOff>
      <xdr:row>2</xdr:row>
      <xdr:rowOff>26023</xdr:rowOff>
    </xdr:to>
    <xdr:sp macro="" textlink="">
      <xdr:nvSpPr>
        <xdr:cNvPr id="19" name="Rectangle: Rounded Corners 18">
          <a:extLst>
            <a:ext uri="{FF2B5EF4-FFF2-40B4-BE49-F238E27FC236}">
              <a16:creationId xmlns:a16="http://schemas.microsoft.com/office/drawing/2014/main" id="{8B29C03D-7E83-4A47-A2BA-2E50B65D4B82}"/>
            </a:ext>
          </a:extLst>
        </xdr:cNvPr>
        <xdr:cNvSpPr/>
      </xdr:nvSpPr>
      <xdr:spPr>
        <a:xfrm>
          <a:off x="6930702" y="284777"/>
          <a:ext cx="1044907" cy="160346"/>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Customer Details</a:t>
          </a:r>
        </a:p>
      </xdr:txBody>
    </xdr:sp>
    <xdr:clientData/>
  </xdr:twoCellAnchor>
  <xdr:twoCellAnchor editAs="absolute">
    <xdr:from>
      <xdr:col>9</xdr:col>
      <xdr:colOff>879521</xdr:colOff>
      <xdr:row>19</xdr:row>
      <xdr:rowOff>4167</xdr:rowOff>
    </xdr:from>
    <xdr:to>
      <xdr:col>10</xdr:col>
      <xdr:colOff>671739</xdr:colOff>
      <xdr:row>20</xdr:row>
      <xdr:rowOff>70470</xdr:rowOff>
    </xdr:to>
    <xdr:grpSp>
      <xdr:nvGrpSpPr>
        <xdr:cNvPr id="10" name="Group 9">
          <a:extLst>
            <a:ext uri="{FF2B5EF4-FFF2-40B4-BE49-F238E27FC236}">
              <a16:creationId xmlns:a16="http://schemas.microsoft.com/office/drawing/2014/main" id="{9988E296-4968-4C02-992A-46D27948AD37}"/>
            </a:ext>
          </a:extLst>
        </xdr:cNvPr>
        <xdr:cNvGrpSpPr/>
      </xdr:nvGrpSpPr>
      <xdr:grpSpPr>
        <a:xfrm>
          <a:off x="7807371" y="3566517"/>
          <a:ext cx="897118" cy="250453"/>
          <a:chOff x="7807371" y="3566517"/>
          <a:chExt cx="897118" cy="250453"/>
        </a:xfrm>
      </xdr:grpSpPr>
      <xdr:sp macro="[0]!NewSale" textlink="">
        <xdr:nvSpPr>
          <xdr:cNvPr id="5" name="Rectangle: Rounded Corners 4">
            <a:extLst>
              <a:ext uri="{FF2B5EF4-FFF2-40B4-BE49-F238E27FC236}">
                <a16:creationId xmlns:a16="http://schemas.microsoft.com/office/drawing/2014/main" id="{05E923E7-97C9-41D6-88D7-C68165A5D130}"/>
              </a:ext>
            </a:extLst>
          </xdr:cNvPr>
          <xdr:cNvSpPr/>
        </xdr:nvSpPr>
        <xdr:spPr>
          <a:xfrm>
            <a:off x="7807371" y="3566517"/>
            <a:ext cx="897118" cy="250453"/>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New</a:t>
            </a:r>
          </a:p>
        </xdr:txBody>
      </xdr:sp>
      <xdr:pic macro="[0]!NewSale">
        <xdr:nvPicPr>
          <xdr:cNvPr id="23" name="Picture 22">
            <a:extLst>
              <a:ext uri="{FF2B5EF4-FFF2-40B4-BE49-F238E27FC236}">
                <a16:creationId xmlns:a16="http://schemas.microsoft.com/office/drawing/2014/main" id="{B7577990-BF3A-4CBC-9355-51C796DC9CCF}"/>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374" b="92626" l="14881" r="83571">
                        <a14:foregroundMark x1="17262" y1="28461" x2="17262" y2="28461"/>
                        <a14:foregroundMark x1="39524" y1="23545" x2="39524" y2="23545"/>
                        <a14:foregroundMark x1="69405" y1="76067" x2="69405" y2="76067"/>
                        <a14:foregroundMark x1="79524" y1="77749" x2="79524" y2="77749"/>
                        <a14:foregroundMark x1="78095" y1="86805" x2="78095" y2="86805"/>
                        <a14:foregroundMark x1="50000" y1="83571" x2="50000" y2="83571"/>
                        <a14:foregroundMark x1="51190" y1="67658" x2="51190" y2="67658"/>
                        <a14:foregroundMark x1="55952" y1="58215" x2="55952" y2="58215"/>
                        <a14:foregroundMark x1="56548" y1="48512" x2="56548" y2="48512"/>
                        <a14:foregroundMark x1="55952" y1="39198" x2="55952" y2="39198"/>
                        <a14:foregroundMark x1="36905" y1="24838" x2="36905" y2="24838"/>
                        <a14:foregroundMark x1="25595" y1="7374" x2="25595" y2="7374"/>
                        <a14:foregroundMark x1="24405" y1="7374" x2="42262" y2="8021"/>
                        <a14:foregroundMark x1="59881" y1="13842" x2="67619" y2="22251"/>
                        <a14:foregroundMark x1="29405" y1="22898" x2="43095" y2="23545"/>
                        <a14:foregroundMark x1="30000" y1="38551" x2="55714" y2="37516"/>
                        <a14:foregroundMark x1="55714" y1="37516" x2="60476" y2="38163"/>
                        <a14:foregroundMark x1="28810" y1="47865" x2="52262" y2="48383"/>
                        <a14:foregroundMark x1="52262" y1="48383" x2="58333" y2="48254"/>
                        <a14:foregroundMark x1="29405" y1="57568" x2="55000" y2="56921"/>
                        <a14:foregroundMark x1="55000" y1="56921" x2="59524" y2="56921"/>
                        <a14:foregroundMark x1="29762" y1="67658" x2="56786" y2="66882"/>
                        <a14:foregroundMark x1="56786" y1="66882" x2="58095" y2="67658"/>
                        <a14:foregroundMark x1="19048" y1="14230" x2="14881" y2="56016"/>
                        <a14:foregroundMark x1="14881" y1="56016" x2="19881" y2="78008"/>
                        <a14:foregroundMark x1="57500" y1="83571" x2="29762" y2="84476"/>
                        <a14:foregroundMark x1="29762" y1="84476" x2="19286" y2="78008"/>
                        <a14:foregroundMark x1="72024" y1="73092" x2="71429" y2="72186"/>
                        <a14:foregroundMark x1="71429" y1="30401" x2="72500" y2="56921"/>
                        <a14:foregroundMark x1="72500" y1="56921" x2="73571" y2="59897"/>
                        <a14:foregroundMark x1="79286" y1="76455" x2="75000" y2="72186"/>
                        <a14:foregroundMark x1="68452" y1="75162" x2="67857" y2="78008"/>
                        <a14:foregroundMark x1="67857" y1="88357" x2="63452" y2="82277"/>
                        <a14:foregroundMark x1="75952" y1="88357" x2="80119" y2="86805"/>
                        <a14:foregroundMark x1="83690" y1="81630" x2="83690" y2="81630"/>
                        <a14:foregroundMark x1="73810" y1="92626" x2="73810" y2="92626"/>
                        <a14:backgroundMark x1="73810" y1="11902" x2="73810" y2="11902"/>
                        <a14:backgroundMark x1="81905" y1="44631" x2="81905" y2="44631"/>
                        <a14:backgroundMark x1="48810" y1="89651" x2="48810" y2="89651"/>
                        <a14:backgroundMark x1="73214" y1="83182" x2="73214" y2="83182"/>
                        <a14:backgroundMark x1="41905" y1="71798" x2="41905" y2="71798"/>
                        <a14:backgroundMark x1="26786" y1="48900" x2="26786" y2="48900"/>
                      </a14:backgroundRemoval>
                    </a14:imgEffect>
                  </a14:imgLayer>
                </a14:imgProps>
              </a:ext>
              <a:ext uri="{28A0092B-C50C-407E-A947-70E740481C1C}">
                <a14:useLocalDpi xmlns:a14="http://schemas.microsoft.com/office/drawing/2010/main" val="0"/>
              </a:ext>
            </a:extLst>
          </a:blip>
          <a:srcRect l="13937" t="4473" r="14042" b="4457"/>
          <a:stretch/>
        </xdr:blipFill>
        <xdr:spPr>
          <a:xfrm>
            <a:off x="7876032" y="3609781"/>
            <a:ext cx="154192" cy="178895"/>
          </a:xfrm>
          <a:prstGeom prst="rect">
            <a:avLst/>
          </a:prstGeom>
        </xdr:spPr>
      </xdr:pic>
    </xdr:grpSp>
    <xdr:clientData/>
  </xdr:twoCellAnchor>
  <xdr:twoCellAnchor editAs="absolute">
    <xdr:from>
      <xdr:col>8</xdr:col>
      <xdr:colOff>869929</xdr:colOff>
      <xdr:row>19</xdr:row>
      <xdr:rowOff>4167</xdr:rowOff>
    </xdr:from>
    <xdr:to>
      <xdr:col>9</xdr:col>
      <xdr:colOff>771005</xdr:colOff>
      <xdr:row>20</xdr:row>
      <xdr:rowOff>70470</xdr:rowOff>
    </xdr:to>
    <xdr:grpSp>
      <xdr:nvGrpSpPr>
        <xdr:cNvPr id="32" name="Group 31">
          <a:extLst>
            <a:ext uri="{FF2B5EF4-FFF2-40B4-BE49-F238E27FC236}">
              <a16:creationId xmlns:a16="http://schemas.microsoft.com/office/drawing/2014/main" id="{E8DD6BB3-3D1C-44F1-8161-C98286FE663F}"/>
            </a:ext>
          </a:extLst>
        </xdr:cNvPr>
        <xdr:cNvGrpSpPr/>
      </xdr:nvGrpSpPr>
      <xdr:grpSpPr>
        <a:xfrm>
          <a:off x="6800829" y="3566517"/>
          <a:ext cx="898026" cy="250453"/>
          <a:chOff x="5725079" y="2430483"/>
          <a:chExt cx="900000" cy="252000"/>
        </a:xfrm>
      </xdr:grpSpPr>
      <xdr:sp macro="[0]!Data_Save" textlink="">
        <xdr:nvSpPr>
          <xdr:cNvPr id="4" name="Rectangle: Rounded Corners 3">
            <a:extLst>
              <a:ext uri="{FF2B5EF4-FFF2-40B4-BE49-F238E27FC236}">
                <a16:creationId xmlns:a16="http://schemas.microsoft.com/office/drawing/2014/main" id="{3FD094E7-8BF1-42EA-BA2F-F1B96927529A}"/>
              </a:ext>
            </a:extLst>
          </xdr:cNvPr>
          <xdr:cNvSpPr/>
        </xdr:nvSpPr>
        <xdr:spPr>
          <a:xfrm>
            <a:off x="5725079" y="2430483"/>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Save</a:t>
            </a:r>
          </a:p>
        </xdr:txBody>
      </xdr:sp>
      <xdr:pic macro="[0]!Invoice_Entry_Group31_Click">
        <xdr:nvPicPr>
          <xdr:cNvPr id="25" name="Picture 24">
            <a:extLst>
              <a:ext uri="{FF2B5EF4-FFF2-40B4-BE49-F238E27FC236}">
                <a16:creationId xmlns:a16="http://schemas.microsoft.com/office/drawing/2014/main" id="{81ADCEF5-2FF7-418B-8B18-502613D13D6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74874" y="2470740"/>
            <a:ext cx="180000" cy="180000"/>
          </a:xfrm>
          <a:prstGeom prst="rect">
            <a:avLst/>
          </a:prstGeom>
        </xdr:spPr>
      </xdr:pic>
    </xdr:grpSp>
    <xdr:clientData/>
  </xdr:twoCellAnchor>
  <xdr:twoCellAnchor editAs="absolute">
    <xdr:from>
      <xdr:col>7</xdr:col>
      <xdr:colOff>155968</xdr:colOff>
      <xdr:row>19</xdr:row>
      <xdr:rowOff>4167</xdr:rowOff>
    </xdr:from>
    <xdr:to>
      <xdr:col>8</xdr:col>
      <xdr:colOff>761413</xdr:colOff>
      <xdr:row>20</xdr:row>
      <xdr:rowOff>70470</xdr:rowOff>
    </xdr:to>
    <xdr:grpSp>
      <xdr:nvGrpSpPr>
        <xdr:cNvPr id="33" name="Group 32">
          <a:extLst>
            <a:ext uri="{FF2B5EF4-FFF2-40B4-BE49-F238E27FC236}">
              <a16:creationId xmlns:a16="http://schemas.microsoft.com/office/drawing/2014/main" id="{75882036-EF95-4386-BF75-939D8630BC95}"/>
            </a:ext>
          </a:extLst>
        </xdr:cNvPr>
        <xdr:cNvGrpSpPr/>
      </xdr:nvGrpSpPr>
      <xdr:grpSpPr>
        <a:xfrm>
          <a:off x="5788418" y="3566517"/>
          <a:ext cx="903895" cy="250453"/>
          <a:chOff x="5725079" y="2055477"/>
          <a:chExt cx="900000" cy="252000"/>
        </a:xfrm>
      </xdr:grpSpPr>
      <xdr:sp macro="[0]!Next_Entry" textlink="">
        <xdr:nvSpPr>
          <xdr:cNvPr id="3" name="Rectangle: Rounded Corners 2">
            <a:extLst>
              <a:ext uri="{FF2B5EF4-FFF2-40B4-BE49-F238E27FC236}">
                <a16:creationId xmlns:a16="http://schemas.microsoft.com/office/drawing/2014/main" id="{5A5728A0-484F-469D-B69D-BDC0B31F0841}"/>
              </a:ext>
            </a:extLst>
          </xdr:cNvPr>
          <xdr:cNvSpPr/>
        </xdr:nvSpPr>
        <xdr:spPr>
          <a:xfrm>
            <a:off x="5725079" y="2055477"/>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b="1">
                <a:solidFill>
                  <a:sysClr val="windowText" lastClr="000000"/>
                </a:solidFill>
                <a:latin typeface="+mn-lt"/>
              </a:rPr>
              <a:t>Next Entry</a:t>
            </a:r>
          </a:p>
        </xdr:txBody>
      </xdr:sp>
      <xdr:pic>
        <xdr:nvPicPr>
          <xdr:cNvPr id="27" name="Picture 26">
            <a:extLst>
              <a:ext uri="{FF2B5EF4-FFF2-40B4-BE49-F238E27FC236}">
                <a16:creationId xmlns:a16="http://schemas.microsoft.com/office/drawing/2014/main" id="{8984186F-10C5-448A-99CF-1D5B469807D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45579" y="2089261"/>
            <a:ext cx="180000" cy="180000"/>
          </a:xfrm>
          <a:prstGeom prst="rect">
            <a:avLst/>
          </a:prstGeom>
        </xdr:spPr>
      </xdr:pic>
    </xdr:grpSp>
    <xdr:clientData/>
  </xdr:twoCellAnchor>
  <xdr:twoCellAnchor editAs="absolute">
    <xdr:from>
      <xdr:col>10</xdr:col>
      <xdr:colOff>780256</xdr:colOff>
      <xdr:row>19</xdr:row>
      <xdr:rowOff>4167</xdr:rowOff>
    </xdr:from>
    <xdr:to>
      <xdr:col>10</xdr:col>
      <xdr:colOff>1680256</xdr:colOff>
      <xdr:row>20</xdr:row>
      <xdr:rowOff>70470</xdr:rowOff>
    </xdr:to>
    <xdr:grpSp>
      <xdr:nvGrpSpPr>
        <xdr:cNvPr id="37" name="Group 36">
          <a:extLst>
            <a:ext uri="{FF2B5EF4-FFF2-40B4-BE49-F238E27FC236}">
              <a16:creationId xmlns:a16="http://schemas.microsoft.com/office/drawing/2014/main" id="{DEBF163B-D9D2-4EC1-8167-6E78968F802B}"/>
            </a:ext>
          </a:extLst>
        </xdr:cNvPr>
        <xdr:cNvGrpSpPr/>
      </xdr:nvGrpSpPr>
      <xdr:grpSpPr>
        <a:xfrm>
          <a:off x="8813006" y="3566517"/>
          <a:ext cx="900000" cy="250453"/>
          <a:chOff x="5721837" y="3172580"/>
          <a:chExt cx="900000" cy="252000"/>
        </a:xfrm>
      </xdr:grpSpPr>
      <xdr:sp macro="[0]!Print_Preview_Inv" textlink="">
        <xdr:nvSpPr>
          <xdr:cNvPr id="6" name="Rectangle: Rounded Corners 5">
            <a:extLst>
              <a:ext uri="{FF2B5EF4-FFF2-40B4-BE49-F238E27FC236}">
                <a16:creationId xmlns:a16="http://schemas.microsoft.com/office/drawing/2014/main" id="{58BB4B66-5115-4C18-9A70-49CD32A27795}"/>
              </a:ext>
            </a:extLst>
          </xdr:cNvPr>
          <xdr:cNvSpPr/>
        </xdr:nvSpPr>
        <xdr:spPr>
          <a:xfrm>
            <a:off x="5721837" y="3172580"/>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Print    </a:t>
            </a:r>
          </a:p>
        </xdr:txBody>
      </xdr:sp>
      <xdr:pic>
        <xdr:nvPicPr>
          <xdr:cNvPr id="35" name="Picture 34">
            <a:extLst>
              <a:ext uri="{FF2B5EF4-FFF2-40B4-BE49-F238E27FC236}">
                <a16:creationId xmlns:a16="http://schemas.microsoft.com/office/drawing/2014/main" id="{F32CC3F4-49DF-40E6-907F-D8CD95F4FC44}"/>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763025" y="3208084"/>
            <a:ext cx="216000" cy="180000"/>
          </a:xfrm>
          <a:prstGeom prst="rect">
            <a:avLst/>
          </a:prstGeom>
        </xdr:spPr>
      </xdr:pic>
    </xdr:grpSp>
    <xdr:clientData/>
  </xdr:twoCellAnchor>
  <xdr:twoCellAnchor editAs="absolute">
    <xdr:from>
      <xdr:col>7</xdr:col>
      <xdr:colOff>90822</xdr:colOff>
      <xdr:row>9</xdr:row>
      <xdr:rowOff>96051</xdr:rowOff>
    </xdr:from>
    <xdr:to>
      <xdr:col>8</xdr:col>
      <xdr:colOff>860132</xdr:colOff>
      <xdr:row>13</xdr:row>
      <xdr:rowOff>134473</xdr:rowOff>
    </xdr:to>
    <xdr:sp macro="" textlink="">
      <xdr:nvSpPr>
        <xdr:cNvPr id="39" name="Rectangle: Rounded Corners 38">
          <a:extLst>
            <a:ext uri="{FF2B5EF4-FFF2-40B4-BE49-F238E27FC236}">
              <a16:creationId xmlns:a16="http://schemas.microsoft.com/office/drawing/2014/main" id="{7B9BF943-B336-4A5D-8D0D-58C60822AD7F}"/>
            </a:ext>
          </a:extLst>
        </xdr:cNvPr>
        <xdr:cNvSpPr/>
      </xdr:nvSpPr>
      <xdr:spPr>
        <a:xfrm>
          <a:off x="5723272" y="1816901"/>
          <a:ext cx="1067760" cy="775022"/>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172415</xdr:colOff>
      <xdr:row>9</xdr:row>
      <xdr:rowOff>3839</xdr:rowOff>
    </xdr:from>
    <xdr:to>
      <xdr:col>8</xdr:col>
      <xdr:colOff>777860</xdr:colOff>
      <xdr:row>9</xdr:row>
      <xdr:rowOff>165839</xdr:rowOff>
    </xdr:to>
    <xdr:sp macro="" textlink="">
      <xdr:nvSpPr>
        <xdr:cNvPr id="40" name="Rectangle: Rounded Corners 39">
          <a:extLst>
            <a:ext uri="{FF2B5EF4-FFF2-40B4-BE49-F238E27FC236}">
              <a16:creationId xmlns:a16="http://schemas.microsoft.com/office/drawing/2014/main" id="{6BD8B274-ACD3-4A69-AB86-6474AECE5FA9}"/>
            </a:ext>
          </a:extLst>
        </xdr:cNvPr>
        <xdr:cNvSpPr/>
      </xdr:nvSpPr>
      <xdr:spPr>
        <a:xfrm>
          <a:off x="5804865" y="1724689"/>
          <a:ext cx="903895" cy="162000"/>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Saved</a:t>
          </a:r>
          <a:r>
            <a:rPr lang="en-US" sz="900" b="1" baseline="0"/>
            <a:t> Invoices</a:t>
          </a:r>
          <a:endParaRPr lang="en-US" sz="900" b="1"/>
        </a:p>
      </xdr:txBody>
    </xdr:sp>
    <xdr:clientData/>
  </xdr:twoCellAnchor>
  <xdr:twoCellAnchor editAs="absolute">
    <xdr:from>
      <xdr:col>7</xdr:col>
      <xdr:colOff>44450</xdr:colOff>
      <xdr:row>1</xdr:row>
      <xdr:rowOff>12700</xdr:rowOff>
    </xdr:from>
    <xdr:to>
      <xdr:col>11</xdr:col>
      <xdr:colOff>25400</xdr:colOff>
      <xdr:row>20</xdr:row>
      <xdr:rowOff>184150</xdr:rowOff>
    </xdr:to>
    <xdr:sp macro="" textlink="">
      <xdr:nvSpPr>
        <xdr:cNvPr id="26" name="Rectangle: Rounded Corners 25">
          <a:extLst>
            <a:ext uri="{FF2B5EF4-FFF2-40B4-BE49-F238E27FC236}">
              <a16:creationId xmlns:a16="http://schemas.microsoft.com/office/drawing/2014/main" id="{4F55C0EA-00BE-4A8C-B122-1F8AA311263D}"/>
            </a:ext>
          </a:extLst>
        </xdr:cNvPr>
        <xdr:cNvSpPr/>
      </xdr:nvSpPr>
      <xdr:spPr>
        <a:xfrm>
          <a:off x="5676900" y="234950"/>
          <a:ext cx="4121150" cy="3695700"/>
        </a:xfrm>
        <a:prstGeom prst="roundRect">
          <a:avLst>
            <a:gd name="adj" fmla="val 2238"/>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167952</xdr:colOff>
      <xdr:row>0</xdr:row>
      <xdr:rowOff>145077</xdr:rowOff>
    </xdr:from>
    <xdr:to>
      <xdr:col>8</xdr:col>
      <xdr:colOff>914409</xdr:colOff>
      <xdr:row>1</xdr:row>
      <xdr:rowOff>83173</xdr:rowOff>
    </xdr:to>
    <xdr:sp macro="" textlink="">
      <xdr:nvSpPr>
        <xdr:cNvPr id="28" name="Rectangle: Rounded Corners 27">
          <a:extLst>
            <a:ext uri="{FF2B5EF4-FFF2-40B4-BE49-F238E27FC236}">
              <a16:creationId xmlns:a16="http://schemas.microsoft.com/office/drawing/2014/main" id="{DA44A134-D63B-4143-A6E2-E08F6D6BFBE5}"/>
            </a:ext>
          </a:extLst>
        </xdr:cNvPr>
        <xdr:cNvSpPr/>
      </xdr:nvSpPr>
      <xdr:spPr>
        <a:xfrm>
          <a:off x="5800402" y="145077"/>
          <a:ext cx="1044907" cy="160346"/>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Data Entry Section</a:t>
          </a:r>
        </a:p>
      </xdr:txBody>
    </xdr:sp>
    <xdr:clientData/>
  </xdr:twoCellAnchor>
  <xdr:twoCellAnchor>
    <xdr:from>
      <xdr:col>11</xdr:col>
      <xdr:colOff>301279</xdr:colOff>
      <xdr:row>0</xdr:row>
      <xdr:rowOff>0</xdr:rowOff>
    </xdr:from>
    <xdr:to>
      <xdr:col>16</xdr:col>
      <xdr:colOff>450850</xdr:colOff>
      <xdr:row>43</xdr:row>
      <xdr:rowOff>0</xdr:rowOff>
    </xdr:to>
    <xdr:sp macro="" textlink="">
      <xdr:nvSpPr>
        <xdr:cNvPr id="29" name="Rectangle 28">
          <a:extLst>
            <a:ext uri="{FF2B5EF4-FFF2-40B4-BE49-F238E27FC236}">
              <a16:creationId xmlns:a16="http://schemas.microsoft.com/office/drawing/2014/main" id="{099ECD62-EA5A-4AA2-93C5-AEC4C3AA962B}"/>
            </a:ext>
          </a:extLst>
        </xdr:cNvPr>
        <xdr:cNvSpPr/>
      </xdr:nvSpPr>
      <xdr:spPr>
        <a:xfrm>
          <a:off x="1007392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335895</xdr:colOff>
      <xdr:row>4</xdr:row>
      <xdr:rowOff>34894</xdr:rowOff>
    </xdr:from>
    <xdr:to>
      <xdr:col>13</xdr:col>
      <xdr:colOff>418112</xdr:colOff>
      <xdr:row>6</xdr:row>
      <xdr:rowOff>119033</xdr:rowOff>
    </xdr:to>
    <xdr:sp macro="" textlink="">
      <xdr:nvSpPr>
        <xdr:cNvPr id="30" name="Rectangle: Top Corners Rounded 29">
          <a:extLst>
            <a:ext uri="{FF2B5EF4-FFF2-40B4-BE49-F238E27FC236}">
              <a16:creationId xmlns:a16="http://schemas.microsoft.com/office/drawing/2014/main" id="{0E84E8E9-70D6-493E-B013-2E9210F589D1}"/>
            </a:ext>
          </a:extLst>
        </xdr:cNvPr>
        <xdr:cNvSpPr/>
      </xdr:nvSpPr>
      <xdr:spPr>
        <a:xfrm rot="16200000" flipH="1">
          <a:off x="10669559" y="273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126019</xdr:colOff>
      <xdr:row>1</xdr:row>
      <xdr:rowOff>155847</xdr:rowOff>
    </xdr:from>
    <xdr:to>
      <xdr:col>13</xdr:col>
      <xdr:colOff>477808</xdr:colOff>
      <xdr:row>33</xdr:row>
      <xdr:rowOff>87630</xdr:rowOff>
    </xdr:to>
    <xdr:grpSp>
      <xdr:nvGrpSpPr>
        <xdr:cNvPr id="34" name="Group 33">
          <a:extLst>
            <a:ext uri="{FF2B5EF4-FFF2-40B4-BE49-F238E27FC236}">
              <a16:creationId xmlns:a16="http://schemas.microsoft.com/office/drawing/2014/main" id="{82C66E9C-E82E-4436-91A7-A2651A7FE8A0}"/>
            </a:ext>
          </a:extLst>
        </xdr:cNvPr>
        <xdr:cNvGrpSpPr/>
      </xdr:nvGrpSpPr>
      <xdr:grpSpPr>
        <a:xfrm>
          <a:off x="10508269" y="378097"/>
          <a:ext cx="1234439" cy="4567283"/>
          <a:chOff x="480061" y="378097"/>
          <a:chExt cx="1234439" cy="4392023"/>
        </a:xfrm>
      </xdr:grpSpPr>
      <xdr:sp macro="[1]!Go_Dashboard" textlink="">
        <xdr:nvSpPr>
          <xdr:cNvPr id="36" name="Rectangle 35">
            <a:hlinkClick xmlns:r="http://schemas.openxmlformats.org/officeDocument/2006/relationships" r:id="rId8"/>
            <a:extLst>
              <a:ext uri="{FF2B5EF4-FFF2-40B4-BE49-F238E27FC236}">
                <a16:creationId xmlns:a16="http://schemas.microsoft.com/office/drawing/2014/main" id="{F1DDAED2-AD94-4734-A2FC-FA4521798EDC}"/>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38" name="Rectangle 37">
            <a:hlinkClick xmlns:r="http://schemas.openxmlformats.org/officeDocument/2006/relationships" r:id="rId9"/>
            <a:extLst>
              <a:ext uri="{FF2B5EF4-FFF2-40B4-BE49-F238E27FC236}">
                <a16:creationId xmlns:a16="http://schemas.microsoft.com/office/drawing/2014/main" id="{54DDAB2F-BFCA-462D-9914-05369230805A}"/>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1" name="Rectangle 40">
            <a:hlinkClick xmlns:r="http://schemas.openxmlformats.org/officeDocument/2006/relationships" r:id="rId10"/>
            <a:extLst>
              <a:ext uri="{FF2B5EF4-FFF2-40B4-BE49-F238E27FC236}">
                <a16:creationId xmlns:a16="http://schemas.microsoft.com/office/drawing/2014/main" id="{C5E2D8E6-6964-490E-A715-2A2C96CFA0EA}"/>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42" name="Rectangle 41">
            <a:hlinkClick xmlns:r="http://schemas.openxmlformats.org/officeDocument/2006/relationships" r:id="rId11"/>
            <a:extLst>
              <a:ext uri="{FF2B5EF4-FFF2-40B4-BE49-F238E27FC236}">
                <a16:creationId xmlns:a16="http://schemas.microsoft.com/office/drawing/2014/main" id="{CC0EC72B-8906-4701-8437-D4552EF8DB6E}"/>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43" name="Rectangle 42">
            <a:hlinkClick xmlns:r="http://schemas.openxmlformats.org/officeDocument/2006/relationships" r:id="rId12"/>
            <a:extLst>
              <a:ext uri="{FF2B5EF4-FFF2-40B4-BE49-F238E27FC236}">
                <a16:creationId xmlns:a16="http://schemas.microsoft.com/office/drawing/2014/main" id="{5B153646-375F-4769-BFBF-54EEDA3856CA}"/>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44" name="Rectangle 43">
            <a:hlinkClick xmlns:r="http://schemas.openxmlformats.org/officeDocument/2006/relationships" r:id="rId13"/>
            <a:extLst>
              <a:ext uri="{FF2B5EF4-FFF2-40B4-BE49-F238E27FC236}">
                <a16:creationId xmlns:a16="http://schemas.microsoft.com/office/drawing/2014/main" id="{DBA5CCF4-6F74-4207-8FB4-988299AC5F77}"/>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45" name="Rectangle 44">
            <a:hlinkClick xmlns:r="http://schemas.openxmlformats.org/officeDocument/2006/relationships" r:id="rId14"/>
            <a:extLst>
              <a:ext uri="{FF2B5EF4-FFF2-40B4-BE49-F238E27FC236}">
                <a16:creationId xmlns:a16="http://schemas.microsoft.com/office/drawing/2014/main" id="{BCC0EC31-F57C-49D9-9237-6CE566E4A442}"/>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46" name="Rectangle 45">
            <a:hlinkClick xmlns:r="http://schemas.openxmlformats.org/officeDocument/2006/relationships" r:id="rId15"/>
            <a:extLst>
              <a:ext uri="{FF2B5EF4-FFF2-40B4-BE49-F238E27FC236}">
                <a16:creationId xmlns:a16="http://schemas.microsoft.com/office/drawing/2014/main" id="{D71EA596-0CAF-4504-9FE1-D002D5442B54}"/>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47" name="Rectangle 46">
            <a:hlinkClick xmlns:r="http://schemas.openxmlformats.org/officeDocument/2006/relationships" r:id="rId16"/>
            <a:extLst>
              <a:ext uri="{FF2B5EF4-FFF2-40B4-BE49-F238E27FC236}">
                <a16:creationId xmlns:a16="http://schemas.microsoft.com/office/drawing/2014/main" id="{721C2F49-03A3-405D-848C-23BAAB200FE3}"/>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38100</xdr:colOff>
      <xdr:row>0</xdr:row>
      <xdr:rowOff>0</xdr:rowOff>
    </xdr:from>
    <xdr:to>
      <xdr:col>11</xdr:col>
      <xdr:colOff>377477</xdr:colOff>
      <xdr:row>43</xdr:row>
      <xdr:rowOff>0</xdr:rowOff>
    </xdr:to>
    <xdr:sp macro="" textlink="">
      <xdr:nvSpPr>
        <xdr:cNvPr id="48" name="Rectangle 47">
          <a:extLst>
            <a:ext uri="{FF2B5EF4-FFF2-40B4-BE49-F238E27FC236}">
              <a16:creationId xmlns:a16="http://schemas.microsoft.com/office/drawing/2014/main" id="{4222B143-C0A3-41F7-8E94-AA786D6F81CF}"/>
            </a:ext>
          </a:extLst>
        </xdr:cNvPr>
        <xdr:cNvSpPr/>
      </xdr:nvSpPr>
      <xdr:spPr>
        <a:xfrm flipH="1">
          <a:off x="981075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506028</xdr:colOff>
      <xdr:row>1</xdr:row>
      <xdr:rowOff>143510</xdr:rowOff>
    </xdr:from>
    <xdr:to>
      <xdr:col>12</xdr:col>
      <xdr:colOff>220428</xdr:colOff>
      <xdr:row>33</xdr:row>
      <xdr:rowOff>7621</xdr:rowOff>
    </xdr:to>
    <xdr:grpSp>
      <xdr:nvGrpSpPr>
        <xdr:cNvPr id="49" name="Group 48">
          <a:extLst>
            <a:ext uri="{FF2B5EF4-FFF2-40B4-BE49-F238E27FC236}">
              <a16:creationId xmlns:a16="http://schemas.microsoft.com/office/drawing/2014/main" id="{BF587AE1-E0C0-498D-AF70-B01681C3F5E8}"/>
            </a:ext>
          </a:extLst>
        </xdr:cNvPr>
        <xdr:cNvGrpSpPr/>
      </xdr:nvGrpSpPr>
      <xdr:grpSpPr>
        <a:xfrm>
          <a:off x="10278678" y="365760"/>
          <a:ext cx="324000" cy="4499611"/>
          <a:chOff x="250470" y="365760"/>
          <a:chExt cx="324000" cy="4331971"/>
        </a:xfrm>
      </xdr:grpSpPr>
      <xdr:grpSp>
        <xdr:nvGrpSpPr>
          <xdr:cNvPr id="50" name="Group 49">
            <a:extLst>
              <a:ext uri="{FF2B5EF4-FFF2-40B4-BE49-F238E27FC236}">
                <a16:creationId xmlns:a16="http://schemas.microsoft.com/office/drawing/2014/main" id="{FF91D0B3-4E1C-40A1-91E6-E652F8C3768F}"/>
              </a:ext>
            </a:extLst>
          </xdr:cNvPr>
          <xdr:cNvGrpSpPr/>
        </xdr:nvGrpSpPr>
        <xdr:grpSpPr>
          <a:xfrm>
            <a:off x="250470" y="365760"/>
            <a:ext cx="324000" cy="3382140"/>
            <a:chOff x="250470" y="365760"/>
            <a:chExt cx="324000" cy="3382140"/>
          </a:xfrm>
          <a:solidFill>
            <a:schemeClr val="tx1"/>
          </a:solidFill>
        </xdr:grpSpPr>
        <xdr:pic>
          <xdr:nvPicPr>
            <xdr:cNvPr id="53" name="Graphic 52" descr="Upward trend with solid fill">
              <a:extLst>
                <a:ext uri="{FF2B5EF4-FFF2-40B4-BE49-F238E27FC236}">
                  <a16:creationId xmlns:a16="http://schemas.microsoft.com/office/drawing/2014/main" id="{2A648776-BAEE-4B3E-88C4-E6C3683CBDC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68470" y="365760"/>
              <a:ext cx="288000" cy="288000"/>
            </a:xfrm>
            <a:prstGeom prst="rect">
              <a:avLst/>
            </a:prstGeom>
          </xdr:spPr>
        </xdr:pic>
        <xdr:pic>
          <xdr:nvPicPr>
            <xdr:cNvPr id="54" name="Graphic 53" descr="Document with solid fill">
              <a:extLst>
                <a:ext uri="{FF2B5EF4-FFF2-40B4-BE49-F238E27FC236}">
                  <a16:creationId xmlns:a16="http://schemas.microsoft.com/office/drawing/2014/main" id="{3112D851-2E1C-478E-BB2E-A7E190DEF8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68470" y="1394460"/>
              <a:ext cx="288000" cy="288000"/>
            </a:xfrm>
            <a:prstGeom prst="rect">
              <a:avLst/>
            </a:prstGeom>
          </xdr:spPr>
        </xdr:pic>
        <xdr:pic>
          <xdr:nvPicPr>
            <xdr:cNvPr id="55" name="Graphic 54" descr="Apple with solid fill">
              <a:extLst>
                <a:ext uri="{FF2B5EF4-FFF2-40B4-BE49-F238E27FC236}">
                  <a16:creationId xmlns:a16="http://schemas.microsoft.com/office/drawing/2014/main" id="{88B41C09-4443-4E88-B0B8-8A23FD696BD6}"/>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68470" y="1897380"/>
              <a:ext cx="288000" cy="288000"/>
            </a:xfrm>
            <a:prstGeom prst="rect">
              <a:avLst/>
            </a:prstGeom>
          </xdr:spPr>
        </xdr:pic>
        <xdr:pic>
          <xdr:nvPicPr>
            <xdr:cNvPr id="56" name="Graphic 55" descr="Bullseye with solid fill">
              <a:extLst>
                <a:ext uri="{FF2B5EF4-FFF2-40B4-BE49-F238E27FC236}">
                  <a16:creationId xmlns:a16="http://schemas.microsoft.com/office/drawing/2014/main" id="{B5C74A5C-CEE8-4220-9645-7258FD865A8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68470" y="2405520"/>
              <a:ext cx="288000" cy="288000"/>
            </a:xfrm>
            <a:prstGeom prst="rect">
              <a:avLst/>
            </a:prstGeom>
          </xdr:spPr>
        </xdr:pic>
        <xdr:pic>
          <xdr:nvPicPr>
            <xdr:cNvPr id="57" name="Graphic 56" descr="Database with solid fill">
              <a:extLst>
                <a:ext uri="{FF2B5EF4-FFF2-40B4-BE49-F238E27FC236}">
                  <a16:creationId xmlns:a16="http://schemas.microsoft.com/office/drawing/2014/main" id="{3C7D238B-071C-4A1F-8FC0-E7A18A675B1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268470" y="2944140"/>
              <a:ext cx="288000" cy="288000"/>
            </a:xfrm>
            <a:prstGeom prst="rect">
              <a:avLst/>
            </a:prstGeom>
          </xdr:spPr>
        </xdr:pic>
        <xdr:pic>
          <xdr:nvPicPr>
            <xdr:cNvPr id="58" name="Graphic 57" descr="Male profile with solid fill">
              <a:extLst>
                <a:ext uri="{FF2B5EF4-FFF2-40B4-BE49-F238E27FC236}">
                  <a16:creationId xmlns:a16="http://schemas.microsoft.com/office/drawing/2014/main" id="{F4AA3DC6-43CF-4BB6-8E5B-EE96ECD4979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268470" y="3459900"/>
              <a:ext cx="288000" cy="288000"/>
            </a:xfrm>
            <a:prstGeom prst="rect">
              <a:avLst/>
            </a:prstGeom>
          </xdr:spPr>
        </xdr:pic>
        <xdr:pic>
          <xdr:nvPicPr>
            <xdr:cNvPr id="59" name="Graphic 58" descr="Shopping cart with solid fill">
              <a:extLst>
                <a:ext uri="{FF2B5EF4-FFF2-40B4-BE49-F238E27FC236}">
                  <a16:creationId xmlns:a16="http://schemas.microsoft.com/office/drawing/2014/main" id="{1F2F4AB6-AB25-4F0B-974E-D10899808F9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50470" y="881940"/>
              <a:ext cx="324000" cy="324000"/>
            </a:xfrm>
            <a:prstGeom prst="rect">
              <a:avLst/>
            </a:prstGeom>
          </xdr:spPr>
        </xdr:pic>
      </xdr:grpSp>
      <xdr:pic>
        <xdr:nvPicPr>
          <xdr:cNvPr id="51" name="Picture 51" descr="Money with solid fill">
            <a:extLst>
              <a:ext uri="{FF2B5EF4-FFF2-40B4-BE49-F238E27FC236}">
                <a16:creationId xmlns:a16="http://schemas.microsoft.com/office/drawing/2014/main" id="{C9091866-D6B7-4C25-9AFD-ED4B6D710B26}"/>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273864" y="3964548"/>
            <a:ext cx="277200" cy="278671"/>
          </a:xfrm>
          <a:prstGeom prst="rect">
            <a:avLst/>
          </a:prstGeom>
        </xdr:spPr>
      </xdr:pic>
      <xdr:pic>
        <xdr:nvPicPr>
          <xdr:cNvPr id="52" name="Picture 51">
            <a:extLst>
              <a:ext uri="{FF2B5EF4-FFF2-40B4-BE49-F238E27FC236}">
                <a16:creationId xmlns:a16="http://schemas.microsoft.com/office/drawing/2014/main" id="{741806E8-A1B2-408C-9ACB-98ABFB014B32}"/>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20483</xdr:colOff>
      <xdr:row>3</xdr:row>
      <xdr:rowOff>133406</xdr:rowOff>
    </xdr:from>
    <xdr:to>
      <xdr:col>8</xdr:col>
      <xdr:colOff>710775</xdr:colOff>
      <xdr:row>7</xdr:row>
      <xdr:rowOff>67294</xdr:rowOff>
    </xdr:to>
    <xdr:pic macro="[0]!OpenAccountEntry">
      <xdr:nvPicPr>
        <xdr:cNvPr id="2" name="AddCustomer">
          <a:extLst>
            <a:ext uri="{FF2B5EF4-FFF2-40B4-BE49-F238E27FC236}">
              <a16:creationId xmlns:a16="http://schemas.microsoft.com/office/drawing/2014/main" id="{AA6AA5A6-0CD5-4B7A-851E-EDF7346271F5}"/>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5778" b="97778" l="6667" r="98222">
                      <a14:foregroundMark x1="40889" y1="6222" x2="40889" y2="6222"/>
                      <a14:foregroundMark x1="7111" y1="83111" x2="7111" y2="83111"/>
                      <a14:foregroundMark x1="91111" y1="72444" x2="91111" y2="72444"/>
                      <a14:foregroundMark x1="86222" y1="88000" x2="86222" y2="88000"/>
                      <a14:foregroundMark x1="81333" y1="89778" x2="91111" y2="83556"/>
                      <a14:foregroundMark x1="77333" y1="94222" x2="73778" y2="94222"/>
                      <a14:foregroundMark x1="95111" y1="73333" x2="95111" y2="77778"/>
                      <a14:foregroundMark x1="76000" y1="97778" x2="76000" y2="97778"/>
                      <a14:foregroundMark x1="98222" y1="82222" x2="98222" y2="82222"/>
                    </a14:backgroundRemoval>
                  </a14:imgEffect>
                </a14:imgLayer>
              </a14:imgProps>
            </a:ext>
            <a:ext uri="{28A0092B-C50C-407E-A947-70E740481C1C}">
              <a14:useLocalDpi xmlns:a14="http://schemas.microsoft.com/office/drawing/2010/main" val="0"/>
            </a:ext>
          </a:extLst>
        </a:blip>
        <a:stretch>
          <a:fillRect/>
        </a:stretch>
      </xdr:blipFill>
      <xdr:spPr>
        <a:xfrm>
          <a:off x="5969206" y="754532"/>
          <a:ext cx="690292" cy="676678"/>
        </a:xfrm>
        <a:prstGeom prst="rect">
          <a:avLst/>
        </a:prstGeom>
      </xdr:spPr>
    </xdr:pic>
    <xdr:clientData/>
  </xdr:twoCellAnchor>
  <xdr:twoCellAnchor editAs="absolute">
    <xdr:from>
      <xdr:col>7</xdr:col>
      <xdr:colOff>141352</xdr:colOff>
      <xdr:row>10</xdr:row>
      <xdr:rowOff>57629</xdr:rowOff>
    </xdr:from>
    <xdr:to>
      <xdr:col>8</xdr:col>
      <xdr:colOff>782797</xdr:colOff>
      <xdr:row>11</xdr:row>
      <xdr:rowOff>105931</xdr:rowOff>
    </xdr:to>
    <xdr:sp macro="[0]!OpenLoad_Purchase" textlink="">
      <xdr:nvSpPr>
        <xdr:cNvPr id="3" name="Rectangle: Rounded Corners 2">
          <a:extLst>
            <a:ext uri="{FF2B5EF4-FFF2-40B4-BE49-F238E27FC236}">
              <a16:creationId xmlns:a16="http://schemas.microsoft.com/office/drawing/2014/main" id="{4F5DD349-B318-4311-8A11-05947F9B9D94}"/>
            </a:ext>
          </a:extLst>
        </xdr:cNvPr>
        <xdr:cNvSpPr/>
      </xdr:nvSpPr>
      <xdr:spPr>
        <a:xfrm>
          <a:off x="5795520" y="1978637"/>
          <a:ext cx="936000" cy="234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ysClr val="windowText" lastClr="000000"/>
              </a:solidFill>
              <a:latin typeface="+mn-lt"/>
            </a:rPr>
            <a:t>Load</a:t>
          </a:r>
        </a:p>
      </xdr:txBody>
    </xdr:sp>
    <xdr:clientData/>
  </xdr:twoCellAnchor>
  <xdr:twoCellAnchor editAs="absolute">
    <xdr:from>
      <xdr:col>7</xdr:col>
      <xdr:colOff>141352</xdr:colOff>
      <xdr:row>12</xdr:row>
      <xdr:rowOff>12808</xdr:rowOff>
    </xdr:from>
    <xdr:to>
      <xdr:col>8</xdr:col>
      <xdr:colOff>782797</xdr:colOff>
      <xdr:row>13</xdr:row>
      <xdr:rowOff>61110</xdr:rowOff>
    </xdr:to>
    <xdr:sp macro="[0]!Update_Purchase_Invoice" textlink="">
      <xdr:nvSpPr>
        <xdr:cNvPr id="4" name="Rectangle: Rounded Corners 3">
          <a:extLst>
            <a:ext uri="{FF2B5EF4-FFF2-40B4-BE49-F238E27FC236}">
              <a16:creationId xmlns:a16="http://schemas.microsoft.com/office/drawing/2014/main" id="{945F4F4E-A774-49DE-8621-B250EF6ABFA7}"/>
            </a:ext>
          </a:extLst>
        </xdr:cNvPr>
        <xdr:cNvSpPr/>
      </xdr:nvSpPr>
      <xdr:spPr>
        <a:xfrm>
          <a:off x="5795520" y="2305211"/>
          <a:ext cx="936000" cy="234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ysClr val="windowText" lastClr="000000"/>
              </a:solidFill>
              <a:latin typeface="+mn-lt"/>
            </a:rPr>
            <a:t>Update</a:t>
          </a:r>
          <a:endParaRPr lang="en-US" sz="1200" b="1">
            <a:solidFill>
              <a:sysClr val="windowText" lastClr="000000"/>
            </a:solidFill>
            <a:latin typeface="+mn-lt"/>
          </a:endParaRPr>
        </a:p>
      </xdr:txBody>
    </xdr:sp>
    <xdr:clientData/>
  </xdr:twoCellAnchor>
  <xdr:twoCellAnchor editAs="absolute">
    <xdr:from>
      <xdr:col>8</xdr:col>
      <xdr:colOff>925287</xdr:colOff>
      <xdr:row>7</xdr:row>
      <xdr:rowOff>147277</xdr:rowOff>
    </xdr:from>
    <xdr:to>
      <xdr:col>11</xdr:col>
      <xdr:colOff>22307</xdr:colOff>
      <xdr:row>13</xdr:row>
      <xdr:rowOff>179294</xdr:rowOff>
    </xdr:to>
    <xdr:sp macro="" textlink="">
      <xdr:nvSpPr>
        <xdr:cNvPr id="5" name="Rectangle: Rounded Corners 4">
          <a:extLst>
            <a:ext uri="{FF2B5EF4-FFF2-40B4-BE49-F238E27FC236}">
              <a16:creationId xmlns:a16="http://schemas.microsoft.com/office/drawing/2014/main" id="{6108AB03-673A-42D0-ABC9-5E473BD2A51A}"/>
            </a:ext>
          </a:extLst>
        </xdr:cNvPr>
        <xdr:cNvSpPr/>
      </xdr:nvSpPr>
      <xdr:spPr>
        <a:xfrm>
          <a:off x="6874010" y="1511193"/>
          <a:ext cx="2926336" cy="1146202"/>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925287</xdr:colOff>
      <xdr:row>1</xdr:row>
      <xdr:rowOff>172891</xdr:rowOff>
    </xdr:from>
    <xdr:to>
      <xdr:col>11</xdr:col>
      <xdr:colOff>22307</xdr:colOff>
      <xdr:row>7</xdr:row>
      <xdr:rowOff>19211</xdr:rowOff>
    </xdr:to>
    <xdr:sp macro="" textlink="">
      <xdr:nvSpPr>
        <xdr:cNvPr id="6" name="Rectangle: Rounded Corners 5">
          <a:extLst>
            <a:ext uri="{FF2B5EF4-FFF2-40B4-BE49-F238E27FC236}">
              <a16:creationId xmlns:a16="http://schemas.microsoft.com/office/drawing/2014/main" id="{361EE08E-FA8F-4EFE-8971-F2BD6D25F061}"/>
            </a:ext>
          </a:extLst>
        </xdr:cNvPr>
        <xdr:cNvSpPr/>
      </xdr:nvSpPr>
      <xdr:spPr>
        <a:xfrm>
          <a:off x="6874010" y="397009"/>
          <a:ext cx="2926336" cy="986118"/>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925287</xdr:colOff>
      <xdr:row>14</xdr:row>
      <xdr:rowOff>121664</xdr:rowOff>
    </xdr:from>
    <xdr:to>
      <xdr:col>11</xdr:col>
      <xdr:colOff>22307</xdr:colOff>
      <xdr:row>18</xdr:row>
      <xdr:rowOff>70437</xdr:rowOff>
    </xdr:to>
    <xdr:sp macro="" textlink="">
      <xdr:nvSpPr>
        <xdr:cNvPr id="7" name="Rectangle: Rounded Corners 6">
          <a:extLst>
            <a:ext uri="{FF2B5EF4-FFF2-40B4-BE49-F238E27FC236}">
              <a16:creationId xmlns:a16="http://schemas.microsoft.com/office/drawing/2014/main" id="{BFED8F9F-7870-4B64-8775-A021955CC7FA}"/>
            </a:ext>
          </a:extLst>
        </xdr:cNvPr>
        <xdr:cNvSpPr/>
      </xdr:nvSpPr>
      <xdr:spPr>
        <a:xfrm>
          <a:off x="6874010" y="2785462"/>
          <a:ext cx="2926336" cy="691563"/>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907716</xdr:colOff>
      <xdr:row>14</xdr:row>
      <xdr:rowOff>36856</xdr:rowOff>
    </xdr:from>
    <xdr:to>
      <xdr:col>9</xdr:col>
      <xdr:colOff>952792</xdr:colOff>
      <xdr:row>15</xdr:row>
      <xdr:rowOff>13158</xdr:rowOff>
    </xdr:to>
    <xdr:sp macro="" textlink="">
      <xdr:nvSpPr>
        <xdr:cNvPr id="8" name="Rectangle: Rounded Corners 7">
          <a:extLst>
            <a:ext uri="{FF2B5EF4-FFF2-40B4-BE49-F238E27FC236}">
              <a16:creationId xmlns:a16="http://schemas.microsoft.com/office/drawing/2014/main" id="{94E7BB48-F185-4ECC-8B72-6321C0B1F5FB}"/>
            </a:ext>
          </a:extLst>
        </xdr:cNvPr>
        <xdr:cNvSpPr/>
      </xdr:nvSpPr>
      <xdr:spPr>
        <a:xfrm>
          <a:off x="6842736" y="2665756"/>
          <a:ext cx="1044000" cy="159182"/>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Payment Informations</a:t>
          </a:r>
        </a:p>
      </xdr:txBody>
    </xdr:sp>
    <xdr:clientData/>
  </xdr:twoCellAnchor>
  <xdr:twoCellAnchor editAs="absolute">
    <xdr:from>
      <xdr:col>8</xdr:col>
      <xdr:colOff>991243</xdr:colOff>
      <xdr:row>7</xdr:row>
      <xdr:rowOff>56349</xdr:rowOff>
    </xdr:from>
    <xdr:to>
      <xdr:col>9</xdr:col>
      <xdr:colOff>1036319</xdr:colOff>
      <xdr:row>8</xdr:row>
      <xdr:rowOff>32652</xdr:rowOff>
    </xdr:to>
    <xdr:sp macro="" textlink="">
      <xdr:nvSpPr>
        <xdr:cNvPr id="9" name="Rectangle: Rounded Corners 8">
          <a:extLst>
            <a:ext uri="{FF2B5EF4-FFF2-40B4-BE49-F238E27FC236}">
              <a16:creationId xmlns:a16="http://schemas.microsoft.com/office/drawing/2014/main" id="{2D512F79-4B82-4F0D-8715-9282ECF3AD13}"/>
            </a:ext>
          </a:extLst>
        </xdr:cNvPr>
        <xdr:cNvSpPr/>
      </xdr:nvSpPr>
      <xdr:spPr>
        <a:xfrm>
          <a:off x="6939966" y="1420265"/>
          <a:ext cx="1044000" cy="162000"/>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Service Details</a:t>
          </a:r>
        </a:p>
      </xdr:txBody>
    </xdr:sp>
    <xdr:clientData/>
  </xdr:twoCellAnchor>
  <xdr:twoCellAnchor editAs="absolute">
    <xdr:from>
      <xdr:col>9</xdr:col>
      <xdr:colOff>1678</xdr:colOff>
      <xdr:row>1</xdr:row>
      <xdr:rowOff>62527</xdr:rowOff>
    </xdr:from>
    <xdr:to>
      <xdr:col>9</xdr:col>
      <xdr:colOff>1045678</xdr:colOff>
      <xdr:row>2</xdr:row>
      <xdr:rowOff>26023</xdr:rowOff>
    </xdr:to>
    <xdr:sp macro="" textlink="">
      <xdr:nvSpPr>
        <xdr:cNvPr id="10" name="Rectangle: Rounded Corners 9">
          <a:extLst>
            <a:ext uri="{FF2B5EF4-FFF2-40B4-BE49-F238E27FC236}">
              <a16:creationId xmlns:a16="http://schemas.microsoft.com/office/drawing/2014/main" id="{A20CAF4C-54E8-4475-A155-EFE36B2D13C0}"/>
            </a:ext>
          </a:extLst>
        </xdr:cNvPr>
        <xdr:cNvSpPr/>
      </xdr:nvSpPr>
      <xdr:spPr>
        <a:xfrm>
          <a:off x="6949325" y="286645"/>
          <a:ext cx="1044000" cy="162000"/>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Account Details</a:t>
          </a:r>
        </a:p>
      </xdr:txBody>
    </xdr:sp>
    <xdr:clientData/>
  </xdr:twoCellAnchor>
  <xdr:twoCellAnchor editAs="absolute">
    <xdr:from>
      <xdr:col>9</xdr:col>
      <xdr:colOff>916121</xdr:colOff>
      <xdr:row>18</xdr:row>
      <xdr:rowOff>176741</xdr:rowOff>
    </xdr:from>
    <xdr:to>
      <xdr:col>10</xdr:col>
      <xdr:colOff>708339</xdr:colOff>
      <xdr:row>20</xdr:row>
      <xdr:rowOff>57346</xdr:rowOff>
    </xdr:to>
    <xdr:grpSp>
      <xdr:nvGrpSpPr>
        <xdr:cNvPr id="12" name="Group 11">
          <a:extLst>
            <a:ext uri="{FF2B5EF4-FFF2-40B4-BE49-F238E27FC236}">
              <a16:creationId xmlns:a16="http://schemas.microsoft.com/office/drawing/2014/main" id="{3FA8023E-9B9E-4564-ADD0-52D538255080}"/>
            </a:ext>
          </a:extLst>
        </xdr:cNvPr>
        <xdr:cNvGrpSpPr/>
      </xdr:nvGrpSpPr>
      <xdr:grpSpPr>
        <a:xfrm>
          <a:off x="7843971" y="3554941"/>
          <a:ext cx="897118" cy="248905"/>
          <a:chOff x="5726160" y="2799561"/>
          <a:chExt cx="900000" cy="252000"/>
        </a:xfrm>
      </xdr:grpSpPr>
      <xdr:sp macro="[0]!PI_New" textlink="">
        <xdr:nvSpPr>
          <xdr:cNvPr id="13" name="Rectangle: Rounded Corners 12">
            <a:extLst>
              <a:ext uri="{FF2B5EF4-FFF2-40B4-BE49-F238E27FC236}">
                <a16:creationId xmlns:a16="http://schemas.microsoft.com/office/drawing/2014/main" id="{0E3B57A4-10EB-4BCE-AEED-99A1CB84CF85}"/>
              </a:ext>
            </a:extLst>
          </xdr:cNvPr>
          <xdr:cNvSpPr/>
        </xdr:nvSpPr>
        <xdr:spPr>
          <a:xfrm>
            <a:off x="5726160" y="2799561"/>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New</a:t>
            </a:r>
          </a:p>
        </xdr:txBody>
      </xdr:sp>
      <xdr:pic>
        <xdr:nvPicPr>
          <xdr:cNvPr id="14" name="Picture 13">
            <a:extLst>
              <a:ext uri="{FF2B5EF4-FFF2-40B4-BE49-F238E27FC236}">
                <a16:creationId xmlns:a16="http://schemas.microsoft.com/office/drawing/2014/main" id="{0E425B21-83C7-4071-A957-1CA3C216F279}"/>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374" b="92626" l="14881" r="83571">
                        <a14:foregroundMark x1="17262" y1="28461" x2="17262" y2="28461"/>
                        <a14:foregroundMark x1="39524" y1="23545" x2="39524" y2="23545"/>
                        <a14:foregroundMark x1="69405" y1="76067" x2="69405" y2="76067"/>
                        <a14:foregroundMark x1="79524" y1="77749" x2="79524" y2="77749"/>
                        <a14:foregroundMark x1="78095" y1="86805" x2="78095" y2="86805"/>
                        <a14:foregroundMark x1="50000" y1="83571" x2="50000" y2="83571"/>
                        <a14:foregroundMark x1="51190" y1="67658" x2="51190" y2="67658"/>
                        <a14:foregroundMark x1="55952" y1="58215" x2="55952" y2="58215"/>
                        <a14:foregroundMark x1="56548" y1="48512" x2="56548" y2="48512"/>
                        <a14:foregroundMark x1="55952" y1="39198" x2="55952" y2="39198"/>
                        <a14:foregroundMark x1="36905" y1="24838" x2="36905" y2="24838"/>
                        <a14:foregroundMark x1="25595" y1="7374" x2="25595" y2="7374"/>
                        <a14:foregroundMark x1="24405" y1="7374" x2="42262" y2="8021"/>
                        <a14:foregroundMark x1="59881" y1="13842" x2="67619" y2="22251"/>
                        <a14:foregroundMark x1="29405" y1="22898" x2="43095" y2="23545"/>
                        <a14:foregroundMark x1="30000" y1="38551" x2="55714" y2="37516"/>
                        <a14:foregroundMark x1="55714" y1="37516" x2="60476" y2="38163"/>
                        <a14:foregroundMark x1="28810" y1="47865" x2="52262" y2="48383"/>
                        <a14:foregroundMark x1="52262" y1="48383" x2="58333" y2="48254"/>
                        <a14:foregroundMark x1="29405" y1="57568" x2="55000" y2="56921"/>
                        <a14:foregroundMark x1="55000" y1="56921" x2="59524" y2="56921"/>
                        <a14:foregroundMark x1="29762" y1="67658" x2="56786" y2="66882"/>
                        <a14:foregroundMark x1="56786" y1="66882" x2="58095" y2="67658"/>
                        <a14:foregroundMark x1="19048" y1="14230" x2="14881" y2="56016"/>
                        <a14:foregroundMark x1="14881" y1="56016" x2="19881" y2="78008"/>
                        <a14:foregroundMark x1="57500" y1="83571" x2="29762" y2="84476"/>
                        <a14:foregroundMark x1="29762" y1="84476" x2="19286" y2="78008"/>
                        <a14:foregroundMark x1="72024" y1="73092" x2="71429" y2="72186"/>
                        <a14:foregroundMark x1="71429" y1="30401" x2="72500" y2="56921"/>
                        <a14:foregroundMark x1="72500" y1="56921" x2="73571" y2="59897"/>
                        <a14:foregroundMark x1="79286" y1="76455" x2="75000" y2="72186"/>
                        <a14:foregroundMark x1="68452" y1="75162" x2="67857" y2="78008"/>
                        <a14:foregroundMark x1="67857" y1="88357" x2="63452" y2="82277"/>
                        <a14:foregroundMark x1="75952" y1="88357" x2="80119" y2="86805"/>
                        <a14:foregroundMark x1="83690" y1="81630" x2="83690" y2="81630"/>
                        <a14:foregroundMark x1="73810" y1="92626" x2="73810" y2="92626"/>
                        <a14:backgroundMark x1="73810" y1="11902" x2="73810" y2="11902"/>
                        <a14:backgroundMark x1="81905" y1="44631" x2="81905" y2="44631"/>
                        <a14:backgroundMark x1="48810" y1="89651" x2="48810" y2="89651"/>
                        <a14:backgroundMark x1="73214" y1="83182" x2="73214" y2="83182"/>
                        <a14:backgroundMark x1="41905" y1="71798" x2="41905" y2="71798"/>
                        <a14:backgroundMark x1="26786" y1="48900" x2="26786" y2="48900"/>
                      </a14:backgroundRemoval>
                    </a14:imgEffect>
                  </a14:imgLayer>
                </a14:imgProps>
              </a:ext>
              <a:ext uri="{28A0092B-C50C-407E-A947-70E740481C1C}">
                <a14:useLocalDpi xmlns:a14="http://schemas.microsoft.com/office/drawing/2010/main" val="0"/>
              </a:ext>
            </a:extLst>
          </a:blip>
          <a:srcRect l="13937" t="4473" r="14042" b="4457"/>
          <a:stretch/>
        </xdr:blipFill>
        <xdr:spPr>
          <a:xfrm>
            <a:off x="5795042" y="2843092"/>
            <a:ext cx="154687" cy="180000"/>
          </a:xfrm>
          <a:prstGeom prst="rect">
            <a:avLst/>
          </a:prstGeom>
        </xdr:spPr>
      </xdr:pic>
    </xdr:grpSp>
    <xdr:clientData/>
  </xdr:twoCellAnchor>
  <xdr:twoCellAnchor editAs="absolute">
    <xdr:from>
      <xdr:col>8</xdr:col>
      <xdr:colOff>906529</xdr:colOff>
      <xdr:row>18</xdr:row>
      <xdr:rowOff>176741</xdr:rowOff>
    </xdr:from>
    <xdr:to>
      <xdr:col>9</xdr:col>
      <xdr:colOff>807605</xdr:colOff>
      <xdr:row>20</xdr:row>
      <xdr:rowOff>57346</xdr:rowOff>
    </xdr:to>
    <xdr:grpSp>
      <xdr:nvGrpSpPr>
        <xdr:cNvPr id="15" name="Group 14">
          <a:extLst>
            <a:ext uri="{FF2B5EF4-FFF2-40B4-BE49-F238E27FC236}">
              <a16:creationId xmlns:a16="http://schemas.microsoft.com/office/drawing/2014/main" id="{D9439C60-EE9C-4E2F-8D14-BFBB065B3F70}"/>
            </a:ext>
          </a:extLst>
        </xdr:cNvPr>
        <xdr:cNvGrpSpPr/>
      </xdr:nvGrpSpPr>
      <xdr:grpSpPr>
        <a:xfrm>
          <a:off x="6837429" y="3554941"/>
          <a:ext cx="898026" cy="248905"/>
          <a:chOff x="5725079" y="2430483"/>
          <a:chExt cx="900000" cy="252000"/>
        </a:xfrm>
      </xdr:grpSpPr>
      <xdr:sp macro="[0]!PI_Data_Save" textlink="">
        <xdr:nvSpPr>
          <xdr:cNvPr id="16" name="Rectangle: Rounded Corners 15">
            <a:extLst>
              <a:ext uri="{FF2B5EF4-FFF2-40B4-BE49-F238E27FC236}">
                <a16:creationId xmlns:a16="http://schemas.microsoft.com/office/drawing/2014/main" id="{F6A4E41F-D3FA-47D6-B136-1F191241F2F3}"/>
              </a:ext>
            </a:extLst>
          </xdr:cNvPr>
          <xdr:cNvSpPr/>
        </xdr:nvSpPr>
        <xdr:spPr>
          <a:xfrm>
            <a:off x="5725079" y="2430483"/>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Save</a:t>
            </a:r>
          </a:p>
        </xdr:txBody>
      </xdr:sp>
      <xdr:pic macro="[0]!PI_Data_Save">
        <xdr:nvPicPr>
          <xdr:cNvPr id="17" name="Picture 16">
            <a:extLst>
              <a:ext uri="{FF2B5EF4-FFF2-40B4-BE49-F238E27FC236}">
                <a16:creationId xmlns:a16="http://schemas.microsoft.com/office/drawing/2014/main" id="{1517C837-9BE2-40C1-B32F-9002C16E5F5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74874" y="2470740"/>
            <a:ext cx="180000" cy="180000"/>
          </a:xfrm>
          <a:prstGeom prst="rect">
            <a:avLst/>
          </a:prstGeom>
        </xdr:spPr>
      </xdr:pic>
    </xdr:grpSp>
    <xdr:clientData/>
  </xdr:twoCellAnchor>
  <xdr:twoCellAnchor editAs="absolute">
    <xdr:from>
      <xdr:col>7</xdr:col>
      <xdr:colOff>192568</xdr:colOff>
      <xdr:row>18</xdr:row>
      <xdr:rowOff>176741</xdr:rowOff>
    </xdr:from>
    <xdr:to>
      <xdr:col>8</xdr:col>
      <xdr:colOff>798013</xdr:colOff>
      <xdr:row>20</xdr:row>
      <xdr:rowOff>57346</xdr:rowOff>
    </xdr:to>
    <xdr:grpSp>
      <xdr:nvGrpSpPr>
        <xdr:cNvPr id="18" name="Group 17">
          <a:extLst>
            <a:ext uri="{FF2B5EF4-FFF2-40B4-BE49-F238E27FC236}">
              <a16:creationId xmlns:a16="http://schemas.microsoft.com/office/drawing/2014/main" id="{68CB7CB7-E615-43A6-A96A-AB8E3B3D9B84}"/>
            </a:ext>
          </a:extLst>
        </xdr:cNvPr>
        <xdr:cNvGrpSpPr/>
      </xdr:nvGrpSpPr>
      <xdr:grpSpPr>
        <a:xfrm>
          <a:off x="5825018" y="3554941"/>
          <a:ext cx="903895" cy="248905"/>
          <a:chOff x="5725079" y="2055477"/>
          <a:chExt cx="900000" cy="252000"/>
        </a:xfrm>
      </xdr:grpSpPr>
      <xdr:sp macro="[0]!PI_Next_Entry" textlink="">
        <xdr:nvSpPr>
          <xdr:cNvPr id="19" name="Rectangle: Rounded Corners 18">
            <a:extLst>
              <a:ext uri="{FF2B5EF4-FFF2-40B4-BE49-F238E27FC236}">
                <a16:creationId xmlns:a16="http://schemas.microsoft.com/office/drawing/2014/main" id="{0F60A18F-A03D-420F-BEBC-67477AE185F9}"/>
              </a:ext>
            </a:extLst>
          </xdr:cNvPr>
          <xdr:cNvSpPr/>
        </xdr:nvSpPr>
        <xdr:spPr>
          <a:xfrm>
            <a:off x="5725079" y="2055477"/>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en-US" sz="1050" b="1">
                <a:solidFill>
                  <a:sysClr val="windowText" lastClr="000000"/>
                </a:solidFill>
                <a:latin typeface="+mn-lt"/>
              </a:rPr>
              <a:t>Next Entry</a:t>
            </a:r>
          </a:p>
        </xdr:txBody>
      </xdr:sp>
      <xdr:pic>
        <xdr:nvPicPr>
          <xdr:cNvPr id="20" name="Picture 19">
            <a:extLst>
              <a:ext uri="{FF2B5EF4-FFF2-40B4-BE49-F238E27FC236}">
                <a16:creationId xmlns:a16="http://schemas.microsoft.com/office/drawing/2014/main" id="{1BAE41B7-750B-4FAE-A212-41EADC761F5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45579" y="2089261"/>
            <a:ext cx="180000" cy="180000"/>
          </a:xfrm>
          <a:prstGeom prst="rect">
            <a:avLst/>
          </a:prstGeom>
        </xdr:spPr>
      </xdr:pic>
    </xdr:grpSp>
    <xdr:clientData/>
  </xdr:twoCellAnchor>
  <xdr:twoCellAnchor editAs="absolute">
    <xdr:from>
      <xdr:col>10</xdr:col>
      <xdr:colOff>816856</xdr:colOff>
      <xdr:row>18</xdr:row>
      <xdr:rowOff>176741</xdr:rowOff>
    </xdr:from>
    <xdr:to>
      <xdr:col>10</xdr:col>
      <xdr:colOff>1716856</xdr:colOff>
      <xdr:row>20</xdr:row>
      <xdr:rowOff>57346</xdr:rowOff>
    </xdr:to>
    <xdr:grpSp>
      <xdr:nvGrpSpPr>
        <xdr:cNvPr id="21" name="Group 20">
          <a:extLst>
            <a:ext uri="{FF2B5EF4-FFF2-40B4-BE49-F238E27FC236}">
              <a16:creationId xmlns:a16="http://schemas.microsoft.com/office/drawing/2014/main" id="{2AD9B40E-5406-4662-9C17-F0E0BA19F1F0}"/>
            </a:ext>
          </a:extLst>
        </xdr:cNvPr>
        <xdr:cNvGrpSpPr/>
      </xdr:nvGrpSpPr>
      <xdr:grpSpPr>
        <a:xfrm>
          <a:off x="8849606" y="3554941"/>
          <a:ext cx="900000" cy="248905"/>
          <a:chOff x="5721837" y="3172580"/>
          <a:chExt cx="900000" cy="252000"/>
        </a:xfrm>
      </xdr:grpSpPr>
      <xdr:sp macro="[0]!Print_Preview" textlink="">
        <xdr:nvSpPr>
          <xdr:cNvPr id="22" name="Rectangle: Rounded Corners 21">
            <a:extLst>
              <a:ext uri="{FF2B5EF4-FFF2-40B4-BE49-F238E27FC236}">
                <a16:creationId xmlns:a16="http://schemas.microsoft.com/office/drawing/2014/main" id="{C68249C6-FB25-466D-8D6B-2982938BBD2C}"/>
              </a:ext>
            </a:extLst>
          </xdr:cNvPr>
          <xdr:cNvSpPr/>
        </xdr:nvSpPr>
        <xdr:spPr>
          <a:xfrm>
            <a:off x="5721837" y="3172580"/>
            <a:ext cx="900000" cy="25200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050" b="1">
                <a:solidFill>
                  <a:sysClr val="windowText" lastClr="000000"/>
                </a:solidFill>
                <a:latin typeface="+mn-lt"/>
              </a:rPr>
              <a:t>     Print    </a:t>
            </a:r>
          </a:p>
        </xdr:txBody>
      </xdr:sp>
      <xdr:pic>
        <xdr:nvPicPr>
          <xdr:cNvPr id="23" name="Picture 22">
            <a:extLst>
              <a:ext uri="{FF2B5EF4-FFF2-40B4-BE49-F238E27FC236}">
                <a16:creationId xmlns:a16="http://schemas.microsoft.com/office/drawing/2014/main" id="{9BF3D5DD-2AFB-441B-8DF8-02BEC63D6A7C}"/>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763025" y="3208084"/>
            <a:ext cx="216000" cy="180000"/>
          </a:xfrm>
          <a:prstGeom prst="rect">
            <a:avLst/>
          </a:prstGeom>
        </xdr:spPr>
      </xdr:pic>
    </xdr:grpSp>
    <xdr:clientData/>
  </xdr:twoCellAnchor>
  <xdr:twoCellAnchor editAs="absolute">
    <xdr:from>
      <xdr:col>7</xdr:col>
      <xdr:colOff>89648</xdr:colOff>
      <xdr:row>9</xdr:row>
      <xdr:rowOff>96051</xdr:rowOff>
    </xdr:from>
    <xdr:to>
      <xdr:col>8</xdr:col>
      <xdr:colOff>858051</xdr:colOff>
      <xdr:row>13</xdr:row>
      <xdr:rowOff>134473</xdr:rowOff>
    </xdr:to>
    <xdr:sp macro="" textlink="">
      <xdr:nvSpPr>
        <xdr:cNvPr id="24" name="Rectangle: Rounded Corners 23">
          <a:extLst>
            <a:ext uri="{FF2B5EF4-FFF2-40B4-BE49-F238E27FC236}">
              <a16:creationId xmlns:a16="http://schemas.microsoft.com/office/drawing/2014/main" id="{D138A664-223E-449A-AA75-54446361BA82}"/>
            </a:ext>
          </a:extLst>
        </xdr:cNvPr>
        <xdr:cNvSpPr/>
      </xdr:nvSpPr>
      <xdr:spPr>
        <a:xfrm>
          <a:off x="5743816" y="1831362"/>
          <a:ext cx="1062958" cy="781212"/>
        </a:xfrm>
        <a:prstGeom prst="roundRect">
          <a:avLst>
            <a:gd name="adj" fmla="val 6611"/>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170334</xdr:colOff>
      <xdr:row>9</xdr:row>
      <xdr:rowOff>3839</xdr:rowOff>
    </xdr:from>
    <xdr:to>
      <xdr:col>8</xdr:col>
      <xdr:colOff>775779</xdr:colOff>
      <xdr:row>9</xdr:row>
      <xdr:rowOff>165839</xdr:rowOff>
    </xdr:to>
    <xdr:sp macro="" textlink="">
      <xdr:nvSpPr>
        <xdr:cNvPr id="25" name="Rectangle: Rounded Corners 24">
          <a:extLst>
            <a:ext uri="{FF2B5EF4-FFF2-40B4-BE49-F238E27FC236}">
              <a16:creationId xmlns:a16="http://schemas.microsoft.com/office/drawing/2014/main" id="{886C7305-CBBB-42A1-AB97-5AE234BA8C7E}"/>
            </a:ext>
          </a:extLst>
        </xdr:cNvPr>
        <xdr:cNvSpPr/>
      </xdr:nvSpPr>
      <xdr:spPr>
        <a:xfrm>
          <a:off x="5824502" y="1739150"/>
          <a:ext cx="900000" cy="162000"/>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Saved</a:t>
          </a:r>
          <a:r>
            <a:rPr lang="en-US" sz="900" b="1" baseline="0"/>
            <a:t> Invoices</a:t>
          </a:r>
          <a:endParaRPr lang="en-US" sz="900" b="1"/>
        </a:p>
      </xdr:txBody>
    </xdr:sp>
    <xdr:clientData/>
  </xdr:twoCellAnchor>
  <xdr:twoCellAnchor editAs="absolute">
    <xdr:from>
      <xdr:col>7</xdr:col>
      <xdr:colOff>44829</xdr:colOff>
      <xdr:row>0</xdr:row>
      <xdr:rowOff>215899</xdr:rowOff>
    </xdr:from>
    <xdr:to>
      <xdr:col>11</xdr:col>
      <xdr:colOff>31750</xdr:colOff>
      <xdr:row>20</xdr:row>
      <xdr:rowOff>179292</xdr:rowOff>
    </xdr:to>
    <xdr:sp macro="" textlink="">
      <xdr:nvSpPr>
        <xdr:cNvPr id="26" name="Rectangle: Rounded Corners 25">
          <a:extLst>
            <a:ext uri="{FF2B5EF4-FFF2-40B4-BE49-F238E27FC236}">
              <a16:creationId xmlns:a16="http://schemas.microsoft.com/office/drawing/2014/main" id="{75203805-D0B6-4E50-B225-D33A0F0147C4}"/>
            </a:ext>
          </a:extLst>
        </xdr:cNvPr>
        <xdr:cNvSpPr/>
      </xdr:nvSpPr>
      <xdr:spPr>
        <a:xfrm>
          <a:off x="5677279" y="215899"/>
          <a:ext cx="4114421" cy="3709893"/>
        </a:xfrm>
        <a:prstGeom prst="roundRect">
          <a:avLst>
            <a:gd name="adj" fmla="val 2037"/>
          </a:avLst>
        </a:prstGeom>
        <a:no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168330</xdr:colOff>
      <xdr:row>0</xdr:row>
      <xdr:rowOff>134151</xdr:rowOff>
    </xdr:from>
    <xdr:to>
      <xdr:col>8</xdr:col>
      <xdr:colOff>918682</xdr:colOff>
      <xdr:row>1</xdr:row>
      <xdr:rowOff>70379</xdr:rowOff>
    </xdr:to>
    <xdr:sp macro="" textlink="">
      <xdr:nvSpPr>
        <xdr:cNvPr id="27" name="Rectangle: Rounded Corners 26">
          <a:extLst>
            <a:ext uri="{FF2B5EF4-FFF2-40B4-BE49-F238E27FC236}">
              <a16:creationId xmlns:a16="http://schemas.microsoft.com/office/drawing/2014/main" id="{E9DF0868-AB53-46F1-A9E7-15EFFDE81DD9}"/>
            </a:ext>
          </a:extLst>
        </xdr:cNvPr>
        <xdr:cNvSpPr/>
      </xdr:nvSpPr>
      <xdr:spPr>
        <a:xfrm>
          <a:off x="5800780" y="134151"/>
          <a:ext cx="1048802" cy="158478"/>
        </a:xfrm>
        <a:prstGeom prst="round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700" b="1"/>
            <a:t>Data Entry Section</a:t>
          </a:r>
        </a:p>
      </xdr:txBody>
    </xdr:sp>
    <xdr:clientData/>
  </xdr:twoCellAnchor>
  <xdr:twoCellAnchor>
    <xdr:from>
      <xdr:col>11</xdr:col>
      <xdr:colOff>320328</xdr:colOff>
      <xdr:row>0</xdr:row>
      <xdr:rowOff>0</xdr:rowOff>
    </xdr:from>
    <xdr:to>
      <xdr:col>15</xdr:col>
      <xdr:colOff>373668</xdr:colOff>
      <xdr:row>38</xdr:row>
      <xdr:rowOff>0</xdr:rowOff>
    </xdr:to>
    <xdr:sp macro="" textlink="">
      <xdr:nvSpPr>
        <xdr:cNvPr id="28" name="Rectangle 27">
          <a:extLst>
            <a:ext uri="{FF2B5EF4-FFF2-40B4-BE49-F238E27FC236}">
              <a16:creationId xmlns:a16="http://schemas.microsoft.com/office/drawing/2014/main" id="{FB642137-5F32-4B39-A72B-2BE761E3C5C5}"/>
            </a:ext>
          </a:extLst>
        </xdr:cNvPr>
        <xdr:cNvSpPr/>
      </xdr:nvSpPr>
      <xdr:spPr>
        <a:xfrm>
          <a:off x="10092978" y="0"/>
          <a:ext cx="2320290" cy="57785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354945</xdr:colOff>
      <xdr:row>7</xdr:row>
      <xdr:rowOff>15844</xdr:rowOff>
    </xdr:from>
    <xdr:to>
      <xdr:col>14</xdr:col>
      <xdr:colOff>145062</xdr:colOff>
      <xdr:row>9</xdr:row>
      <xdr:rowOff>105063</xdr:rowOff>
    </xdr:to>
    <xdr:sp macro="" textlink="">
      <xdr:nvSpPr>
        <xdr:cNvPr id="29" name="Rectangle: Top Corners Rounded 28">
          <a:extLst>
            <a:ext uri="{FF2B5EF4-FFF2-40B4-BE49-F238E27FC236}">
              <a16:creationId xmlns:a16="http://schemas.microsoft.com/office/drawing/2014/main" id="{BCB759F5-EF80-40B8-9477-AA0DE051A4F1}"/>
            </a:ext>
          </a:extLst>
        </xdr:cNvPr>
        <xdr:cNvSpPr/>
      </xdr:nvSpPr>
      <xdr:spPr>
        <a:xfrm rot="16200000" flipH="1">
          <a:off x="10686069" y="809920"/>
          <a:ext cx="45751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129829</xdr:colOff>
      <xdr:row>1</xdr:row>
      <xdr:rowOff>158387</xdr:rowOff>
    </xdr:from>
    <xdr:to>
      <xdr:col>14</xdr:col>
      <xdr:colOff>204758</xdr:colOff>
      <xdr:row>33</xdr:row>
      <xdr:rowOff>121920</xdr:rowOff>
    </xdr:to>
    <xdr:grpSp>
      <xdr:nvGrpSpPr>
        <xdr:cNvPr id="30" name="Group 29">
          <a:extLst>
            <a:ext uri="{FF2B5EF4-FFF2-40B4-BE49-F238E27FC236}">
              <a16:creationId xmlns:a16="http://schemas.microsoft.com/office/drawing/2014/main" id="{A2EF4827-C8A3-4CCD-AA13-71FCE665EF99}"/>
            </a:ext>
          </a:extLst>
        </xdr:cNvPr>
        <xdr:cNvGrpSpPr/>
      </xdr:nvGrpSpPr>
      <xdr:grpSpPr>
        <a:xfrm>
          <a:off x="10505729" y="380637"/>
          <a:ext cx="1236979" cy="4599033"/>
          <a:chOff x="480061" y="378097"/>
          <a:chExt cx="1234439" cy="4392023"/>
        </a:xfrm>
      </xdr:grpSpPr>
      <xdr:sp macro="[1]!Go_Dashboard" textlink="">
        <xdr:nvSpPr>
          <xdr:cNvPr id="31" name="Rectangle 30">
            <a:hlinkClick xmlns:r="http://schemas.openxmlformats.org/officeDocument/2006/relationships" r:id="rId8"/>
            <a:extLst>
              <a:ext uri="{FF2B5EF4-FFF2-40B4-BE49-F238E27FC236}">
                <a16:creationId xmlns:a16="http://schemas.microsoft.com/office/drawing/2014/main" id="{5DEBC0E6-1FA8-4E60-BF5D-F77C1C819EA1}"/>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32" name="Rectangle 31">
            <a:hlinkClick xmlns:r="http://schemas.openxmlformats.org/officeDocument/2006/relationships" r:id="rId9"/>
            <a:extLst>
              <a:ext uri="{FF2B5EF4-FFF2-40B4-BE49-F238E27FC236}">
                <a16:creationId xmlns:a16="http://schemas.microsoft.com/office/drawing/2014/main" id="{BE846453-DD13-4E08-AB21-BD4821F8B7CB}"/>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33" name="Rectangle 32">
            <a:hlinkClick xmlns:r="http://schemas.openxmlformats.org/officeDocument/2006/relationships" r:id="rId10"/>
            <a:extLst>
              <a:ext uri="{FF2B5EF4-FFF2-40B4-BE49-F238E27FC236}">
                <a16:creationId xmlns:a16="http://schemas.microsoft.com/office/drawing/2014/main" id="{8171C18C-C067-41A7-B201-D272D9F8B972}"/>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34" name="Rectangle 33">
            <a:hlinkClick xmlns:r="http://schemas.openxmlformats.org/officeDocument/2006/relationships" r:id="rId11"/>
            <a:extLst>
              <a:ext uri="{FF2B5EF4-FFF2-40B4-BE49-F238E27FC236}">
                <a16:creationId xmlns:a16="http://schemas.microsoft.com/office/drawing/2014/main" id="{E52AFFC9-F40C-435A-9AA6-8BD1F1F33D34}"/>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35" name="Rectangle 34">
            <a:hlinkClick xmlns:r="http://schemas.openxmlformats.org/officeDocument/2006/relationships" r:id="rId12"/>
            <a:extLst>
              <a:ext uri="{FF2B5EF4-FFF2-40B4-BE49-F238E27FC236}">
                <a16:creationId xmlns:a16="http://schemas.microsoft.com/office/drawing/2014/main" id="{49764970-478E-44A9-ABFE-472A3AAFCC17}"/>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36" name="Rectangle 35">
            <a:hlinkClick xmlns:r="http://schemas.openxmlformats.org/officeDocument/2006/relationships" r:id="rId13"/>
            <a:extLst>
              <a:ext uri="{FF2B5EF4-FFF2-40B4-BE49-F238E27FC236}">
                <a16:creationId xmlns:a16="http://schemas.microsoft.com/office/drawing/2014/main" id="{B0026A1E-A1A4-4E04-9FA7-CBFFEFF3C18C}"/>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37" name="Rectangle 36">
            <a:hlinkClick xmlns:r="http://schemas.openxmlformats.org/officeDocument/2006/relationships" r:id="rId14"/>
            <a:extLst>
              <a:ext uri="{FF2B5EF4-FFF2-40B4-BE49-F238E27FC236}">
                <a16:creationId xmlns:a16="http://schemas.microsoft.com/office/drawing/2014/main" id="{D8907FF6-45BB-4BAF-8BA5-D1BF41B5CB5A}"/>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38" name="Rectangle 37">
            <a:hlinkClick xmlns:r="http://schemas.openxmlformats.org/officeDocument/2006/relationships" r:id="rId15"/>
            <a:extLst>
              <a:ext uri="{FF2B5EF4-FFF2-40B4-BE49-F238E27FC236}">
                <a16:creationId xmlns:a16="http://schemas.microsoft.com/office/drawing/2014/main" id="{777797AF-61AF-4355-A5B4-8024590D540A}"/>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39" name="Rectangle 38">
            <a:hlinkClick xmlns:r="http://schemas.openxmlformats.org/officeDocument/2006/relationships" r:id="rId16"/>
            <a:extLst>
              <a:ext uri="{FF2B5EF4-FFF2-40B4-BE49-F238E27FC236}">
                <a16:creationId xmlns:a16="http://schemas.microsoft.com/office/drawing/2014/main" id="{C2247C80-2EE9-416C-8890-30ACA907CCD8}"/>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57150</xdr:colOff>
      <xdr:row>0</xdr:row>
      <xdr:rowOff>0</xdr:rowOff>
    </xdr:from>
    <xdr:to>
      <xdr:col>11</xdr:col>
      <xdr:colOff>396527</xdr:colOff>
      <xdr:row>38</xdr:row>
      <xdr:rowOff>0</xdr:rowOff>
    </xdr:to>
    <xdr:sp macro="" textlink="">
      <xdr:nvSpPr>
        <xdr:cNvPr id="40" name="Rectangle 39">
          <a:extLst>
            <a:ext uri="{FF2B5EF4-FFF2-40B4-BE49-F238E27FC236}">
              <a16:creationId xmlns:a16="http://schemas.microsoft.com/office/drawing/2014/main" id="{D3F6CC43-7004-41C7-979C-103C76773386}"/>
            </a:ext>
          </a:extLst>
        </xdr:cNvPr>
        <xdr:cNvSpPr/>
      </xdr:nvSpPr>
      <xdr:spPr>
        <a:xfrm flipH="1">
          <a:off x="9829800" y="0"/>
          <a:ext cx="339377" cy="577850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525078</xdr:colOff>
      <xdr:row>1</xdr:row>
      <xdr:rowOff>146050</xdr:rowOff>
    </xdr:from>
    <xdr:to>
      <xdr:col>12</xdr:col>
      <xdr:colOff>224238</xdr:colOff>
      <xdr:row>33</xdr:row>
      <xdr:rowOff>40641</xdr:rowOff>
    </xdr:to>
    <xdr:grpSp>
      <xdr:nvGrpSpPr>
        <xdr:cNvPr id="41" name="Group 40">
          <a:extLst>
            <a:ext uri="{FF2B5EF4-FFF2-40B4-BE49-F238E27FC236}">
              <a16:creationId xmlns:a16="http://schemas.microsoft.com/office/drawing/2014/main" id="{F233DA3E-8DAD-4029-9306-1769B7E4EB7D}"/>
            </a:ext>
          </a:extLst>
        </xdr:cNvPr>
        <xdr:cNvGrpSpPr/>
      </xdr:nvGrpSpPr>
      <xdr:grpSpPr>
        <a:xfrm>
          <a:off x="10285028" y="368300"/>
          <a:ext cx="315110" cy="4530091"/>
          <a:chOff x="250470" y="365760"/>
          <a:chExt cx="324000" cy="4331971"/>
        </a:xfrm>
      </xdr:grpSpPr>
      <xdr:grpSp>
        <xdr:nvGrpSpPr>
          <xdr:cNvPr id="42" name="Group 41">
            <a:extLst>
              <a:ext uri="{FF2B5EF4-FFF2-40B4-BE49-F238E27FC236}">
                <a16:creationId xmlns:a16="http://schemas.microsoft.com/office/drawing/2014/main" id="{35E230AC-554A-4839-9248-DCD637DD61BC}"/>
              </a:ext>
            </a:extLst>
          </xdr:cNvPr>
          <xdr:cNvGrpSpPr/>
        </xdr:nvGrpSpPr>
        <xdr:grpSpPr>
          <a:xfrm>
            <a:off x="250470" y="365760"/>
            <a:ext cx="324000" cy="3382140"/>
            <a:chOff x="250470" y="365760"/>
            <a:chExt cx="324000" cy="3382140"/>
          </a:xfrm>
          <a:solidFill>
            <a:schemeClr val="tx1"/>
          </a:solidFill>
        </xdr:grpSpPr>
        <xdr:pic>
          <xdr:nvPicPr>
            <xdr:cNvPr id="45" name="Graphic 44" descr="Upward trend with solid fill">
              <a:extLst>
                <a:ext uri="{FF2B5EF4-FFF2-40B4-BE49-F238E27FC236}">
                  <a16:creationId xmlns:a16="http://schemas.microsoft.com/office/drawing/2014/main" id="{6D059EE6-47E4-4D41-BEF2-D04172F77EC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68470" y="365760"/>
              <a:ext cx="288000" cy="288000"/>
            </a:xfrm>
            <a:prstGeom prst="rect">
              <a:avLst/>
            </a:prstGeom>
          </xdr:spPr>
        </xdr:pic>
        <xdr:pic>
          <xdr:nvPicPr>
            <xdr:cNvPr id="46" name="Graphic 45" descr="Document with solid fill">
              <a:extLst>
                <a:ext uri="{FF2B5EF4-FFF2-40B4-BE49-F238E27FC236}">
                  <a16:creationId xmlns:a16="http://schemas.microsoft.com/office/drawing/2014/main" id="{73F9B15F-2CD3-485B-A5F3-9722E9790D6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68470" y="1394460"/>
              <a:ext cx="288000" cy="288000"/>
            </a:xfrm>
            <a:prstGeom prst="rect">
              <a:avLst/>
            </a:prstGeom>
          </xdr:spPr>
        </xdr:pic>
        <xdr:pic>
          <xdr:nvPicPr>
            <xdr:cNvPr id="47" name="Graphic 46" descr="Apple with solid fill">
              <a:extLst>
                <a:ext uri="{FF2B5EF4-FFF2-40B4-BE49-F238E27FC236}">
                  <a16:creationId xmlns:a16="http://schemas.microsoft.com/office/drawing/2014/main" id="{98A276A9-9D32-49A4-B8C6-4404C124E15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68470" y="1897380"/>
              <a:ext cx="288000" cy="288000"/>
            </a:xfrm>
            <a:prstGeom prst="rect">
              <a:avLst/>
            </a:prstGeom>
          </xdr:spPr>
        </xdr:pic>
        <xdr:pic>
          <xdr:nvPicPr>
            <xdr:cNvPr id="48" name="Graphic 47" descr="Bullseye with solid fill">
              <a:extLst>
                <a:ext uri="{FF2B5EF4-FFF2-40B4-BE49-F238E27FC236}">
                  <a16:creationId xmlns:a16="http://schemas.microsoft.com/office/drawing/2014/main" id="{B371F501-EAFB-4C8E-80A5-E31698C1A5E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68470" y="2405520"/>
              <a:ext cx="288000" cy="288000"/>
            </a:xfrm>
            <a:prstGeom prst="rect">
              <a:avLst/>
            </a:prstGeom>
          </xdr:spPr>
        </xdr:pic>
        <xdr:pic>
          <xdr:nvPicPr>
            <xdr:cNvPr id="49" name="Graphic 48" descr="Database with solid fill">
              <a:extLst>
                <a:ext uri="{FF2B5EF4-FFF2-40B4-BE49-F238E27FC236}">
                  <a16:creationId xmlns:a16="http://schemas.microsoft.com/office/drawing/2014/main" id="{486F367B-8982-4272-8FAB-023C46CFDA9D}"/>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268470" y="2944140"/>
              <a:ext cx="288000" cy="288000"/>
            </a:xfrm>
            <a:prstGeom prst="rect">
              <a:avLst/>
            </a:prstGeom>
          </xdr:spPr>
        </xdr:pic>
        <xdr:pic>
          <xdr:nvPicPr>
            <xdr:cNvPr id="50" name="Graphic 49" descr="Male profile with solid fill">
              <a:extLst>
                <a:ext uri="{FF2B5EF4-FFF2-40B4-BE49-F238E27FC236}">
                  <a16:creationId xmlns:a16="http://schemas.microsoft.com/office/drawing/2014/main" id="{84119D01-B3FB-4493-A690-4CDFD58261E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268470" y="3459900"/>
              <a:ext cx="288000" cy="288000"/>
            </a:xfrm>
            <a:prstGeom prst="rect">
              <a:avLst/>
            </a:prstGeom>
          </xdr:spPr>
        </xdr:pic>
        <xdr:pic>
          <xdr:nvPicPr>
            <xdr:cNvPr id="51" name="Graphic 50" descr="Shopping cart with solid fill">
              <a:extLst>
                <a:ext uri="{FF2B5EF4-FFF2-40B4-BE49-F238E27FC236}">
                  <a16:creationId xmlns:a16="http://schemas.microsoft.com/office/drawing/2014/main" id="{1F8649F1-B0BB-4E95-9DAE-550AFEE085D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50470" y="881940"/>
              <a:ext cx="324000" cy="324000"/>
            </a:xfrm>
            <a:prstGeom prst="rect">
              <a:avLst/>
            </a:prstGeom>
          </xdr:spPr>
        </xdr:pic>
      </xdr:grpSp>
      <xdr:pic>
        <xdr:nvPicPr>
          <xdr:cNvPr id="43" name="Picture 51" descr="Money with solid fill">
            <a:extLst>
              <a:ext uri="{FF2B5EF4-FFF2-40B4-BE49-F238E27FC236}">
                <a16:creationId xmlns:a16="http://schemas.microsoft.com/office/drawing/2014/main" id="{C8E75812-B72B-493F-8229-D01973F1C262}"/>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273864" y="3964548"/>
            <a:ext cx="277200" cy="278671"/>
          </a:xfrm>
          <a:prstGeom prst="rect">
            <a:avLst/>
          </a:prstGeom>
        </xdr:spPr>
      </xdr:pic>
      <xdr:pic>
        <xdr:nvPicPr>
          <xdr:cNvPr id="44" name="Picture 43">
            <a:extLst>
              <a:ext uri="{FF2B5EF4-FFF2-40B4-BE49-F238E27FC236}">
                <a16:creationId xmlns:a16="http://schemas.microsoft.com/office/drawing/2014/main" id="{8EB6A975-5661-4654-AA94-EB79A2ADC19B}"/>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762000</xdr:colOff>
      <xdr:row>9</xdr:row>
      <xdr:rowOff>152400</xdr:rowOff>
    </xdr:from>
    <xdr:to>
      <xdr:col>9</xdr:col>
      <xdr:colOff>698595</xdr:colOff>
      <xdr:row>12</xdr:row>
      <xdr:rowOff>152400</xdr:rowOff>
    </xdr:to>
    <xdr:sp macro="[0]!OpenPayments" textlink="">
      <xdr:nvSpPr>
        <xdr:cNvPr id="2" name="Rectangle: Rounded Corners 1">
          <a:extLst>
            <a:ext uri="{FF2B5EF4-FFF2-40B4-BE49-F238E27FC236}">
              <a16:creationId xmlns:a16="http://schemas.microsoft.com/office/drawing/2014/main" id="{0CF2AA1D-EEF8-4C4C-BF5B-EFA0D1FB52BC}"/>
            </a:ext>
          </a:extLst>
        </xdr:cNvPr>
        <xdr:cNvSpPr/>
      </xdr:nvSpPr>
      <xdr:spPr>
        <a:xfrm>
          <a:off x="7067550" y="1809750"/>
          <a:ext cx="2082895" cy="552450"/>
        </a:xfrm>
        <a:prstGeom prst="roundRect">
          <a:avLst/>
        </a:prstGeom>
        <a:gradFill flip="none" rotWithShape="1">
          <a:gsLst>
            <a:gs pos="0">
              <a:schemeClr val="accent1">
                <a:lumMod val="20000"/>
                <a:lumOff val="80000"/>
              </a:schemeClr>
            </a:gs>
            <a:gs pos="84000">
              <a:schemeClr val="accent1">
                <a:lumMod val="40000"/>
                <a:lumOff val="60000"/>
              </a:schemeClr>
            </a:gs>
            <a:gs pos="100000">
              <a:schemeClr val="accent1">
                <a:lumMod val="60000"/>
                <a:lumOff val="40000"/>
              </a:schemeClr>
            </a:gs>
          </a:gsLst>
          <a:lin ang="16200000" scaled="1"/>
          <a:tileRect/>
        </a:gradFill>
        <a:ln>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b="1">
              <a:solidFill>
                <a:sysClr val="windowText" lastClr="000000"/>
              </a:solidFill>
              <a:latin typeface="+mn-lt"/>
            </a:rPr>
            <a:t>Payment</a:t>
          </a:r>
          <a:r>
            <a:rPr lang="en-US" sz="1100" b="1" baseline="0">
              <a:solidFill>
                <a:sysClr val="windowText" lastClr="000000"/>
              </a:solidFill>
              <a:latin typeface="+mn-lt"/>
            </a:rPr>
            <a:t> Entry</a:t>
          </a:r>
          <a:endParaRPr lang="en-US" sz="1100" b="1">
            <a:solidFill>
              <a:sysClr val="windowText" lastClr="000000"/>
            </a:solidFill>
            <a:latin typeface="+mn-lt"/>
          </a:endParaRPr>
        </a:p>
      </xdr:txBody>
    </xdr:sp>
    <xdr:clientData/>
  </xdr:twoCellAnchor>
  <xdr:twoCellAnchor>
    <xdr:from>
      <xdr:col>11</xdr:col>
      <xdr:colOff>263179</xdr:colOff>
      <xdr:row>0</xdr:row>
      <xdr:rowOff>0</xdr:rowOff>
    </xdr:from>
    <xdr:to>
      <xdr:col>17</xdr:col>
      <xdr:colOff>76200</xdr:colOff>
      <xdr:row>36</xdr:row>
      <xdr:rowOff>69850</xdr:rowOff>
    </xdr:to>
    <xdr:sp macro="" textlink="">
      <xdr:nvSpPr>
        <xdr:cNvPr id="3" name="Rectangle 2">
          <a:extLst>
            <a:ext uri="{FF2B5EF4-FFF2-40B4-BE49-F238E27FC236}">
              <a16:creationId xmlns:a16="http://schemas.microsoft.com/office/drawing/2014/main" id="{B9860BD9-480B-4985-A9C2-142FEE0E1565}"/>
            </a:ext>
          </a:extLst>
        </xdr:cNvPr>
        <xdr:cNvSpPr/>
      </xdr:nvSpPr>
      <xdr:spPr>
        <a:xfrm>
          <a:off x="980722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21</xdr:row>
      <xdr:rowOff>168244</xdr:rowOff>
    </xdr:from>
    <xdr:to>
      <xdr:col>14</xdr:col>
      <xdr:colOff>43462</xdr:colOff>
      <xdr:row>24</xdr:row>
      <xdr:rowOff>68233</xdr:rowOff>
    </xdr:to>
    <xdr:sp macro="" textlink="">
      <xdr:nvSpPr>
        <xdr:cNvPr id="4" name="Rectangle: Top Corners Rounded 3">
          <a:extLst>
            <a:ext uri="{FF2B5EF4-FFF2-40B4-BE49-F238E27FC236}">
              <a16:creationId xmlns:a16="http://schemas.microsoft.com/office/drawing/2014/main" id="{19E917E3-6F70-4F9E-923F-890788AA0F4A}"/>
            </a:ext>
          </a:extLst>
        </xdr:cNvPr>
        <xdr:cNvSpPr/>
      </xdr:nvSpPr>
      <xdr:spPr>
        <a:xfrm rot="16200000" flipH="1">
          <a:off x="10402859" y="34743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87919</xdr:colOff>
      <xdr:row>2</xdr:row>
      <xdr:rowOff>9797</xdr:rowOff>
    </xdr:from>
    <xdr:to>
      <xdr:col>14</xdr:col>
      <xdr:colOff>103158</xdr:colOff>
      <xdr:row>26</xdr:row>
      <xdr:rowOff>157480</xdr:rowOff>
    </xdr:to>
    <xdr:grpSp>
      <xdr:nvGrpSpPr>
        <xdr:cNvPr id="5" name="Group 4">
          <a:extLst>
            <a:ext uri="{FF2B5EF4-FFF2-40B4-BE49-F238E27FC236}">
              <a16:creationId xmlns:a16="http://schemas.microsoft.com/office/drawing/2014/main" id="{46AC73CF-5AF1-4401-A655-6C7FC8B2451E}"/>
            </a:ext>
          </a:extLst>
        </xdr:cNvPr>
        <xdr:cNvGrpSpPr/>
      </xdr:nvGrpSpPr>
      <xdr:grpSpPr>
        <a:xfrm>
          <a:off x="10514619" y="378097"/>
          <a:ext cx="1234439" cy="4567283"/>
          <a:chOff x="480061" y="378097"/>
          <a:chExt cx="1234439" cy="4392023"/>
        </a:xfrm>
      </xdr:grpSpPr>
      <xdr:sp macro="[1]!Go_Dashboard" textlink="">
        <xdr:nvSpPr>
          <xdr:cNvPr id="6" name="Rectangle 5">
            <a:hlinkClick xmlns:r="http://schemas.openxmlformats.org/officeDocument/2006/relationships" r:id="rId1"/>
            <a:extLst>
              <a:ext uri="{FF2B5EF4-FFF2-40B4-BE49-F238E27FC236}">
                <a16:creationId xmlns:a16="http://schemas.microsoft.com/office/drawing/2014/main" id="{FA5A68AE-814D-410F-98CA-FF61A20747EA}"/>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7" name="Rectangle 6">
            <a:hlinkClick xmlns:r="http://schemas.openxmlformats.org/officeDocument/2006/relationships" r:id="rId2"/>
            <a:extLst>
              <a:ext uri="{FF2B5EF4-FFF2-40B4-BE49-F238E27FC236}">
                <a16:creationId xmlns:a16="http://schemas.microsoft.com/office/drawing/2014/main" id="{D15CD1A9-0908-4218-9544-B1441839E01D}"/>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8" name="Rectangle 7">
            <a:hlinkClick xmlns:r="http://schemas.openxmlformats.org/officeDocument/2006/relationships" r:id="rId3"/>
            <a:extLst>
              <a:ext uri="{FF2B5EF4-FFF2-40B4-BE49-F238E27FC236}">
                <a16:creationId xmlns:a16="http://schemas.microsoft.com/office/drawing/2014/main" id="{9891586E-818F-4212-86F7-AC77697BD34F}"/>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9" name="Rectangle 8">
            <a:hlinkClick xmlns:r="http://schemas.openxmlformats.org/officeDocument/2006/relationships" r:id="rId4"/>
            <a:extLst>
              <a:ext uri="{FF2B5EF4-FFF2-40B4-BE49-F238E27FC236}">
                <a16:creationId xmlns:a16="http://schemas.microsoft.com/office/drawing/2014/main" id="{374B4056-5951-4049-B5BF-236906F92A92}"/>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10" name="Rectangle 9">
            <a:hlinkClick xmlns:r="http://schemas.openxmlformats.org/officeDocument/2006/relationships" r:id="rId5"/>
            <a:extLst>
              <a:ext uri="{FF2B5EF4-FFF2-40B4-BE49-F238E27FC236}">
                <a16:creationId xmlns:a16="http://schemas.microsoft.com/office/drawing/2014/main" id="{E7FF97A4-EAF7-4BC0-8CAD-D149F7EC9A28}"/>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1" name="Rectangle 10">
            <a:hlinkClick xmlns:r="http://schemas.openxmlformats.org/officeDocument/2006/relationships" r:id="rId6"/>
            <a:extLst>
              <a:ext uri="{FF2B5EF4-FFF2-40B4-BE49-F238E27FC236}">
                <a16:creationId xmlns:a16="http://schemas.microsoft.com/office/drawing/2014/main" id="{25E88E2F-5103-452C-871D-F125A98F747E}"/>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2" name="Rectangle 11">
            <a:hlinkClick xmlns:r="http://schemas.openxmlformats.org/officeDocument/2006/relationships" r:id="rId7"/>
            <a:extLst>
              <a:ext uri="{FF2B5EF4-FFF2-40B4-BE49-F238E27FC236}">
                <a16:creationId xmlns:a16="http://schemas.microsoft.com/office/drawing/2014/main" id="{F8A57082-320C-4ACC-B1C0-F67AA92CA3C0}"/>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3" name="Rectangle 12">
            <a:hlinkClick xmlns:r="http://schemas.openxmlformats.org/officeDocument/2006/relationships" r:id="rId8"/>
            <a:extLst>
              <a:ext uri="{FF2B5EF4-FFF2-40B4-BE49-F238E27FC236}">
                <a16:creationId xmlns:a16="http://schemas.microsoft.com/office/drawing/2014/main" id="{92DF71E2-E510-41B3-A316-AE4443578B79}"/>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4" name="Rectangle 13">
            <a:hlinkClick xmlns:r="http://schemas.openxmlformats.org/officeDocument/2006/relationships" r:id="rId9"/>
            <a:extLst>
              <a:ext uri="{FF2B5EF4-FFF2-40B4-BE49-F238E27FC236}">
                <a16:creationId xmlns:a16="http://schemas.microsoft.com/office/drawing/2014/main" id="{60515382-3EF3-4A87-8818-9C74C51AC3BF}"/>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36</xdr:row>
      <xdr:rowOff>69850</xdr:rowOff>
    </xdr:to>
    <xdr:sp macro="" textlink="">
      <xdr:nvSpPr>
        <xdr:cNvPr id="15" name="Rectangle 14">
          <a:extLst>
            <a:ext uri="{FF2B5EF4-FFF2-40B4-BE49-F238E27FC236}">
              <a16:creationId xmlns:a16="http://schemas.microsoft.com/office/drawing/2014/main" id="{75CD1706-9C1A-4FC7-9935-05E318E6C754}"/>
            </a:ext>
          </a:extLst>
        </xdr:cNvPr>
        <xdr:cNvSpPr/>
      </xdr:nvSpPr>
      <xdr:spPr>
        <a:xfrm flipH="1">
          <a:off x="954405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1</xdr:row>
      <xdr:rowOff>181610</xdr:rowOff>
    </xdr:from>
    <xdr:to>
      <xdr:col>12</xdr:col>
      <xdr:colOff>182328</xdr:colOff>
      <xdr:row>26</xdr:row>
      <xdr:rowOff>77471</xdr:rowOff>
    </xdr:to>
    <xdr:grpSp>
      <xdr:nvGrpSpPr>
        <xdr:cNvPr id="16" name="Group 15">
          <a:extLst>
            <a:ext uri="{FF2B5EF4-FFF2-40B4-BE49-F238E27FC236}">
              <a16:creationId xmlns:a16="http://schemas.microsoft.com/office/drawing/2014/main" id="{1332CB84-44B5-46C8-BA7F-92F4E3FED2F8}"/>
            </a:ext>
          </a:extLst>
        </xdr:cNvPr>
        <xdr:cNvGrpSpPr/>
      </xdr:nvGrpSpPr>
      <xdr:grpSpPr>
        <a:xfrm>
          <a:off x="10285028" y="365760"/>
          <a:ext cx="324000" cy="4499611"/>
          <a:chOff x="250470" y="365760"/>
          <a:chExt cx="324000" cy="4331971"/>
        </a:xfrm>
      </xdr:grpSpPr>
      <xdr:grpSp>
        <xdr:nvGrpSpPr>
          <xdr:cNvPr id="17" name="Group 16">
            <a:extLst>
              <a:ext uri="{FF2B5EF4-FFF2-40B4-BE49-F238E27FC236}">
                <a16:creationId xmlns:a16="http://schemas.microsoft.com/office/drawing/2014/main" id="{9E571CA4-5F00-42B4-A5A5-07145CCCEF0C}"/>
              </a:ext>
            </a:extLst>
          </xdr:cNvPr>
          <xdr:cNvGrpSpPr/>
        </xdr:nvGrpSpPr>
        <xdr:grpSpPr>
          <a:xfrm>
            <a:off x="250470" y="365760"/>
            <a:ext cx="324000" cy="3382140"/>
            <a:chOff x="250470" y="365760"/>
            <a:chExt cx="324000" cy="3382140"/>
          </a:xfrm>
          <a:solidFill>
            <a:schemeClr val="tx1"/>
          </a:solidFill>
        </xdr:grpSpPr>
        <xdr:pic>
          <xdr:nvPicPr>
            <xdr:cNvPr id="20" name="Graphic 19" descr="Upward trend with solid fill">
              <a:extLst>
                <a:ext uri="{FF2B5EF4-FFF2-40B4-BE49-F238E27FC236}">
                  <a16:creationId xmlns:a16="http://schemas.microsoft.com/office/drawing/2014/main" id="{6DFD9C9D-3184-4CF8-8E62-93A8A7CC17E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1" name="Graphic 20" descr="Document with solid fill">
              <a:extLst>
                <a:ext uri="{FF2B5EF4-FFF2-40B4-BE49-F238E27FC236}">
                  <a16:creationId xmlns:a16="http://schemas.microsoft.com/office/drawing/2014/main" id="{D4B266AD-3EAE-4C45-A7CC-590A1041CBF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2" name="Graphic 21" descr="Apple with solid fill">
              <a:extLst>
                <a:ext uri="{FF2B5EF4-FFF2-40B4-BE49-F238E27FC236}">
                  <a16:creationId xmlns:a16="http://schemas.microsoft.com/office/drawing/2014/main" id="{75C71921-4B98-4404-9FD9-9FDF20C56ED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3" name="Graphic 22" descr="Bullseye with solid fill">
              <a:extLst>
                <a:ext uri="{FF2B5EF4-FFF2-40B4-BE49-F238E27FC236}">
                  <a16:creationId xmlns:a16="http://schemas.microsoft.com/office/drawing/2014/main" id="{FA468A51-D33B-486C-98B8-86920F3A3922}"/>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4" name="Graphic 23" descr="Database with solid fill">
              <a:extLst>
                <a:ext uri="{FF2B5EF4-FFF2-40B4-BE49-F238E27FC236}">
                  <a16:creationId xmlns:a16="http://schemas.microsoft.com/office/drawing/2014/main" id="{A2927AC8-5561-4C9B-A121-6E69F55519F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5" name="Graphic 24" descr="Male profile with solid fill">
              <a:extLst>
                <a:ext uri="{FF2B5EF4-FFF2-40B4-BE49-F238E27FC236}">
                  <a16:creationId xmlns:a16="http://schemas.microsoft.com/office/drawing/2014/main" id="{AD763221-011F-4752-832A-D0516FD4E80C}"/>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6" name="Graphic 25" descr="Shopping cart with solid fill">
              <a:extLst>
                <a:ext uri="{FF2B5EF4-FFF2-40B4-BE49-F238E27FC236}">
                  <a16:creationId xmlns:a16="http://schemas.microsoft.com/office/drawing/2014/main" id="{42894FAD-0E0E-4DBC-BD97-7E4CF819277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8" name="Picture 51" descr="Money with solid fill">
            <a:extLst>
              <a:ext uri="{FF2B5EF4-FFF2-40B4-BE49-F238E27FC236}">
                <a16:creationId xmlns:a16="http://schemas.microsoft.com/office/drawing/2014/main" id="{31E7E127-C954-4847-AD7F-9C6577416C2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9" name="Picture 18">
            <a:extLst>
              <a:ext uri="{FF2B5EF4-FFF2-40B4-BE49-F238E27FC236}">
                <a16:creationId xmlns:a16="http://schemas.microsoft.com/office/drawing/2014/main" id="{AD43A9F4-786E-4581-B8FD-11CA00DBE939}"/>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263179</xdr:colOff>
      <xdr:row>0</xdr:row>
      <xdr:rowOff>0</xdr:rowOff>
    </xdr:from>
    <xdr:to>
      <xdr:col>15</xdr:col>
      <xdr:colOff>76200</xdr:colOff>
      <xdr:row>34</xdr:row>
      <xdr:rowOff>171450</xdr:rowOff>
    </xdr:to>
    <xdr:sp macro="" textlink="">
      <xdr:nvSpPr>
        <xdr:cNvPr id="2" name="Rectangle 1">
          <a:extLst>
            <a:ext uri="{FF2B5EF4-FFF2-40B4-BE49-F238E27FC236}">
              <a16:creationId xmlns:a16="http://schemas.microsoft.com/office/drawing/2014/main" id="{28A2D103-2060-45F4-9862-5095C7CA85FE}"/>
            </a:ext>
          </a:extLst>
        </xdr:cNvPr>
        <xdr:cNvSpPr/>
      </xdr:nvSpPr>
      <xdr:spPr>
        <a:xfrm>
          <a:off x="941987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297795</xdr:colOff>
      <xdr:row>8</xdr:row>
      <xdr:rowOff>155544</xdr:rowOff>
    </xdr:from>
    <xdr:to>
      <xdr:col>12</xdr:col>
      <xdr:colOff>43462</xdr:colOff>
      <xdr:row>11</xdr:row>
      <xdr:rowOff>55533</xdr:rowOff>
    </xdr:to>
    <xdr:sp macro="" textlink="">
      <xdr:nvSpPr>
        <xdr:cNvPr id="3" name="Rectangle: Top Corners Rounded 2">
          <a:extLst>
            <a:ext uri="{FF2B5EF4-FFF2-40B4-BE49-F238E27FC236}">
              <a16:creationId xmlns:a16="http://schemas.microsoft.com/office/drawing/2014/main" id="{32872EEA-FF53-4AE7-A8FE-D869D1D3AED6}"/>
            </a:ext>
          </a:extLst>
        </xdr:cNvPr>
        <xdr:cNvSpPr/>
      </xdr:nvSpPr>
      <xdr:spPr>
        <a:xfrm rot="16200000" flipH="1">
          <a:off x="10015509" y="133443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87919</xdr:colOff>
      <xdr:row>0</xdr:row>
      <xdr:rowOff>378097</xdr:rowOff>
    </xdr:from>
    <xdr:to>
      <xdr:col>12</xdr:col>
      <xdr:colOff>103158</xdr:colOff>
      <xdr:row>25</xdr:row>
      <xdr:rowOff>74930</xdr:rowOff>
    </xdr:to>
    <xdr:grpSp>
      <xdr:nvGrpSpPr>
        <xdr:cNvPr id="4" name="Group 3">
          <a:extLst>
            <a:ext uri="{FF2B5EF4-FFF2-40B4-BE49-F238E27FC236}">
              <a16:creationId xmlns:a16="http://schemas.microsoft.com/office/drawing/2014/main" id="{4340F6F0-99DA-4322-B2A4-D20B64B1922C}"/>
            </a:ext>
          </a:extLst>
        </xdr:cNvPr>
        <xdr:cNvGrpSpPr/>
      </xdr:nvGrpSpPr>
      <xdr:grpSpPr>
        <a:xfrm>
          <a:off x="10520969" y="378097"/>
          <a:ext cx="1234439" cy="456728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63B18C65-F538-4354-A416-57EB6909C629}"/>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C8018832-9A37-4E07-85EA-0DC560CAD04D}"/>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5CD460BB-F8BD-4030-B2B0-F8D307ACCAFE}"/>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5FA1BDC0-546C-42B9-B97A-79822109EB4B}"/>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1428035A-5C1A-40CA-9C21-2B758EDCD7E0}"/>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021AC03F-2252-464A-A5D6-DE7E7486205D}"/>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A8817991-5A8E-46B7-A1D0-7CC28997040B}"/>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7D903B00-4384-4980-A31D-5E180E1167F9}"/>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907A2A30-2F3B-4087-87A9-CD931D6DF8BA}"/>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9</xdr:col>
      <xdr:colOff>0</xdr:colOff>
      <xdr:row>0</xdr:row>
      <xdr:rowOff>0</xdr:rowOff>
    </xdr:from>
    <xdr:to>
      <xdr:col>9</xdr:col>
      <xdr:colOff>339377</xdr:colOff>
      <xdr:row>34</xdr:row>
      <xdr:rowOff>171450</xdr:rowOff>
    </xdr:to>
    <xdr:sp macro="" textlink="">
      <xdr:nvSpPr>
        <xdr:cNvPr id="14" name="Rectangle 13">
          <a:extLst>
            <a:ext uri="{FF2B5EF4-FFF2-40B4-BE49-F238E27FC236}">
              <a16:creationId xmlns:a16="http://schemas.microsoft.com/office/drawing/2014/main" id="{CE80A60B-3EF9-4A72-9252-1C3C653C7A63}"/>
            </a:ext>
          </a:extLst>
        </xdr:cNvPr>
        <xdr:cNvSpPr/>
      </xdr:nvSpPr>
      <xdr:spPr>
        <a:xfrm flipH="1">
          <a:off x="915670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467928</xdr:colOff>
      <xdr:row>0</xdr:row>
      <xdr:rowOff>365760</xdr:rowOff>
    </xdr:from>
    <xdr:to>
      <xdr:col>10</xdr:col>
      <xdr:colOff>182328</xdr:colOff>
      <xdr:row>24</xdr:row>
      <xdr:rowOff>179071</xdr:rowOff>
    </xdr:to>
    <xdr:grpSp>
      <xdr:nvGrpSpPr>
        <xdr:cNvPr id="15" name="Group 14">
          <a:extLst>
            <a:ext uri="{FF2B5EF4-FFF2-40B4-BE49-F238E27FC236}">
              <a16:creationId xmlns:a16="http://schemas.microsoft.com/office/drawing/2014/main" id="{0B2B51C6-2436-4F4F-8876-5326399D944E}"/>
            </a:ext>
          </a:extLst>
        </xdr:cNvPr>
        <xdr:cNvGrpSpPr/>
      </xdr:nvGrpSpPr>
      <xdr:grpSpPr>
        <a:xfrm>
          <a:off x="10291378" y="365760"/>
          <a:ext cx="324000" cy="4499611"/>
          <a:chOff x="250470" y="365760"/>
          <a:chExt cx="324000" cy="4331971"/>
        </a:xfrm>
      </xdr:grpSpPr>
      <xdr:grpSp>
        <xdr:nvGrpSpPr>
          <xdr:cNvPr id="16" name="Group 15">
            <a:extLst>
              <a:ext uri="{FF2B5EF4-FFF2-40B4-BE49-F238E27FC236}">
                <a16:creationId xmlns:a16="http://schemas.microsoft.com/office/drawing/2014/main" id="{2DB2159A-32AA-4F43-8864-62A6608B8638}"/>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5087EB52-BABF-4A9B-B7A2-4CF866E6C69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206D0FCC-157A-4D77-9CC0-F785E94D462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D77D420E-4E26-443E-BC87-F1182E8AC44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C09D1570-B9F1-4370-9AA0-98DB18F0778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67E600B9-C585-4FE9-AA85-DF2B7EA52B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D311F558-EF5D-4536-A154-617DAB9F8E2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523AAA8E-9440-4F1C-A826-04A6EB146CE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838DDF98-1B94-4E1B-A02A-1F24E3B0860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6514187E-9F3A-4EDD-BC70-FB0D50D04AE1}"/>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263179</xdr:colOff>
      <xdr:row>0</xdr:row>
      <xdr:rowOff>0</xdr:rowOff>
    </xdr:from>
    <xdr:to>
      <xdr:col>16384</xdr:col>
      <xdr:colOff>1295400</xdr:colOff>
      <xdr:row>34</xdr:row>
      <xdr:rowOff>12700</xdr:rowOff>
    </xdr:to>
    <xdr:sp macro="" textlink="">
      <xdr:nvSpPr>
        <xdr:cNvPr id="2" name="Rectangle 1">
          <a:extLst>
            <a:ext uri="{FF2B5EF4-FFF2-40B4-BE49-F238E27FC236}">
              <a16:creationId xmlns:a16="http://schemas.microsoft.com/office/drawing/2014/main" id="{66F0F4D9-1D5E-4AD7-902F-8493AA368AA2}"/>
            </a:ext>
          </a:extLst>
        </xdr:cNvPr>
        <xdr:cNvSpPr/>
      </xdr:nvSpPr>
      <xdr:spPr>
        <a:xfrm>
          <a:off x="957862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10</xdr:row>
      <xdr:rowOff>136494</xdr:rowOff>
    </xdr:from>
    <xdr:to>
      <xdr:col>14</xdr:col>
      <xdr:colOff>43462</xdr:colOff>
      <xdr:row>13</xdr:row>
      <xdr:rowOff>36483</xdr:rowOff>
    </xdr:to>
    <xdr:sp macro="" textlink="">
      <xdr:nvSpPr>
        <xdr:cNvPr id="3" name="Rectangle: Top Corners Rounded 2">
          <a:extLst>
            <a:ext uri="{FF2B5EF4-FFF2-40B4-BE49-F238E27FC236}">
              <a16:creationId xmlns:a16="http://schemas.microsoft.com/office/drawing/2014/main" id="{41A9BA79-73AC-43B0-8213-8AC6894DABC7}"/>
            </a:ext>
          </a:extLst>
        </xdr:cNvPr>
        <xdr:cNvSpPr/>
      </xdr:nvSpPr>
      <xdr:spPr>
        <a:xfrm rot="16200000" flipH="1">
          <a:off x="10174259" y="184243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87919</xdr:colOff>
      <xdr:row>0</xdr:row>
      <xdr:rowOff>378097</xdr:rowOff>
    </xdr:from>
    <xdr:to>
      <xdr:col>14</xdr:col>
      <xdr:colOff>103158</xdr:colOff>
      <xdr:row>24</xdr:row>
      <xdr:rowOff>100330</xdr:rowOff>
    </xdr:to>
    <xdr:grpSp>
      <xdr:nvGrpSpPr>
        <xdr:cNvPr id="4" name="Group 3">
          <a:extLst>
            <a:ext uri="{FF2B5EF4-FFF2-40B4-BE49-F238E27FC236}">
              <a16:creationId xmlns:a16="http://schemas.microsoft.com/office/drawing/2014/main" id="{1CF39227-F62B-4A76-B861-104E255599B5}"/>
            </a:ext>
          </a:extLst>
        </xdr:cNvPr>
        <xdr:cNvGrpSpPr/>
      </xdr:nvGrpSpPr>
      <xdr:grpSpPr>
        <a:xfrm>
          <a:off x="10514619" y="378097"/>
          <a:ext cx="1234439" cy="456728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A4979CEB-013E-4FE1-ADC0-64FDAC2EB35B}"/>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32D78A10-20BA-4272-94EF-977EF6DE274B}"/>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1190A29D-A86C-41FF-9677-06951D37994C}"/>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C55C34F4-158D-4CAF-9300-6C184A28A3BE}"/>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5BCF8DFA-7252-453D-B2BB-35849E83FDAD}"/>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6AA3E1F0-09C5-4AEB-9B78-0D2A224EF8EF}"/>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4257DD48-6B20-48CF-A84C-6CB7D1176071}"/>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D5587C1E-E603-4D0C-B45C-D1BD8D92BD5E}"/>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529C2C77-DF98-4438-9DFB-BEF035E2567B}"/>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34</xdr:row>
      <xdr:rowOff>12700</xdr:rowOff>
    </xdr:to>
    <xdr:sp macro="" textlink="">
      <xdr:nvSpPr>
        <xdr:cNvPr id="14" name="Rectangle 13">
          <a:extLst>
            <a:ext uri="{FF2B5EF4-FFF2-40B4-BE49-F238E27FC236}">
              <a16:creationId xmlns:a16="http://schemas.microsoft.com/office/drawing/2014/main" id="{63B469F3-DB39-4D51-AC87-57337EB41D0E}"/>
            </a:ext>
          </a:extLst>
        </xdr:cNvPr>
        <xdr:cNvSpPr/>
      </xdr:nvSpPr>
      <xdr:spPr>
        <a:xfrm flipH="1">
          <a:off x="931545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0</xdr:row>
      <xdr:rowOff>365760</xdr:rowOff>
    </xdr:from>
    <xdr:to>
      <xdr:col>12</xdr:col>
      <xdr:colOff>182328</xdr:colOff>
      <xdr:row>24</xdr:row>
      <xdr:rowOff>20321</xdr:rowOff>
    </xdr:to>
    <xdr:grpSp>
      <xdr:nvGrpSpPr>
        <xdr:cNvPr id="15" name="Group 14">
          <a:extLst>
            <a:ext uri="{FF2B5EF4-FFF2-40B4-BE49-F238E27FC236}">
              <a16:creationId xmlns:a16="http://schemas.microsoft.com/office/drawing/2014/main" id="{37C872F0-4045-4DC6-940E-9AB0B3998EBB}"/>
            </a:ext>
          </a:extLst>
        </xdr:cNvPr>
        <xdr:cNvGrpSpPr/>
      </xdr:nvGrpSpPr>
      <xdr:grpSpPr>
        <a:xfrm>
          <a:off x="10285028" y="365760"/>
          <a:ext cx="324000" cy="4499611"/>
          <a:chOff x="250470" y="365760"/>
          <a:chExt cx="324000" cy="4331971"/>
        </a:xfrm>
      </xdr:grpSpPr>
      <xdr:grpSp>
        <xdr:nvGrpSpPr>
          <xdr:cNvPr id="16" name="Group 15">
            <a:extLst>
              <a:ext uri="{FF2B5EF4-FFF2-40B4-BE49-F238E27FC236}">
                <a16:creationId xmlns:a16="http://schemas.microsoft.com/office/drawing/2014/main" id="{3830691E-8F1C-4617-A215-7E9910057D40}"/>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C384BDFA-DCB7-406D-A0B4-D420DCFE8E0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E3957612-9E8E-41D6-B923-9AAAF5CE76E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E330E5E6-783E-4F03-A899-543AD113AC7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DE89F8EC-5A6C-4615-B469-5B1426D43FB1}"/>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BD724C13-6699-432A-8BEF-B19631DBB41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76DC9252-4EC4-4ED1-8A01-D3039EFCB21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D3E263D4-1F5D-4E8A-A278-1F4E6877916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703FDADC-3BA4-45FF-AD70-3CA82F7E4F5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D0B98F01-0F3D-4795-BBE1-2C3005135E67}"/>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231429</xdr:colOff>
      <xdr:row>0</xdr:row>
      <xdr:rowOff>0</xdr:rowOff>
    </xdr:from>
    <xdr:to>
      <xdr:col>14</xdr:col>
      <xdr:colOff>565150</xdr:colOff>
      <xdr:row>44</xdr:row>
      <xdr:rowOff>114300</xdr:rowOff>
    </xdr:to>
    <xdr:sp macro="" textlink="">
      <xdr:nvSpPr>
        <xdr:cNvPr id="26" name="Rectangle 25">
          <a:extLst>
            <a:ext uri="{FF2B5EF4-FFF2-40B4-BE49-F238E27FC236}">
              <a16:creationId xmlns:a16="http://schemas.microsoft.com/office/drawing/2014/main" id="{5F822233-7AAE-438B-A42D-E4A7FBC8C065}"/>
            </a:ext>
          </a:extLst>
        </xdr:cNvPr>
        <xdr:cNvSpPr/>
      </xdr:nvSpPr>
      <xdr:spPr>
        <a:xfrm>
          <a:off x="10067579" y="0"/>
          <a:ext cx="3470621" cy="8483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266045</xdr:colOff>
      <xdr:row>14</xdr:row>
      <xdr:rowOff>142844</xdr:rowOff>
    </xdr:from>
    <xdr:to>
      <xdr:col>11</xdr:col>
      <xdr:colOff>849912</xdr:colOff>
      <xdr:row>17</xdr:row>
      <xdr:rowOff>42833</xdr:rowOff>
    </xdr:to>
    <xdr:sp macro="" textlink="">
      <xdr:nvSpPr>
        <xdr:cNvPr id="27" name="Rectangle: Top Corners Rounded 26">
          <a:extLst>
            <a:ext uri="{FF2B5EF4-FFF2-40B4-BE49-F238E27FC236}">
              <a16:creationId xmlns:a16="http://schemas.microsoft.com/office/drawing/2014/main" id="{A5F85279-6C0C-4CBE-8178-37FA69CC1CB0}"/>
            </a:ext>
          </a:extLst>
        </xdr:cNvPr>
        <xdr:cNvSpPr/>
      </xdr:nvSpPr>
      <xdr:spPr>
        <a:xfrm rot="16200000" flipH="1">
          <a:off x="10663209" y="242663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665769</xdr:colOff>
      <xdr:row>0</xdr:row>
      <xdr:rowOff>378097</xdr:rowOff>
    </xdr:from>
    <xdr:to>
      <xdr:col>11</xdr:col>
      <xdr:colOff>909608</xdr:colOff>
      <xdr:row>25</xdr:row>
      <xdr:rowOff>74930</xdr:rowOff>
    </xdr:to>
    <xdr:grpSp>
      <xdr:nvGrpSpPr>
        <xdr:cNvPr id="28" name="Group 27">
          <a:extLst>
            <a:ext uri="{FF2B5EF4-FFF2-40B4-BE49-F238E27FC236}">
              <a16:creationId xmlns:a16="http://schemas.microsoft.com/office/drawing/2014/main" id="{A125E3A8-3781-47BE-8BAE-222CCA6D9C31}"/>
            </a:ext>
          </a:extLst>
        </xdr:cNvPr>
        <xdr:cNvGrpSpPr/>
      </xdr:nvGrpSpPr>
      <xdr:grpSpPr>
        <a:xfrm>
          <a:off x="10501919" y="378097"/>
          <a:ext cx="1234439" cy="4567283"/>
          <a:chOff x="480061" y="378097"/>
          <a:chExt cx="1234439" cy="4392023"/>
        </a:xfrm>
      </xdr:grpSpPr>
      <xdr:sp macro="[1]!Go_Dashboard" textlink="">
        <xdr:nvSpPr>
          <xdr:cNvPr id="29" name="Rectangle 28">
            <a:hlinkClick xmlns:r="http://schemas.openxmlformats.org/officeDocument/2006/relationships" r:id="rId1"/>
            <a:extLst>
              <a:ext uri="{FF2B5EF4-FFF2-40B4-BE49-F238E27FC236}">
                <a16:creationId xmlns:a16="http://schemas.microsoft.com/office/drawing/2014/main" id="{C3205ECC-BC1E-4382-BF2D-10331822C7B3}"/>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30" name="Rectangle 29">
            <a:hlinkClick xmlns:r="http://schemas.openxmlformats.org/officeDocument/2006/relationships" r:id="rId2"/>
            <a:extLst>
              <a:ext uri="{FF2B5EF4-FFF2-40B4-BE49-F238E27FC236}">
                <a16:creationId xmlns:a16="http://schemas.microsoft.com/office/drawing/2014/main" id="{B1D25E75-BCDB-4E10-847D-6C1BEC633158}"/>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31" name="Rectangle 30">
            <a:hlinkClick xmlns:r="http://schemas.openxmlformats.org/officeDocument/2006/relationships" r:id="rId3"/>
            <a:extLst>
              <a:ext uri="{FF2B5EF4-FFF2-40B4-BE49-F238E27FC236}">
                <a16:creationId xmlns:a16="http://schemas.microsoft.com/office/drawing/2014/main" id="{8902F643-5841-46B6-81C5-6D0FA1CFCB56}"/>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32" name="Rectangle 31">
            <a:hlinkClick xmlns:r="http://schemas.openxmlformats.org/officeDocument/2006/relationships" r:id="rId4"/>
            <a:extLst>
              <a:ext uri="{FF2B5EF4-FFF2-40B4-BE49-F238E27FC236}">
                <a16:creationId xmlns:a16="http://schemas.microsoft.com/office/drawing/2014/main" id="{903A3556-5C68-4B31-9235-1B16422AB5C0}"/>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33" name="Rectangle 32">
            <a:hlinkClick xmlns:r="http://schemas.openxmlformats.org/officeDocument/2006/relationships" r:id="rId5"/>
            <a:extLst>
              <a:ext uri="{FF2B5EF4-FFF2-40B4-BE49-F238E27FC236}">
                <a16:creationId xmlns:a16="http://schemas.microsoft.com/office/drawing/2014/main" id="{54B7F836-F9AA-4BF8-9CA5-78BB5749D88C}"/>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34" name="Rectangle 33">
            <a:hlinkClick xmlns:r="http://schemas.openxmlformats.org/officeDocument/2006/relationships" r:id="rId6"/>
            <a:extLst>
              <a:ext uri="{FF2B5EF4-FFF2-40B4-BE49-F238E27FC236}">
                <a16:creationId xmlns:a16="http://schemas.microsoft.com/office/drawing/2014/main" id="{58DA00C3-26EE-4FC6-ACE9-A1F08383D9B8}"/>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35" name="Rectangle 34">
            <a:hlinkClick xmlns:r="http://schemas.openxmlformats.org/officeDocument/2006/relationships" r:id="rId7"/>
            <a:extLst>
              <a:ext uri="{FF2B5EF4-FFF2-40B4-BE49-F238E27FC236}">
                <a16:creationId xmlns:a16="http://schemas.microsoft.com/office/drawing/2014/main" id="{D3C96847-0A86-44C6-B65F-23E351E62B7E}"/>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36" name="Rectangle 35">
            <a:hlinkClick xmlns:r="http://schemas.openxmlformats.org/officeDocument/2006/relationships" r:id="rId8"/>
            <a:extLst>
              <a:ext uri="{FF2B5EF4-FFF2-40B4-BE49-F238E27FC236}">
                <a16:creationId xmlns:a16="http://schemas.microsoft.com/office/drawing/2014/main" id="{E8B620EB-ABE4-4CF0-9BAF-2A3EC72ECD70}"/>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37" name="Rectangle 36">
            <a:hlinkClick xmlns:r="http://schemas.openxmlformats.org/officeDocument/2006/relationships" r:id="rId9"/>
            <a:extLst>
              <a:ext uri="{FF2B5EF4-FFF2-40B4-BE49-F238E27FC236}">
                <a16:creationId xmlns:a16="http://schemas.microsoft.com/office/drawing/2014/main" id="{9DF6C63F-6B91-4A62-9E1E-A840F33C9E46}"/>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9</xdr:col>
      <xdr:colOff>800099</xdr:colOff>
      <xdr:row>0</xdr:row>
      <xdr:rowOff>0</xdr:rowOff>
    </xdr:from>
    <xdr:to>
      <xdr:col>10</xdr:col>
      <xdr:colOff>307626</xdr:colOff>
      <xdr:row>44</xdr:row>
      <xdr:rowOff>76200</xdr:rowOff>
    </xdr:to>
    <xdr:sp macro="" textlink="">
      <xdr:nvSpPr>
        <xdr:cNvPr id="38" name="Rectangle 37">
          <a:extLst>
            <a:ext uri="{FF2B5EF4-FFF2-40B4-BE49-F238E27FC236}">
              <a16:creationId xmlns:a16="http://schemas.microsoft.com/office/drawing/2014/main" id="{96CA11AC-9C47-40CC-BE62-955D2E681717}"/>
            </a:ext>
          </a:extLst>
        </xdr:cNvPr>
        <xdr:cNvSpPr/>
      </xdr:nvSpPr>
      <xdr:spPr>
        <a:xfrm flipH="1">
          <a:off x="9804399" y="0"/>
          <a:ext cx="339377" cy="844550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436178</xdr:colOff>
      <xdr:row>0</xdr:row>
      <xdr:rowOff>365760</xdr:rowOff>
    </xdr:from>
    <xdr:to>
      <xdr:col>10</xdr:col>
      <xdr:colOff>760178</xdr:colOff>
      <xdr:row>24</xdr:row>
      <xdr:rowOff>179071</xdr:rowOff>
    </xdr:to>
    <xdr:grpSp>
      <xdr:nvGrpSpPr>
        <xdr:cNvPr id="39" name="Group 38">
          <a:extLst>
            <a:ext uri="{FF2B5EF4-FFF2-40B4-BE49-F238E27FC236}">
              <a16:creationId xmlns:a16="http://schemas.microsoft.com/office/drawing/2014/main" id="{9E8347E7-EF5D-427D-8575-2003C9029F6A}"/>
            </a:ext>
          </a:extLst>
        </xdr:cNvPr>
        <xdr:cNvGrpSpPr/>
      </xdr:nvGrpSpPr>
      <xdr:grpSpPr>
        <a:xfrm>
          <a:off x="10272328" y="365760"/>
          <a:ext cx="324000" cy="4499611"/>
          <a:chOff x="250470" y="365760"/>
          <a:chExt cx="324000" cy="4331971"/>
        </a:xfrm>
      </xdr:grpSpPr>
      <xdr:grpSp>
        <xdr:nvGrpSpPr>
          <xdr:cNvPr id="40" name="Group 39">
            <a:extLst>
              <a:ext uri="{FF2B5EF4-FFF2-40B4-BE49-F238E27FC236}">
                <a16:creationId xmlns:a16="http://schemas.microsoft.com/office/drawing/2014/main" id="{E733B6EF-A90F-48BF-A210-1B6C49527B9B}"/>
              </a:ext>
            </a:extLst>
          </xdr:cNvPr>
          <xdr:cNvGrpSpPr/>
        </xdr:nvGrpSpPr>
        <xdr:grpSpPr>
          <a:xfrm>
            <a:off x="250470" y="365760"/>
            <a:ext cx="324000" cy="3382140"/>
            <a:chOff x="250470" y="365760"/>
            <a:chExt cx="324000" cy="3382140"/>
          </a:xfrm>
          <a:solidFill>
            <a:schemeClr val="tx1"/>
          </a:solidFill>
        </xdr:grpSpPr>
        <xdr:pic>
          <xdr:nvPicPr>
            <xdr:cNvPr id="43" name="Graphic 42" descr="Upward trend with solid fill">
              <a:extLst>
                <a:ext uri="{FF2B5EF4-FFF2-40B4-BE49-F238E27FC236}">
                  <a16:creationId xmlns:a16="http://schemas.microsoft.com/office/drawing/2014/main" id="{55DB4FE4-38E8-4C98-8E87-E525C4D5008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44" name="Graphic 43" descr="Document with solid fill">
              <a:extLst>
                <a:ext uri="{FF2B5EF4-FFF2-40B4-BE49-F238E27FC236}">
                  <a16:creationId xmlns:a16="http://schemas.microsoft.com/office/drawing/2014/main" id="{E82682CB-3A3E-42A0-80D8-07C8F884CFF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45" name="Graphic 44" descr="Apple with solid fill">
              <a:extLst>
                <a:ext uri="{FF2B5EF4-FFF2-40B4-BE49-F238E27FC236}">
                  <a16:creationId xmlns:a16="http://schemas.microsoft.com/office/drawing/2014/main" id="{CBBCDE53-08BF-4450-8B14-5A11C28B815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46" name="Graphic 45" descr="Bullseye with solid fill">
              <a:extLst>
                <a:ext uri="{FF2B5EF4-FFF2-40B4-BE49-F238E27FC236}">
                  <a16:creationId xmlns:a16="http://schemas.microsoft.com/office/drawing/2014/main" id="{D9AC2FA8-1265-4DFA-8AB0-4F9DEEFF55C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47" name="Graphic 46" descr="Database with solid fill">
              <a:extLst>
                <a:ext uri="{FF2B5EF4-FFF2-40B4-BE49-F238E27FC236}">
                  <a16:creationId xmlns:a16="http://schemas.microsoft.com/office/drawing/2014/main" id="{E07FC96E-02BC-4DD5-AAFE-796D8010B85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48" name="Graphic 47" descr="Male profile with solid fill">
              <a:extLst>
                <a:ext uri="{FF2B5EF4-FFF2-40B4-BE49-F238E27FC236}">
                  <a16:creationId xmlns:a16="http://schemas.microsoft.com/office/drawing/2014/main" id="{18F4620C-D136-4CC5-973A-5B7B65BFC57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49" name="Graphic 48" descr="Shopping cart with solid fill">
              <a:extLst>
                <a:ext uri="{FF2B5EF4-FFF2-40B4-BE49-F238E27FC236}">
                  <a16:creationId xmlns:a16="http://schemas.microsoft.com/office/drawing/2014/main" id="{6DBAB011-7578-4993-9F5A-38A80A2D84B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41" name="Picture 51" descr="Money with solid fill">
            <a:extLst>
              <a:ext uri="{FF2B5EF4-FFF2-40B4-BE49-F238E27FC236}">
                <a16:creationId xmlns:a16="http://schemas.microsoft.com/office/drawing/2014/main" id="{35D544E1-6390-44FD-BF49-4DE26F1824F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42" name="Picture 41">
            <a:extLst>
              <a:ext uri="{FF2B5EF4-FFF2-40B4-BE49-F238E27FC236}">
                <a16:creationId xmlns:a16="http://schemas.microsoft.com/office/drawing/2014/main" id="{0A8980B4-E3EF-4B44-A794-4411F3ABBC7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263179</xdr:colOff>
      <xdr:row>0</xdr:row>
      <xdr:rowOff>0</xdr:rowOff>
    </xdr:from>
    <xdr:to>
      <xdr:col>17</xdr:col>
      <xdr:colOff>76200</xdr:colOff>
      <xdr:row>34</xdr:row>
      <xdr:rowOff>171450</xdr:rowOff>
    </xdr:to>
    <xdr:sp macro="" textlink="">
      <xdr:nvSpPr>
        <xdr:cNvPr id="26" name="Rectangle 25">
          <a:extLst>
            <a:ext uri="{FF2B5EF4-FFF2-40B4-BE49-F238E27FC236}">
              <a16:creationId xmlns:a16="http://schemas.microsoft.com/office/drawing/2014/main" id="{6487B052-D7D3-4B71-8BD3-A2E0A4DD0853}"/>
            </a:ext>
          </a:extLst>
        </xdr:cNvPr>
        <xdr:cNvSpPr/>
      </xdr:nvSpPr>
      <xdr:spPr>
        <a:xfrm>
          <a:off x="988977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17</xdr:row>
      <xdr:rowOff>104744</xdr:rowOff>
    </xdr:from>
    <xdr:to>
      <xdr:col>14</xdr:col>
      <xdr:colOff>43462</xdr:colOff>
      <xdr:row>20</xdr:row>
      <xdr:rowOff>4733</xdr:rowOff>
    </xdr:to>
    <xdr:sp macro="" textlink="">
      <xdr:nvSpPr>
        <xdr:cNvPr id="27" name="Rectangle: Top Corners Rounded 26">
          <a:extLst>
            <a:ext uri="{FF2B5EF4-FFF2-40B4-BE49-F238E27FC236}">
              <a16:creationId xmlns:a16="http://schemas.microsoft.com/office/drawing/2014/main" id="{08DB8322-BA6C-4E67-9257-42AB0A4204FA}"/>
            </a:ext>
          </a:extLst>
        </xdr:cNvPr>
        <xdr:cNvSpPr/>
      </xdr:nvSpPr>
      <xdr:spPr>
        <a:xfrm rot="16200000" flipH="1">
          <a:off x="10694959" y="2940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87919</xdr:colOff>
      <xdr:row>0</xdr:row>
      <xdr:rowOff>378097</xdr:rowOff>
    </xdr:from>
    <xdr:to>
      <xdr:col>14</xdr:col>
      <xdr:colOff>103158</xdr:colOff>
      <xdr:row>25</xdr:row>
      <xdr:rowOff>74930</xdr:rowOff>
    </xdr:to>
    <xdr:grpSp>
      <xdr:nvGrpSpPr>
        <xdr:cNvPr id="28" name="Group 27">
          <a:extLst>
            <a:ext uri="{FF2B5EF4-FFF2-40B4-BE49-F238E27FC236}">
              <a16:creationId xmlns:a16="http://schemas.microsoft.com/office/drawing/2014/main" id="{EF604FF4-32DE-4A7C-A6C1-D582C96F4E69}"/>
            </a:ext>
          </a:extLst>
        </xdr:cNvPr>
        <xdr:cNvGrpSpPr/>
      </xdr:nvGrpSpPr>
      <xdr:grpSpPr>
        <a:xfrm>
          <a:off x="10520969" y="378097"/>
          <a:ext cx="1234439" cy="4567283"/>
          <a:chOff x="480061" y="378097"/>
          <a:chExt cx="1234439" cy="4392023"/>
        </a:xfrm>
      </xdr:grpSpPr>
      <xdr:sp macro="[1]!Go_Dashboard" textlink="">
        <xdr:nvSpPr>
          <xdr:cNvPr id="29" name="Rectangle 28">
            <a:hlinkClick xmlns:r="http://schemas.openxmlformats.org/officeDocument/2006/relationships" r:id="rId1"/>
            <a:extLst>
              <a:ext uri="{FF2B5EF4-FFF2-40B4-BE49-F238E27FC236}">
                <a16:creationId xmlns:a16="http://schemas.microsoft.com/office/drawing/2014/main" id="{FB7FA8FC-D44F-46E7-95B1-960C2C1F8930}"/>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30" name="Rectangle 29">
            <a:hlinkClick xmlns:r="http://schemas.openxmlformats.org/officeDocument/2006/relationships" r:id="rId2"/>
            <a:extLst>
              <a:ext uri="{FF2B5EF4-FFF2-40B4-BE49-F238E27FC236}">
                <a16:creationId xmlns:a16="http://schemas.microsoft.com/office/drawing/2014/main" id="{6AE299C4-71DB-45CC-AE03-FBA256831233}"/>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31" name="Rectangle 30">
            <a:hlinkClick xmlns:r="http://schemas.openxmlformats.org/officeDocument/2006/relationships" r:id="rId3"/>
            <a:extLst>
              <a:ext uri="{FF2B5EF4-FFF2-40B4-BE49-F238E27FC236}">
                <a16:creationId xmlns:a16="http://schemas.microsoft.com/office/drawing/2014/main" id="{7FE59AA0-2AFB-4CE5-BEBE-6BA8BE133798}"/>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32" name="Rectangle 31">
            <a:hlinkClick xmlns:r="http://schemas.openxmlformats.org/officeDocument/2006/relationships" r:id="rId4"/>
            <a:extLst>
              <a:ext uri="{FF2B5EF4-FFF2-40B4-BE49-F238E27FC236}">
                <a16:creationId xmlns:a16="http://schemas.microsoft.com/office/drawing/2014/main" id="{288341D4-0DEC-4A70-AC3B-08AD1D1D594B}"/>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33" name="Rectangle 32">
            <a:hlinkClick xmlns:r="http://schemas.openxmlformats.org/officeDocument/2006/relationships" r:id="rId5"/>
            <a:extLst>
              <a:ext uri="{FF2B5EF4-FFF2-40B4-BE49-F238E27FC236}">
                <a16:creationId xmlns:a16="http://schemas.microsoft.com/office/drawing/2014/main" id="{6321DF31-8B0A-4AC3-A837-68912720C60E}"/>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34" name="Rectangle 33">
            <a:hlinkClick xmlns:r="http://schemas.openxmlformats.org/officeDocument/2006/relationships" r:id="rId6"/>
            <a:extLst>
              <a:ext uri="{FF2B5EF4-FFF2-40B4-BE49-F238E27FC236}">
                <a16:creationId xmlns:a16="http://schemas.microsoft.com/office/drawing/2014/main" id="{76C22611-3BBB-4C87-B1C1-7075FDB60987}"/>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35" name="Rectangle 34">
            <a:hlinkClick xmlns:r="http://schemas.openxmlformats.org/officeDocument/2006/relationships" r:id="rId7"/>
            <a:extLst>
              <a:ext uri="{FF2B5EF4-FFF2-40B4-BE49-F238E27FC236}">
                <a16:creationId xmlns:a16="http://schemas.microsoft.com/office/drawing/2014/main" id="{7984731E-602A-4A7E-B97A-012CC3933454}"/>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36" name="Rectangle 35">
            <a:hlinkClick xmlns:r="http://schemas.openxmlformats.org/officeDocument/2006/relationships" r:id="rId8"/>
            <a:extLst>
              <a:ext uri="{FF2B5EF4-FFF2-40B4-BE49-F238E27FC236}">
                <a16:creationId xmlns:a16="http://schemas.microsoft.com/office/drawing/2014/main" id="{4D486A62-96F0-48BA-AA32-CBBC3C792560}"/>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37" name="Rectangle 36">
            <a:hlinkClick xmlns:r="http://schemas.openxmlformats.org/officeDocument/2006/relationships" r:id="rId9"/>
            <a:extLst>
              <a:ext uri="{FF2B5EF4-FFF2-40B4-BE49-F238E27FC236}">
                <a16:creationId xmlns:a16="http://schemas.microsoft.com/office/drawing/2014/main" id="{599F6448-0236-47AB-8D02-FCA572B620EC}"/>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34</xdr:row>
      <xdr:rowOff>171450</xdr:rowOff>
    </xdr:to>
    <xdr:sp macro="" textlink="">
      <xdr:nvSpPr>
        <xdr:cNvPr id="38" name="Rectangle 37">
          <a:extLst>
            <a:ext uri="{FF2B5EF4-FFF2-40B4-BE49-F238E27FC236}">
              <a16:creationId xmlns:a16="http://schemas.microsoft.com/office/drawing/2014/main" id="{348E2424-1D0E-4452-94C5-956D8317C428}"/>
            </a:ext>
          </a:extLst>
        </xdr:cNvPr>
        <xdr:cNvSpPr/>
      </xdr:nvSpPr>
      <xdr:spPr>
        <a:xfrm flipH="1">
          <a:off x="962660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0</xdr:row>
      <xdr:rowOff>365760</xdr:rowOff>
    </xdr:from>
    <xdr:to>
      <xdr:col>12</xdr:col>
      <xdr:colOff>182328</xdr:colOff>
      <xdr:row>24</xdr:row>
      <xdr:rowOff>179071</xdr:rowOff>
    </xdr:to>
    <xdr:grpSp>
      <xdr:nvGrpSpPr>
        <xdr:cNvPr id="39" name="Group 38">
          <a:extLst>
            <a:ext uri="{FF2B5EF4-FFF2-40B4-BE49-F238E27FC236}">
              <a16:creationId xmlns:a16="http://schemas.microsoft.com/office/drawing/2014/main" id="{69FD2BA9-FCD0-4229-BADA-46C20A8C9A09}"/>
            </a:ext>
          </a:extLst>
        </xdr:cNvPr>
        <xdr:cNvGrpSpPr/>
      </xdr:nvGrpSpPr>
      <xdr:grpSpPr>
        <a:xfrm>
          <a:off x="10291378" y="365760"/>
          <a:ext cx="324000" cy="4499611"/>
          <a:chOff x="250470" y="365760"/>
          <a:chExt cx="324000" cy="4331971"/>
        </a:xfrm>
      </xdr:grpSpPr>
      <xdr:grpSp>
        <xdr:nvGrpSpPr>
          <xdr:cNvPr id="40" name="Group 39">
            <a:extLst>
              <a:ext uri="{FF2B5EF4-FFF2-40B4-BE49-F238E27FC236}">
                <a16:creationId xmlns:a16="http://schemas.microsoft.com/office/drawing/2014/main" id="{3B64E04F-6174-4698-839D-23413C53559B}"/>
              </a:ext>
            </a:extLst>
          </xdr:cNvPr>
          <xdr:cNvGrpSpPr/>
        </xdr:nvGrpSpPr>
        <xdr:grpSpPr>
          <a:xfrm>
            <a:off x="250470" y="365760"/>
            <a:ext cx="324000" cy="3382140"/>
            <a:chOff x="250470" y="365760"/>
            <a:chExt cx="324000" cy="3382140"/>
          </a:xfrm>
          <a:solidFill>
            <a:schemeClr val="tx1"/>
          </a:solidFill>
        </xdr:grpSpPr>
        <xdr:pic>
          <xdr:nvPicPr>
            <xdr:cNvPr id="43" name="Graphic 42" descr="Upward trend with solid fill">
              <a:extLst>
                <a:ext uri="{FF2B5EF4-FFF2-40B4-BE49-F238E27FC236}">
                  <a16:creationId xmlns:a16="http://schemas.microsoft.com/office/drawing/2014/main" id="{107867A6-0C0C-4D65-A8AB-AF7DB318735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44" name="Graphic 43" descr="Document with solid fill">
              <a:extLst>
                <a:ext uri="{FF2B5EF4-FFF2-40B4-BE49-F238E27FC236}">
                  <a16:creationId xmlns:a16="http://schemas.microsoft.com/office/drawing/2014/main" id="{1AEF2DDB-9E35-4D1E-916A-81F96574D20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45" name="Graphic 44" descr="Apple with solid fill">
              <a:extLst>
                <a:ext uri="{FF2B5EF4-FFF2-40B4-BE49-F238E27FC236}">
                  <a16:creationId xmlns:a16="http://schemas.microsoft.com/office/drawing/2014/main" id="{27E02164-8E67-475D-A4D1-4946793DA83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46" name="Graphic 45" descr="Bullseye with solid fill">
              <a:extLst>
                <a:ext uri="{FF2B5EF4-FFF2-40B4-BE49-F238E27FC236}">
                  <a16:creationId xmlns:a16="http://schemas.microsoft.com/office/drawing/2014/main" id="{14D3B7F7-3D46-4199-A35E-D0DF52AC6112}"/>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47" name="Graphic 46" descr="Database with solid fill">
              <a:extLst>
                <a:ext uri="{FF2B5EF4-FFF2-40B4-BE49-F238E27FC236}">
                  <a16:creationId xmlns:a16="http://schemas.microsoft.com/office/drawing/2014/main" id="{F98085ED-2C3D-49A9-B02B-5F2A1B80010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48" name="Graphic 47" descr="Male profile with solid fill">
              <a:extLst>
                <a:ext uri="{FF2B5EF4-FFF2-40B4-BE49-F238E27FC236}">
                  <a16:creationId xmlns:a16="http://schemas.microsoft.com/office/drawing/2014/main" id="{7D6F8F46-DAFE-490E-AEC8-DBCB699F6556}"/>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49" name="Graphic 48" descr="Shopping cart with solid fill">
              <a:extLst>
                <a:ext uri="{FF2B5EF4-FFF2-40B4-BE49-F238E27FC236}">
                  <a16:creationId xmlns:a16="http://schemas.microsoft.com/office/drawing/2014/main" id="{0A551AB7-0277-47E9-ABA0-3828FE00DCA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41" name="Picture 51" descr="Money with solid fill">
            <a:extLst>
              <a:ext uri="{FF2B5EF4-FFF2-40B4-BE49-F238E27FC236}">
                <a16:creationId xmlns:a16="http://schemas.microsoft.com/office/drawing/2014/main" id="{1A8717F8-1039-43D9-A5F3-D70931476D6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42" name="Picture 41">
            <a:extLst>
              <a:ext uri="{FF2B5EF4-FFF2-40B4-BE49-F238E27FC236}">
                <a16:creationId xmlns:a16="http://schemas.microsoft.com/office/drawing/2014/main" id="{D9B38069-510A-45DB-9FCF-EF4983AD896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6</xdr:col>
      <xdr:colOff>55880</xdr:colOff>
      <xdr:row>7</xdr:row>
      <xdr:rowOff>45720</xdr:rowOff>
    </xdr:to>
    <xdr:pic>
      <xdr:nvPicPr>
        <xdr:cNvPr id="26" name="Picture 25">
          <a:extLst>
            <a:ext uri="{FF2B5EF4-FFF2-40B4-BE49-F238E27FC236}">
              <a16:creationId xmlns:a16="http://schemas.microsoft.com/office/drawing/2014/main" id="{1584C0E7-7CD7-4349-A644-9AF754E7BC6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202" t="28126" r="14758" b="28031"/>
        <a:stretch/>
      </xdr:blipFill>
      <xdr:spPr>
        <a:xfrm>
          <a:off x="6431280" y="914400"/>
          <a:ext cx="1397000" cy="838200"/>
        </a:xfrm>
        <a:prstGeom prst="rect">
          <a:avLst/>
        </a:prstGeom>
      </xdr:spPr>
    </xdr:pic>
    <xdr:clientData/>
  </xdr:twoCellAnchor>
  <xdr:twoCellAnchor>
    <xdr:from>
      <xdr:col>11</xdr:col>
      <xdr:colOff>263179</xdr:colOff>
      <xdr:row>0</xdr:row>
      <xdr:rowOff>0</xdr:rowOff>
    </xdr:from>
    <xdr:to>
      <xdr:col>16</xdr:col>
      <xdr:colOff>381000</xdr:colOff>
      <xdr:row>33</xdr:row>
      <xdr:rowOff>16510</xdr:rowOff>
    </xdr:to>
    <xdr:sp macro="" textlink="">
      <xdr:nvSpPr>
        <xdr:cNvPr id="27" name="Rectangle 26">
          <a:extLst>
            <a:ext uri="{FF2B5EF4-FFF2-40B4-BE49-F238E27FC236}">
              <a16:creationId xmlns:a16="http://schemas.microsoft.com/office/drawing/2014/main" id="{F30B022A-85AA-45B2-A994-2D7EB93CB59E}"/>
            </a:ext>
          </a:extLst>
        </xdr:cNvPr>
        <xdr:cNvSpPr/>
      </xdr:nvSpPr>
      <xdr:spPr>
        <a:xfrm>
          <a:off x="1064923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21</xdr:row>
      <xdr:rowOff>38704</xdr:rowOff>
    </xdr:from>
    <xdr:to>
      <xdr:col>13</xdr:col>
      <xdr:colOff>531142</xdr:colOff>
      <xdr:row>23</xdr:row>
      <xdr:rowOff>97443</xdr:rowOff>
    </xdr:to>
    <xdr:sp macro="" textlink="">
      <xdr:nvSpPr>
        <xdr:cNvPr id="28" name="Rectangle: Top Corners Rounded 27">
          <a:extLst>
            <a:ext uri="{FF2B5EF4-FFF2-40B4-BE49-F238E27FC236}">
              <a16:creationId xmlns:a16="http://schemas.microsoft.com/office/drawing/2014/main" id="{993F21C6-6A6E-4862-B342-7004A67BFD2B}"/>
            </a:ext>
          </a:extLst>
        </xdr:cNvPr>
        <xdr:cNvSpPr/>
      </xdr:nvSpPr>
      <xdr:spPr>
        <a:xfrm rot="16200000" flipH="1">
          <a:off x="10240299" y="3932850"/>
          <a:ext cx="452439" cy="157954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26959</xdr:colOff>
      <xdr:row>1</xdr:row>
      <xdr:rowOff>4717</xdr:rowOff>
    </xdr:from>
    <xdr:to>
      <xdr:col>13</xdr:col>
      <xdr:colOff>590838</xdr:colOff>
      <xdr:row>23</xdr:row>
      <xdr:rowOff>91440</xdr:rowOff>
    </xdr:to>
    <xdr:grpSp>
      <xdr:nvGrpSpPr>
        <xdr:cNvPr id="29" name="Group 28">
          <a:extLst>
            <a:ext uri="{FF2B5EF4-FFF2-40B4-BE49-F238E27FC236}">
              <a16:creationId xmlns:a16="http://schemas.microsoft.com/office/drawing/2014/main" id="{B2E2BB06-47EC-4A8F-9718-8DAAC3676A24}"/>
            </a:ext>
          </a:extLst>
        </xdr:cNvPr>
        <xdr:cNvGrpSpPr/>
      </xdr:nvGrpSpPr>
      <xdr:grpSpPr>
        <a:xfrm>
          <a:off x="10536209" y="379367"/>
          <a:ext cx="1236979" cy="4563473"/>
          <a:chOff x="480061" y="378097"/>
          <a:chExt cx="1234439" cy="4392023"/>
        </a:xfrm>
      </xdr:grpSpPr>
      <xdr:sp macro="[1]!Go_Dashboard" textlink="">
        <xdr:nvSpPr>
          <xdr:cNvPr id="30" name="Rectangle 29">
            <a:hlinkClick xmlns:r="http://schemas.openxmlformats.org/officeDocument/2006/relationships" r:id="rId2"/>
            <a:extLst>
              <a:ext uri="{FF2B5EF4-FFF2-40B4-BE49-F238E27FC236}">
                <a16:creationId xmlns:a16="http://schemas.microsoft.com/office/drawing/2014/main" id="{E0B60AA3-DB29-48CB-BC8A-7C43CDBC9A11}"/>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31" name="Rectangle 30">
            <a:hlinkClick xmlns:r="http://schemas.openxmlformats.org/officeDocument/2006/relationships" r:id="rId3"/>
            <a:extLst>
              <a:ext uri="{FF2B5EF4-FFF2-40B4-BE49-F238E27FC236}">
                <a16:creationId xmlns:a16="http://schemas.microsoft.com/office/drawing/2014/main" id="{8D08283D-8C0B-4572-B382-9CFE2B63ADD8}"/>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32" name="Rectangle 31">
            <a:hlinkClick xmlns:r="http://schemas.openxmlformats.org/officeDocument/2006/relationships" r:id="rId4"/>
            <a:extLst>
              <a:ext uri="{FF2B5EF4-FFF2-40B4-BE49-F238E27FC236}">
                <a16:creationId xmlns:a16="http://schemas.microsoft.com/office/drawing/2014/main" id="{237D3C11-CCD0-4189-B8B1-71BC50CF7308}"/>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33" name="Rectangle 32">
            <a:hlinkClick xmlns:r="http://schemas.openxmlformats.org/officeDocument/2006/relationships" r:id="rId5"/>
            <a:extLst>
              <a:ext uri="{FF2B5EF4-FFF2-40B4-BE49-F238E27FC236}">
                <a16:creationId xmlns:a16="http://schemas.microsoft.com/office/drawing/2014/main" id="{4A2E9F9F-C5B3-46A7-BDD1-86988BE2B0E8}"/>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34" name="Rectangle 33">
            <a:hlinkClick xmlns:r="http://schemas.openxmlformats.org/officeDocument/2006/relationships" r:id="rId6"/>
            <a:extLst>
              <a:ext uri="{FF2B5EF4-FFF2-40B4-BE49-F238E27FC236}">
                <a16:creationId xmlns:a16="http://schemas.microsoft.com/office/drawing/2014/main" id="{9698F6FD-3E4C-4C77-B5DB-D57BFEADE614}"/>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35" name="Rectangle 34">
            <a:hlinkClick xmlns:r="http://schemas.openxmlformats.org/officeDocument/2006/relationships" r:id="rId7"/>
            <a:extLst>
              <a:ext uri="{FF2B5EF4-FFF2-40B4-BE49-F238E27FC236}">
                <a16:creationId xmlns:a16="http://schemas.microsoft.com/office/drawing/2014/main" id="{EF715FDC-15B2-4972-A99B-AB0665CF67C8}"/>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36" name="Rectangle 35">
            <a:hlinkClick xmlns:r="http://schemas.openxmlformats.org/officeDocument/2006/relationships" r:id="rId8"/>
            <a:extLst>
              <a:ext uri="{FF2B5EF4-FFF2-40B4-BE49-F238E27FC236}">
                <a16:creationId xmlns:a16="http://schemas.microsoft.com/office/drawing/2014/main" id="{6A7D4F93-F541-4E33-9113-2D77D04857AE}"/>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37" name="Rectangle 36">
            <a:hlinkClick xmlns:r="http://schemas.openxmlformats.org/officeDocument/2006/relationships" r:id="rId9"/>
            <a:extLst>
              <a:ext uri="{FF2B5EF4-FFF2-40B4-BE49-F238E27FC236}">
                <a16:creationId xmlns:a16="http://schemas.microsoft.com/office/drawing/2014/main" id="{6F453B9D-FAAE-43F0-852C-D01EE6CA6AAC}"/>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38" name="Rectangle 37">
            <a:hlinkClick xmlns:r="http://schemas.openxmlformats.org/officeDocument/2006/relationships" r:id="rId10"/>
            <a:extLst>
              <a:ext uri="{FF2B5EF4-FFF2-40B4-BE49-F238E27FC236}">
                <a16:creationId xmlns:a16="http://schemas.microsoft.com/office/drawing/2014/main" id="{F481305A-3F16-4012-BA27-0CC877A546E4}"/>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33</xdr:row>
      <xdr:rowOff>16510</xdr:rowOff>
    </xdr:to>
    <xdr:sp macro="" textlink="">
      <xdr:nvSpPr>
        <xdr:cNvPr id="39" name="Rectangle 38">
          <a:extLst>
            <a:ext uri="{FF2B5EF4-FFF2-40B4-BE49-F238E27FC236}">
              <a16:creationId xmlns:a16="http://schemas.microsoft.com/office/drawing/2014/main" id="{EFE28597-3FB3-4201-BC40-B9720D78F516}"/>
            </a:ext>
          </a:extLst>
        </xdr:cNvPr>
        <xdr:cNvSpPr/>
      </xdr:nvSpPr>
      <xdr:spPr>
        <a:xfrm flipH="1">
          <a:off x="1038606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0</xdr:row>
      <xdr:rowOff>365760</xdr:rowOff>
    </xdr:from>
    <xdr:to>
      <xdr:col>12</xdr:col>
      <xdr:colOff>121368</xdr:colOff>
      <xdr:row>23</xdr:row>
      <xdr:rowOff>11431</xdr:rowOff>
    </xdr:to>
    <xdr:grpSp>
      <xdr:nvGrpSpPr>
        <xdr:cNvPr id="40" name="Group 39">
          <a:extLst>
            <a:ext uri="{FF2B5EF4-FFF2-40B4-BE49-F238E27FC236}">
              <a16:creationId xmlns:a16="http://schemas.microsoft.com/office/drawing/2014/main" id="{11A8E98E-47B9-4BAE-974F-836923FDB07C}"/>
            </a:ext>
          </a:extLst>
        </xdr:cNvPr>
        <xdr:cNvGrpSpPr>
          <a:grpSpLocks noChangeAspect="1"/>
        </xdr:cNvGrpSpPr>
      </xdr:nvGrpSpPr>
      <xdr:grpSpPr>
        <a:xfrm>
          <a:off x="10304078" y="365760"/>
          <a:ext cx="326540" cy="4497071"/>
          <a:chOff x="250470" y="365760"/>
          <a:chExt cx="324000" cy="4331971"/>
        </a:xfrm>
      </xdr:grpSpPr>
      <xdr:grpSp>
        <xdr:nvGrpSpPr>
          <xdr:cNvPr id="41" name="Group 40">
            <a:extLst>
              <a:ext uri="{FF2B5EF4-FFF2-40B4-BE49-F238E27FC236}">
                <a16:creationId xmlns:a16="http://schemas.microsoft.com/office/drawing/2014/main" id="{84DA7F82-F5B3-47DC-A0C4-F5A47CC66E5E}"/>
              </a:ext>
            </a:extLst>
          </xdr:cNvPr>
          <xdr:cNvGrpSpPr/>
        </xdr:nvGrpSpPr>
        <xdr:grpSpPr>
          <a:xfrm>
            <a:off x="250470" y="365760"/>
            <a:ext cx="324000" cy="3382140"/>
            <a:chOff x="250470" y="365760"/>
            <a:chExt cx="324000" cy="3382140"/>
          </a:xfrm>
          <a:solidFill>
            <a:schemeClr val="tx1"/>
          </a:solidFill>
        </xdr:grpSpPr>
        <xdr:pic>
          <xdr:nvPicPr>
            <xdr:cNvPr id="44" name="Graphic 43" descr="Upward trend with solid fill">
              <a:extLst>
                <a:ext uri="{FF2B5EF4-FFF2-40B4-BE49-F238E27FC236}">
                  <a16:creationId xmlns:a16="http://schemas.microsoft.com/office/drawing/2014/main" id="{B08E262A-9B16-468B-BBB5-22003BDF9BF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68470" y="365760"/>
              <a:ext cx="288000" cy="288000"/>
            </a:xfrm>
            <a:prstGeom prst="rect">
              <a:avLst/>
            </a:prstGeom>
          </xdr:spPr>
        </xdr:pic>
        <xdr:pic>
          <xdr:nvPicPr>
            <xdr:cNvPr id="45" name="Graphic 44" descr="Document with solid fill">
              <a:extLst>
                <a:ext uri="{FF2B5EF4-FFF2-40B4-BE49-F238E27FC236}">
                  <a16:creationId xmlns:a16="http://schemas.microsoft.com/office/drawing/2014/main" id="{2AEEF494-2B06-4813-B9E5-FF162842426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68470" y="1394460"/>
              <a:ext cx="288000" cy="288000"/>
            </a:xfrm>
            <a:prstGeom prst="rect">
              <a:avLst/>
            </a:prstGeom>
          </xdr:spPr>
        </xdr:pic>
        <xdr:pic>
          <xdr:nvPicPr>
            <xdr:cNvPr id="46" name="Graphic 45" descr="Apple with solid fill">
              <a:extLst>
                <a:ext uri="{FF2B5EF4-FFF2-40B4-BE49-F238E27FC236}">
                  <a16:creationId xmlns:a16="http://schemas.microsoft.com/office/drawing/2014/main" id="{862BE242-B70E-4B96-A22B-19B98B2084C2}"/>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68470" y="1897380"/>
              <a:ext cx="288000" cy="288000"/>
            </a:xfrm>
            <a:prstGeom prst="rect">
              <a:avLst/>
            </a:prstGeom>
          </xdr:spPr>
        </xdr:pic>
        <xdr:pic>
          <xdr:nvPicPr>
            <xdr:cNvPr id="47" name="Graphic 46" descr="Bullseye with solid fill">
              <a:extLst>
                <a:ext uri="{FF2B5EF4-FFF2-40B4-BE49-F238E27FC236}">
                  <a16:creationId xmlns:a16="http://schemas.microsoft.com/office/drawing/2014/main" id="{7385A3E4-215A-4DD5-8C86-DB139344A95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68470" y="2405520"/>
              <a:ext cx="288000" cy="288000"/>
            </a:xfrm>
            <a:prstGeom prst="rect">
              <a:avLst/>
            </a:prstGeom>
          </xdr:spPr>
        </xdr:pic>
        <xdr:pic>
          <xdr:nvPicPr>
            <xdr:cNvPr id="48" name="Graphic 47" descr="Database with solid fill">
              <a:extLst>
                <a:ext uri="{FF2B5EF4-FFF2-40B4-BE49-F238E27FC236}">
                  <a16:creationId xmlns:a16="http://schemas.microsoft.com/office/drawing/2014/main" id="{6EF9E974-9083-4EE0-B1E4-AA93C37AFAC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68470" y="2944140"/>
              <a:ext cx="288000" cy="288000"/>
            </a:xfrm>
            <a:prstGeom prst="rect">
              <a:avLst/>
            </a:prstGeom>
          </xdr:spPr>
        </xdr:pic>
        <xdr:pic>
          <xdr:nvPicPr>
            <xdr:cNvPr id="49" name="Graphic 48" descr="Male profile with solid fill">
              <a:extLst>
                <a:ext uri="{FF2B5EF4-FFF2-40B4-BE49-F238E27FC236}">
                  <a16:creationId xmlns:a16="http://schemas.microsoft.com/office/drawing/2014/main" id="{58A044F2-9FBD-4467-AF4B-C17105BC03A6}"/>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68470" y="3459900"/>
              <a:ext cx="288000" cy="288000"/>
            </a:xfrm>
            <a:prstGeom prst="rect">
              <a:avLst/>
            </a:prstGeom>
          </xdr:spPr>
        </xdr:pic>
        <xdr:pic>
          <xdr:nvPicPr>
            <xdr:cNvPr id="50" name="Graphic 49" descr="Shopping cart with solid fill">
              <a:extLst>
                <a:ext uri="{FF2B5EF4-FFF2-40B4-BE49-F238E27FC236}">
                  <a16:creationId xmlns:a16="http://schemas.microsoft.com/office/drawing/2014/main" id="{324625E5-595A-4B72-A3ED-1C13074C0DD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50470" y="881940"/>
              <a:ext cx="324000" cy="324000"/>
            </a:xfrm>
            <a:prstGeom prst="rect">
              <a:avLst/>
            </a:prstGeom>
          </xdr:spPr>
        </xdr:pic>
      </xdr:grpSp>
      <xdr:pic>
        <xdr:nvPicPr>
          <xdr:cNvPr id="42" name="Picture 51" descr="Money with solid fill">
            <a:extLst>
              <a:ext uri="{FF2B5EF4-FFF2-40B4-BE49-F238E27FC236}">
                <a16:creationId xmlns:a16="http://schemas.microsoft.com/office/drawing/2014/main" id="{BF921D65-7B8A-4454-859F-5B4A6269CA3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273864" y="3964548"/>
            <a:ext cx="277200" cy="278671"/>
          </a:xfrm>
          <a:prstGeom prst="rect">
            <a:avLst/>
          </a:prstGeom>
        </xdr:spPr>
      </xdr:pic>
      <xdr:pic>
        <xdr:nvPicPr>
          <xdr:cNvPr id="43" name="Picture 42">
            <a:extLst>
              <a:ext uri="{FF2B5EF4-FFF2-40B4-BE49-F238E27FC236}">
                <a16:creationId xmlns:a16="http://schemas.microsoft.com/office/drawing/2014/main" id="{A5DEE4A9-2749-4837-AE0D-6815D15739A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263179</xdr:colOff>
      <xdr:row>0</xdr:row>
      <xdr:rowOff>0</xdr:rowOff>
    </xdr:from>
    <xdr:to>
      <xdr:col>19</xdr:col>
      <xdr:colOff>76200</xdr:colOff>
      <xdr:row>34</xdr:row>
      <xdr:rowOff>171450</xdr:rowOff>
    </xdr:to>
    <xdr:sp macro="" textlink="">
      <xdr:nvSpPr>
        <xdr:cNvPr id="2" name="Rectangle 1">
          <a:extLst>
            <a:ext uri="{FF2B5EF4-FFF2-40B4-BE49-F238E27FC236}">
              <a16:creationId xmlns:a16="http://schemas.microsoft.com/office/drawing/2014/main" id="{29D0EAAF-D1B0-4D4A-83BA-24F6AAB4E11D}"/>
            </a:ext>
          </a:extLst>
        </xdr:cNvPr>
        <xdr:cNvSpPr/>
      </xdr:nvSpPr>
      <xdr:spPr>
        <a:xfrm>
          <a:off x="950242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297795</xdr:colOff>
      <xdr:row>3</xdr:row>
      <xdr:rowOff>15844</xdr:rowOff>
    </xdr:from>
    <xdr:to>
      <xdr:col>16</xdr:col>
      <xdr:colOff>43462</xdr:colOff>
      <xdr:row>5</xdr:row>
      <xdr:rowOff>99983</xdr:rowOff>
    </xdr:to>
    <xdr:sp macro="" textlink="">
      <xdr:nvSpPr>
        <xdr:cNvPr id="3" name="Rectangle: Top Corners Rounded 2">
          <a:extLst>
            <a:ext uri="{FF2B5EF4-FFF2-40B4-BE49-F238E27FC236}">
              <a16:creationId xmlns:a16="http://schemas.microsoft.com/office/drawing/2014/main" id="{7EECE3CA-F472-4006-9546-E364271C293C}"/>
            </a:ext>
          </a:extLst>
        </xdr:cNvPr>
        <xdr:cNvSpPr/>
      </xdr:nvSpPr>
      <xdr:spPr>
        <a:xfrm rot="16200000" flipH="1">
          <a:off x="10098059" y="273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87919</xdr:colOff>
      <xdr:row>0</xdr:row>
      <xdr:rowOff>378097</xdr:rowOff>
    </xdr:from>
    <xdr:to>
      <xdr:col>16</xdr:col>
      <xdr:colOff>103158</xdr:colOff>
      <xdr:row>25</xdr:row>
      <xdr:rowOff>74930</xdr:rowOff>
    </xdr:to>
    <xdr:grpSp>
      <xdr:nvGrpSpPr>
        <xdr:cNvPr id="4" name="Group 3">
          <a:extLst>
            <a:ext uri="{FF2B5EF4-FFF2-40B4-BE49-F238E27FC236}">
              <a16:creationId xmlns:a16="http://schemas.microsoft.com/office/drawing/2014/main" id="{526AE13D-DE91-4381-A94E-24400773BFA2}"/>
            </a:ext>
          </a:extLst>
        </xdr:cNvPr>
        <xdr:cNvGrpSpPr/>
      </xdr:nvGrpSpPr>
      <xdr:grpSpPr>
        <a:xfrm>
          <a:off x="10527319" y="378097"/>
          <a:ext cx="1234439" cy="456728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F648EA2C-44B8-440A-B761-9922E809146F}"/>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8BC4A6EF-EED3-4469-9D69-DA6AE296FFC2}"/>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2B8779A1-0FB9-4178-BF38-CBFAE96E3041}"/>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B8920496-34E2-48FC-9AA4-87C587D1FD89}"/>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55B04C3A-7008-4562-8CC2-288FB280A186}"/>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87AD4017-E751-4B9E-8C6E-3C8B38789025}"/>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9C043424-F901-4003-A140-BE8E0EFC6034}"/>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E1F2DD7E-0CE1-4A72-B1F8-3B04FF1D6A3A}"/>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B3DC6F58-C6D5-4EDE-86DB-CEF5492698DF}"/>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13</xdr:col>
      <xdr:colOff>0</xdr:colOff>
      <xdr:row>0</xdr:row>
      <xdr:rowOff>0</xdr:rowOff>
    </xdr:from>
    <xdr:to>
      <xdr:col>13</xdr:col>
      <xdr:colOff>339377</xdr:colOff>
      <xdr:row>34</xdr:row>
      <xdr:rowOff>171450</xdr:rowOff>
    </xdr:to>
    <xdr:sp macro="" textlink="">
      <xdr:nvSpPr>
        <xdr:cNvPr id="14" name="Rectangle 13">
          <a:extLst>
            <a:ext uri="{FF2B5EF4-FFF2-40B4-BE49-F238E27FC236}">
              <a16:creationId xmlns:a16="http://schemas.microsoft.com/office/drawing/2014/main" id="{5F2068BE-7A65-4EA3-A712-C9706D0BD43D}"/>
            </a:ext>
          </a:extLst>
        </xdr:cNvPr>
        <xdr:cNvSpPr/>
      </xdr:nvSpPr>
      <xdr:spPr>
        <a:xfrm flipH="1">
          <a:off x="923925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467928</xdr:colOff>
      <xdr:row>0</xdr:row>
      <xdr:rowOff>365760</xdr:rowOff>
    </xdr:from>
    <xdr:to>
      <xdr:col>14</xdr:col>
      <xdr:colOff>182328</xdr:colOff>
      <xdr:row>24</xdr:row>
      <xdr:rowOff>179071</xdr:rowOff>
    </xdr:to>
    <xdr:grpSp>
      <xdr:nvGrpSpPr>
        <xdr:cNvPr id="15" name="Group 14">
          <a:extLst>
            <a:ext uri="{FF2B5EF4-FFF2-40B4-BE49-F238E27FC236}">
              <a16:creationId xmlns:a16="http://schemas.microsoft.com/office/drawing/2014/main" id="{E4344E5F-ABD9-45FB-B443-C4B3ABAD138A}"/>
            </a:ext>
          </a:extLst>
        </xdr:cNvPr>
        <xdr:cNvGrpSpPr/>
      </xdr:nvGrpSpPr>
      <xdr:grpSpPr>
        <a:xfrm>
          <a:off x="10297728" y="365760"/>
          <a:ext cx="324000" cy="4499611"/>
          <a:chOff x="250470" y="365760"/>
          <a:chExt cx="324000" cy="4331971"/>
        </a:xfrm>
      </xdr:grpSpPr>
      <xdr:grpSp>
        <xdr:nvGrpSpPr>
          <xdr:cNvPr id="16" name="Group 15">
            <a:extLst>
              <a:ext uri="{FF2B5EF4-FFF2-40B4-BE49-F238E27FC236}">
                <a16:creationId xmlns:a16="http://schemas.microsoft.com/office/drawing/2014/main" id="{6C777F13-32FB-485C-A2A2-9B2A1EC2E415}"/>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0CDB8A83-0DD7-40D7-84AD-7B816329D25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D12C55CC-5EF3-4515-B840-6155862E1E0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F7D865BD-1796-4A43-9398-C8F2B8AAA6C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C3FA72AF-1C55-484E-BFC7-378E9F65397F}"/>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E6ED3B2C-6CE6-43ED-934A-C18F3A1640A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63666DDB-3D02-4526-874B-01ADBEB5357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32D97E8C-A4C4-4A17-9462-1623D27FC69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C7EA8944-1D12-4D60-9A5A-53F89AA4C31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4BE0171C-327F-48A1-957F-B8776119BD6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263179</xdr:colOff>
      <xdr:row>0</xdr:row>
      <xdr:rowOff>0</xdr:rowOff>
    </xdr:from>
    <xdr:to>
      <xdr:col>17</xdr:col>
      <xdr:colOff>76200</xdr:colOff>
      <xdr:row>33</xdr:row>
      <xdr:rowOff>171450</xdr:rowOff>
    </xdr:to>
    <xdr:sp macro="" textlink="">
      <xdr:nvSpPr>
        <xdr:cNvPr id="2" name="Rectangle 1">
          <a:extLst>
            <a:ext uri="{FF2B5EF4-FFF2-40B4-BE49-F238E27FC236}">
              <a16:creationId xmlns:a16="http://schemas.microsoft.com/office/drawing/2014/main" id="{CCF6B35F-358C-4F74-8B27-CBF59611278E}"/>
            </a:ext>
          </a:extLst>
        </xdr:cNvPr>
        <xdr:cNvSpPr/>
      </xdr:nvSpPr>
      <xdr:spPr>
        <a:xfrm>
          <a:off x="904522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3</xdr:row>
      <xdr:rowOff>15844</xdr:rowOff>
    </xdr:from>
    <xdr:to>
      <xdr:col>14</xdr:col>
      <xdr:colOff>43462</xdr:colOff>
      <xdr:row>5</xdr:row>
      <xdr:rowOff>99983</xdr:rowOff>
    </xdr:to>
    <xdr:sp macro="" textlink="">
      <xdr:nvSpPr>
        <xdr:cNvPr id="3" name="Rectangle: Top Corners Rounded 2">
          <a:extLst>
            <a:ext uri="{FF2B5EF4-FFF2-40B4-BE49-F238E27FC236}">
              <a16:creationId xmlns:a16="http://schemas.microsoft.com/office/drawing/2014/main" id="{4FC2C8F2-88A1-4780-A097-900A9AD430DA}"/>
            </a:ext>
          </a:extLst>
        </xdr:cNvPr>
        <xdr:cNvSpPr/>
      </xdr:nvSpPr>
      <xdr:spPr>
        <a:xfrm rot="16200000" flipH="1">
          <a:off x="9640859" y="273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87919</xdr:colOff>
      <xdr:row>0</xdr:row>
      <xdr:rowOff>378097</xdr:rowOff>
    </xdr:from>
    <xdr:to>
      <xdr:col>14</xdr:col>
      <xdr:colOff>103158</xdr:colOff>
      <xdr:row>24</xdr:row>
      <xdr:rowOff>74930</xdr:rowOff>
    </xdr:to>
    <xdr:grpSp>
      <xdr:nvGrpSpPr>
        <xdr:cNvPr id="4" name="Group 3">
          <a:extLst>
            <a:ext uri="{FF2B5EF4-FFF2-40B4-BE49-F238E27FC236}">
              <a16:creationId xmlns:a16="http://schemas.microsoft.com/office/drawing/2014/main" id="{A63476FC-87FC-4080-A8C2-36520823AADC}"/>
            </a:ext>
          </a:extLst>
        </xdr:cNvPr>
        <xdr:cNvGrpSpPr/>
      </xdr:nvGrpSpPr>
      <xdr:grpSpPr>
        <a:xfrm>
          <a:off x="10508269" y="378097"/>
          <a:ext cx="1234439" cy="438313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C62E7089-3BD8-42AA-A6CA-CF3742F5A9B9}"/>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00B2914B-0C00-4C8E-807E-0878AFB496AE}"/>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9EBEE152-0564-43B5-A92E-7D91B7618EB6}"/>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F8CF8A1F-B9B0-47FA-9456-9201D01D3C2D}"/>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F94F2FB6-B6D5-4C63-AA56-84F59A39E896}"/>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9449B216-9C14-47AC-B2BD-2EF7CF4D4D63}"/>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B5789E3A-EF9B-4CC8-ABAF-590B3DAF6058}"/>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9A22B4E0-4F48-4BC5-A8E9-42EC4F57D1D6}"/>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8F0A1B56-55D2-41EF-B5B9-F45383E22CC4}"/>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33</xdr:row>
      <xdr:rowOff>171450</xdr:rowOff>
    </xdr:to>
    <xdr:sp macro="" textlink="">
      <xdr:nvSpPr>
        <xdr:cNvPr id="14" name="Rectangle 13">
          <a:extLst>
            <a:ext uri="{FF2B5EF4-FFF2-40B4-BE49-F238E27FC236}">
              <a16:creationId xmlns:a16="http://schemas.microsoft.com/office/drawing/2014/main" id="{78DA6CAC-F5EC-4A32-B1C8-E48CD4F052E0}"/>
            </a:ext>
          </a:extLst>
        </xdr:cNvPr>
        <xdr:cNvSpPr/>
      </xdr:nvSpPr>
      <xdr:spPr>
        <a:xfrm flipH="1">
          <a:off x="878205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0</xdr:row>
      <xdr:rowOff>365760</xdr:rowOff>
    </xdr:from>
    <xdr:to>
      <xdr:col>12</xdr:col>
      <xdr:colOff>182328</xdr:colOff>
      <xdr:row>23</xdr:row>
      <xdr:rowOff>179071</xdr:rowOff>
    </xdr:to>
    <xdr:grpSp>
      <xdr:nvGrpSpPr>
        <xdr:cNvPr id="15" name="Group 14">
          <a:extLst>
            <a:ext uri="{FF2B5EF4-FFF2-40B4-BE49-F238E27FC236}">
              <a16:creationId xmlns:a16="http://schemas.microsoft.com/office/drawing/2014/main" id="{7346F10D-D012-480C-9D2C-E965DF3F3DE5}"/>
            </a:ext>
          </a:extLst>
        </xdr:cNvPr>
        <xdr:cNvGrpSpPr/>
      </xdr:nvGrpSpPr>
      <xdr:grpSpPr>
        <a:xfrm>
          <a:off x="10278678" y="365760"/>
          <a:ext cx="324000" cy="4315461"/>
          <a:chOff x="250470" y="365760"/>
          <a:chExt cx="324000" cy="4331971"/>
        </a:xfrm>
      </xdr:grpSpPr>
      <xdr:grpSp>
        <xdr:nvGrpSpPr>
          <xdr:cNvPr id="16" name="Group 15">
            <a:extLst>
              <a:ext uri="{FF2B5EF4-FFF2-40B4-BE49-F238E27FC236}">
                <a16:creationId xmlns:a16="http://schemas.microsoft.com/office/drawing/2014/main" id="{F1DC7723-4FF7-40C7-9CF1-96A085665CD7}"/>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73C0BF0F-F0FB-4F27-A225-824ADA588ED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238EC117-A330-49F7-87F2-5F0A945F663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FE7EB90B-A325-420B-A5E5-AE860D43347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23E2A5C7-5003-4BF1-A0A3-14CDB6E7A17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21E4E2EC-D8A8-4ECE-8C0E-098992C2DDC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3EF475C6-737E-4AF5-B27A-80C360BC581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2A94276B-CFF0-44AE-948C-698F71F12CF3}"/>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9E299735-3F9D-46FF-8BCE-28738A9C403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8A60EA9A-ED43-41DF-9F06-5863E30EAB5E}"/>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263179</xdr:colOff>
      <xdr:row>0</xdr:row>
      <xdr:rowOff>0</xdr:rowOff>
    </xdr:from>
    <xdr:to>
      <xdr:col>17</xdr:col>
      <xdr:colOff>76200</xdr:colOff>
      <xdr:row>34</xdr:row>
      <xdr:rowOff>171450</xdr:rowOff>
    </xdr:to>
    <xdr:sp macro="" textlink="">
      <xdr:nvSpPr>
        <xdr:cNvPr id="2" name="Rectangle 1">
          <a:extLst>
            <a:ext uri="{FF2B5EF4-FFF2-40B4-BE49-F238E27FC236}">
              <a16:creationId xmlns:a16="http://schemas.microsoft.com/office/drawing/2014/main" id="{2670012D-C7B6-4C23-A2B3-16482525FDE4}"/>
            </a:ext>
          </a:extLst>
        </xdr:cNvPr>
        <xdr:cNvSpPr/>
      </xdr:nvSpPr>
      <xdr:spPr>
        <a:xfrm>
          <a:off x="941987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297795</xdr:colOff>
      <xdr:row>3</xdr:row>
      <xdr:rowOff>15844</xdr:rowOff>
    </xdr:from>
    <xdr:to>
      <xdr:col>14</xdr:col>
      <xdr:colOff>43462</xdr:colOff>
      <xdr:row>5</xdr:row>
      <xdr:rowOff>99983</xdr:rowOff>
    </xdr:to>
    <xdr:sp macro="" textlink="">
      <xdr:nvSpPr>
        <xdr:cNvPr id="3" name="Rectangle: Top Corners Rounded 2">
          <a:extLst>
            <a:ext uri="{FF2B5EF4-FFF2-40B4-BE49-F238E27FC236}">
              <a16:creationId xmlns:a16="http://schemas.microsoft.com/office/drawing/2014/main" id="{91B0952E-DE36-4DF7-94E9-4E818EBF8D94}"/>
            </a:ext>
          </a:extLst>
        </xdr:cNvPr>
        <xdr:cNvSpPr/>
      </xdr:nvSpPr>
      <xdr:spPr>
        <a:xfrm rot="16200000" flipH="1">
          <a:off x="10015509" y="273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87919</xdr:colOff>
      <xdr:row>0</xdr:row>
      <xdr:rowOff>378097</xdr:rowOff>
    </xdr:from>
    <xdr:to>
      <xdr:col>14</xdr:col>
      <xdr:colOff>103158</xdr:colOff>
      <xdr:row>25</xdr:row>
      <xdr:rowOff>74930</xdr:rowOff>
    </xdr:to>
    <xdr:grpSp>
      <xdr:nvGrpSpPr>
        <xdr:cNvPr id="4" name="Group 3">
          <a:extLst>
            <a:ext uri="{FF2B5EF4-FFF2-40B4-BE49-F238E27FC236}">
              <a16:creationId xmlns:a16="http://schemas.microsoft.com/office/drawing/2014/main" id="{6AD3A241-91AD-4ED9-81E9-866F77FA4674}"/>
            </a:ext>
          </a:extLst>
        </xdr:cNvPr>
        <xdr:cNvGrpSpPr/>
      </xdr:nvGrpSpPr>
      <xdr:grpSpPr>
        <a:xfrm>
          <a:off x="10546369" y="378097"/>
          <a:ext cx="1234439" cy="456728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46A080AE-3572-43E2-AE8B-7D8F57B49BC4}"/>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AB374113-62EB-452A-849D-D916704746D4}"/>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B398F63B-AE56-420F-A803-6619D5128EC6}"/>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AC9F60A2-E959-4D0B-9120-25F63A27FD10}"/>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3CCDA1AA-9923-4B0D-8F3F-544220BA251A}"/>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B0B228D8-C0C8-4328-9DAF-3DEDBA902CE5}"/>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981F8CF1-B07A-4A71-9954-96B939C6C03C}"/>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9C4DB99F-9328-451B-A863-B0B11EAAEB6F}"/>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FD366B60-235B-4459-A56C-716A7F250A6B}"/>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11</xdr:col>
      <xdr:colOff>0</xdr:colOff>
      <xdr:row>0</xdr:row>
      <xdr:rowOff>0</xdr:rowOff>
    </xdr:from>
    <xdr:to>
      <xdr:col>11</xdr:col>
      <xdr:colOff>339377</xdr:colOff>
      <xdr:row>34</xdr:row>
      <xdr:rowOff>171450</xdr:rowOff>
    </xdr:to>
    <xdr:sp macro="" textlink="">
      <xdr:nvSpPr>
        <xdr:cNvPr id="14" name="Rectangle 13">
          <a:extLst>
            <a:ext uri="{FF2B5EF4-FFF2-40B4-BE49-F238E27FC236}">
              <a16:creationId xmlns:a16="http://schemas.microsoft.com/office/drawing/2014/main" id="{45F895F5-E68D-4E96-A07D-6A6509452559}"/>
            </a:ext>
          </a:extLst>
        </xdr:cNvPr>
        <xdr:cNvSpPr/>
      </xdr:nvSpPr>
      <xdr:spPr>
        <a:xfrm flipH="1">
          <a:off x="915670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467928</xdr:colOff>
      <xdr:row>0</xdr:row>
      <xdr:rowOff>365760</xdr:rowOff>
    </xdr:from>
    <xdr:to>
      <xdr:col>12</xdr:col>
      <xdr:colOff>182328</xdr:colOff>
      <xdr:row>24</xdr:row>
      <xdr:rowOff>179071</xdr:rowOff>
    </xdr:to>
    <xdr:grpSp>
      <xdr:nvGrpSpPr>
        <xdr:cNvPr id="15" name="Group 14">
          <a:extLst>
            <a:ext uri="{FF2B5EF4-FFF2-40B4-BE49-F238E27FC236}">
              <a16:creationId xmlns:a16="http://schemas.microsoft.com/office/drawing/2014/main" id="{CC343ABF-FC89-4C30-AA59-6BFD743578A7}"/>
            </a:ext>
          </a:extLst>
        </xdr:cNvPr>
        <xdr:cNvGrpSpPr/>
      </xdr:nvGrpSpPr>
      <xdr:grpSpPr>
        <a:xfrm>
          <a:off x="10316778" y="365760"/>
          <a:ext cx="324000" cy="4499611"/>
          <a:chOff x="250470" y="365760"/>
          <a:chExt cx="324000" cy="4331971"/>
        </a:xfrm>
      </xdr:grpSpPr>
      <xdr:grpSp>
        <xdr:nvGrpSpPr>
          <xdr:cNvPr id="16" name="Group 15">
            <a:extLst>
              <a:ext uri="{FF2B5EF4-FFF2-40B4-BE49-F238E27FC236}">
                <a16:creationId xmlns:a16="http://schemas.microsoft.com/office/drawing/2014/main" id="{E26EB1EF-B26D-4C76-8331-592A3B4709CF}"/>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68269F0C-AEC3-4386-865A-BAF8969B270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86E3E656-2090-4262-94E1-1318E61B85B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570CF4CB-24A4-4B41-A0F4-394E7A81F025}"/>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69C529F4-4E49-4BD4-A0C6-F56901E17E5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F6565337-9B81-4235-A443-13B9E88A011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B2AC66AB-97D5-457C-95DA-6ECEDE7FCD2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525A9246-B3FD-4C65-B492-FCED8F228E5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78D12F14-4271-4579-B872-07E80AE6A5E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2C50BE97-22A5-4AB1-965F-5735A9C4EA3D}"/>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263179</xdr:colOff>
      <xdr:row>0</xdr:row>
      <xdr:rowOff>0</xdr:rowOff>
    </xdr:from>
    <xdr:to>
      <xdr:col>17</xdr:col>
      <xdr:colOff>482600</xdr:colOff>
      <xdr:row>30</xdr:row>
      <xdr:rowOff>171450</xdr:rowOff>
    </xdr:to>
    <xdr:sp macro="" textlink="">
      <xdr:nvSpPr>
        <xdr:cNvPr id="2" name="Rectangle 1">
          <a:extLst>
            <a:ext uri="{FF2B5EF4-FFF2-40B4-BE49-F238E27FC236}">
              <a16:creationId xmlns:a16="http://schemas.microsoft.com/office/drawing/2014/main" id="{DCD8732F-C248-4ACC-B550-519A5D64F1A1}"/>
            </a:ext>
          </a:extLst>
        </xdr:cNvPr>
        <xdr:cNvSpPr/>
      </xdr:nvSpPr>
      <xdr:spPr>
        <a:xfrm>
          <a:off x="8911879" y="0"/>
          <a:ext cx="3470621" cy="66992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297795</xdr:colOff>
      <xdr:row>3</xdr:row>
      <xdr:rowOff>15844</xdr:rowOff>
    </xdr:from>
    <xdr:to>
      <xdr:col>14</xdr:col>
      <xdr:colOff>449862</xdr:colOff>
      <xdr:row>5</xdr:row>
      <xdr:rowOff>0</xdr:rowOff>
    </xdr:to>
    <xdr:sp macro="" textlink="">
      <xdr:nvSpPr>
        <xdr:cNvPr id="3" name="Rectangle: Top Corners Rounded 2">
          <a:extLst>
            <a:ext uri="{FF2B5EF4-FFF2-40B4-BE49-F238E27FC236}">
              <a16:creationId xmlns:a16="http://schemas.microsoft.com/office/drawing/2014/main" id="{705DE0F2-09B8-43AC-8099-6D9D9610220B}"/>
            </a:ext>
          </a:extLst>
        </xdr:cNvPr>
        <xdr:cNvSpPr/>
      </xdr:nvSpPr>
      <xdr:spPr>
        <a:xfrm rot="16200000" flipH="1">
          <a:off x="9507509" y="273980"/>
          <a:ext cx="452439" cy="1574467"/>
        </a:xfrm>
        <a:prstGeom prst="round2SameRect">
          <a:avLst>
            <a:gd name="adj1" fmla="val 0"/>
            <a:gd name="adj2" fmla="val 23430"/>
          </a:avLst>
        </a:prstGeom>
        <a:solidFill>
          <a:schemeClr val="accent6">
            <a:lumMod val="60000"/>
            <a:lumOff val="4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697519</xdr:colOff>
      <xdr:row>0</xdr:row>
      <xdr:rowOff>378097</xdr:rowOff>
    </xdr:from>
    <xdr:to>
      <xdr:col>14</xdr:col>
      <xdr:colOff>509558</xdr:colOff>
      <xdr:row>23</xdr:row>
      <xdr:rowOff>74930</xdr:rowOff>
    </xdr:to>
    <xdr:grpSp>
      <xdr:nvGrpSpPr>
        <xdr:cNvPr id="4" name="Group 3">
          <a:extLst>
            <a:ext uri="{FF2B5EF4-FFF2-40B4-BE49-F238E27FC236}">
              <a16:creationId xmlns:a16="http://schemas.microsoft.com/office/drawing/2014/main" id="{D4A9DDDE-88C7-4322-8C44-47A6EB5C448F}"/>
            </a:ext>
          </a:extLst>
        </xdr:cNvPr>
        <xdr:cNvGrpSpPr/>
      </xdr:nvGrpSpPr>
      <xdr:grpSpPr>
        <a:xfrm>
          <a:off x="10533669" y="378097"/>
          <a:ext cx="1234439" cy="4198983"/>
          <a:chOff x="480061" y="378097"/>
          <a:chExt cx="1234439" cy="4392023"/>
        </a:xfrm>
      </xdr:grpSpPr>
      <xdr:sp macro="[1]!Go_Dashboard" textlink="">
        <xdr:nvSpPr>
          <xdr:cNvPr id="5" name="Rectangle 4">
            <a:hlinkClick xmlns:r="http://schemas.openxmlformats.org/officeDocument/2006/relationships" r:id="rId1"/>
            <a:extLst>
              <a:ext uri="{FF2B5EF4-FFF2-40B4-BE49-F238E27FC236}">
                <a16:creationId xmlns:a16="http://schemas.microsoft.com/office/drawing/2014/main" id="{17EC0C0F-31F8-4AA8-894B-564752D81CEE}"/>
              </a:ext>
            </a:extLst>
          </xdr:cNvPr>
          <xdr:cNvSpPr/>
        </xdr:nvSpPr>
        <xdr:spPr>
          <a:xfrm>
            <a:off x="520337" y="378097"/>
            <a:ext cx="1110343" cy="33056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Dashboard</a:t>
            </a:r>
          </a:p>
        </xdr:txBody>
      </xdr:sp>
      <xdr:sp macro="" textlink="">
        <xdr:nvSpPr>
          <xdr:cNvPr id="6" name="Rectangle 5">
            <a:hlinkClick xmlns:r="http://schemas.openxmlformats.org/officeDocument/2006/relationships" r:id="rId2"/>
            <a:extLst>
              <a:ext uri="{FF2B5EF4-FFF2-40B4-BE49-F238E27FC236}">
                <a16:creationId xmlns:a16="http://schemas.microsoft.com/office/drawing/2014/main" id="{11ADF621-9F1A-439E-A742-AEE0146D6ADC}"/>
              </a:ext>
            </a:extLst>
          </xdr:cNvPr>
          <xdr:cNvSpPr/>
        </xdr:nvSpPr>
        <xdr:spPr>
          <a:xfrm>
            <a:off x="520337" y="893354"/>
            <a:ext cx="1117963" cy="30298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Sale</a:t>
            </a:r>
            <a:r>
              <a:rPr lang="en-US" sz="1400" b="1" cap="none" spc="0" baseline="0">
                <a:ln w="0"/>
                <a:solidFill>
                  <a:schemeClr val="tx1"/>
                </a:solidFill>
                <a:effectLst>
                  <a:outerShdw blurRad="38100" dist="19050" dir="2700000" algn="tl" rotWithShape="0">
                    <a:schemeClr val="dk1">
                      <a:alpha val="40000"/>
                    </a:schemeClr>
                  </a:outerShdw>
                </a:effectLst>
              </a:rPr>
              <a:t> Invoice</a:t>
            </a:r>
            <a:endParaRPr lang="en-US" sz="14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 name="Rectangle 6">
            <a:hlinkClick xmlns:r="http://schemas.openxmlformats.org/officeDocument/2006/relationships" r:id="rId3"/>
            <a:extLst>
              <a:ext uri="{FF2B5EF4-FFF2-40B4-BE49-F238E27FC236}">
                <a16:creationId xmlns:a16="http://schemas.microsoft.com/office/drawing/2014/main" id="{231BC7C8-C444-4AD5-829F-5337727C89CE}"/>
              </a:ext>
            </a:extLst>
          </xdr:cNvPr>
          <xdr:cNvSpPr/>
        </xdr:nvSpPr>
        <xdr:spPr>
          <a:xfrm>
            <a:off x="480061" y="1408611"/>
            <a:ext cx="1181099" cy="29826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rPr>
              <a:t>Purchase</a:t>
            </a:r>
            <a:r>
              <a:rPr lang="en-US" sz="1400" b="1" cap="none" spc="0" baseline="0">
                <a:ln w="0"/>
                <a:solidFill>
                  <a:schemeClr val="tx1"/>
                </a:solidFill>
                <a:effectLst>
                  <a:outerShdw blurRad="38100" dist="19050" dir="2700000" algn="tl" rotWithShape="0">
                    <a:schemeClr val="dk1">
                      <a:alpha val="40000"/>
                    </a:schemeClr>
                  </a:outerShdw>
                </a:effectLst>
                <a:latin typeface="+mn-lt"/>
                <a:ea typeface="+mn-ea"/>
                <a:cs typeface="+mn-cs"/>
              </a:rPr>
              <a:t> Inv.</a:t>
            </a:r>
            <a:endParaRPr lang="en-US" sz="1400" b="1" cap="none" spc="0">
              <a:ln>
                <a:noFill/>
              </a:ln>
              <a:solidFill>
                <a:schemeClr val="dk1"/>
              </a:solidFill>
              <a:effectLst>
                <a:outerShdw blurRad="38100" dist="19050" dir="2700000" algn="tl" rotWithShape="0">
                  <a:schemeClr val="dk1">
                    <a:alpha val="40000"/>
                  </a:schemeClr>
                </a:outerShdw>
              </a:effectLst>
              <a:latin typeface="+mn-lt"/>
              <a:ea typeface="+mn-ea"/>
              <a:cs typeface="+mn-cs"/>
            </a:endParaRPr>
          </a:p>
        </xdr:txBody>
      </xdr:sp>
      <xdr:sp macro="" textlink="">
        <xdr:nvSpPr>
          <xdr:cNvPr id="8" name="Rectangle 7">
            <a:hlinkClick xmlns:r="http://schemas.openxmlformats.org/officeDocument/2006/relationships" r:id="rId4"/>
            <a:extLst>
              <a:ext uri="{FF2B5EF4-FFF2-40B4-BE49-F238E27FC236}">
                <a16:creationId xmlns:a16="http://schemas.microsoft.com/office/drawing/2014/main" id="{03D60366-8851-46B1-AC1A-4CDCEE9877A6}"/>
              </a:ext>
            </a:extLst>
          </xdr:cNvPr>
          <xdr:cNvSpPr/>
        </xdr:nvSpPr>
        <xdr:spPr>
          <a:xfrm>
            <a:off x="520337" y="1923868"/>
            <a:ext cx="1125583" cy="27069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Services</a:t>
            </a:r>
            <a:endParaRPr lang="en-US" sz="1400">
              <a:effectLst/>
            </a:endParaRPr>
          </a:p>
        </xdr:txBody>
      </xdr:sp>
      <xdr:sp macro="" textlink="">
        <xdr:nvSpPr>
          <xdr:cNvPr id="9" name="Rectangle 8">
            <a:hlinkClick xmlns:r="http://schemas.openxmlformats.org/officeDocument/2006/relationships" r:id="rId5"/>
            <a:extLst>
              <a:ext uri="{FF2B5EF4-FFF2-40B4-BE49-F238E27FC236}">
                <a16:creationId xmlns:a16="http://schemas.microsoft.com/office/drawing/2014/main" id="{D6174AA7-A949-43B4-84FE-BBCF17FECF00}"/>
              </a:ext>
            </a:extLst>
          </xdr:cNvPr>
          <xdr:cNvSpPr/>
        </xdr:nvSpPr>
        <xdr:spPr>
          <a:xfrm>
            <a:off x="520337" y="2408645"/>
            <a:ext cx="1110343" cy="27359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outerShdw blurRad="38100" dist="19050" dir="2700000" algn="tl" rotWithShape="0">
                    <a:schemeClr val="dk1">
                      <a:alpha val="40000"/>
                    </a:schemeClr>
                  </a:outerShdw>
                </a:effectLst>
                <a:latin typeface="+mn-lt"/>
                <a:ea typeface="+mn-ea"/>
                <a:cs typeface="+mn-cs"/>
              </a:rPr>
              <a:t>Ledger</a:t>
            </a:r>
            <a:endParaRPr lang="en-US" sz="1800">
              <a:effectLst/>
            </a:endParaRPr>
          </a:p>
        </xdr:txBody>
      </xdr:sp>
      <xdr:sp macro="" textlink="">
        <xdr:nvSpPr>
          <xdr:cNvPr id="10" name="Rectangle 9">
            <a:hlinkClick xmlns:r="http://schemas.openxmlformats.org/officeDocument/2006/relationships" r:id="rId6"/>
            <a:extLst>
              <a:ext uri="{FF2B5EF4-FFF2-40B4-BE49-F238E27FC236}">
                <a16:creationId xmlns:a16="http://schemas.microsoft.com/office/drawing/2014/main" id="{DAACC6FC-A7F5-48E6-9ED0-C5D31B98C342}"/>
              </a:ext>
            </a:extLst>
          </xdr:cNvPr>
          <xdr:cNvSpPr/>
        </xdr:nvSpPr>
        <xdr:spPr>
          <a:xfrm>
            <a:off x="510539" y="2954382"/>
            <a:ext cx="1203961" cy="26887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r>
              <a:rPr lang="en-US" sz="1400" b="1">
                <a:solidFill>
                  <a:schemeClr val="dk1"/>
                </a:solidFill>
                <a:effectLst>
                  <a:outerShdw blurRad="38100" dist="19050" dir="2700000" algn="tl" rotWithShape="0">
                    <a:schemeClr val="dk1">
                      <a:alpha val="40000"/>
                    </a:schemeClr>
                  </a:outerShdw>
                </a:effectLst>
                <a:latin typeface="+mn-lt"/>
                <a:ea typeface="+mn-ea"/>
                <a:cs typeface="+mn-cs"/>
              </a:rPr>
              <a:t>Journal</a:t>
            </a:r>
            <a:endParaRPr lang="en-US" sz="1800">
              <a:effectLst/>
            </a:endParaRPr>
          </a:p>
        </xdr:txBody>
      </xdr:sp>
      <xdr:sp macro="" textlink="">
        <xdr:nvSpPr>
          <xdr:cNvPr id="11" name="Rectangle 10">
            <a:hlinkClick xmlns:r="http://schemas.openxmlformats.org/officeDocument/2006/relationships" r:id="rId7"/>
            <a:extLst>
              <a:ext uri="{FF2B5EF4-FFF2-40B4-BE49-F238E27FC236}">
                <a16:creationId xmlns:a16="http://schemas.microsoft.com/office/drawing/2014/main" id="{585622CE-A0D6-4DEB-9365-76511ED08AC8}"/>
              </a:ext>
            </a:extLst>
          </xdr:cNvPr>
          <xdr:cNvSpPr/>
        </xdr:nvSpPr>
        <xdr:spPr>
          <a:xfrm>
            <a:off x="510539" y="34696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Accounts</a:t>
            </a:r>
          </a:p>
        </xdr:txBody>
      </xdr:sp>
      <xdr:sp macro="" textlink="">
        <xdr:nvSpPr>
          <xdr:cNvPr id="12" name="Rectangle 11">
            <a:hlinkClick xmlns:r="http://schemas.openxmlformats.org/officeDocument/2006/relationships" r:id="rId8"/>
            <a:extLst>
              <a:ext uri="{FF2B5EF4-FFF2-40B4-BE49-F238E27FC236}">
                <a16:creationId xmlns:a16="http://schemas.microsoft.com/office/drawing/2014/main" id="{8F080D0E-8F75-4ED2-A017-8E4BBC6FF6F3}"/>
              </a:ext>
            </a:extLst>
          </xdr:cNvPr>
          <xdr:cNvSpPr/>
        </xdr:nvSpPr>
        <xdr:spPr>
          <a:xfrm>
            <a:off x="510539" y="443738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About</a:t>
            </a:r>
          </a:p>
        </xdr:txBody>
      </xdr:sp>
      <xdr:sp macro="" textlink="">
        <xdr:nvSpPr>
          <xdr:cNvPr id="13" name="Rectangle 12">
            <a:hlinkClick xmlns:r="http://schemas.openxmlformats.org/officeDocument/2006/relationships" r:id="rId9"/>
            <a:extLst>
              <a:ext uri="{FF2B5EF4-FFF2-40B4-BE49-F238E27FC236}">
                <a16:creationId xmlns:a16="http://schemas.microsoft.com/office/drawing/2014/main" id="{22C9AFE7-E092-42B1-A1C4-C57FE9A67D68}"/>
              </a:ext>
            </a:extLst>
          </xdr:cNvPr>
          <xdr:cNvSpPr/>
        </xdr:nvSpPr>
        <xdr:spPr>
          <a:xfrm>
            <a:off x="518159" y="3964941"/>
            <a:ext cx="1135381" cy="33273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r>
              <a:rPr lang="en-US" sz="1400" b="1" cap="none" spc="0">
                <a:ln w="0"/>
                <a:solidFill>
                  <a:schemeClr val="tx1"/>
                </a:solidFill>
                <a:effectLst>
                  <a:outerShdw blurRad="38100" dist="19050" dir="2700000" algn="tl" rotWithShape="0">
                    <a:schemeClr val="dk1">
                      <a:alpha val="40000"/>
                    </a:schemeClr>
                  </a:outerShdw>
                </a:effectLst>
              </a:rPr>
              <a:t>Payments</a:t>
            </a:r>
          </a:p>
        </xdr:txBody>
      </xdr:sp>
    </xdr:grpSp>
    <xdr:clientData/>
  </xdr:twoCellAnchor>
  <xdr:twoCellAnchor>
    <xdr:from>
      <xdr:col>12</xdr:col>
      <xdr:colOff>0</xdr:colOff>
      <xdr:row>0</xdr:row>
      <xdr:rowOff>0</xdr:rowOff>
    </xdr:from>
    <xdr:to>
      <xdr:col>12</xdr:col>
      <xdr:colOff>339377</xdr:colOff>
      <xdr:row>30</xdr:row>
      <xdr:rowOff>171450</xdr:rowOff>
    </xdr:to>
    <xdr:sp macro="" textlink="">
      <xdr:nvSpPr>
        <xdr:cNvPr id="14" name="Rectangle 13">
          <a:extLst>
            <a:ext uri="{FF2B5EF4-FFF2-40B4-BE49-F238E27FC236}">
              <a16:creationId xmlns:a16="http://schemas.microsoft.com/office/drawing/2014/main" id="{A3FE32B6-EF6C-4ABB-9125-7BBD99AD0ED9}"/>
            </a:ext>
          </a:extLst>
        </xdr:cNvPr>
        <xdr:cNvSpPr/>
      </xdr:nvSpPr>
      <xdr:spPr>
        <a:xfrm flipH="1">
          <a:off x="8648700" y="0"/>
          <a:ext cx="339377" cy="6699250"/>
        </a:xfrm>
        <a:prstGeom prst="rect">
          <a:avLst/>
        </a:prstGeom>
        <a:gradFill flip="none" rotWithShape="1">
          <a:gsLst>
            <a:gs pos="0">
              <a:schemeClr val="accent6">
                <a:lumMod val="60000"/>
                <a:lumOff val="40000"/>
              </a:schemeClr>
            </a:gs>
            <a:gs pos="40000">
              <a:schemeClr val="accent6">
                <a:lumMod val="60000"/>
                <a:lumOff val="40000"/>
              </a:schemeClr>
            </a:gs>
            <a:gs pos="100000">
              <a:schemeClr val="accent6">
                <a:lumMod val="40000"/>
                <a:lumOff val="60000"/>
              </a:schemeClr>
            </a:gs>
          </a:gsLst>
          <a:lin ang="0" scaled="1"/>
          <a:tileRect/>
        </a:gradFill>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467928</xdr:colOff>
      <xdr:row>0</xdr:row>
      <xdr:rowOff>365760</xdr:rowOff>
    </xdr:from>
    <xdr:to>
      <xdr:col>12</xdr:col>
      <xdr:colOff>791928</xdr:colOff>
      <xdr:row>22</xdr:row>
      <xdr:rowOff>179071</xdr:rowOff>
    </xdr:to>
    <xdr:grpSp>
      <xdr:nvGrpSpPr>
        <xdr:cNvPr id="15" name="Group 14">
          <a:extLst>
            <a:ext uri="{FF2B5EF4-FFF2-40B4-BE49-F238E27FC236}">
              <a16:creationId xmlns:a16="http://schemas.microsoft.com/office/drawing/2014/main" id="{C3837618-5677-4825-B21B-BDA4AE26B6F2}"/>
            </a:ext>
          </a:extLst>
        </xdr:cNvPr>
        <xdr:cNvGrpSpPr/>
      </xdr:nvGrpSpPr>
      <xdr:grpSpPr>
        <a:xfrm>
          <a:off x="10304078" y="365760"/>
          <a:ext cx="324000" cy="4131311"/>
          <a:chOff x="250470" y="365760"/>
          <a:chExt cx="324000" cy="4331971"/>
        </a:xfrm>
      </xdr:grpSpPr>
      <xdr:grpSp>
        <xdr:nvGrpSpPr>
          <xdr:cNvPr id="16" name="Group 15">
            <a:extLst>
              <a:ext uri="{FF2B5EF4-FFF2-40B4-BE49-F238E27FC236}">
                <a16:creationId xmlns:a16="http://schemas.microsoft.com/office/drawing/2014/main" id="{63F6F736-4105-4196-8579-D6ADD04E0DDA}"/>
              </a:ext>
            </a:extLst>
          </xdr:cNvPr>
          <xdr:cNvGrpSpPr/>
        </xdr:nvGrpSpPr>
        <xdr:grpSpPr>
          <a:xfrm>
            <a:off x="250470" y="365760"/>
            <a:ext cx="324000" cy="3382140"/>
            <a:chOff x="250470" y="365760"/>
            <a:chExt cx="324000" cy="3382140"/>
          </a:xfrm>
          <a:solidFill>
            <a:schemeClr val="tx1"/>
          </a:solidFill>
        </xdr:grpSpPr>
        <xdr:pic>
          <xdr:nvPicPr>
            <xdr:cNvPr id="19" name="Graphic 18" descr="Upward trend with solid fill">
              <a:extLst>
                <a:ext uri="{FF2B5EF4-FFF2-40B4-BE49-F238E27FC236}">
                  <a16:creationId xmlns:a16="http://schemas.microsoft.com/office/drawing/2014/main" id="{7E09CEE5-970E-4EFC-8B91-97131FD72F3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68470" y="365760"/>
              <a:ext cx="288000" cy="288000"/>
            </a:xfrm>
            <a:prstGeom prst="rect">
              <a:avLst/>
            </a:prstGeom>
          </xdr:spPr>
        </xdr:pic>
        <xdr:pic>
          <xdr:nvPicPr>
            <xdr:cNvPr id="20" name="Graphic 19" descr="Document with solid fill">
              <a:extLst>
                <a:ext uri="{FF2B5EF4-FFF2-40B4-BE49-F238E27FC236}">
                  <a16:creationId xmlns:a16="http://schemas.microsoft.com/office/drawing/2014/main" id="{16AE028C-274C-4107-95A8-D07F26F7669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68470" y="1394460"/>
              <a:ext cx="288000" cy="288000"/>
            </a:xfrm>
            <a:prstGeom prst="rect">
              <a:avLst/>
            </a:prstGeom>
          </xdr:spPr>
        </xdr:pic>
        <xdr:pic>
          <xdr:nvPicPr>
            <xdr:cNvPr id="21" name="Graphic 20" descr="Apple with solid fill">
              <a:extLst>
                <a:ext uri="{FF2B5EF4-FFF2-40B4-BE49-F238E27FC236}">
                  <a16:creationId xmlns:a16="http://schemas.microsoft.com/office/drawing/2014/main" id="{34F56118-E63B-4E53-9E59-F6A4621C152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68470" y="1897380"/>
              <a:ext cx="288000" cy="288000"/>
            </a:xfrm>
            <a:prstGeom prst="rect">
              <a:avLst/>
            </a:prstGeom>
          </xdr:spPr>
        </xdr:pic>
        <xdr:pic>
          <xdr:nvPicPr>
            <xdr:cNvPr id="22" name="Graphic 21" descr="Bullseye with solid fill">
              <a:extLst>
                <a:ext uri="{FF2B5EF4-FFF2-40B4-BE49-F238E27FC236}">
                  <a16:creationId xmlns:a16="http://schemas.microsoft.com/office/drawing/2014/main" id="{22736435-1A26-42BD-A840-2852DEB949B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68470" y="2405520"/>
              <a:ext cx="288000" cy="288000"/>
            </a:xfrm>
            <a:prstGeom prst="rect">
              <a:avLst/>
            </a:prstGeom>
          </xdr:spPr>
        </xdr:pic>
        <xdr:pic>
          <xdr:nvPicPr>
            <xdr:cNvPr id="23" name="Graphic 22" descr="Database with solid fill">
              <a:extLst>
                <a:ext uri="{FF2B5EF4-FFF2-40B4-BE49-F238E27FC236}">
                  <a16:creationId xmlns:a16="http://schemas.microsoft.com/office/drawing/2014/main" id="{A85BA69E-B9A6-4058-83C1-352ECE7459A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68470" y="2944140"/>
              <a:ext cx="288000" cy="288000"/>
            </a:xfrm>
            <a:prstGeom prst="rect">
              <a:avLst/>
            </a:prstGeom>
          </xdr:spPr>
        </xdr:pic>
        <xdr:pic>
          <xdr:nvPicPr>
            <xdr:cNvPr id="24" name="Graphic 23" descr="Male profile with solid fill">
              <a:extLst>
                <a:ext uri="{FF2B5EF4-FFF2-40B4-BE49-F238E27FC236}">
                  <a16:creationId xmlns:a16="http://schemas.microsoft.com/office/drawing/2014/main" id="{6817C537-E9F6-4E5E-8138-3D62C32244B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68470" y="3459900"/>
              <a:ext cx="288000" cy="288000"/>
            </a:xfrm>
            <a:prstGeom prst="rect">
              <a:avLst/>
            </a:prstGeom>
          </xdr:spPr>
        </xdr:pic>
        <xdr:pic>
          <xdr:nvPicPr>
            <xdr:cNvPr id="25" name="Graphic 24" descr="Shopping cart with solid fill">
              <a:extLst>
                <a:ext uri="{FF2B5EF4-FFF2-40B4-BE49-F238E27FC236}">
                  <a16:creationId xmlns:a16="http://schemas.microsoft.com/office/drawing/2014/main" id="{092E29B3-A6A4-4F96-BF2E-8564808FFB4C}"/>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50470" y="881940"/>
              <a:ext cx="324000" cy="324000"/>
            </a:xfrm>
            <a:prstGeom prst="rect">
              <a:avLst/>
            </a:prstGeom>
          </xdr:spPr>
        </xdr:pic>
      </xdr:grpSp>
      <xdr:pic>
        <xdr:nvPicPr>
          <xdr:cNvPr id="17" name="Picture 51" descr="Money with solid fill">
            <a:extLst>
              <a:ext uri="{FF2B5EF4-FFF2-40B4-BE49-F238E27FC236}">
                <a16:creationId xmlns:a16="http://schemas.microsoft.com/office/drawing/2014/main" id="{AD19691E-3CD1-4A2E-A9E5-473646FD355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rcRect/>
          <a:stretch/>
        </xdr:blipFill>
        <xdr:spPr>
          <a:xfrm>
            <a:off x="273864" y="3964548"/>
            <a:ext cx="277200" cy="278671"/>
          </a:xfrm>
          <a:prstGeom prst="rect">
            <a:avLst/>
          </a:prstGeom>
        </xdr:spPr>
      </xdr:pic>
      <xdr:pic>
        <xdr:nvPicPr>
          <xdr:cNvPr id="18" name="Picture 17">
            <a:extLst>
              <a:ext uri="{FF2B5EF4-FFF2-40B4-BE49-F238E27FC236}">
                <a16:creationId xmlns:a16="http://schemas.microsoft.com/office/drawing/2014/main" id="{EE176978-F5F9-40A9-8D4E-3F88B1743B0A}"/>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289560" y="4457700"/>
            <a:ext cx="240031" cy="240031"/>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220980</xdr:colOff>
      <xdr:row>0</xdr:row>
      <xdr:rowOff>152400</xdr:rowOff>
    </xdr:from>
    <xdr:to>
      <xdr:col>10</xdr:col>
      <xdr:colOff>533400</xdr:colOff>
      <xdr:row>16</xdr:row>
      <xdr:rowOff>106679</xdr:rowOff>
    </xdr:to>
    <mc:AlternateContent xmlns:mc="http://schemas.openxmlformats.org/markup-compatibility/2006" xmlns:a14="http://schemas.microsoft.com/office/drawing/2010/main">
      <mc:Choice Requires="a14">
        <xdr:graphicFrame macro="">
          <xdr:nvGraphicFramePr>
            <xdr:cNvPr id="3" name="Day#">
              <a:extLst>
                <a:ext uri="{FF2B5EF4-FFF2-40B4-BE49-F238E27FC236}">
                  <a16:creationId xmlns:a16="http://schemas.microsoft.com/office/drawing/2014/main" id="{AB3ED9EF-4FFE-4679-80D4-E65342D3B78B}"/>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5867400" y="152400"/>
              <a:ext cx="1531620" cy="288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495300</xdr:colOff>
      <xdr:row>5</xdr:row>
      <xdr:rowOff>99060</xdr:rowOff>
    </xdr:from>
    <xdr:to>
      <xdr:col>7</xdr:col>
      <xdr:colOff>365760</xdr:colOff>
      <xdr:row>10</xdr:row>
      <xdr:rowOff>160020</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DFE5FE19-04E3-44FF-AFC2-C2D0D9D83757}"/>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573780" y="1013460"/>
              <a:ext cx="1828800" cy="975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83820</xdr:colOff>
      <xdr:row>16</xdr:row>
      <xdr:rowOff>19050</xdr:rowOff>
    </xdr:from>
    <xdr:to>
      <xdr:col>7</xdr:col>
      <xdr:colOff>53340</xdr:colOff>
      <xdr:row>27</xdr:row>
      <xdr:rowOff>7620</xdr:rowOff>
    </xdr:to>
    <xdr:graphicFrame macro="">
      <xdr:nvGraphicFramePr>
        <xdr:cNvPr id="5" name="Chart 4">
          <a:extLst>
            <a:ext uri="{FF2B5EF4-FFF2-40B4-BE49-F238E27FC236}">
              <a16:creationId xmlns:a16="http://schemas.microsoft.com/office/drawing/2014/main" id="{7300F298-8309-4AF0-8A46-AAAC7EED3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137160</xdr:colOff>
      <xdr:row>15</xdr:row>
      <xdr:rowOff>45720</xdr:rowOff>
    </xdr:from>
    <xdr:to>
      <xdr:col>12</xdr:col>
      <xdr:colOff>1036320</xdr:colOff>
      <xdr:row>27</xdr:row>
      <xdr:rowOff>68580</xdr:rowOff>
    </xdr:to>
    <xdr:graphicFrame macro="">
      <xdr:nvGraphicFramePr>
        <xdr:cNvPr id="7" name="Chart 6">
          <a:extLst>
            <a:ext uri="{FF2B5EF4-FFF2-40B4-BE49-F238E27FC236}">
              <a16:creationId xmlns:a16="http://schemas.microsoft.com/office/drawing/2014/main" id="{A29119E6-24A6-4A69-B1BC-26213BD045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304800</xdr:colOff>
      <xdr:row>12</xdr:row>
      <xdr:rowOff>144780</xdr:rowOff>
    </xdr:from>
    <xdr:to>
      <xdr:col>7</xdr:col>
      <xdr:colOff>175260</xdr:colOff>
      <xdr:row>26</xdr:row>
      <xdr:rowOff>51435</xdr:rowOff>
    </xdr:to>
    <mc:AlternateContent xmlns:mc="http://schemas.openxmlformats.org/markup-compatibility/2006" xmlns:a14="http://schemas.microsoft.com/office/drawing/2010/main">
      <mc:Choice Requires="a14">
        <xdr:graphicFrame macro="">
          <xdr:nvGraphicFramePr>
            <xdr:cNvPr id="14" name="Sale_Category 1">
              <a:extLst>
                <a:ext uri="{FF2B5EF4-FFF2-40B4-BE49-F238E27FC236}">
                  <a16:creationId xmlns:a16="http://schemas.microsoft.com/office/drawing/2014/main" id="{F4E62451-A809-4A15-8E52-60C1D2C2F08E}"/>
                </a:ext>
              </a:extLst>
            </xdr:cNvPr>
            <xdr:cNvGraphicFramePr/>
          </xdr:nvGraphicFramePr>
          <xdr:xfrm>
            <a:off x="0" y="0"/>
            <a:ext cx="0" cy="0"/>
          </xdr:xfrm>
          <a:graphic>
            <a:graphicData uri="http://schemas.microsoft.com/office/drawing/2010/slicer">
              <sle:slicer xmlns:sle="http://schemas.microsoft.com/office/drawing/2010/slicer" name="Sale_Category 1"/>
            </a:graphicData>
          </a:graphic>
        </xdr:graphicFrame>
      </mc:Choice>
      <mc:Fallback xmlns="">
        <xdr:sp macro="" textlink="">
          <xdr:nvSpPr>
            <xdr:cNvPr id="0" name=""/>
            <xdr:cNvSpPr>
              <a:spLocks noTextEdit="1"/>
            </xdr:cNvSpPr>
          </xdr:nvSpPr>
          <xdr:spPr>
            <a:xfrm>
              <a:off x="3383280" y="2339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0</xdr:colOff>
      <xdr:row>6</xdr:row>
      <xdr:rowOff>60960</xdr:rowOff>
    </xdr:from>
    <xdr:to>
      <xdr:col>33</xdr:col>
      <xdr:colOff>198120</xdr:colOff>
      <xdr:row>19</xdr:row>
      <xdr:rowOff>150495</xdr:rowOff>
    </xdr:to>
    <mc:AlternateContent xmlns:mc="http://schemas.openxmlformats.org/markup-compatibility/2006" xmlns:a14="http://schemas.microsoft.com/office/drawing/2010/main">
      <mc:Choice Requires="a14">
        <xdr:graphicFrame macro="">
          <xdr:nvGraphicFramePr>
            <xdr:cNvPr id="15" name="Sale_Category">
              <a:extLst>
                <a:ext uri="{FF2B5EF4-FFF2-40B4-BE49-F238E27FC236}">
                  <a16:creationId xmlns:a16="http://schemas.microsoft.com/office/drawing/2014/main" id="{FE5EE0AD-EACB-4F32-AAB0-2009BBEFA182}"/>
                </a:ext>
              </a:extLst>
            </xdr:cNvPr>
            <xdr:cNvGraphicFramePr/>
          </xdr:nvGraphicFramePr>
          <xdr:xfrm>
            <a:off x="0" y="0"/>
            <a:ext cx="0" cy="0"/>
          </xdr:xfrm>
          <a:graphic>
            <a:graphicData uri="http://schemas.microsoft.com/office/drawing/2010/slicer">
              <sle:slicer xmlns:sle="http://schemas.microsoft.com/office/drawing/2010/slicer" name="Sale_Category"/>
            </a:graphicData>
          </a:graphic>
        </xdr:graphicFrame>
      </mc:Choice>
      <mc:Fallback xmlns="">
        <xdr:sp macro="" textlink="">
          <xdr:nvSpPr>
            <xdr:cNvPr id="0" name=""/>
            <xdr:cNvSpPr>
              <a:spLocks noTextEdit="1"/>
            </xdr:cNvSpPr>
          </xdr:nvSpPr>
          <xdr:spPr>
            <a:xfrm>
              <a:off x="18996660" y="11582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335280</xdr:colOff>
      <xdr:row>5</xdr:row>
      <xdr:rowOff>171450</xdr:rowOff>
    </xdr:from>
    <xdr:to>
      <xdr:col>36</xdr:col>
      <xdr:colOff>106680</xdr:colOff>
      <xdr:row>20</xdr:row>
      <xdr:rowOff>171450</xdr:rowOff>
    </xdr:to>
    <xdr:graphicFrame macro="">
      <xdr:nvGraphicFramePr>
        <xdr:cNvPr id="16" name="Chart 15">
          <a:extLst>
            <a:ext uri="{FF2B5EF4-FFF2-40B4-BE49-F238E27FC236}">
              <a16:creationId xmlns:a16="http://schemas.microsoft.com/office/drawing/2014/main" id="{BD2D4F62-6D0C-4B88-9A5B-28E2F05762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617220</xdr:colOff>
      <xdr:row>8</xdr:row>
      <xdr:rowOff>15240</xdr:rowOff>
    </xdr:from>
    <xdr:to>
      <xdr:col>21</xdr:col>
      <xdr:colOff>205740</xdr:colOff>
      <xdr:row>21</xdr:row>
      <xdr:rowOff>104775</xdr:rowOff>
    </xdr:to>
    <mc:AlternateContent xmlns:mc="http://schemas.openxmlformats.org/markup-compatibility/2006" xmlns:a14="http://schemas.microsoft.com/office/drawing/2010/main">
      <mc:Choice Requires="a14">
        <xdr:graphicFrame macro="">
          <xdr:nvGraphicFramePr>
            <xdr:cNvPr id="17" name="Sale_Category 2">
              <a:extLst>
                <a:ext uri="{FF2B5EF4-FFF2-40B4-BE49-F238E27FC236}">
                  <a16:creationId xmlns:a16="http://schemas.microsoft.com/office/drawing/2014/main" id="{20763FDF-DFBD-4E36-86E0-AEBA81902508}"/>
                </a:ext>
              </a:extLst>
            </xdr:cNvPr>
            <xdr:cNvGraphicFramePr/>
          </xdr:nvGraphicFramePr>
          <xdr:xfrm>
            <a:off x="0" y="0"/>
            <a:ext cx="0" cy="0"/>
          </xdr:xfrm>
          <a:graphic>
            <a:graphicData uri="http://schemas.microsoft.com/office/drawing/2010/slicer">
              <sle:slicer xmlns:sle="http://schemas.microsoft.com/office/drawing/2010/slicer" name="Sale_Category 2"/>
            </a:graphicData>
          </a:graphic>
        </xdr:graphicFrame>
      </mc:Choice>
      <mc:Fallback xmlns="">
        <xdr:sp macro="" textlink="">
          <xdr:nvSpPr>
            <xdr:cNvPr id="0" name=""/>
            <xdr:cNvSpPr>
              <a:spLocks noTextEdit="1"/>
            </xdr:cNvSpPr>
          </xdr:nvSpPr>
          <xdr:spPr>
            <a:xfrm>
              <a:off x="13929360" y="14782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36</xdr:col>
      <xdr:colOff>358140</xdr:colOff>
      <xdr:row>16</xdr:row>
      <xdr:rowOff>19050</xdr:rowOff>
    </xdr:from>
    <xdr:to>
      <xdr:col>40</xdr:col>
      <xdr:colOff>472440</xdr:colOff>
      <xdr:row>29</xdr:row>
      <xdr:rowOff>60960</xdr:rowOff>
    </xdr:to>
    <xdr:graphicFrame macro="">
      <xdr:nvGraphicFramePr>
        <xdr:cNvPr id="18" name="Chart 17">
          <a:extLst>
            <a:ext uri="{FF2B5EF4-FFF2-40B4-BE49-F238E27FC236}">
              <a16:creationId xmlns:a16="http://schemas.microsoft.com/office/drawing/2014/main" id="{F61D1F5C-29F4-40FF-9C0A-C45E7C61FD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266700</xdr:colOff>
      <xdr:row>15</xdr:row>
      <xdr:rowOff>163830</xdr:rowOff>
    </xdr:from>
    <xdr:to>
      <xdr:col>47</xdr:col>
      <xdr:colOff>297180</xdr:colOff>
      <xdr:row>30</xdr:row>
      <xdr:rowOff>163830</xdr:rowOff>
    </xdr:to>
    <xdr:graphicFrame macro="">
      <xdr:nvGraphicFramePr>
        <xdr:cNvPr id="19" name="Chart 18">
          <a:extLst>
            <a:ext uri="{FF2B5EF4-FFF2-40B4-BE49-F238E27FC236}">
              <a16:creationId xmlns:a16="http://schemas.microsoft.com/office/drawing/2014/main" id="{B24A36C8-378A-45E5-9E74-5969DE06F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os/SDS-POS/Salaar%20Servic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Sheet1"/>
      <sheetName val="Sales"/>
      <sheetName val="Purchase"/>
      <sheetName val="Services"/>
      <sheetName val="Ledger"/>
      <sheetName val="Trail Balance"/>
      <sheetName val="Accounts"/>
      <sheetName val="Payment"/>
      <sheetName val="About Us"/>
      <sheetName val="Salaar Services"/>
    </sheetNames>
    <definedNames>
      <definedName name="Go_Dashboard"/>
    </definedNames>
    <sheetDataSet>
      <sheetData sheetId="0"/>
      <sheetData sheetId="1"/>
      <sheetData sheetId="2"/>
      <sheetData sheetId="3"/>
      <sheetData sheetId="4"/>
      <sheetData sheetId="5">
        <row r="3">
          <cell r="D3" t="str">
            <v>ABRAR C2</v>
          </cell>
          <cell r="E3">
            <v>3800</v>
          </cell>
          <cell r="F3">
            <v>3800</v>
          </cell>
          <cell r="G3">
            <v>0</v>
          </cell>
        </row>
        <row r="4">
          <cell r="D4" t="str">
            <v>ANSAR C2</v>
          </cell>
          <cell r="E4">
            <v>6100</v>
          </cell>
          <cell r="F4">
            <v>6100</v>
          </cell>
          <cell r="G4">
            <v>0</v>
          </cell>
        </row>
        <row r="5">
          <cell r="D5" t="str">
            <v>CASH</v>
          </cell>
          <cell r="E5">
            <v>8045</v>
          </cell>
          <cell r="F5">
            <v>12600</v>
          </cell>
          <cell r="G5">
            <v>4555</v>
          </cell>
        </row>
        <row r="6">
          <cell r="D6" t="str">
            <v>GPS CHAK 54P</v>
          </cell>
          <cell r="E6">
            <v>5430</v>
          </cell>
          <cell r="F6">
            <v>6690</v>
          </cell>
          <cell r="G6">
            <v>1260</v>
          </cell>
        </row>
        <row r="7">
          <cell r="D7" t="str">
            <v>MEHNAZ T</v>
          </cell>
          <cell r="E7">
            <v>4900</v>
          </cell>
          <cell r="F7">
            <v>4900</v>
          </cell>
          <cell r="G7">
            <v>0</v>
          </cell>
        </row>
        <row r="8">
          <cell r="D8" t="str">
            <v>ONLINE</v>
          </cell>
          <cell r="E8">
            <v>18826</v>
          </cell>
          <cell r="F8">
            <v>500</v>
          </cell>
          <cell r="G8">
            <v>-18326</v>
          </cell>
        </row>
        <row r="9">
          <cell r="D9" t="str">
            <v>Payment</v>
          </cell>
          <cell r="E9">
            <v>9900</v>
          </cell>
          <cell r="F9">
            <v>26230</v>
          </cell>
          <cell r="G9">
            <v>16330</v>
          </cell>
        </row>
        <row r="10">
          <cell r="D10" t="str">
            <v>PURCHASE</v>
          </cell>
          <cell r="E10">
            <v>0</v>
          </cell>
          <cell r="F10">
            <v>31571</v>
          </cell>
          <cell r="G10">
            <v>31571</v>
          </cell>
        </row>
        <row r="11">
          <cell r="D11" t="str">
            <v>SALES</v>
          </cell>
          <cell r="E11">
            <v>35890</v>
          </cell>
          <cell r="F11">
            <v>0</v>
          </cell>
          <cell r="G11">
            <v>-35890</v>
          </cell>
        </row>
        <row r="12">
          <cell r="D12" t="str">
            <v>SALMAN ZAFAR CH.</v>
          </cell>
          <cell r="E12">
            <v>8500</v>
          </cell>
          <cell r="F12">
            <v>9000</v>
          </cell>
          <cell r="G12">
            <v>500</v>
          </cell>
        </row>
        <row r="13">
          <cell r="D13" t="str">
            <v>ZEESHAN JAVED</v>
          </cell>
          <cell r="E13">
            <v>2200</v>
          </cell>
          <cell r="F13">
            <v>2200</v>
          </cell>
          <cell r="G13">
            <v>0</v>
          </cell>
        </row>
        <row r="14">
          <cell r="E14" t="str">
            <v/>
          </cell>
          <cell r="F14" t="str">
            <v/>
          </cell>
          <cell r="G14" t="str">
            <v/>
          </cell>
        </row>
        <row r="15">
          <cell r="E15" t="str">
            <v/>
          </cell>
          <cell r="F15" t="str">
            <v/>
          </cell>
          <cell r="G15" t="str">
            <v/>
          </cell>
        </row>
        <row r="16">
          <cell r="E16" t="str">
            <v/>
          </cell>
          <cell r="F16" t="str">
            <v/>
          </cell>
          <cell r="G16" t="str">
            <v/>
          </cell>
        </row>
        <row r="17">
          <cell r="E17" t="str">
            <v/>
          </cell>
          <cell r="F17" t="str">
            <v/>
          </cell>
          <cell r="G17" t="str">
            <v/>
          </cell>
        </row>
        <row r="18">
          <cell r="E18" t="str">
            <v/>
          </cell>
          <cell r="F18" t="str">
            <v/>
          </cell>
          <cell r="G18" t="str">
            <v/>
          </cell>
        </row>
        <row r="19">
          <cell r="E19" t="str">
            <v/>
          </cell>
          <cell r="F19" t="str">
            <v/>
          </cell>
          <cell r="G19" t="str">
            <v/>
          </cell>
        </row>
        <row r="20">
          <cell r="E20" t="str">
            <v/>
          </cell>
          <cell r="F20" t="str">
            <v/>
          </cell>
          <cell r="G20" t="str">
            <v/>
          </cell>
        </row>
        <row r="21">
          <cell r="E21" t="str">
            <v/>
          </cell>
          <cell r="F21" t="str">
            <v/>
          </cell>
          <cell r="G21" t="str">
            <v/>
          </cell>
        </row>
        <row r="22">
          <cell r="E22" t="str">
            <v/>
          </cell>
          <cell r="F22" t="str">
            <v/>
          </cell>
          <cell r="G22" t="str">
            <v/>
          </cell>
        </row>
        <row r="23">
          <cell r="E23" t="str">
            <v/>
          </cell>
          <cell r="F23" t="str">
            <v/>
          </cell>
          <cell r="G23" t="str">
            <v/>
          </cell>
        </row>
        <row r="24">
          <cell r="E24" t="str">
            <v/>
          </cell>
          <cell r="F24" t="str">
            <v/>
          </cell>
          <cell r="G24" t="str">
            <v/>
          </cell>
        </row>
        <row r="25">
          <cell r="E25" t="str">
            <v/>
          </cell>
          <cell r="F25" t="str">
            <v/>
          </cell>
          <cell r="G25" t="str">
            <v/>
          </cell>
        </row>
        <row r="26">
          <cell r="E26" t="str">
            <v/>
          </cell>
          <cell r="F26" t="str">
            <v/>
          </cell>
          <cell r="G26" t="str">
            <v/>
          </cell>
        </row>
        <row r="27">
          <cell r="E27" t="str">
            <v/>
          </cell>
          <cell r="F27" t="str">
            <v/>
          </cell>
          <cell r="G27" t="str">
            <v/>
          </cell>
        </row>
        <row r="28">
          <cell r="E28" t="str">
            <v/>
          </cell>
          <cell r="F28" t="str">
            <v/>
          </cell>
          <cell r="G28" t="str">
            <v/>
          </cell>
        </row>
      </sheetData>
      <sheetData sheetId="6"/>
      <sheetData sheetId="7"/>
      <sheetData sheetId="8"/>
      <sheetData sheetId="9"/>
      <sheetData sheetId="10"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46759259" backgroundQuery="1" createdVersion="7" refreshedVersion="7" minRefreshableVersion="3" recordCount="0" supportSubquery="1" supportAdvancedDrill="1" xr:uid="{7D40BB56-1E30-4B34-A5A6-B217FA684754}">
  <cacheSource type="external" connectionId="1"/>
  <cacheFields count="5">
    <cacheField name="[TableInvoiceDetails].[Sale_Category].[Sale_Category]" caption="Sale_Category" numFmtId="0" hierarchy="28" level="1">
      <sharedItems count="6">
        <s v="Misc."/>
        <s v="NADRA"/>
        <s v="Online Payments"/>
        <s v="Photocopy"/>
        <s v="Union Concil"/>
        <s v="Word/Excel"/>
      </sharedItems>
    </cacheField>
    <cacheField name="[TableInvoiceDetails].[Line_Total].[Line_Total]" caption="Line_Total" numFmtId="0" hierarchy="27" level="1">
      <sharedItems count="15">
        <s v="150"/>
        <s v="1900"/>
        <s v="2100"/>
        <s v="2890"/>
        <s v="300"/>
        <s v="30000"/>
        <s v="3100"/>
        <s v="400"/>
        <s v="5000"/>
        <s v="510"/>
        <s v="550"/>
        <s v="600"/>
        <s v="6000"/>
        <s v="650"/>
        <s v="900"/>
      </sharedItems>
    </cacheField>
    <cacheField name="[Measures].[Sum of Line_Total]" caption="Sum of Line_Total" numFmtId="0" hierarchy="106" level="32767"/>
    <cacheField name="[Calender].[Month].[Month]" caption="Month" numFmtId="0" hierarchy="2" level="1">
      <sharedItems containsSemiMixedTypes="0" containsNonDate="0" containsString="0"/>
    </cacheField>
    <cacheField name="[Calender].[Day#].[Day#]" caption="Day#" numFmtId="0" hierarchy="4" level="1">
      <sharedItems containsSemiMixedTypes="0" containsNonDate="0" containsString="0"/>
    </cacheField>
  </cacheFields>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fieldsUsage count="2">
        <fieldUsage x="-1"/>
        <fieldUsage x="3"/>
      </fieldsUsage>
    </cacheHierarchy>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2" memberValueDatatype="20" unbalanced="0">
      <fieldsUsage count="2">
        <fieldUsage x="-1"/>
        <fieldUsage x="4"/>
      </fieldsUsage>
    </cacheHierarchy>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0" memberValueDatatype="130" unbalanced="0"/>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2" memberValueDatatype="20" unbalanced="0">
      <fieldsUsage count="2">
        <fieldUsage x="-1"/>
        <fieldUsage x="1"/>
      </fieldsUsage>
    </cacheHierarchy>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fieldsUsage count="2">
        <fieldUsage x="-1"/>
        <fieldUsage x="0"/>
      </fieldsUsage>
    </cacheHierarchy>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0" memberValueDatatype="130" unbalanced="0"/>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0" memberValueDatatype="130" unbalanced="0"/>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oneField="1" hidden="1">
      <fieldsUsage count="1">
        <fieldUsage x="2"/>
      </fieldsUsage>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dimensions count="10">
    <dimension name="Calender" uniqueName="[Calender]" caption="Calender"/>
    <dimension measure="1" name="Measures" uniqueName="[Measures]" caption="Measures"/>
    <dimension name="TableAccounts" uniqueName="[TableAccounts]" caption="TableAccounts"/>
    <dimension name="TableInvoiceDetails" uniqueName="[TableInvoiceDetails]" caption="TableInvoiceDetails"/>
    <dimension name="TableInvoicePurchaseDetails" uniqueName="[TableInvoicePurchaseDetails]" caption="TableInvoicePurchaseDetails"/>
    <dimension name="TableInvoices" uniqueName="[TableInvoices]" caption="TableInvoices"/>
    <dimension name="TableJournal" uniqueName="[TableJournal]" caption="TableJournal"/>
    <dimension name="TablePayments" uniqueName="[TablePayments]" caption="TablePayments"/>
    <dimension name="TablePurchases" uniqueName="[TablePurchases]" caption="TablePurchases"/>
    <dimension name="TableServices" uniqueName="[TableServices]" caption="TableServices"/>
  </dimensions>
  <measureGroups count="9">
    <measureGroup name="Calender" caption="Calender"/>
    <measureGroup name="TableAccounts" caption="TableAccounts"/>
    <measureGroup name="TableInvoiceDetails" caption="TableInvoiceDetails"/>
    <measureGroup name="TableInvoicePurchaseDetails" caption="TableInvoicePurchaseDetails"/>
    <measureGroup name="TableInvoices" caption="TableInvoices"/>
    <measureGroup name="TableJournal" caption="TableJournal"/>
    <measureGroup name="TablePayments" caption="TablePayments"/>
    <measureGroup name="TablePurchases" caption="TablePurchases"/>
    <measureGroup name="TableServices" caption="TableServices"/>
  </measureGroups>
  <maps count="17">
    <map measureGroup="0" dimension="0"/>
    <map measureGroup="1" dimension="2"/>
    <map measureGroup="2" dimension="0"/>
    <map measureGroup="2" dimension="3"/>
    <map measureGroup="2" dimension="5"/>
    <map measureGroup="3" dimension="0"/>
    <map measureGroup="3" dimension="4"/>
    <map measureGroup="3" dimension="8"/>
    <map measureGroup="3" dimension="9"/>
    <map measureGroup="4" dimension="5"/>
    <map measureGroup="5" dimension="0"/>
    <map measureGroup="5" dimension="2"/>
    <map measureGroup="5" dimension="6"/>
    <map measureGroup="5" dimension="7"/>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48611114" backgroundQuery="1" createdVersion="7" refreshedVersion="7" minRefreshableVersion="3" recordCount="0" supportSubquery="1" supportAdvancedDrill="1" xr:uid="{266ABAC0-4998-446F-A5FB-D3030C7BBDDA}">
  <cacheSource type="external" connectionId="1"/>
  <cacheFields count="4">
    <cacheField name="[TableInvoiceDetails].[Service_Name].[Service_Name]" caption="Service_Name" numFmtId="0" hierarchy="21" level="1">
      <sharedItems count="8">
        <s v="B Form Urgent"/>
        <s v="Birth Certificate 18-30"/>
        <s v="Easypesa"/>
        <s v="Jazz Cash"/>
        <s v="Service PKR 300"/>
        <s v="CNIC Cancilation" u="1"/>
        <s v="Biomatric Verification" u="1"/>
        <s v="FRC" u="1"/>
      </sharedItems>
    </cacheField>
    <cacheField name="[Measures].[Sum of Line_Total]" caption="Sum of Line_Total" numFmtId="0" hierarchy="106" level="32767"/>
    <cacheField name="[Calender].[Month].[Month]" caption="Month" numFmtId="0" hierarchy="2" level="1">
      <sharedItems containsSemiMixedTypes="0" containsNonDate="0" containsString="0"/>
    </cacheField>
    <cacheField name="[TableInvoiceDetails].[Sale_Category].[Sale_Category]" caption="Sale_Category" numFmtId="0" hierarchy="28" level="1">
      <sharedItems containsSemiMixedTypes="0" containsNonDate="0" containsString="0"/>
    </cacheField>
  </cacheFields>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fieldsUsage count="2">
        <fieldUsage x="-1"/>
        <fieldUsage x="2"/>
      </fieldsUsage>
    </cacheHierarchy>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0" memberValueDatatype="20" unbalanced="0"/>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2" memberValueDatatype="130" unbalanced="0">
      <fieldsUsage count="2">
        <fieldUsage x="-1"/>
        <fieldUsage x="0"/>
      </fieldsUsage>
    </cacheHierarchy>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0" memberValueDatatype="20" unbalanced="0"/>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fieldsUsage count="2">
        <fieldUsage x="-1"/>
        <fieldUsage x="3"/>
      </fieldsUsage>
    </cacheHierarchy>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0" memberValueDatatype="130" unbalanced="0"/>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0" memberValueDatatype="130" unbalanced="0"/>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dimensions count="10">
    <dimension name="Calender" uniqueName="[Calender]" caption="Calender"/>
    <dimension measure="1" name="Measures" uniqueName="[Measures]" caption="Measures"/>
    <dimension name="TableAccounts" uniqueName="[TableAccounts]" caption="TableAccounts"/>
    <dimension name="TableInvoiceDetails" uniqueName="[TableInvoiceDetails]" caption="TableInvoiceDetails"/>
    <dimension name="TableInvoicePurchaseDetails" uniqueName="[TableInvoicePurchaseDetails]" caption="TableInvoicePurchaseDetails"/>
    <dimension name="TableInvoices" uniqueName="[TableInvoices]" caption="TableInvoices"/>
    <dimension name="TableJournal" uniqueName="[TableJournal]" caption="TableJournal"/>
    <dimension name="TablePayments" uniqueName="[TablePayments]" caption="TablePayments"/>
    <dimension name="TablePurchases" uniqueName="[TablePurchases]" caption="TablePurchases"/>
    <dimension name="TableServices" uniqueName="[TableServices]" caption="TableServices"/>
  </dimensions>
  <measureGroups count="9">
    <measureGroup name="Calender" caption="Calender"/>
    <measureGroup name="TableAccounts" caption="TableAccounts"/>
    <measureGroup name="TableInvoiceDetails" caption="TableInvoiceDetails"/>
    <measureGroup name="TableInvoicePurchaseDetails" caption="TableInvoicePurchaseDetails"/>
    <measureGroup name="TableInvoices" caption="TableInvoices"/>
    <measureGroup name="TableJournal" caption="TableJournal"/>
    <measureGroup name="TablePayments" caption="TablePayments"/>
    <measureGroup name="TablePurchases" caption="TablePurchases"/>
    <measureGroup name="TableServices" caption="TableServices"/>
  </measureGroups>
  <maps count="17">
    <map measureGroup="0" dimension="0"/>
    <map measureGroup="1" dimension="2"/>
    <map measureGroup="2" dimension="0"/>
    <map measureGroup="2" dimension="3"/>
    <map measureGroup="2" dimension="5"/>
    <map measureGroup="3" dimension="0"/>
    <map measureGroup="3" dimension="4"/>
    <map measureGroup="3" dimension="8"/>
    <map measureGroup="3" dimension="9"/>
    <map measureGroup="4" dimension="5"/>
    <map measureGroup="5" dimension="0"/>
    <map measureGroup="5" dimension="2"/>
    <map measureGroup="5" dimension="6"/>
    <map measureGroup="5" dimension="7"/>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5428241" backgroundQuery="1" createdVersion="7" refreshedVersion="7" minRefreshableVersion="3" recordCount="0" supportSubquery="1" supportAdvancedDrill="1" xr:uid="{425001EF-5B16-40C1-A073-2CD90D05D3DC}">
  <cacheSource type="external" connectionId="1"/>
  <cacheFields count="4">
    <cacheField name="[TableInvoiceDetails].[Business Type].[Business Type]" caption="Business Type" numFmtId="0" hierarchy="30" level="1">
      <sharedItems count="2">
        <s v="Cash"/>
        <s v="Credit"/>
      </sharedItems>
    </cacheField>
    <cacheField name="[Measures].[Sum of Line_Total]" caption="Sum of Line_Total" numFmtId="0" hierarchy="106" level="32767"/>
    <cacheField name="[Calender].[Month].[Month]" caption="Month" numFmtId="0" hierarchy="2" level="1">
      <sharedItems containsSemiMixedTypes="0" containsNonDate="0" containsString="0"/>
    </cacheField>
    <cacheField name="[TableInvoiceDetails].[Sale_Category].[Sale_Category]" caption="Sale_Category" numFmtId="0" hierarchy="28" level="1">
      <sharedItems containsSemiMixedTypes="0" containsNonDate="0" containsString="0"/>
    </cacheField>
  </cacheFields>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fieldsUsage count="2">
        <fieldUsage x="-1"/>
        <fieldUsage x="2"/>
      </fieldsUsage>
    </cacheHierarchy>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0" memberValueDatatype="20" unbalanced="0"/>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0" memberValueDatatype="130" unbalanced="0"/>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0" memberValueDatatype="20" unbalanced="0"/>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fieldsUsage count="2">
        <fieldUsage x="-1"/>
        <fieldUsage x="3"/>
      </fieldsUsage>
    </cacheHierarchy>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2" memberValueDatatype="130" unbalanced="0">
      <fieldsUsage count="2">
        <fieldUsage x="-1"/>
        <fieldUsage x="0"/>
      </fieldsUsage>
    </cacheHierarchy>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0" memberValueDatatype="130" unbalanced="0"/>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dimensions count="10">
    <dimension name="Calender" uniqueName="[Calender]" caption="Calender"/>
    <dimension measure="1" name="Measures" uniqueName="[Measures]" caption="Measures"/>
    <dimension name="TableAccounts" uniqueName="[TableAccounts]" caption="TableAccounts"/>
    <dimension name="TableInvoiceDetails" uniqueName="[TableInvoiceDetails]" caption="TableInvoiceDetails"/>
    <dimension name="TableInvoicePurchaseDetails" uniqueName="[TableInvoicePurchaseDetails]" caption="TableInvoicePurchaseDetails"/>
    <dimension name="TableInvoices" uniqueName="[TableInvoices]" caption="TableInvoices"/>
    <dimension name="TableJournal" uniqueName="[TableJournal]" caption="TableJournal"/>
    <dimension name="TablePayments" uniqueName="[TablePayments]" caption="TablePayments"/>
    <dimension name="TablePurchases" uniqueName="[TablePurchases]" caption="TablePurchases"/>
    <dimension name="TableServices" uniqueName="[TableServices]" caption="TableServices"/>
  </dimensions>
  <measureGroups count="9">
    <measureGroup name="Calender" caption="Calender"/>
    <measureGroup name="TableAccounts" caption="TableAccounts"/>
    <measureGroup name="TableInvoiceDetails" caption="TableInvoiceDetails"/>
    <measureGroup name="TableInvoicePurchaseDetails" caption="TableInvoicePurchaseDetails"/>
    <measureGroup name="TableInvoices" caption="TableInvoices"/>
    <measureGroup name="TableJournal" caption="TableJournal"/>
    <measureGroup name="TablePayments" caption="TablePayments"/>
    <measureGroup name="TablePurchases" caption="TablePurchases"/>
    <measureGroup name="TableServices" caption="TableServices"/>
  </measureGroups>
  <maps count="17">
    <map measureGroup="0" dimension="0"/>
    <map measureGroup="1" dimension="2"/>
    <map measureGroup="2" dimension="0"/>
    <map measureGroup="2" dimension="3"/>
    <map measureGroup="2" dimension="5"/>
    <map measureGroup="3" dimension="0"/>
    <map measureGroup="3" dimension="4"/>
    <map measureGroup="3" dimension="8"/>
    <map measureGroup="3" dimension="9"/>
    <map measureGroup="4" dimension="5"/>
    <map measureGroup="5" dimension="0"/>
    <map measureGroup="5" dimension="2"/>
    <map measureGroup="5" dimension="6"/>
    <map measureGroup="5" dimension="7"/>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55787035" backgroundQuery="1" createdVersion="7" refreshedVersion="7" minRefreshableVersion="3" recordCount="0" supportSubquery="1" supportAdvancedDrill="1" xr:uid="{2777F30E-7BC3-49F2-B155-FA2D5066B491}">
  <cacheSource type="external" connectionId="1"/>
  <cacheFields count="5">
    <cacheField name="[Measures].[Sum of Line_Total]" caption="Sum of Line_Total" numFmtId="0" hierarchy="106" level="32767"/>
    <cacheField name="[Calender].[Day#].[Day#]" caption="Day#" numFmtId="0" hierarchy="4" level="1">
      <sharedItems containsSemiMixedTypes="0" containsString="0" containsNumber="1" containsInteger="1" minValue="19" maxValue="31" count="7">
        <n v="19"/>
        <n v="20"/>
        <n v="21"/>
        <n v="22"/>
        <n v="23"/>
        <n v="31"/>
        <n v="30"/>
      </sharedItems>
      <extLst>
        <ext xmlns:x15="http://schemas.microsoft.com/office/spreadsheetml/2010/11/main" uri="{4F2E5C28-24EA-4eb8-9CBF-B6C8F9C3D259}">
          <x15:cachedUniqueNames>
            <x15:cachedUniqueName index="0" name="[Calender].[Day#].&amp;[19]"/>
            <x15:cachedUniqueName index="1" name="[Calender].[Day#].&amp;[20]"/>
            <x15:cachedUniqueName index="2" name="[Calender].[Day#].&amp;[21]"/>
            <x15:cachedUniqueName index="3" name="[Calender].[Day#].&amp;[22]"/>
            <x15:cachedUniqueName index="4" name="[Calender].[Day#].&amp;[23]"/>
            <x15:cachedUniqueName index="5" name="[Calender].[Day#].&amp;[31]"/>
            <x15:cachedUniqueName index="6" name="[Calender].[Day#].&amp;[30]"/>
          </x15:cachedUniqueNames>
        </ext>
      </extLst>
    </cacheField>
    <cacheField name="[Measures].[Sum of Line_Total 2]" caption="Sum of Line_Total 2" numFmtId="0" hierarchy="110" level="32767"/>
    <cacheField name="[Calender].[Month].[Month]" caption="Month" numFmtId="0" hierarchy="2" level="1">
      <sharedItems count="2">
        <s v="Aug-26"/>
        <s v="Sep-26"/>
      </sharedItems>
    </cacheField>
    <cacheField name="[TableInvoiceDetails].[Sale_Category].[Sale_Category]" caption="Sale_Category" numFmtId="0" hierarchy="28" level="1">
      <sharedItems containsSemiMixedTypes="0" containsNonDate="0" containsString="0"/>
    </cacheField>
  </cacheFields>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fieldsUsage count="2">
        <fieldUsage x="-1"/>
        <fieldUsage x="3"/>
      </fieldsUsage>
    </cacheHierarchy>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2" memberValueDatatype="20" unbalanced="0">
      <fieldsUsage count="2">
        <fieldUsage x="-1"/>
        <fieldUsage x="1"/>
      </fieldsUsage>
    </cacheHierarchy>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0" memberValueDatatype="130" unbalanced="0"/>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0" memberValueDatatype="20" unbalanced="0"/>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fieldsUsage count="2">
        <fieldUsage x="-1"/>
        <fieldUsage x="4"/>
      </fieldsUsage>
    </cacheHierarchy>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0" memberValueDatatype="130" unbalanced="0"/>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0" memberValueDatatype="130" unbalanced="0"/>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oneField="1" hidden="1">
      <fieldsUsage count="1">
        <fieldUsage x="0"/>
      </fieldsUsage>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oneField="1" hidden="1">
      <fieldsUsage count="1">
        <fieldUsage x="2"/>
      </fieldsUsage>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dimensions count="10">
    <dimension name="Calender" uniqueName="[Calender]" caption="Calender"/>
    <dimension measure="1" name="Measures" uniqueName="[Measures]" caption="Measures"/>
    <dimension name="TableAccounts" uniqueName="[TableAccounts]" caption="TableAccounts"/>
    <dimension name="TableInvoiceDetails" uniqueName="[TableInvoiceDetails]" caption="TableInvoiceDetails"/>
    <dimension name="TableInvoicePurchaseDetails" uniqueName="[TableInvoicePurchaseDetails]" caption="TableInvoicePurchaseDetails"/>
    <dimension name="TableInvoices" uniqueName="[TableInvoices]" caption="TableInvoices"/>
    <dimension name="TableJournal" uniqueName="[TableJournal]" caption="TableJournal"/>
    <dimension name="TablePayments" uniqueName="[TablePayments]" caption="TablePayments"/>
    <dimension name="TablePurchases" uniqueName="[TablePurchases]" caption="TablePurchases"/>
    <dimension name="TableServices" uniqueName="[TableServices]" caption="TableServices"/>
  </dimensions>
  <measureGroups count="9">
    <measureGroup name="Calender" caption="Calender"/>
    <measureGroup name="TableAccounts" caption="TableAccounts"/>
    <measureGroup name="TableInvoiceDetails" caption="TableInvoiceDetails"/>
    <measureGroup name="TableInvoicePurchaseDetails" caption="TableInvoicePurchaseDetails"/>
    <measureGroup name="TableInvoices" caption="TableInvoices"/>
    <measureGroup name="TableJournal" caption="TableJournal"/>
    <measureGroup name="TablePayments" caption="TablePayments"/>
    <measureGroup name="TablePurchases" caption="TablePurchases"/>
    <measureGroup name="TableServices" caption="TableServices"/>
  </measureGroups>
  <maps count="17">
    <map measureGroup="0" dimension="0"/>
    <map measureGroup="1" dimension="2"/>
    <map measureGroup="2" dimension="0"/>
    <map measureGroup="2" dimension="3"/>
    <map measureGroup="2" dimension="5"/>
    <map measureGroup="3" dimension="0"/>
    <map measureGroup="3" dimension="4"/>
    <map measureGroup="3" dimension="8"/>
    <map measureGroup="3" dimension="9"/>
    <map measureGroup="4" dimension="5"/>
    <map measureGroup="5" dimension="0"/>
    <map measureGroup="5" dimension="2"/>
    <map measureGroup="5" dimension="6"/>
    <map measureGroup="5" dimension="7"/>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58912037" backgroundQuery="1" createdVersion="7" refreshedVersion="7" minRefreshableVersion="3" recordCount="0" supportSubquery="1" supportAdvancedDrill="1" xr:uid="{5C9F86F0-C542-4389-BF93-C668823ED323}">
  <cacheSource type="external" connectionId="1"/>
  <cacheFields count="5">
    <cacheField name="[TableJournal].[Source_Type].[Source_Type]" caption="Source_Type" numFmtId="0" hierarchy="60" level="1">
      <sharedItems count="2">
        <s v="Purchase"/>
        <s v="Sale"/>
      </sharedItems>
    </cacheField>
    <cacheField name="[Calender].[Month].[Month]" caption="Month" numFmtId="0" hierarchy="2" level="1">
      <sharedItems count="2">
        <s v="Aug-26"/>
        <s v="Sep-26"/>
      </sharedItems>
    </cacheField>
    <cacheField name="[Measures].[Sales_Total]" caption="Sales_Total" numFmtId="0" hierarchy="93" level="32767"/>
    <cacheField name="[Calender].[Day#].[Day#]" caption="Day#" numFmtId="0" hierarchy="4" level="1">
      <sharedItems containsSemiMixedTypes="0" containsString="0" containsNumber="1" containsInteger="1" minValue="19" maxValue="31" count="7">
        <n v="19"/>
        <n v="20"/>
        <n v="21"/>
        <n v="22"/>
        <n v="23"/>
        <n v="31"/>
        <n v="30"/>
      </sharedItems>
      <extLst>
        <ext xmlns:x15="http://schemas.microsoft.com/office/spreadsheetml/2010/11/main" uri="{4F2E5C28-24EA-4eb8-9CBF-B6C8F9C3D259}">
          <x15:cachedUniqueNames>
            <x15:cachedUniqueName index="0" name="[Calender].[Day#].&amp;[19]"/>
            <x15:cachedUniqueName index="1" name="[Calender].[Day#].&amp;[20]"/>
            <x15:cachedUniqueName index="2" name="[Calender].[Day#].&amp;[21]"/>
            <x15:cachedUniqueName index="3" name="[Calender].[Day#].&amp;[22]"/>
            <x15:cachedUniqueName index="4" name="[Calender].[Day#].&amp;[23]"/>
            <x15:cachedUniqueName index="5" name="[Calender].[Day#].&amp;[31]"/>
            <x15:cachedUniqueName index="6" name="[Calender].[Day#].&amp;[30]"/>
          </x15:cachedUniqueNames>
        </ext>
      </extLst>
    </cacheField>
    <cacheField name="[TableInvoiceDetails].[Sale_Category].[Sale_Category]" caption="Sale_Category" numFmtId="0" hierarchy="28" level="1">
      <sharedItems containsSemiMixedTypes="0" containsNonDate="0" containsString="0"/>
    </cacheField>
  </cacheFields>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fieldsUsage count="2">
        <fieldUsage x="-1"/>
        <fieldUsage x="1"/>
      </fieldsUsage>
    </cacheHierarchy>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2" memberValueDatatype="20" unbalanced="0">
      <fieldsUsage count="2">
        <fieldUsage x="-1"/>
        <fieldUsage x="3"/>
      </fieldsUsage>
    </cacheHierarchy>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0" memberValueDatatype="130" unbalanced="0"/>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0" memberValueDatatype="20" unbalanced="0"/>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fieldsUsage count="2">
        <fieldUsage x="-1"/>
        <fieldUsage x="4"/>
      </fieldsUsage>
    </cacheHierarchy>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0" memberValueDatatype="130" unbalanced="0"/>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2" memberValueDatatype="130" unbalanced="0">
      <fieldsUsage count="2">
        <fieldUsage x="-1"/>
        <fieldUsage x="0"/>
      </fieldsUsage>
    </cacheHierarchy>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oneField="1">
      <fieldsUsage count="1">
        <fieldUsage x="2"/>
      </fieldsUsage>
    </cacheHierarchy>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dimensions count="10">
    <dimension name="Calender" uniqueName="[Calender]" caption="Calender"/>
    <dimension measure="1" name="Measures" uniqueName="[Measures]" caption="Measures"/>
    <dimension name="TableAccounts" uniqueName="[TableAccounts]" caption="TableAccounts"/>
    <dimension name="TableInvoiceDetails" uniqueName="[TableInvoiceDetails]" caption="TableInvoiceDetails"/>
    <dimension name="TableInvoicePurchaseDetails" uniqueName="[TableInvoicePurchaseDetails]" caption="TableInvoicePurchaseDetails"/>
    <dimension name="TableInvoices" uniqueName="[TableInvoices]" caption="TableInvoices"/>
    <dimension name="TableJournal" uniqueName="[TableJournal]" caption="TableJournal"/>
    <dimension name="TablePayments" uniqueName="[TablePayments]" caption="TablePayments"/>
    <dimension name="TablePurchases" uniqueName="[TablePurchases]" caption="TablePurchases"/>
    <dimension name="TableServices" uniqueName="[TableServices]" caption="TableServices"/>
  </dimensions>
  <measureGroups count="9">
    <measureGroup name="Calender" caption="Calender"/>
    <measureGroup name="TableAccounts" caption="TableAccounts"/>
    <measureGroup name="TableInvoiceDetails" caption="TableInvoiceDetails"/>
    <measureGroup name="TableInvoicePurchaseDetails" caption="TableInvoicePurchaseDetails"/>
    <measureGroup name="TableInvoices" caption="TableInvoices"/>
    <measureGroup name="TableJournal" caption="TableJournal"/>
    <measureGroup name="TablePayments" caption="TablePayments"/>
    <measureGroup name="TablePurchases" caption="TablePurchases"/>
    <measureGroup name="TableServices" caption="TableServices"/>
  </measureGroups>
  <maps count="17">
    <map measureGroup="0" dimension="0"/>
    <map measureGroup="1" dimension="2"/>
    <map measureGroup="2" dimension="0"/>
    <map measureGroup="2" dimension="3"/>
    <map measureGroup="2" dimension="5"/>
    <map measureGroup="3" dimension="0"/>
    <map measureGroup="3" dimension="4"/>
    <map measureGroup="3" dimension="8"/>
    <map measureGroup="3" dimension="9"/>
    <map measureGroup="4" dimension="5"/>
    <map measureGroup="5" dimension="0"/>
    <map measureGroup="5" dimension="2"/>
    <map measureGroup="5" dimension="6"/>
    <map measureGroup="5" dimension="7"/>
    <map measureGroup="6"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faq Ali" refreshedDate="46257.947143055557" backgroundQuery="1" createdVersion="3" refreshedVersion="7" minRefreshableVersion="3" recordCount="0" supportSubquery="1" supportAdvancedDrill="1" xr:uid="{A859D5F0-B809-40AD-A22D-7E2265B07071}">
  <cacheSource type="external" connectionId="1">
    <extLst>
      <ext xmlns:x14="http://schemas.microsoft.com/office/spreadsheetml/2009/9/main" uri="{F057638F-6D5F-4e77-A914-E7F072B9BCA8}">
        <x14:sourceConnection name="ThisWorkbookDataModel"/>
      </ext>
    </extLst>
  </cacheSource>
  <cacheFields count="0"/>
  <cacheHierarchies count="112">
    <cacheHierarchy uniqueName="[Calender].[Date]" caption="Date" attribute="1" time="1" defaultMemberUniqueName="[Calender].[Date].[All]" allUniqueName="[Calender].[Date].[All]" dimensionUniqueName="[Calender]" displayFolder="" count="0" memberValueDatatype="7" unbalanced="0"/>
    <cacheHierarchy uniqueName="[Calender].[Year]" caption="Year" attribute="1" defaultMemberUniqueName="[Calender].[Year].[All]" allUniqueName="[Calender].[Year].[All]" dimensionUniqueName="[Calender]" displayFolder="" count="0" memberValueDatatype="20" unbalanced="0"/>
    <cacheHierarchy uniqueName="[Calender].[Month]" caption="Month" attribute="1" defaultMemberUniqueName="[Calender].[Month].[All]" allUniqueName="[Calender].[Month].[All]" dimensionUniqueName="[Calender]" displayFolder="" count="2" memberValueDatatype="130" unbalanced="0"/>
    <cacheHierarchy uniqueName="[Calender].[Month#]" caption="Month#" attribute="1" defaultMemberUniqueName="[Calender].[Month#].[All]" allUniqueName="[Calender].[Month#].[All]" dimensionUniqueName="[Calender]" displayFolder="" count="0" memberValueDatatype="20" unbalanced="0"/>
    <cacheHierarchy uniqueName="[Calender].[Day#]" caption="Day#" attribute="1" defaultMemberUniqueName="[Calender].[Day#].[All]" allUniqueName="[Calender].[Day#].[All]" dimensionUniqueName="[Calender]" displayFolder="" count="2" memberValueDatatype="20" unbalanced="0"/>
    <cacheHierarchy uniqueName="[Calender].[Day]" caption="Day" attribute="1" defaultMemberUniqueName="[Calender].[Day].[All]" allUniqueName="[Calender].[Day].[All]" dimensionUniqueName="[Calender]" displayFolder="" count="0" memberValueDatatype="130" unbalanced="0"/>
    <cacheHierarchy uniqueName="[Calender].[Week]" caption="Week" attribute="1" defaultMemberUniqueName="[Calender].[Week].[All]" allUniqueName="[Calender].[Week].[All]" dimensionUniqueName="[Calender]" displayFolder="" count="0" memberValueDatatype="20" unbalanced="0"/>
    <cacheHierarchy uniqueName="[Calender].[sort by]" caption="sort by" attribute="1" defaultMemberUniqueName="[Calender].[sort by].[All]" allUniqueName="[Calender].[sort by].[All]" dimensionUniqueName="[Calender]" displayFolder="" count="0" memberValueDatatype="130" unbalanced="0"/>
    <cacheHierarchy uniqueName="[TableAccounts].[Account_ID]" caption="Account_ID" attribute="1" defaultMemberUniqueName="[TableAccounts].[Account_ID].[All]" allUniqueName="[TableAccounts].[Account_ID].[All]" dimensionUniqueName="[TableAccounts]" displayFolder="" count="0" memberValueDatatype="130" unbalanced="0"/>
    <cacheHierarchy uniqueName="[TableAccounts].[Account_Name]" caption="Account_Name" attribute="1" defaultMemberUniqueName="[TableAccounts].[Account_Name].[All]" allUniqueName="[TableAccounts].[Account_Name].[All]" dimensionUniqueName="[TableAccounts]" displayFolder="" count="0" memberValueDatatype="130" unbalanced="0"/>
    <cacheHierarchy uniqueName="[TableAccounts].[Email]" caption="Email" attribute="1" defaultMemberUniqueName="[TableAccounts].[Email].[All]" allUniqueName="[TableAccounts].[Email].[All]" dimensionUniqueName="[TableAccounts]" displayFolder="" count="0" memberValueDatatype="130" unbalanced="0"/>
    <cacheHierarchy uniqueName="[TableAccounts].[Phone]" caption="Phone" attribute="1" defaultMemberUniqueName="[TableAccounts].[Phone].[All]" allUniqueName="[TableAccounts].[Phone].[All]" dimensionUniqueName="[TableAccounts]" displayFolder="" count="0" memberValueDatatype="130" unbalanced="0"/>
    <cacheHierarchy uniqueName="[TableAccounts].[Address]" caption="Address" attribute="1" defaultMemberUniqueName="[TableAccounts].[Address].[All]" allUniqueName="[TableAccounts].[Address].[All]" dimensionUniqueName="[TableAccounts]" displayFolder="" count="0" memberValueDatatype="130" unbalanced="0"/>
    <cacheHierarchy uniqueName="[TableAccounts].[Country]" caption="Country" attribute="1" defaultMemberUniqueName="[TableAccounts].[Country].[All]" allUniqueName="[TableAccounts].[Country].[All]" dimensionUniqueName="[TableAccounts]" displayFolder="" count="0" memberValueDatatype="130" unbalanced="0"/>
    <cacheHierarchy uniqueName="[TableAccounts].[Tax_Number]" caption="Tax_Number" attribute="1" defaultMemberUniqueName="[TableAccounts].[Tax_Number].[All]" allUniqueName="[TableAccounts].[Tax_Number].[All]" dimensionUniqueName="[TableAccounts]" displayFolder="" count="0" memberValueDatatype="130" unbalanced="0"/>
    <cacheHierarchy uniqueName="[TableAccounts].[Account_Category]" caption="Account_Category" attribute="1" defaultMemberUniqueName="[TableAccounts].[Account_Category].[All]" allUniqueName="[TableAccounts].[Account_Category].[All]" dimensionUniqueName="[TableAccounts]" displayFolder="" count="0" memberValueDatatype="130" unbalanced="0"/>
    <cacheHierarchy uniqueName="[TableAccounts].[Account_Type]" caption="Account_Type" attribute="1" defaultMemberUniqueName="[TableAccounts].[Account_Type].[All]" allUniqueName="[TableAccounts].[Account_Type].[All]" dimensionUniqueName="[TableAccounts]" displayFolder="" count="0" memberValueDatatype="130" unbalanced="0"/>
    <cacheHierarchy uniqueName="[TableAccounts].[Opening_Balance]" caption="Opening_Balance" attribute="1" defaultMemberUniqueName="[TableAccounts].[Opening_Balance].[All]" allUniqueName="[TableAccounts].[Opening_Balance].[All]" dimensionUniqueName="[TableAccounts]" displayFolder="" count="0" memberValueDatatype="20" unbalanced="0"/>
    <cacheHierarchy uniqueName="[TableAccounts].[Current_Balance]" caption="Current_Balance" attribute="1" defaultMemberUniqueName="[TableAccounts].[Current_Balance].[All]" allUniqueName="[TableAccounts].[Current_Balance].[All]" dimensionUniqueName="[TableAccounts]" displayFolder="" count="0" memberValueDatatype="20" unbalanced="0"/>
    <cacheHierarchy uniqueName="[TableInvoiceDetails].[Invoice_ID]" caption="Invoice_ID" attribute="1" defaultMemberUniqueName="[TableInvoiceDetails].[Invoice_ID].[All]" allUniqueName="[TableInvoiceDetails].[Invoice_ID].[All]" dimensionUniqueName="[TableInvoiceDetails]" displayFolder="" count="0" memberValueDatatype="130" unbalanced="0"/>
    <cacheHierarchy uniqueName="[TableInvoiceDetails].[Service_ID]" caption="Service_ID" attribute="1" defaultMemberUniqueName="[TableInvoiceDetails].[Service_ID].[All]" allUniqueName="[TableInvoiceDetails].[Service_ID].[All]" dimensionUniqueName="[TableInvoiceDetails]" displayFolder="" count="0" memberValueDatatype="130" unbalanced="0"/>
    <cacheHierarchy uniqueName="[TableInvoiceDetails].[Service_Name]" caption="Service_Name" attribute="1" defaultMemberUniqueName="[TableInvoiceDetails].[Service_Name].[All]" allUniqueName="[TableInvoiceDetails].[Service_Name].[All]" dimensionUniqueName="[TableInvoiceDetails]" displayFolder="" count="0" memberValueDatatype="130" unbalanced="0"/>
    <cacheHierarchy uniqueName="[TableInvoiceDetails].[Description]" caption="Description" attribute="1" defaultMemberUniqueName="[TableInvoiceDetails].[Description].[All]" allUniqueName="[TableInvoiceDetails].[Description].[All]" dimensionUniqueName="[TableInvoiceDetails]" displayFolder="" count="0" memberValueDatatype="130" unbalanced="0"/>
    <cacheHierarchy uniqueName="[TableInvoiceDetails].[Qty]" caption="Qty" attribute="1" defaultMemberUniqueName="[TableInvoiceDetails].[Qty].[All]" allUniqueName="[TableInvoiceDetails].[Qty].[All]" dimensionUniqueName="[TableInvoiceDetails]" displayFolder="" count="0" memberValueDatatype="20" unbalanced="0"/>
    <cacheHierarchy uniqueName="[TableInvoiceDetails].[Unit_Price]" caption="Unit_Price" attribute="1" defaultMemberUniqueName="[TableInvoiceDetails].[Unit_Price].[All]" allUniqueName="[TableInvoiceDetails].[Unit_Price].[All]" dimensionUniqueName="[TableInvoiceDetails]" displayFolder="" count="0" memberValueDatatype="20" unbalanced="0"/>
    <cacheHierarchy uniqueName="[TableInvoiceDetails].[Discount]" caption="Discount" attribute="1" defaultMemberUniqueName="[TableInvoiceDetails].[Discount].[All]" allUniqueName="[TableInvoiceDetails].[Discount].[All]" dimensionUniqueName="[TableInvoiceDetails]" displayFolder="" count="0" memberValueDatatype="20" unbalanced="0"/>
    <cacheHierarchy uniqueName="[TableInvoiceDetails].[Tax]" caption="Tax" attribute="1" defaultMemberUniqueName="[TableInvoiceDetails].[Tax].[All]" allUniqueName="[TableInvoiceDetails].[Tax].[All]" dimensionUniqueName="[TableInvoiceDetails]" displayFolder="" count="0" memberValueDatatype="20" unbalanced="0"/>
    <cacheHierarchy uniqueName="[TableInvoiceDetails].[Line_Total]" caption="Line_Total" attribute="1" defaultMemberUniqueName="[TableInvoiceDetails].[Line_Total].[All]" allUniqueName="[TableInvoiceDetails].[Line_Total].[All]" dimensionUniqueName="[TableInvoiceDetails]" displayFolder="" count="0" memberValueDatatype="20" unbalanced="0"/>
    <cacheHierarchy uniqueName="[TableInvoiceDetails].[Sale_Category]" caption="Sale_Category" attribute="1" defaultMemberUniqueName="[TableInvoiceDetails].[Sale_Category].[All]" allUniqueName="[TableInvoiceDetails].[Sale_Category].[All]" dimensionUniqueName="[TableInvoiceDetails]" displayFolder="" count="2" memberValueDatatype="130" unbalanced="0"/>
    <cacheHierarchy uniqueName="[TableInvoiceDetails].[Date]" caption="Date" attribute="1" time="1" defaultMemberUniqueName="[TableInvoiceDetails].[Date].[All]" allUniqueName="[TableInvoiceDetails].[Date].[All]" dimensionUniqueName="[TableInvoiceDetails]" displayFolder="" count="0" memberValueDatatype="7" unbalanced="0"/>
    <cacheHierarchy uniqueName="[TableInvoiceDetails].[Business Type]" caption="Business Type" attribute="1" defaultMemberUniqueName="[TableInvoiceDetails].[Business Type].[All]" allUniqueName="[TableInvoiceDetails].[Business Type].[All]" dimensionUniqueName="[TableInvoiceDetails]" displayFolder="" count="0" memberValueDatatype="130" unbalanced="0"/>
    <cacheHierarchy uniqueName="[TableInvoicePurchaseDetails].[Invoice_ID]" caption="Invoice_ID" attribute="1" defaultMemberUniqueName="[TableInvoicePurchaseDetails].[Invoice_ID].[All]" allUniqueName="[TableInvoicePurchaseDetails].[Invoice_ID].[All]" dimensionUniqueName="[TableInvoicePurchaseDetails]" displayFolder="" count="0" memberValueDatatype="130" unbalanced="0"/>
    <cacheHierarchy uniqueName="[TableInvoicePurchaseDetails].[Service_ID]" caption="Service_ID" attribute="1" defaultMemberUniqueName="[TableInvoicePurchaseDetails].[Service_ID].[All]" allUniqueName="[TableInvoicePurchaseDetails].[Service_ID].[All]" dimensionUniqueName="[TableInvoicePurchaseDetails]" displayFolder="" count="0" memberValueDatatype="130" unbalanced="0"/>
    <cacheHierarchy uniqueName="[TableInvoicePurchaseDetails].[Service_Name]" caption="Service_Name" attribute="1" defaultMemberUniqueName="[TableInvoicePurchaseDetails].[Service_Name].[All]" allUniqueName="[TableInvoicePurchaseDetails].[Service_Name].[All]" dimensionUniqueName="[TableInvoicePurchaseDetails]" displayFolder="" count="0" memberValueDatatype="130" unbalanced="0"/>
    <cacheHierarchy uniqueName="[TableInvoicePurchaseDetails].[Description]" caption="Description" attribute="1" defaultMemberUniqueName="[TableInvoicePurchaseDetails].[Description].[All]" allUniqueName="[TableInvoicePurchaseDetails].[Description].[All]" dimensionUniqueName="[TableInvoicePurchaseDetails]" displayFolder="" count="0" memberValueDatatype="130" unbalanced="0"/>
    <cacheHierarchy uniqueName="[TableInvoicePurchaseDetails].[Qty_Hours]" caption="Qty_Hours" attribute="1" defaultMemberUniqueName="[TableInvoicePurchaseDetails].[Qty_Hours].[All]" allUniqueName="[TableInvoicePurchaseDetails].[Qty_Hours].[All]" dimensionUniqueName="[TableInvoicePurchaseDetails]" displayFolder="" count="0" memberValueDatatype="20" unbalanced="0"/>
    <cacheHierarchy uniqueName="[TableInvoicePurchaseDetails].[Unit_Price]" caption="Unit_Price" attribute="1" defaultMemberUniqueName="[TableInvoicePurchaseDetails].[Unit_Price].[All]" allUniqueName="[TableInvoicePurchaseDetails].[Unit_Price].[All]" dimensionUniqueName="[TableInvoicePurchaseDetails]" displayFolder="" count="0" memberValueDatatype="20" unbalanced="0"/>
    <cacheHierarchy uniqueName="[TableInvoicePurchaseDetails].[Discount]" caption="Discount" attribute="1" defaultMemberUniqueName="[TableInvoicePurchaseDetails].[Discount].[All]" allUniqueName="[TableInvoicePurchaseDetails].[Discount].[All]" dimensionUniqueName="[TableInvoicePurchaseDetails]" displayFolder="" count="0" memberValueDatatype="20" unbalanced="0"/>
    <cacheHierarchy uniqueName="[TableInvoicePurchaseDetails].[Tax]" caption="Tax" attribute="1" defaultMemberUniqueName="[TableInvoicePurchaseDetails].[Tax].[All]" allUniqueName="[TableInvoicePurchaseDetails].[Tax].[All]" dimensionUniqueName="[TableInvoicePurchaseDetails]" displayFolder="" count="0" memberValueDatatype="20" unbalanced="0"/>
    <cacheHierarchy uniqueName="[TableInvoicePurchaseDetails].[Line_Total]" caption="Line_Total" attribute="1" defaultMemberUniqueName="[TableInvoicePurchaseDetails].[Line_Total].[All]" allUniqueName="[TableInvoicePurchaseDetails].[Line_Total].[All]" dimensionUniqueName="[TableInvoicePurchaseDetails]" displayFolder="" count="0" memberValueDatatype="20" unbalanced="0"/>
    <cacheHierarchy uniqueName="[TableInvoicePurchaseDetails].[Date]" caption="Date" attribute="1" time="1" defaultMemberUniqueName="[TableInvoicePurchaseDetails].[Date].[All]" allUniqueName="[TableInvoicePurchaseDetails].[Date].[All]" dimensionUniqueName="[TableInvoicePurchaseDetails]" displayFolder="" count="0" memberValueDatatype="7" unbalanced="0"/>
    <cacheHierarchy uniqueName="[TableInvoices].[Invoice_ID]" caption="Invoice_ID" attribute="1" defaultMemberUniqueName="[TableInvoices].[Invoice_ID].[All]" allUniqueName="[TableInvoices].[Invoice_ID].[All]" dimensionUniqueName="[TableInvoices]" displayFolder="" count="0" memberValueDatatype="130" unbalanced="0"/>
    <cacheHierarchy uniqueName="[TableInvoices].[Invoice_Date]" caption="Invoice_Date" attribute="1" time="1" defaultMemberUniqueName="[TableInvoices].[Invoice_Date].[All]" allUniqueName="[TableInvoices].[Invoice_Date].[All]" dimensionUniqueName="[TableInvoices]" displayFolder="" count="0" memberValueDatatype="7" unbalanced="0"/>
    <cacheHierarchy uniqueName="[TableInvoices].[Account_Name]" caption="Account_Name" attribute="1" defaultMemberUniqueName="[TableInvoices].[Account_Name].[All]" allUniqueName="[TableInvoices].[Account_Name].[All]" dimensionUniqueName="[TableInvoices]" displayFolder="" count="0" memberValueDatatype="130" unbalanced="0"/>
    <cacheHierarchy uniqueName="[TableInvoices].[Account_ID]" caption="Account_ID" attribute="1" defaultMemberUniqueName="[TableInvoices].[Account_ID].[All]" allUniqueName="[TableInvoices].[Account_ID].[All]" dimensionUniqueName="[TableInvoices]" displayFolder="" count="0" memberValueDatatype="130" unbalanced="0"/>
    <cacheHierarchy uniqueName="[TableInvoices].[Sub_Total]" caption="Sub_Total" attribute="1" defaultMemberUniqueName="[TableInvoices].[Sub_Total].[All]" allUniqueName="[TableInvoices].[Sub_Total].[All]" dimensionUniqueName="[TableInvoices]" displayFolder="" count="0" memberValueDatatype="20" unbalanced="0"/>
    <cacheHierarchy uniqueName="[TableInvoices].[Tax_Amount]" caption="Tax_Amount" attribute="1" defaultMemberUniqueName="[TableInvoices].[Tax_Amount].[All]" allUniqueName="[TableInvoices].[Tax_Amount].[All]" dimensionUniqueName="[TableInvoices]" displayFolder="" count="0" memberValueDatatype="20" unbalanced="0"/>
    <cacheHierarchy uniqueName="[TableInvoices].[Discount]" caption="Discount" attribute="1" defaultMemberUniqueName="[TableInvoices].[Discount].[All]" allUniqueName="[TableInvoices].[Discount].[All]" dimensionUniqueName="[TableInvoices]" displayFolder="" count="0" memberValueDatatype="20" unbalanced="0"/>
    <cacheHierarchy uniqueName="[TableInvoices].[Grand_Total]" caption="Grand_Total" attribute="1" defaultMemberUniqueName="[TableInvoices].[Grand_Total].[All]" allUniqueName="[TableInvoices].[Grand_Total].[All]" dimensionUniqueName="[TableInvoices]" displayFolder="" count="0" memberValueDatatype="20" unbalanced="0"/>
    <cacheHierarchy uniqueName="[TableInvoices].[Payment_Method]" caption="Payment_Method" attribute="1" defaultMemberUniqueName="[TableInvoices].[Payment_Method].[All]" allUniqueName="[TableInvoices].[Payment_Method].[All]" dimensionUniqueName="[TableInvoices]" displayFolder="" count="0" memberValueDatatype="130" unbalanced="0"/>
    <cacheHierarchy uniqueName="[TableInvoices].[Status (Paid/Unpaid)]" caption="Status (Paid/Unpaid)" attribute="1" defaultMemberUniqueName="[TableInvoices].[Status (Paid/Unpaid)].[All]" allUniqueName="[TableInvoices].[Status (Paid/Unpaid)].[All]" dimensionUniqueName="[TableInvoices]" displayFolder="" count="0" memberValueDatatype="130" unbalanced="0"/>
    <cacheHierarchy uniqueName="[TableInvoices].[Due_Date]" caption="Due_Date" attribute="1" defaultMemberUniqueName="[TableInvoices].[Due_Date].[All]" allUniqueName="[TableInvoices].[Due_Date].[All]" dimensionUniqueName="[TableInvoices]" displayFolder="" count="0" memberValueDatatype="130" unbalanced="0"/>
    <cacheHierarchy uniqueName="[TableJournal].[Journal_ID]" caption="Journal_ID" attribute="1" defaultMemberUniqueName="[TableJournal].[Journal_ID].[All]" allUniqueName="[TableJournal].[Journal_ID].[All]" dimensionUniqueName="[TableJournal]" displayFolder="" count="0" memberValueDatatype="130" unbalanced="0"/>
    <cacheHierarchy uniqueName="[TableJournal].[Journal_Date]" caption="Journal_Date" attribute="1" time="1" defaultMemberUniqueName="[TableJournal].[Journal_Date].[All]" allUniqueName="[TableJournal].[Journal_Date].[All]" dimensionUniqueName="[TableJournal]" displayFolder="" count="0" memberValueDatatype="7" unbalanced="0"/>
    <cacheHierarchy uniqueName="[TableJournal].[Reference]" caption="Reference" attribute="1" defaultMemberUniqueName="[TableJournal].[Reference].[All]" allUniqueName="[TableJournal].[Reference].[All]" dimensionUniqueName="[TableJournal]" displayFolder="" count="0" memberValueDatatype="130" unbalanced="0"/>
    <cacheHierarchy uniqueName="[TableJournal].[Account_ID]" caption="Account_ID" attribute="1" defaultMemberUniqueName="[TableJournal].[Account_ID].[All]" allUniqueName="[TableJournal].[Account_ID].[All]" dimensionUniqueName="[TableJournal]" displayFolder="" count="0" memberValueDatatype="130" unbalanced="0"/>
    <cacheHierarchy uniqueName="[TableJournal].[Account_Name]" caption="Account_Name" attribute="1" defaultMemberUniqueName="[TableJournal].[Account_Name].[All]" allUniqueName="[TableJournal].[Account_Name].[All]" dimensionUniqueName="[TableJournal]" displayFolder="" count="0" memberValueDatatype="130" unbalanced="0"/>
    <cacheHierarchy uniqueName="[TableJournal].[Description]" caption="Description" attribute="1" defaultMemberUniqueName="[TableJournal].[Description].[All]" allUniqueName="[TableJournal].[Description].[All]" dimensionUniqueName="[TableJournal]" displayFolder="" count="0" memberValueDatatype="130" unbalanced="0"/>
    <cacheHierarchy uniqueName="[TableJournal].[Debit]" caption="Debit" attribute="1" defaultMemberUniqueName="[TableJournal].[Debit].[All]" allUniqueName="[TableJournal].[Debit].[All]" dimensionUniqueName="[TableJournal]" displayFolder="" count="0" memberValueDatatype="20" unbalanced="0"/>
    <cacheHierarchy uniqueName="[TableJournal].[Credit]" caption="Credit" attribute="1" defaultMemberUniqueName="[TableJournal].[Credit].[All]" allUniqueName="[TableJournal].[Credit].[All]" dimensionUniqueName="[TableJournal]" displayFolder="" count="0" memberValueDatatype="20" unbalanced="0"/>
    <cacheHierarchy uniqueName="[TableJournal].[Source_Type]" caption="Source_Type" attribute="1" defaultMemberUniqueName="[TableJournal].[Source_Type].[All]" allUniqueName="[TableJournal].[Source_Type].[All]" dimensionUniqueName="[TableJournal]" displayFolder="" count="0" memberValueDatatype="130" unbalanced="0"/>
    <cacheHierarchy uniqueName="[TableJournal].[Cash/Credit]" caption="Cash/Credit" attribute="1" defaultMemberUniqueName="[TableJournal].[Cash/Credit].[All]" allUniqueName="[TableJournal].[Cash/Credit].[All]" dimensionUniqueName="[TableJournal]" displayFolder="" count="0" memberValueDatatype="130" unbalanced="0"/>
    <cacheHierarchy uniqueName="[TablePayments].[Payment_ID]" caption="Payment_ID" attribute="1" defaultMemberUniqueName="[TablePayments].[Payment_ID].[All]" allUniqueName="[TablePayments].[Payment_ID].[All]" dimensionUniqueName="[TablePayments]" displayFolder="" count="0" memberValueDatatype="130" unbalanced="0"/>
    <cacheHierarchy uniqueName="[TablePayments].[Date]" caption="Date" attribute="1" time="1" defaultMemberUniqueName="[TablePayments].[Date].[All]" allUniqueName="[TablePayments].[Date].[All]" dimensionUniqueName="[TablePayments]" displayFolder="" count="0" memberValueDatatype="7" unbalanced="0"/>
    <cacheHierarchy uniqueName="[TablePayments].[Account_ID]" caption="Account_ID" attribute="1" defaultMemberUniqueName="[TablePayments].[Account_ID].[All]" allUniqueName="[TablePayments].[Account_ID].[All]" dimensionUniqueName="[TablePayments]" displayFolder="" count="0" memberValueDatatype="130" unbalanced="0"/>
    <cacheHierarchy uniqueName="[TablePayments].[Account_Name]" caption="Account_Name" attribute="1" defaultMemberUniqueName="[TablePayments].[Account_Name].[All]" allUniqueName="[TablePayments].[Account_Name].[All]" dimensionUniqueName="[TablePayments]" displayFolder="" count="0" memberValueDatatype="130" unbalanced="0"/>
    <cacheHierarchy uniqueName="[TablePayments].[Payment_Type]" caption="Payment_Type" attribute="1" defaultMemberUniqueName="[TablePayments].[Payment_Type].[All]" allUniqueName="[TablePayments].[Payment_Type].[All]" dimensionUniqueName="[TablePayments]" displayFolder="" count="0" memberValueDatatype="130" unbalanced="0"/>
    <cacheHierarchy uniqueName="[TablePayments].[Payment_Method]" caption="Payment_Method" attribute="1" defaultMemberUniqueName="[TablePayments].[Payment_Method].[All]" allUniqueName="[TablePayments].[Payment_Method].[All]" dimensionUniqueName="[TablePayments]" displayFolder="" count="0" memberValueDatatype="130" unbalanced="0"/>
    <cacheHierarchy uniqueName="[TablePayments].[Amount]" caption="Amount" attribute="1" defaultMemberUniqueName="[TablePayments].[Amount].[All]" allUniqueName="[TablePayments].[Amount].[All]" dimensionUniqueName="[TablePayments]" displayFolder="" count="0" memberValueDatatype="20" unbalanced="0"/>
    <cacheHierarchy uniqueName="[TablePayments].[Reference]" caption="Reference" attribute="1" defaultMemberUniqueName="[TablePayments].[Reference].[All]" allUniqueName="[TablePayments].[Reference].[All]" dimensionUniqueName="[TablePayments]" displayFolder="" count="0" memberValueDatatype="130" unbalanced="0"/>
    <cacheHierarchy uniqueName="[TablePayments].[Description]" caption="Description" attribute="1" defaultMemberUniqueName="[TablePayments].[Description].[All]" allUniqueName="[TablePayments].[Description].[All]" dimensionUniqueName="[TablePayments]" displayFolder="" count="0" memberValueDatatype="130" unbalanced="0"/>
    <cacheHierarchy uniqueName="[TablePayments].[Cash_Bank_Account]" caption="Cash_Bank_Account" attribute="1" defaultMemberUniqueName="[TablePayments].[Cash_Bank_Account].[All]" allUniqueName="[TablePayments].[Cash_Bank_Account].[All]" dimensionUniqueName="[TablePayments]" displayFolder="" count="0" memberValueDatatype="130" unbalanced="0"/>
    <cacheHierarchy uniqueName="[TablePurchases].[Purchase_ID]" caption="Purchase_ID" attribute="1" defaultMemberUniqueName="[TablePurchases].[Purchase_ID].[All]" allUniqueName="[TablePurchases].[Purchase_ID].[All]" dimensionUniqueName="[TablePurchases]" displayFolder="" count="0" memberValueDatatype="130" unbalanced="0"/>
    <cacheHierarchy uniqueName="[TablePurchases].[Purchase_Date]" caption="Purchase_Date" attribute="1" time="1" defaultMemberUniqueName="[TablePurchases].[Purchase_Date].[All]" allUniqueName="[TablePurchases].[Purchase_Date].[All]" dimensionUniqueName="[TablePurchases]" displayFolder="" count="0" memberValueDatatype="7" unbalanced="0"/>
    <cacheHierarchy uniqueName="[TablePurchases].[Account_Name]" caption="Account_Name" attribute="1" defaultMemberUniqueName="[TablePurchases].[Account_Name].[All]" allUniqueName="[TablePurchases].[Account_Name].[All]" dimensionUniqueName="[TablePurchases]" displayFolder="" count="0" memberValueDatatype="130" unbalanced="0"/>
    <cacheHierarchy uniqueName="[TablePurchases].[Account_ID]" caption="Account_ID" attribute="1" defaultMemberUniqueName="[TablePurchases].[Account_ID].[All]" allUniqueName="[TablePurchases].[Account_ID].[All]" dimensionUniqueName="[TablePurchases]" displayFolder="" count="0" memberValueDatatype="130" unbalanced="0"/>
    <cacheHierarchy uniqueName="[TablePurchases].[Sub_Total]" caption="Sub_Total" attribute="1" defaultMemberUniqueName="[TablePurchases].[Sub_Total].[All]" allUniqueName="[TablePurchases].[Sub_Total].[All]" dimensionUniqueName="[TablePurchases]" displayFolder="" count="0" memberValueDatatype="20" unbalanced="0"/>
    <cacheHierarchy uniqueName="[TablePurchases].[Tax_Amount]" caption="Tax_Amount" attribute="1" defaultMemberUniqueName="[TablePurchases].[Tax_Amount].[All]" allUniqueName="[TablePurchases].[Tax_Amount].[All]" dimensionUniqueName="[TablePurchases]" displayFolder="" count="0" memberValueDatatype="20" unbalanced="0"/>
    <cacheHierarchy uniqueName="[TablePurchases].[Discount]" caption="Discount" attribute="1" defaultMemberUniqueName="[TablePurchases].[Discount].[All]" allUniqueName="[TablePurchases].[Discount].[All]" dimensionUniqueName="[TablePurchases]" displayFolder="" count="0" memberValueDatatype="20" unbalanced="0"/>
    <cacheHierarchy uniqueName="[TablePurchases].[Grand_Total]" caption="Grand_Total" attribute="1" defaultMemberUniqueName="[TablePurchases].[Grand_Total].[All]" allUniqueName="[TablePurchases].[Grand_Total].[All]" dimensionUniqueName="[TablePurchases]" displayFolder="" count="0" memberValueDatatype="20" unbalanced="0"/>
    <cacheHierarchy uniqueName="[TablePurchases].[Payment_Method]" caption="Payment_Method" attribute="1" defaultMemberUniqueName="[TablePurchases].[Payment_Method].[All]" allUniqueName="[TablePurchases].[Payment_Method].[All]" dimensionUniqueName="[TablePurchases]" displayFolder="" count="0" memberValueDatatype="130" unbalanced="0"/>
    <cacheHierarchy uniqueName="[TablePurchases].[Payment_Status]" caption="Payment_Status" attribute="1" defaultMemberUniqueName="[TablePurchases].[Payment_Status].[All]" allUniqueName="[TablePurchases].[Payment_Status].[All]" dimensionUniqueName="[TablePurchases]" displayFolder="" count="0" memberValueDatatype="130" unbalanced="0"/>
    <cacheHierarchy uniqueName="[TablePurchases].[Due_Date]" caption="Due_Date" attribute="1" defaultMemberUniqueName="[TablePurchases].[Due_Date].[All]" allUniqueName="[TablePurchases].[Due_Date].[All]" dimensionUniqueName="[TablePurchases]" displayFolder="" count="0" memberValueDatatype="130" unbalanced="0"/>
    <cacheHierarchy uniqueName="[TablePurchases].[Category]" caption="Category" attribute="1" defaultMemberUniqueName="[TablePurchases].[Category].[All]" allUniqueName="[TablePurchases].[Category].[All]" dimensionUniqueName="[TablePurchases]" displayFolder="" count="0" memberValueDatatype="130" unbalanced="0"/>
    <cacheHierarchy uniqueName="[TablePurchases].[Reference_No]" caption="Reference_No" attribute="1" defaultMemberUniqueName="[TablePurchases].[Reference_No].[All]" allUniqueName="[TablePurchases].[Reference_No].[All]" dimensionUniqueName="[TablePurchases]" displayFolder="" count="0" memberValueDatatype="20" unbalanced="0"/>
    <cacheHierarchy uniqueName="[TableServices].[Service_ID]" caption="Service_ID" attribute="1" defaultMemberUniqueName="[TableServices].[Service_ID].[All]" allUniqueName="[TableServices].[Service_ID].[All]" dimensionUniqueName="[TableServices]" displayFolder="" count="0" memberValueDatatype="130" unbalanced="0"/>
    <cacheHierarchy uniqueName="[TableServices].[Service_Name]" caption="Service_Name" attribute="1" defaultMemberUniqueName="[TableServices].[Service_Name].[All]" allUniqueName="[TableServices].[Service_Name].[All]" dimensionUniqueName="[TableServices]" displayFolder="" count="0" memberValueDatatype="130" unbalanced="0"/>
    <cacheHierarchy uniqueName="[TableServices].[Description]" caption="Description" attribute="1" defaultMemberUniqueName="[TableServices].[Description].[All]" allUniqueName="[TableServices].[Description].[All]" dimensionUniqueName="[TableServices]" displayFolder="" count="0" memberValueDatatype="130" unbalanced="0"/>
    <cacheHierarchy uniqueName="[TableServices].[Rate_Type (Fixed/Hourly)]" caption="Rate_Type (Fixed/Hourly)" attribute="1" defaultMemberUniqueName="[TableServices].[Rate_Type (Fixed/Hourly)].[All]" allUniqueName="[TableServices].[Rate_Type (Fixed/Hourly)].[All]" dimensionUniqueName="[TableServices]" displayFolder="" count="0" memberValueDatatype="130" unbalanced="0"/>
    <cacheHierarchy uniqueName="[TableServices].[Unit_Price]" caption="Unit_Price" attribute="1" defaultMemberUniqueName="[TableServices].[Unit_Price].[All]" allUniqueName="[TableServices].[Unit_Price].[All]" dimensionUniqueName="[TableServices]" displayFolder="" count="0" memberValueDatatype="20" unbalanced="0"/>
    <cacheHierarchy uniqueName="[TableServices].[Service_Category]" caption="Service_Category" attribute="1" defaultMemberUniqueName="[TableServices].[Service_Category].[All]" allUniqueName="[TableServices].[Service_Category].[All]" dimensionUniqueName="[TableServices]" displayFolder="" count="0" memberValueDatatype="130" unbalanced="0"/>
    <cacheHierarchy uniqueName="[TableServices].[Tax_Applicable]" caption="Tax_Applicable" attribute="1" defaultMemberUniqueName="[TableServices].[Tax_Applicable].[All]" allUniqueName="[TableServices].[Tax_Applicable].[All]" dimensionUniqueName="[TableServices]" displayFolder="" count="0" memberValueDatatype="130" unbalanced="0"/>
    <cacheHierarchy uniqueName="[Measures].[Total Sales]" caption="Total Sales" measure="1" displayFolder="" measureGroup="TableInvoices" count="0"/>
    <cacheHierarchy uniqueName="[Measures].[Sales_Total]" caption="Sales_Total" measure="1" displayFolder="" measureGroup="TableJournal" count="0"/>
    <cacheHierarchy uniqueName="[Measures].[__XL_Count TableInvoices]" caption="__XL_Count TableInvoices" measure="1" displayFolder="" measureGroup="TableInvoices" count="0" hidden="1"/>
    <cacheHierarchy uniqueName="[Measures].[__XL_Count TableInvoiceDetails]" caption="__XL_Count TableInvoiceDetails" measure="1" displayFolder="" measureGroup="TableInvoiceDetails" count="0" hidden="1"/>
    <cacheHierarchy uniqueName="[Measures].[__XL_Count TablePurchases]" caption="__XL_Count TablePurchases" measure="1" displayFolder="" measureGroup="TablePurchases" count="0" hidden="1"/>
    <cacheHierarchy uniqueName="[Measures].[__XL_Count TableInvoicePurchaseDetails]" caption="__XL_Count TableInvoicePurchaseDetails" measure="1" displayFolder="" measureGroup="TableInvoicePurchaseDetails" count="0" hidden="1"/>
    <cacheHierarchy uniqueName="[Measures].[__XL_Count TablePayments]" caption="__XL_Count TablePayments" measure="1" displayFolder="" measureGroup="TablePayments" count="0" hidden="1"/>
    <cacheHierarchy uniqueName="[Measures].[__XL_Count TableJournal]" caption="__XL_Count TableJournal" measure="1" displayFolder="" measureGroup="TableJournal" count="0" hidden="1"/>
    <cacheHierarchy uniqueName="[Measures].[__XL_Count TableAccounts]" caption="__XL_Count TableAccounts" measure="1" displayFolder="" measureGroup="TableAccounts" count="0" hidden="1"/>
    <cacheHierarchy uniqueName="[Measures].[__XL_Count Calender]" caption="__XL_Count Calender" measure="1" displayFolder="" measureGroup="Calender" count="0" hidden="1"/>
    <cacheHierarchy uniqueName="[Measures].[__XL_Count TableServices]" caption="__XL_Count TableServices" measure="1" displayFolder="" measureGroup="TableServices" count="0" hidden="1"/>
    <cacheHierarchy uniqueName="[Measures].[__No measures defined]" caption="__No measures defined" measure="1" displayFolder="" count="0" hidden="1"/>
    <cacheHierarchy uniqueName="[Measures].[Sum of Debit]" caption="Sum of Debit" measure="1" displayFolder="" measureGroup="TableJournal" count="0" hidden="1">
      <extLst>
        <ext xmlns:x15="http://schemas.microsoft.com/office/spreadsheetml/2010/11/main" uri="{B97F6D7D-B522-45F9-BDA1-12C45D357490}">
          <x15:cacheHierarchy aggregatedColumn="58"/>
        </ext>
      </extLst>
    </cacheHierarchy>
    <cacheHierarchy uniqueName="[Measures].[Count of Line_Total]" caption="Count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Line_Total]" caption="Sum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Sum of Amount]" caption="Sum of Amount" measure="1" displayFolder="" measureGroup="TablePayments" count="0" hidden="1">
      <extLst>
        <ext xmlns:x15="http://schemas.microsoft.com/office/spreadsheetml/2010/11/main" uri="{B97F6D7D-B522-45F9-BDA1-12C45D357490}">
          <x15:cacheHierarchy aggregatedColumn="68"/>
        </ext>
      </extLst>
    </cacheHierarchy>
    <cacheHierarchy uniqueName="[Measures].[Average of Line_Total]" caption="Average of Line_Total" measure="1" displayFolder="" measureGroup="TableInvoiceDetails" count="0" hidden="1">
      <extLst>
        <ext xmlns:x15="http://schemas.microsoft.com/office/spreadsheetml/2010/11/main" uri="{B97F6D7D-B522-45F9-BDA1-12C45D357490}">
          <x15:cacheHierarchy aggregatedColumn="27"/>
        </ext>
      </extLst>
    </cacheHierarchy>
    <cacheHierarchy uniqueName="[Measures].[Count of Line_Total 2]" caption="Count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Sum of Line_Total 2]" caption="Sum of Line_Total 2" measure="1" displayFolder="" measureGroup="TableInvoicePurchaseDetails" count="0" hidden="1">
      <extLst>
        <ext xmlns:x15="http://schemas.microsoft.com/office/spreadsheetml/2010/11/main" uri="{B97F6D7D-B522-45F9-BDA1-12C45D357490}">
          <x15:cacheHierarchy aggregatedColumn="39"/>
        </ext>
      </extLst>
    </cacheHierarchy>
    <cacheHierarchy uniqueName="[Measures].[Count of Business Type]" caption="Count of Business Type" measure="1" displayFolder="" measureGroup="TableInvoiceDetails" count="0" hidden="1">
      <extLst>
        <ext xmlns:x15="http://schemas.microsoft.com/office/spreadsheetml/2010/11/main" uri="{B97F6D7D-B522-45F9-BDA1-12C45D357490}">
          <x15:cacheHierarchy aggregatedColumn="30"/>
        </ext>
      </extLst>
    </cacheHierarchy>
  </cacheHierarchies>
  <kpis count="0"/>
  <extLst>
    <ext xmlns:x14="http://schemas.microsoft.com/office/spreadsheetml/2009/9/main" uri="{725AE2AE-9491-48be-B2B4-4EB974FC3084}">
      <x14:pivotCacheDefinition slicerData="1" pivotCacheId="9512024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56BDEB-3424-405C-8596-A4AE5572F91E}" name="PivotCategory" cacheId="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M5:N12" firstHeaderRow="1" firstDataRow="1" firstDataCol="1"/>
  <pivotFields count="5">
    <pivotField axis="axisRow" allDrilled="1" showAll="0" sortType="ascending" dataSourceSort="1" defaultAttributeDrillState="1">
      <items count="7">
        <item x="0"/>
        <item x="1"/>
        <item x="2"/>
        <item x="3"/>
        <item x="4"/>
        <item x="5"/>
        <item t="default"/>
      </items>
    </pivotField>
    <pivotField allDrilled="1" subtotalTop="0" showAll="0" dataSourceSort="1" defaultSubtotal="0" defaultAttributeDrillState="1">
      <items count="15">
        <item s="1" x="0"/>
        <item s="1" x="1"/>
        <item s="1" x="2"/>
        <item s="1" x="3"/>
        <item s="1" x="4"/>
        <item s="1" x="5"/>
        <item s="1" x="6"/>
        <item s="1" x="7"/>
        <item s="1" x="8"/>
        <item s="1" x="9"/>
        <item s="1" x="10"/>
        <item s="1" x="11"/>
        <item s="1" x="12"/>
        <item s="1" x="13"/>
        <item s="1" x="1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 of Line_Total" fld="2" baseField="0" baseItem="9"/>
  </dataFields>
  <chartFormats count="15">
    <chartFormat chart="3" format="37"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0"/>
          </reference>
        </references>
      </pivotArea>
    </chartFormat>
    <chartFormat chart="0" format="17">
      <pivotArea type="data" outline="0" fieldPosition="0">
        <references count="2">
          <reference field="4294967294" count="1" selected="0">
            <x v="0"/>
          </reference>
          <reference field="0" count="1" selected="0">
            <x v="0"/>
          </reference>
        </references>
      </pivotArea>
    </chartFormat>
    <chartFormat chart="0" format="18">
      <pivotArea type="data" outline="0" fieldPosition="0">
        <references count="2">
          <reference field="4294967294" count="1" selected="0">
            <x v="0"/>
          </reference>
          <reference field="0" count="1" selected="0">
            <x v="1"/>
          </reference>
        </references>
      </pivotArea>
    </chartFormat>
    <chartFormat chart="0" format="19">
      <pivotArea type="data" outline="0" fieldPosition="0">
        <references count="2">
          <reference field="4294967294" count="1" selected="0">
            <x v="0"/>
          </reference>
          <reference field="0" count="1" selected="0">
            <x v="2"/>
          </reference>
        </references>
      </pivotArea>
    </chartFormat>
    <chartFormat chart="0" format="20">
      <pivotArea type="data" outline="0" fieldPosition="0">
        <references count="2">
          <reference field="4294967294" count="1" selected="0">
            <x v="0"/>
          </reference>
          <reference field="0" count="1" selected="0">
            <x v="3"/>
          </reference>
        </references>
      </pivotArea>
    </chartFormat>
    <chartFormat chart="0" format="21">
      <pivotArea type="data" outline="0" fieldPosition="0">
        <references count="2">
          <reference field="4294967294" count="1" selected="0">
            <x v="0"/>
          </reference>
          <reference field="0" count="1" selected="0">
            <x v="4"/>
          </reference>
        </references>
      </pivotArea>
    </chartFormat>
    <chartFormat chart="0" format="22">
      <pivotArea type="data" outline="0" fieldPosition="0">
        <references count="2">
          <reference field="4294967294" count="1" selected="0">
            <x v="0"/>
          </reference>
          <reference field="0" count="1" selected="0">
            <x v="5"/>
          </reference>
        </references>
      </pivotArea>
    </chartFormat>
    <chartFormat chart="3" format="39">
      <pivotArea type="data" outline="0" fieldPosition="0">
        <references count="2">
          <reference field="4294967294" count="1" selected="0">
            <x v="0"/>
          </reference>
          <reference field="0" count="1" selected="0">
            <x v="4"/>
          </reference>
        </references>
      </pivotArea>
    </chartFormat>
    <chartFormat chart="3" format="40">
      <pivotArea type="data" outline="0" fieldPosition="0">
        <references count="2">
          <reference field="4294967294" count="1" selected="0">
            <x v="0"/>
          </reference>
          <reference field="0" count="1" selected="0">
            <x v="5"/>
          </reference>
        </references>
      </pivotArea>
    </chartFormat>
    <chartFormat chart="3" format="41">
      <pivotArea type="data" outline="0" fieldPosition="0">
        <references count="2">
          <reference field="4294967294" count="1" selected="0">
            <x v="0"/>
          </reference>
          <reference field="0" count="1" selected="0">
            <x v="1048832"/>
          </reference>
        </references>
      </pivotArea>
    </chartFormat>
    <chartFormat chart="3" format="42">
      <pivotArea type="data" outline="0" fieldPosition="0">
        <references count="2">
          <reference field="4294967294" count="1" selected="0">
            <x v="0"/>
          </reference>
          <reference field="0" count="1" selected="0">
            <x v="0"/>
          </reference>
        </references>
      </pivotArea>
    </chartFormat>
    <chartFormat chart="3" format="43">
      <pivotArea type="data" outline="0" fieldPosition="0">
        <references count="2">
          <reference field="4294967294" count="1" selected="0">
            <x v="0"/>
          </reference>
          <reference field="0" count="1" selected="0">
            <x v="1"/>
          </reference>
        </references>
      </pivotArea>
    </chartFormat>
    <chartFormat chart="3" format="44">
      <pivotArea type="data" outline="0" fieldPosition="0">
        <references count="2">
          <reference field="4294967294" count="1" selected="0">
            <x v="0"/>
          </reference>
          <reference field="0" count="1" selected="0">
            <x v="2"/>
          </reference>
        </references>
      </pivotArea>
    </chartFormat>
    <chartFormat chart="3" format="45">
      <pivotArea type="data" outline="0" fieldPosition="0">
        <references count="2">
          <reference field="4294967294" count="1" selected="0">
            <x v="0"/>
          </reference>
          <reference field="0" count="1" selected="0">
            <x v="3"/>
          </reference>
        </references>
      </pivotArea>
    </chartFormat>
  </chartFormats>
  <pivotHierarchies count="112">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Line_Total"/>
    <pivotHierarchy dragToData="1" caption="Sum of Line_Total"/>
    <pivotHierarchy dragToData="1"/>
    <pivotHierarchy dragToData="1" caption="Average of Line_Total"/>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InvoiceDetails]"/>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5B88CA8-08C1-44D1-8528-B790B5CBE2AC}" name="PivotSalesPurchase"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A3:D14" firstHeaderRow="1" firstDataRow="2" firstDataCol="1"/>
  <pivotFields count="5">
    <pivotField axis="axisCol" allDrilled="1" showAll="0" dataSourceSort="1" defaultAttributeDrillState="1">
      <items count="3">
        <item s="1" x="0"/>
        <item s="1" x="1"/>
        <item t="default"/>
      </items>
    </pivotField>
    <pivotField axis="axisRow"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2">
    <field x="1"/>
    <field x="3"/>
  </rowFields>
  <rowItems count="10">
    <i>
      <x/>
    </i>
    <i r="1">
      <x/>
    </i>
    <i r="1">
      <x v="1"/>
    </i>
    <i r="1">
      <x v="2"/>
    </i>
    <i r="1">
      <x v="3"/>
    </i>
    <i r="1">
      <x v="4"/>
    </i>
    <i r="1">
      <x v="5"/>
    </i>
    <i>
      <x v="1"/>
    </i>
    <i r="1">
      <x v="6"/>
    </i>
    <i t="grand">
      <x/>
    </i>
  </rowItems>
  <colFields count="1">
    <field x="0"/>
  </colFields>
  <colItems count="3">
    <i>
      <x/>
    </i>
    <i>
      <x v="1"/>
    </i>
    <i t="grand">
      <x/>
    </i>
  </colItems>
  <dataFields count="1">
    <dataField fld="2" subtotal="count" baseField="0" baseItem="0"/>
  </dataFields>
  <chartFormats count="2">
    <chartFormat chart="0" format="3" series="1">
      <pivotArea type="data" outline="0" fieldPosition="0">
        <references count="2">
          <reference field="4294967294" count="1" selected="0">
            <x v="0"/>
          </reference>
          <reference field="0" count="1" selected="0">
            <x v="0"/>
          </reference>
        </references>
      </pivotArea>
    </chartFormat>
    <chartFormat chart="0" format="4" series="1">
      <pivotArea type="data" outline="0" fieldPosition="0">
        <references count="2">
          <reference field="4294967294" count="1" selected="0">
            <x v="0"/>
          </reference>
          <reference field="0" count="1" selected="0">
            <x v="1"/>
          </reference>
        </references>
      </pivotArea>
    </chartFormat>
  </chartFormats>
  <pivotHierarchies count="112">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
    <rowHierarchyUsage hierarchyUsage="4"/>
  </rowHierarchiesUsage>
  <colHierarchiesUsage count="1">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Journal]"/>
        <x15:activeTabTopLevelEntity name="[Calender]"/>
        <x15:activeTabTopLevelEntity name="[TableInvoice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CFA3EE-9191-447B-B0DF-9F0CB310094C}" name="PivotTable6"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AS3:AU13" firstHeaderRow="0" firstDataRow="1" firstDataCol="1"/>
  <pivotFields count="5">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2">
    <field x="3"/>
    <field x="1"/>
  </rowFields>
  <rowItems count="10">
    <i>
      <x/>
    </i>
    <i r="1">
      <x/>
    </i>
    <i r="1">
      <x v="1"/>
    </i>
    <i r="1">
      <x v="2"/>
    </i>
    <i r="1">
      <x v="3"/>
    </i>
    <i r="1">
      <x v="4"/>
    </i>
    <i r="1">
      <x v="5"/>
    </i>
    <i>
      <x v="1"/>
    </i>
    <i r="1">
      <x v="6"/>
    </i>
    <i t="grand">
      <x/>
    </i>
  </rowItems>
  <colFields count="1">
    <field x="-2"/>
  </colFields>
  <colItems count="2">
    <i>
      <x/>
    </i>
    <i i="1">
      <x v="1"/>
    </i>
  </colItems>
  <dataFields count="2">
    <dataField name="Sum of Line_Total" fld="0" baseField="0" baseItem="0"/>
    <dataField name="Sum of Line_Total" fld="2" baseField="0" baseItem="0"/>
  </dataFields>
  <chartFormats count="4">
    <chartFormat chart="0" format="3"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1"/>
          </reference>
        </references>
      </pivotArea>
    </chartFormat>
  </chartFormats>
  <pivotHierarchies count="112">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InvoiceDetails]"/>
        <x15:activeTabTopLevelEntity name="[Calender]"/>
        <x15:activeTabTopLevelEntity name="[TableInvoicePurchase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661446-7D2F-49C4-821A-F2309D5A1198}" name="Pivot_Business_Type"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location ref="AN3:AO6"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Line_Total" fld="1" baseField="0" baseItem="0"/>
  </dataFields>
  <chartFormats count="6">
    <chartFormat chart="3" format="26"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0"/>
          </reference>
        </references>
      </pivotArea>
    </chartFormat>
    <chartFormat chart="3" format="27">
      <pivotArea type="data" outline="0" fieldPosition="0">
        <references count="2">
          <reference field="4294967294" count="1" selected="0">
            <x v="0"/>
          </reference>
          <reference field="0" count="1" selected="0">
            <x v="1"/>
          </reference>
        </references>
      </pivotArea>
    </chartFormat>
    <chartFormat chart="3" format="28">
      <pivotArea type="data" outline="0" fieldPosition="0">
        <references count="2">
          <reference field="4294967294" count="1" selected="0">
            <x v="0"/>
          </reference>
          <reference field="0" count="1" selected="0">
            <x v="0"/>
          </reference>
        </references>
      </pivotArea>
    </chartFormat>
    <chartFormat chart="0" format="21">
      <pivotArea type="data" outline="0" fieldPosition="0">
        <references count="2">
          <reference field="4294967294" count="1" selected="0">
            <x v="0"/>
          </reference>
          <reference field="0" count="1" selected="0">
            <x v="0"/>
          </reference>
        </references>
      </pivotArea>
    </chartFormat>
    <chartFormat chart="0" format="22">
      <pivotArea type="data" outline="0" fieldPosition="0">
        <references count="2">
          <reference field="4294967294" count="1" selected="0">
            <x v="0"/>
          </reference>
          <reference field="0" count="1" selected="0">
            <x v="1"/>
          </reference>
        </references>
      </pivotArea>
    </chartFormat>
  </chartFormats>
  <pivotHierarchies count="112">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Journal]"/>
        <x15:activeTabTopLevelEntity name="[Calender]"/>
        <x15:activeTabTopLevelEntity name="[TableInvoice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DC452D-6590-4FD0-9339-BDE5DCD79140}" name="Pivot_Services"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location ref="W6:X12" firstHeaderRow="1" firstDataRow="1" firstDataCol="1"/>
  <pivotFields count="4">
    <pivotField axis="axisRow" allDrilled="1" subtotalTop="0" showAll="0" measureFilter="1"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4"/>
    </i>
    <i>
      <x v="3"/>
    </i>
    <i>
      <x v="1"/>
    </i>
    <i>
      <x v="2"/>
    </i>
    <i t="grand">
      <x/>
    </i>
  </rowItems>
  <colItems count="1">
    <i/>
  </colItems>
  <dataFields count="1">
    <dataField name="Total" fld="1" baseField="0" baseItem="0"/>
  </dataFields>
  <chartFormats count="15">
    <chartFormat chart="0" format="16"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0" count="1" selected="0">
            <x v="0"/>
          </reference>
        </references>
      </pivotArea>
    </chartFormat>
    <chartFormat chart="0" format="19">
      <pivotArea type="data" outline="0" fieldPosition="0">
        <references count="2">
          <reference field="4294967294" count="1" selected="0">
            <x v="0"/>
          </reference>
          <reference field="0" count="1" selected="0">
            <x v="6"/>
          </reference>
        </references>
      </pivotArea>
    </chartFormat>
    <chartFormat chart="0" format="20">
      <pivotArea type="data" outline="0" fieldPosition="0">
        <references count="2">
          <reference field="4294967294" count="1" selected="0">
            <x v="0"/>
          </reference>
          <reference field="0" count="1" selected="0">
            <x v="1"/>
          </reference>
        </references>
      </pivotArea>
    </chartFormat>
    <chartFormat chart="0" format="21">
      <pivotArea type="data" outline="0" fieldPosition="0">
        <references count="2">
          <reference field="4294967294" count="1" selected="0">
            <x v="0"/>
          </reference>
          <reference field="0" count="1" selected="0">
            <x v="5"/>
          </reference>
        </references>
      </pivotArea>
    </chartFormat>
    <chartFormat chart="7" format="28" series="1">
      <pivotArea type="data" outline="0" fieldPosition="0">
        <references count="1">
          <reference field="4294967294" count="1" selected="0">
            <x v="0"/>
          </reference>
        </references>
      </pivotArea>
    </chartFormat>
    <chartFormat chart="7" format="29">
      <pivotArea type="data" outline="0" fieldPosition="0">
        <references count="2">
          <reference field="4294967294" count="1" selected="0">
            <x v="0"/>
          </reference>
          <reference field="0" count="1" selected="0">
            <x v="0"/>
          </reference>
        </references>
      </pivotArea>
    </chartFormat>
    <chartFormat chart="7" format="30">
      <pivotArea type="data" outline="0" fieldPosition="0">
        <references count="2">
          <reference field="4294967294" count="1" selected="0">
            <x v="0"/>
          </reference>
          <reference field="0" count="1" selected="0">
            <x v="4"/>
          </reference>
        </references>
      </pivotArea>
    </chartFormat>
    <chartFormat chart="7" format="31">
      <pivotArea type="data" outline="0" fieldPosition="0">
        <references count="2">
          <reference field="4294967294" count="1" selected="0">
            <x v="0"/>
          </reference>
          <reference field="0" count="1" selected="0">
            <x v="3"/>
          </reference>
        </references>
      </pivotArea>
    </chartFormat>
    <chartFormat chart="7" format="32">
      <pivotArea type="data" outline="0" fieldPosition="0">
        <references count="2">
          <reference field="4294967294" count="1" selected="0">
            <x v="0"/>
          </reference>
          <reference field="0" count="1" selected="0">
            <x v="1"/>
          </reference>
        </references>
      </pivotArea>
    </chartFormat>
    <chartFormat chart="7" format="33">
      <pivotArea type="data" outline="0" fieldPosition="0">
        <references count="2">
          <reference field="4294967294" count="1" selected="0">
            <x v="0"/>
          </reference>
          <reference field="0" count="1" selected="0">
            <x v="2"/>
          </reference>
        </references>
      </pivotArea>
    </chartFormat>
    <chartFormat chart="0" format="22">
      <pivotArea type="data" outline="0" fieldPosition="0">
        <references count="2">
          <reference field="4294967294" count="1" selected="0">
            <x v="0"/>
          </reference>
          <reference field="0" count="1" selected="0">
            <x v="7"/>
          </reference>
        </references>
      </pivotArea>
    </chartFormat>
    <chartFormat chart="0" format="26">
      <pivotArea type="data" outline="0" fieldPosition="0">
        <references count="2">
          <reference field="4294967294" count="1" selected="0">
            <x v="0"/>
          </reference>
          <reference field="0" count="1" selected="0">
            <x v="4"/>
          </reference>
        </references>
      </pivotArea>
    </chartFormat>
    <chartFormat chart="0" format="27">
      <pivotArea type="data" outline="0" fieldPosition="0">
        <references count="2">
          <reference field="4294967294" count="1" selected="0">
            <x v="0"/>
          </reference>
          <reference field="0" count="1" selected="0">
            <x v="3"/>
          </reference>
        </references>
      </pivotArea>
    </chartFormat>
    <chartFormat chart="0" format="28">
      <pivotArea type="data" outline="0" fieldPosition="0">
        <references count="2">
          <reference field="4294967294" count="1" selected="0">
            <x v="0"/>
          </reference>
          <reference field="0" count="1" selected="0">
            <x v="2"/>
          </reference>
        </references>
      </pivotArea>
    </chartFormat>
  </chartFormats>
  <pivotHierarchies count="112">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106">
      <autoFilter ref="A1">
        <filterColumn colId="0">
          <top10 val="5" filterVal="5"/>
        </filterColumn>
      </autoFilter>
    </filter>
  </filters>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DS-POS-Excel-VBA.xlsm!TableInvoiceDetails">
        <x15:activeTabTopLevelEntity name="[TableInvoiceDetails]"/>
        <x15:activeTabTopLevelEntity name="[Calend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3EFE96-C66C-4DE3-B497-EF5078ABF0D0}" sourceName="[Calender].[Month]">
  <pivotTables>
    <pivotTable tabId="21" name="PivotSalesPurchase"/>
    <pivotTable tabId="21" name="PivotCategory"/>
    <pivotTable tabId="21" name="Pivot_Services"/>
    <pivotTable tabId="21" name="Pivot_Business_Type"/>
    <pivotTable tabId="21" name="PivotTable6"/>
  </pivotTables>
  <data>
    <olap pivotCacheId="951202408">
      <levels count="2">
        <level uniqueName="[Calender].[Month].[(All)]" sourceCaption="(All)" count="0"/>
        <level uniqueName="[Calender].[Month].[Month]" sourceCaption="Month" count="61">
          <ranges>
            <range startItem="0">
              <i n="[Calender].[Month].&amp;[Aug-26]" c="Aug-26"/>
              <i n="[Calender].[Month].&amp;[Sep-26]" c="Sep-26"/>
              <i n="[Calender].[Month].&amp;[Apr-27]" c="Apr-27" nd="1"/>
              <i n="[Calender].[Month].&amp;[Apr-28]" c="Apr-28" nd="1"/>
              <i n="[Calender].[Month].&amp;[Apr-29]" c="Apr-29" nd="1"/>
              <i n="[Calender].[Month].&amp;[Apr-30]" c="Apr-30" nd="1"/>
              <i n="[Calender].[Month].&amp;[Apr-31]" c="Apr-31" nd="1"/>
              <i n="[Calender].[Month].&amp;[Aug-27]" c="Aug-27" nd="1"/>
              <i n="[Calender].[Month].&amp;[Aug-28]" c="Aug-28" nd="1"/>
              <i n="[Calender].[Month].&amp;[Aug-29]" c="Aug-29" nd="1"/>
              <i n="[Calender].[Month].&amp;[Aug-30]" c="Aug-30" nd="1"/>
              <i n="[Calender].[Month].&amp;[Dec-26]" c="Dec-26" nd="1"/>
              <i n="[Calender].[Month].&amp;[Dec-27]" c="Dec-27" nd="1"/>
              <i n="[Calender].[Month].&amp;[Dec-28]" c="Dec-28" nd="1"/>
              <i n="[Calender].[Month].&amp;[Dec-29]" c="Dec-29" nd="1"/>
              <i n="[Calender].[Month].&amp;[Dec-30]" c="Dec-30" nd="1"/>
              <i n="[Calender].[Month].&amp;[Feb-27]" c="Feb-27" nd="1"/>
              <i n="[Calender].[Month].&amp;[Feb-28]" c="Feb-28" nd="1"/>
              <i n="[Calender].[Month].&amp;[Feb-29]" c="Feb-29" nd="1"/>
              <i n="[Calender].[Month].&amp;[Feb-30]" c="Feb-30" nd="1"/>
              <i n="[Calender].[Month].&amp;[Feb-31]" c="Feb-31" nd="1"/>
              <i n="[Calender].[Month].&amp;[Jan-27]" c="Jan-27" nd="1"/>
              <i n="[Calender].[Month].&amp;[Jan-28]" c="Jan-28" nd="1"/>
              <i n="[Calender].[Month].&amp;[Jan-29]" c="Jan-29" nd="1"/>
              <i n="[Calender].[Month].&amp;[Jan-30]" c="Jan-30" nd="1"/>
              <i n="[Calender].[Month].&amp;[Jan-31]" c="Jan-31" nd="1"/>
              <i n="[Calender].[Month].&amp;[Jul-27]" c="Jul-27" nd="1"/>
              <i n="[Calender].[Month].&amp;[Jul-28]" c="Jul-28" nd="1"/>
              <i n="[Calender].[Month].&amp;[Jul-29]" c="Jul-29" nd="1"/>
              <i n="[Calender].[Month].&amp;[Jul-30]" c="Jul-30" nd="1"/>
              <i n="[Calender].[Month].&amp;[Jul-31]" c="Jul-31" nd="1"/>
              <i n="[Calender].[Month].&amp;[Jun-27]" c="Jun-27" nd="1"/>
              <i n="[Calender].[Month].&amp;[Jun-28]" c="Jun-28" nd="1"/>
              <i n="[Calender].[Month].&amp;[Jun-29]" c="Jun-29" nd="1"/>
              <i n="[Calender].[Month].&amp;[Jun-30]" c="Jun-30" nd="1"/>
              <i n="[Calender].[Month].&amp;[Jun-31]" c="Jun-31" nd="1"/>
              <i n="[Calender].[Month].&amp;[Mar-27]" c="Mar-27" nd="1"/>
              <i n="[Calender].[Month].&amp;[Mar-28]" c="Mar-28" nd="1"/>
              <i n="[Calender].[Month].&amp;[Mar-29]" c="Mar-29" nd="1"/>
              <i n="[Calender].[Month].&amp;[Mar-30]" c="Mar-30" nd="1"/>
              <i n="[Calender].[Month].&amp;[Mar-31]" c="Mar-31" nd="1"/>
              <i n="[Calender].[Month].&amp;[May-27]" c="May-27" nd="1"/>
              <i n="[Calender].[Month].&amp;[May-28]" c="May-28" nd="1"/>
              <i n="[Calender].[Month].&amp;[May-29]" c="May-29" nd="1"/>
              <i n="[Calender].[Month].&amp;[May-30]" c="May-30" nd="1"/>
              <i n="[Calender].[Month].&amp;[May-31]" c="May-31" nd="1"/>
              <i n="[Calender].[Month].&amp;[Nov-26]" c="Nov-26" nd="1"/>
              <i n="[Calender].[Month].&amp;[Nov-27]" c="Nov-27" nd="1"/>
              <i n="[Calender].[Month].&amp;[Nov-28]" c="Nov-28" nd="1"/>
              <i n="[Calender].[Month].&amp;[Nov-29]" c="Nov-29" nd="1"/>
              <i n="[Calender].[Month].&amp;[Nov-30]" c="Nov-30" nd="1"/>
              <i n="[Calender].[Month].&amp;[Oct-26]" c="Oct-26" nd="1"/>
              <i n="[Calender].[Month].&amp;[Oct-27]" c="Oct-27" nd="1"/>
              <i n="[Calender].[Month].&amp;[Oct-28]" c="Oct-28" nd="1"/>
              <i n="[Calender].[Month].&amp;[Oct-29]" c="Oct-29" nd="1"/>
              <i n="[Calender].[Month].&amp;[Oct-30]" c="Oct-30" nd="1"/>
              <i n="[Calender].[Month].&amp;[Sep-27]" c="Sep-27" nd="1"/>
              <i n="[Calender].[Month].&amp;[Sep-28]" c="Sep-28" nd="1"/>
              <i n="[Calender].[Month].&amp;[Sep-29]" c="Sep-29" nd="1"/>
              <i n="[Calender].[Month].&amp;[Sep-30]" c="Sep-30" nd="1"/>
              <i n="[Calender].[Month].&amp;" c="(blank)" nd="1"/>
            </range>
          </ranges>
        </level>
      </levels>
      <selections count="1">
        <selection n="[Calender].[Month].[All]"/>
      </selections>
    </olap>
  </data>
  <extLst>
    <x:ext xmlns:x15="http://schemas.microsoft.com/office/spreadsheetml/2010/11/main" uri="{470722E0-AACD-4C17-9CDC-17EF765DBC7E}">
      <x15:slicerCacheHideItemsWithNoData count="1">
        <x15:slicerCacheOlapLevelName uniqueName="[Calender].[Month].[Month]" count="59"/>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BAFA60E7-5EF4-4CF1-ABBE-023D95742051}" sourceName="[Calender].[Day#]">
  <pivotTables>
    <pivotTable tabId="21" name="PivotSalesPurchase"/>
    <pivotTable tabId="21" name="PivotCategory"/>
  </pivotTables>
  <data>
    <olap pivotCacheId="951202408">
      <levels count="2">
        <level uniqueName="[Calender].[Day#].[(All)]" sourceCaption="(All)" count="0"/>
        <level uniqueName="[Calender].[Day#].[Day#]" sourceCaption="Day#" count="32">
          <ranges>
            <range startItem="0">
              <i n="[Calender].[Day#].&amp;[19]" c="19"/>
              <i n="[Calender].[Day#].&amp;[20]" c="20"/>
              <i n="[Calender].[Day#].&amp;[21]" c="21"/>
              <i n="[Calender].[Day#].&amp;[22]" c="22"/>
              <i n="[Calender].[Day#].&amp;[23]" c="23"/>
              <i n="[Calender].[Day#].&amp;[30]" c="30"/>
              <i n="[Calender].[Day#].&amp;[31]" c="31"/>
              <i n="[Calender].[Day#].&amp;[1]" c="1" nd="1"/>
              <i n="[Calender].[Day#].&amp;[2]" c="2" nd="1"/>
              <i n="[Calender].[Day#].&amp;[3]" c="3" nd="1"/>
              <i n="[Calender].[Day#].&amp;[4]" c="4" nd="1"/>
              <i n="[Calender].[Day#].&amp;[5]" c="5" nd="1"/>
              <i n="[Calender].[Day#].&amp;[6]" c="6" nd="1"/>
              <i n="[Calender].[Day#].&amp;[7]" c="7" nd="1"/>
              <i n="[Calender].[Day#].&amp;[8]" c="8" nd="1"/>
              <i n="[Calender].[Day#].&amp;[9]" c="9" nd="1"/>
              <i n="[Calender].[Day#].&amp;[10]" c="10" nd="1"/>
              <i n="[Calender].[Day#].&amp;[11]" c="11" nd="1"/>
              <i n="[Calender].[Day#].&amp;[12]" c="12" nd="1"/>
              <i n="[Calender].[Day#].&amp;[13]" c="13" nd="1"/>
              <i n="[Calender].[Day#].&amp;[14]" c="14" nd="1"/>
              <i n="[Calender].[Day#].&amp;[15]" c="15" nd="1"/>
              <i n="[Calender].[Day#].&amp;[16]" c="16" nd="1"/>
              <i n="[Calender].[Day#].&amp;[17]" c="17" nd="1"/>
              <i n="[Calender].[Day#].&amp;[18]" c="18" nd="1"/>
              <i n="[Calender].[Day#].&amp;[24]" c="24" nd="1"/>
              <i n="[Calender].[Day#].&amp;[25]" c="25" nd="1"/>
              <i n="[Calender].[Day#].&amp;[26]" c="26" nd="1"/>
              <i n="[Calender].[Day#].&amp;[27]" c="27" nd="1"/>
              <i n="[Calender].[Day#].&amp;[28]" c="28" nd="1"/>
              <i n="[Calender].[Day#].&amp;[29]" c="29" nd="1"/>
              <i n="[Calender].[Day#].&amp;" c="(blank)" nd="1"/>
            </range>
          </ranges>
        </level>
      </levels>
      <selections count="1">
        <selection n="[Calender].[Day#].[All]"/>
      </selections>
    </olap>
  </data>
  <extLst>
    <x:ext xmlns:x15="http://schemas.microsoft.com/office/spreadsheetml/2010/11/main" uri="{470722E0-AACD-4C17-9CDC-17EF765DBC7E}">
      <x15:slicerCacheHideItemsWithNoData count="1">
        <x15:slicerCacheOlapLevelName uniqueName="[Calender].[Day#].[Day#]" count="25"/>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Category1" xr10:uid="{97C41A1C-8056-4383-832A-279B70FB4F0E}" sourceName="[TableInvoiceDetails].[Sale_Category]">
  <pivotTables>
    <pivotTable tabId="21" name="Pivot_Services"/>
    <pivotTable tabId="21" name="PivotSalesPurchase"/>
    <pivotTable tabId="21" name="PivotCategory"/>
    <pivotTable tabId="21" name="Pivot_Business_Type"/>
    <pivotTable tabId="21" name="PivotTable6"/>
  </pivotTables>
  <data>
    <olap pivotCacheId="951202408">
      <levels count="2">
        <level uniqueName="[TableInvoiceDetails].[Sale_Category].[(All)]" sourceCaption="(All)" count="0"/>
        <level uniqueName="[TableInvoiceDetails].[Sale_Category].[Sale_Category]" sourceCaption="Sale_Category" count="6">
          <ranges>
            <range startItem="0">
              <i n="[TableInvoiceDetails].[Sale_Category].&amp;[Misc.]" c="Misc."/>
              <i n="[TableInvoiceDetails].[Sale_Category].&amp;[NADRA]" c="NADRA"/>
              <i n="[TableInvoiceDetails].[Sale_Category].&amp;[Online Payments]" c="Online Payments"/>
              <i n="[TableInvoiceDetails].[Sale_Category].&amp;[Photocopy]" c="Photocopy"/>
              <i n="[TableInvoiceDetails].[Sale_Category].&amp;[Union Concil]" c="Union Concil"/>
              <i n="[TableInvoiceDetails].[Sale_Category].&amp;[Word/Excel]" c="Word/Excel"/>
            </range>
          </ranges>
        </level>
      </levels>
      <selections count="1">
        <selection n="[TableInvoiceDetails].[Sale_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18E637DB-01E0-4E67-808E-36F995A3037A}" cache="Slicer_Month" caption="Month" level="1" style="SlicerStyleDark1" rowHeight="234950"/>
  <slicer name="Sale_Category 3" xr10:uid="{5DB4EC99-376D-488B-9773-63EE73F34D46}" cache="Slicer_Sale_Category1" caption="Category" level="1"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016D3341-EC6A-40A9-B256-FF86956DB14F}" cache="Slicer_Month" caption="Month" level="1" rowHeight="234950"/>
  <slicer name="Day#" xr10:uid="{1E0F6C0D-A2B0-4794-814E-0BAE2653C1C6}" cache="Slicer_Day" caption="Day#" level="1" style="SlicerStyleLight6" rowHeight="234950"/>
  <slicer name="Sale_Category" xr10:uid="{26F2549F-D806-4703-AFEC-166B4CDC18FC}" cache="Slicer_Sale_Category1" caption="Sale_Category" level="1" rowHeight="234950"/>
  <slicer name="Sale_Category 2" xr10:uid="{822014CE-1346-4058-9024-E2402659C5F5}" cache="Slicer_Sale_Category1" caption="Sale_Category" level="1" rowHeight="234950"/>
  <slicer name="Sale_Category 1" xr10:uid="{3629E015-09B5-4B9C-A5DC-EEF700A905C2}" cache="Slicer_Sale_Category1" caption="Sale_Category"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2FEE8E4-3C38-4136-AD15-AF908541BFF3}" name="TablePayments" displayName="TablePayments" ref="A1:J9" totalsRowShown="0" headerRowDxfId="29">
  <autoFilter ref="A1:J9" xr:uid="{D2FEE8E4-3C38-4136-AD15-AF908541BFF3}"/>
  <tableColumns count="10">
    <tableColumn id="1" xr3:uid="{975D53F7-2178-4042-A051-4387C9E749CD}" name="Payment_ID"/>
    <tableColumn id="2" xr3:uid="{6CF461B4-D0A0-495E-9C0D-E6E83DCEF904}" name="Date"/>
    <tableColumn id="3" xr3:uid="{44A137A8-6496-41A4-A9D6-EB5EF17B1E90}" name="Account_ID"/>
    <tableColumn id="4" xr3:uid="{2EA41725-1A85-46EE-8A21-F1BB4E6CCF5C}" name="Account_Name"/>
    <tableColumn id="5" xr3:uid="{BBAE38B2-84EF-4912-BACD-2D1956DCBF68}" name="Payment_Type"/>
    <tableColumn id="6" xr3:uid="{C35EA1F7-AB5E-41C6-82A5-A2B5A88A9762}" name="Payment_Method"/>
    <tableColumn id="7" xr3:uid="{4A54448C-33CC-4F00-849D-551587B45A46}" name="Amount"/>
    <tableColumn id="8" xr3:uid="{03CCD0FA-D6B8-4111-9F1F-2EF8D2EC0CB1}" name="Reference"/>
    <tableColumn id="9" xr3:uid="{F4810819-E188-4465-AB1E-34F49D737D9D}" name="Description"/>
    <tableColumn id="10" xr3:uid="{8C175B86-6277-473C-B4A6-D1A0FC092408}" name="Cash_Bank_Acc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ADC6B8-A606-4851-B775-F9A27FCC01E2}" name="TableServices" displayName="TableServices" ref="A1:G34" totalsRowShown="0" headerRowDxfId="25">
  <tableColumns count="7">
    <tableColumn id="1" xr3:uid="{AC8D4938-D32B-48D2-83D9-316BFF852493}" name="Service_ID" dataDxfId="24">
      <calculatedColumnFormula>"SRV-" &amp; TEXT(ROW()-1,"0000")</calculatedColumnFormula>
    </tableColumn>
    <tableColumn id="2" xr3:uid="{B80B987F-766E-4DC9-9557-667542362BB3}" name="Service_Name"/>
    <tableColumn id="3" xr3:uid="{192E310F-D663-4025-A461-92C3BE5C5F81}" name="Description"/>
    <tableColumn id="4" xr3:uid="{9E22CA87-8A91-4D85-B5B6-DF68F91F8D5B}" name="Rate_Type (Fixed/Hourly)"/>
    <tableColumn id="5" xr3:uid="{BC623129-0C47-4469-87E1-AB30CE15FA06}" name="Unit_Price"/>
    <tableColumn id="6" xr3:uid="{F84CB715-8507-4D59-8256-4A6DC1460EBD}" name="Service_Category"/>
    <tableColumn id="7" xr3:uid="{4EE5AA94-0F37-404A-AA87-7ACBC46043E6}" name="Tax_Applicab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C482346-5A77-4D84-ABD1-1ACA7460A1EB}" name="TableJournal" displayName="TableJournal" ref="A1:J73" totalsRowShown="0" headerRowDxfId="23">
  <tableColumns count="10">
    <tableColumn id="1" xr3:uid="{5DC92526-EF8D-470D-85AE-4612F1140404}" name="Journal_ID"/>
    <tableColumn id="2" xr3:uid="{75337143-D6D3-4C93-AFBF-104172406C98}" name="Journal_Date" dataDxfId="22"/>
    <tableColumn id="3" xr3:uid="{1F56012B-B439-4A56-B68D-B86105150A29}" name="Reference"/>
    <tableColumn id="5" xr3:uid="{71825651-876B-4ED7-B67B-5745B76CA3A8}" name="Account_ID"/>
    <tableColumn id="6" xr3:uid="{ABF86E67-F35D-421C-8C19-949219C89CD1}" name="Account_Name"/>
    <tableColumn id="7" xr3:uid="{A31399AA-CC8F-4B2D-82A5-9969CD1D8354}" name="Description"/>
    <tableColumn id="8" xr3:uid="{79E82CBE-D769-4FDF-AE11-664042704F22}" name="Debit"/>
    <tableColumn id="9" xr3:uid="{4A863655-F69E-42C3-B4B7-B5D3924D8CE8}" name="Credit"/>
    <tableColumn id="4" xr3:uid="{D531C542-229F-4608-97A0-FC6EB40DEA30}" name="Source_Type"/>
    <tableColumn id="10" xr3:uid="{97181060-C441-4601-85B7-5CF8A6B9A303}" name="Cash/Credit" dataDxfId="21">
      <calculatedColumnFormula>IF(TableJournal[[#This Row],[Account_Name]]="Cash","Cash","Credit")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3BA996-93FB-4B17-8A4E-2E55ACA4A68D}" name="TableAccounts" displayName="TableAccounts" ref="A1:K14" totalsRowShown="0" headerRowDxfId="28">
  <tableColumns count="11">
    <tableColumn id="1" xr3:uid="{47EEB145-188D-4EF9-804C-748477A03158}" name="Account_ID" dataDxfId="27">
      <calculatedColumnFormula>"ACC-" &amp; TEXT(ROW()-1,"0000")</calculatedColumnFormula>
    </tableColumn>
    <tableColumn id="2" xr3:uid="{5B66F53E-F77D-44EF-8A60-30F7DAF9120B}" name="Account_Name"/>
    <tableColumn id="3" xr3:uid="{A66F1DEC-820E-4C13-8DBA-913B2113794F}" name="Email"/>
    <tableColumn id="4" xr3:uid="{E89A862D-E863-4F34-8335-00C8C58A4F8F}" name="Phone"/>
    <tableColumn id="5" xr3:uid="{FCB53816-092C-4509-AFAD-F25868A78A18}" name="Address"/>
    <tableColumn id="6" xr3:uid="{C9831DA5-6B3B-4E6F-9E22-FCDFBA9CC0B2}" name="Country"/>
    <tableColumn id="7" xr3:uid="{109C782C-450F-43C3-AE73-12C776326D02}" name="Tax_Number"/>
    <tableColumn id="8" xr3:uid="{11FADC84-E40A-40BB-80E5-A7F43148E9F5}" name="Account_Category"/>
    <tableColumn id="9" xr3:uid="{84548A07-18B2-4246-B630-387A04853E7D}" name="Account_Type"/>
    <tableColumn id="10" xr3:uid="{38FD817D-3B8E-480A-A21B-F32D7EB49EA7}" name="Opening_Balance"/>
    <tableColumn id="11" xr3:uid="{88644CF8-201F-40FC-BB0A-1693C7AA52AF}" name="Current_Balance" dataDxfId="26">
      <calculatedColumnFormula>SUMIF(TableJournal[Account_ID],TableAccounts[[#This Row],[Account_ID]],TableJournal[Debit])-SUMIF(TableJournal[Account_ID],TableAccounts[[#This Row],[Account_ID]],TableJournal[Credit])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BFE5958-18BB-456C-B44F-7401ED75AA3C}" name="TablePurchases" displayName="TablePurchases" ref="A1:M13" totalsRowShown="0" headerRowDxfId="20">
  <tableColumns count="13">
    <tableColumn id="1" xr3:uid="{8BFD52C6-DAB7-4F4C-A20B-5D70B1B3576D}" name="Purchase_ID"/>
    <tableColumn id="2" xr3:uid="{70454D6B-91D7-4A77-819E-6E754AC0309C}" name="Purchase_Date"/>
    <tableColumn id="9" xr3:uid="{22114BF1-D2F1-4A76-BE06-1102D6E30429}" name="Account_Name"/>
    <tableColumn id="8" xr3:uid="{3CD13232-ECB9-4F96-9DF0-3C4F84A66755}" name="Account_ID"/>
    <tableColumn id="10" xr3:uid="{2A32746D-49DC-445B-981D-B35D1D9B9F15}" name="Sub_Total"/>
    <tableColumn id="11" xr3:uid="{18396223-7873-4596-A91A-394C876B6E01}" name="Tax_Amount"/>
    <tableColumn id="12" xr3:uid="{2420E052-7C6E-4656-888C-D715985A790A}" name="Discount"/>
    <tableColumn id="13" xr3:uid="{45820635-756A-4128-A667-8C243D8BF42C}" name="Grand_Total"/>
    <tableColumn id="7" xr3:uid="{79D61463-8736-48BB-924A-9CC3DD329F7A}" name="Payment_Method"/>
    <tableColumn id="3" xr3:uid="{8BB5321A-ABFB-4381-8846-F7F35E830BB2}" name="Payment_Status"/>
    <tableColumn id="14" xr3:uid="{34A6AA0C-A7A2-4D3A-AEC0-1DDD5B3FF9A2}" name="Due_Date"/>
    <tableColumn id="4" xr3:uid="{EC30691A-54F6-424B-B7FE-D41653DCC593}" name="Category"/>
    <tableColumn id="6" xr3:uid="{82391482-F6A2-458E-B3FE-9AB93613977B}" name="Reference_N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98C9AB-E749-4D54-A379-6BB599E503A8}" name="TableInvoicePurchaseDetails" displayName="TableInvoicePurchaseDetails" ref="A1:J14" totalsRowShown="0" headerRowDxfId="19">
  <tableColumns count="10">
    <tableColumn id="2" xr3:uid="{703BD0FE-3DCA-4487-8AFE-7D9A1F6C07F7}" name="Invoice_ID"/>
    <tableColumn id="3" xr3:uid="{F4267A0C-E9EB-4819-9098-50B8B0344741}" name="Service_ID" dataDxfId="18">
      <calculatedColumnFormula>IF(TableInvoicePurchaseDetails[[#This Row],[Service_Name]]&gt;0,_xlfn.XLOOKUP(TableInvoicePurchaseDetails[[#This Row],[Service_Name]],TableServices[Service_Name],TableServices[Service_ID],"-",0,1),"")</calculatedColumnFormula>
    </tableColumn>
    <tableColumn id="8" xr3:uid="{D5C07D60-3E9C-450D-BDF0-58AA780FA3AE}" name="Service_Name"/>
    <tableColumn id="4" xr3:uid="{1833249E-2EDF-464B-80A9-9ADB131B305B}" name="Description"/>
    <tableColumn id="5" xr3:uid="{5C69E9E6-A683-4991-AF25-AC69627EA147}" name="Qty_Hours"/>
    <tableColumn id="11" xr3:uid="{D579F88D-8D38-48C7-AD16-DA32CF6DDFDD}" name="Unit_Price"/>
    <tableColumn id="10" xr3:uid="{394B2EB1-E683-4C12-BB5E-006404EB6395}" name="Discount"/>
    <tableColumn id="9" xr3:uid="{5A62D2B9-F145-44C0-A46E-C01323A4DA87}" name="Tax"/>
    <tableColumn id="7" xr3:uid="{1E03B9F7-997F-4008-B25E-5D7A42EF79A5}" name="Line_Total"/>
    <tableColumn id="1" xr3:uid="{98A186FC-5DA6-4F08-BDB2-15C178CB3CB5}" name="Date" dataDxfId="17">
      <calculatedColumnFormula>_xlfn.XLOOKUP(TableInvoicePurchaseDetails[[#This Row],[Invoice_ID]],TablePurchases[Purchase_ID],TablePurchases[Purchase_Date],"",0,1)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090902F-1C56-4041-A529-00B10AA455BF}" name="TableInvoices" displayName="TableInvoices" ref="A1:K17" totalsRowShown="0" headerRowDxfId="16">
  <tableColumns count="11">
    <tableColumn id="1" xr3:uid="{66BEEDE8-2832-43DE-A7DD-DC234639D5E6}" name="Invoice_ID"/>
    <tableColumn id="2" xr3:uid="{593A1D0E-DCB5-4B28-8794-83987794E103}" name="Invoice_Date"/>
    <tableColumn id="11" xr3:uid="{AB3C6E56-C4C8-496C-9A39-461BD54DAEC7}" name="Account_Name"/>
    <tableColumn id="3" xr3:uid="{B9221F67-6321-46A8-ADEC-7379DF68DF23}" name="Account_ID"/>
    <tableColumn id="4" xr3:uid="{ED8FA829-3E85-4467-BA14-E00AE824FFBA}" name="Sub_Total"/>
    <tableColumn id="5" xr3:uid="{A912FCE5-B147-478A-BD85-FAC85FCBC86E}" name="Tax_Amount"/>
    <tableColumn id="6" xr3:uid="{769C5852-AF70-4D81-81CA-BE253265AC75}" name="Discount"/>
    <tableColumn id="7" xr3:uid="{7224FB93-65AE-4978-8767-6D21586623B2}" name="Grand_Total"/>
    <tableColumn id="10" xr3:uid="{4C4B313D-7C17-4AF0-9776-EC2E527655E2}" name="Payment_Method"/>
    <tableColumn id="8" xr3:uid="{391070D4-ABD8-4682-BFF1-62D136F19DA1}" name="Status (Paid/Unpaid)"/>
    <tableColumn id="9" xr3:uid="{0F887A0F-8E34-497C-B964-882976195EEF}" name="Due_Dat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CBDCAE-99FC-4016-8EC5-4DCD86FAD2C3}" name="TableInvoiceDetails" displayName="TableInvoiceDetails" ref="A1:L25" totalsRowShown="0" headerRowDxfId="15">
  <tableColumns count="12">
    <tableColumn id="2" xr3:uid="{8B0C5E8A-CACD-4048-ADA9-4F3BAA68FE18}" name="Invoice_ID"/>
    <tableColumn id="3" xr3:uid="{B4001F47-FE94-4082-BAB2-8A2516E572C5}" name="Service_ID">
      <calculatedColumnFormula>IF(TableInvoiceDetails[[#This Row],[Service_Name]]&gt;0,_xlfn.XLOOKUP(TableInvoiceDetails[[#This Row],[Service_Name]],TableServices[Service_Name],TableServices[Service_ID],"-",0,1),"")</calculatedColumnFormula>
    </tableColumn>
    <tableColumn id="8" xr3:uid="{A0D89286-01A9-4C4D-B624-F2D03E347E2D}" name="Service_Name"/>
    <tableColumn id="4" xr3:uid="{CAA713FA-B7BA-4A75-BA2D-6F36C73A1BF2}" name="Description"/>
    <tableColumn id="5" xr3:uid="{36D4D022-365B-420A-A860-B8221FDBE541}" name="Qty"/>
    <tableColumn id="11" xr3:uid="{586CA282-15CC-488C-A908-1F2D88A1A4C5}" name="Unit_Price"/>
    <tableColumn id="10" xr3:uid="{962A31A1-5ECA-4C06-B8E9-B55D4F3617CD}" name="Discount"/>
    <tableColumn id="9" xr3:uid="{21F53E46-4F75-4C7A-9372-FC7A62D3EA75}" name="Tax"/>
    <tableColumn id="7" xr3:uid="{788BD02D-31CE-43E9-9121-594515279AF2}" name="Line_Total" dataDxfId="14"/>
    <tableColumn id="1" xr3:uid="{9C76683E-1E93-4727-9B1D-C866CE62FB17}" name="Sale_Category" dataDxfId="13">
      <calculatedColumnFormula>IFERROR(VLOOKUP(TableInvoiceDetails[[#This Row],[Service_ID]],TableServices[],6,0),"")</calculatedColumnFormula>
    </tableColumn>
    <tableColumn id="6" xr3:uid="{975F2D54-5BD3-41A1-9A69-0C4AE7742FAF}" name="Date" dataDxfId="12">
      <calculatedColumnFormula>_xlfn.XLOOKUP(TableInvoiceDetails[[#This Row],[Invoice_ID]],TableInvoices[Invoice_ID],TableInvoices[Invoice_Date],"",0,1)</calculatedColumnFormula>
    </tableColumn>
    <tableColumn id="15" xr3:uid="{B94C0CA7-62E3-4DC4-8D13-0A10F91BD249}" name="Business Type" dataDxfId="11">
      <calculatedColumnFormula>_xlfn.XLOOKUP(TableInvoiceDetails[[#This Row],[Invoice_ID]],TableJournal[Reference],TableJournal[Cash/Credit],"",0,1)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72AEA8E-34FE-4D59-8AD9-4CA2299F810B}" name="Calender" displayName="Calender" ref="A1:H1801" totalsRowShown="0">
  <autoFilter ref="A1:H1801" xr:uid="{272AEA8E-34FE-4D59-8AD9-4CA2299F810B}"/>
  <tableColumns count="8">
    <tableColumn id="1" xr3:uid="{A93CF8B7-3715-489B-A6B9-36D7B603A66D}" name="Date" dataDxfId="10">
      <calculatedColumnFormula>A1+1</calculatedColumnFormula>
    </tableColumn>
    <tableColumn id="2" xr3:uid="{2CD36BF1-C3FA-4347-9CE8-79BD48B9CE27}" name="Year">
      <calculatedColumnFormula>YEAR(A2)</calculatedColumnFormula>
    </tableColumn>
    <tableColumn id="3" xr3:uid="{838A1127-9B46-447F-9E5B-CB48F652F4E2}" name="Month" dataDxfId="9">
      <calculatedColumnFormula>TEXT(A2,"mmm-yy")</calculatedColumnFormula>
    </tableColumn>
    <tableColumn id="4" xr3:uid="{8A3C9E7F-8CBB-46DA-BFCE-FDADFDBBE9C9}" name="Month#">
      <calculatedColumnFormula>MONTH(A2)</calculatedColumnFormula>
    </tableColumn>
    <tableColumn id="5" xr3:uid="{A0DFEEA3-84EB-45D3-9B1C-BA1B48362B81}" name="Day#">
      <calculatedColumnFormula>DAY(A2)</calculatedColumnFormula>
    </tableColumn>
    <tableColumn id="6" xr3:uid="{BF163D54-98CF-48CD-BC98-6B2D073D6597}" name="Day">
      <calculatedColumnFormula>TEXT(A2,"ddd")</calculatedColumnFormula>
    </tableColumn>
    <tableColumn id="7" xr3:uid="{A24DCDCD-23A0-420B-842A-30E02AF6B355}" name="Week" dataDxfId="8">
      <calculatedColumnFormula>WEEKNUM(Calender[[#This Row],[Date]])</calculatedColumnFormula>
    </tableColumn>
    <tableColumn id="8" xr3:uid="{B98E9595-F705-44BA-9195-051455C1A465}" name="sort by" dataDxfId="7">
      <calculatedColumnFormula>TEXT(Calender[[#This Row],[Date]],"yymmdd")</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3F4B8-DA63-4336-AF0F-281E32742BCD}" name="Table8" displayName="Table8" ref="G4:G7" totalsRowShown="0">
  <autoFilter ref="G4:G7" xr:uid="{63E3F4B8-DA63-4336-AF0F-281E32742BCD}"/>
  <tableColumns count="1">
    <tableColumn id="1" xr3:uid="{55DA2374-BA8B-4D16-91EF-C009E41C6F1F}" name="Payment Statu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53314E-24D3-4701-822A-2DD391BFE71E}" name="Table9" displayName="Table9" ref="D4:D10" totalsRowShown="0">
  <autoFilter ref="D4:D10" xr:uid="{4853314E-24D3-4701-822A-2DD391BFE71E}"/>
  <tableColumns count="1">
    <tableColumn id="1" xr3:uid="{C5F01AD0-6B0F-4312-B089-A19254FA6B26}" name="Payment Method"/>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330C1D9-5F40-4C3E-9CA6-322B7D12032E}" name="Table11" displayName="Table11" ref="A1:E2" totalsRowShown="0" headerRowDxfId="6" tableBorderDxfId="5">
  <tableColumns count="5">
    <tableColumn id="1" xr3:uid="{8856D80F-DA33-4278-B802-0C6D28780405}" name="Start_Date" dataDxfId="4"/>
    <tableColumn id="2" xr3:uid="{7B50A70A-BB50-4BA5-94BC-D2F9AA0B0975}" name="Expiry_Date" dataDxfId="3"/>
    <tableColumn id="3" xr3:uid="{CEFF2C4C-B1E6-4570-9FCD-AE5B137C8AAC}" name="Status" dataDxfId="2"/>
    <tableColumn id="4" xr3:uid="{A3F09406-C122-47D1-9C9D-DA11AEA0B59F}" name="Username" dataDxfId="1"/>
    <tableColumn id="5" xr3:uid="{BCDFF6C4-6F54-45A1-A5B4-57C4A4339777}"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5.bin"/><Relationship Id="rId1" Type="http://schemas.openxmlformats.org/officeDocument/2006/relationships/hyperlink" Target="mailto:salaardigitalservices@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4.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B3F41-455E-4DC2-B4FF-6A09270B72E1}">
  <sheetPr codeName="Sheet14"/>
  <dimension ref="A1:W50"/>
  <sheetViews>
    <sheetView showGridLines="0" showRowColHeaders="0" tabSelected="1" zoomScale="120" zoomScaleNormal="120" workbookViewId="0">
      <selection activeCell="E29" sqref="E29"/>
    </sheetView>
  </sheetViews>
  <sheetFormatPr defaultColWidth="0" defaultRowHeight="14.4" zeroHeight="1" x14ac:dyDescent="0.3"/>
  <cols>
    <col min="1" max="15" width="8.88671875" style="75" customWidth="1"/>
    <col min="16" max="16" width="9.21875" style="75" customWidth="1"/>
    <col min="17" max="20" width="8.88671875" style="75" customWidth="1"/>
    <col min="21" max="21" width="3" style="75" customWidth="1"/>
    <col min="22" max="22" width="13.109375" style="75" hidden="1" customWidth="1"/>
    <col min="23" max="16384" width="8.88671875" style="75" hidden="1"/>
  </cols>
  <sheetData>
    <row r="1" spans="22:23" s="73" customFormat="1" ht="28.8" customHeight="1" x14ac:dyDescent="0.3"/>
    <row r="2" spans="22:23" s="74" customFormat="1" ht="28.8" customHeight="1" x14ac:dyDescent="0.3"/>
    <row r="3" spans="22:23" x14ac:dyDescent="0.3"/>
    <row r="4" spans="22:23" x14ac:dyDescent="0.3"/>
    <row r="5" spans="22:23" x14ac:dyDescent="0.3">
      <c r="V5" s="75" t="s">
        <v>183</v>
      </c>
      <c r="W5" s="75">
        <f>-1*SUMIF(TableAccounts[Account_Type],Dashboard!V5,TableAccounts[Current_Balance])</f>
        <v>75480</v>
      </c>
    </row>
    <row r="6" spans="22:23" x14ac:dyDescent="0.3">
      <c r="V6" s="75" t="s">
        <v>182</v>
      </c>
      <c r="W6" s="75">
        <f>SUMIF(TableAccounts[Account_Type],Dashboard!V6,TableAccounts[Current_Balance])</f>
        <v>29980</v>
      </c>
    </row>
    <row r="7" spans="22:23" x14ac:dyDescent="0.3">
      <c r="V7" s="75" t="s">
        <v>106</v>
      </c>
      <c r="W7" s="75">
        <f>SUMIF(TableAccounts[Account_Type],Dashboard!V7,TableAccounts[Current_Balance])</f>
        <v>26000</v>
      </c>
    </row>
    <row r="8" spans="22:23" x14ac:dyDescent="0.3">
      <c r="V8" s="75" t="s">
        <v>293</v>
      </c>
      <c r="W8" s="75">
        <f>+W5-W6-W7</f>
        <v>19500</v>
      </c>
    </row>
    <row r="9" spans="22:23" x14ac:dyDescent="0.3">
      <c r="V9" s="75" t="s">
        <v>145</v>
      </c>
      <c r="W9" s="75">
        <f>SUMIF(TableAccounts[Account_Type],Dashboard!V9,TableAccounts[Current_Balance])</f>
        <v>12845</v>
      </c>
    </row>
    <row r="10" spans="22:23" x14ac:dyDescent="0.3"/>
    <row r="11" spans="22:23" x14ac:dyDescent="0.3"/>
    <row r="12" spans="22:23" x14ac:dyDescent="0.3"/>
    <row r="13" spans="22:23" x14ac:dyDescent="0.3"/>
    <row r="14" spans="22:23" x14ac:dyDescent="0.3"/>
    <row r="15" spans="22:23" x14ac:dyDescent="0.3"/>
    <row r="16" spans="22:23"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sheetData>
  <sheetProtection algorithmName="SHA-512" hashValue="yRf9G+5u8q51IWZhFau2BybMtgvzQTChpiJUtASKMbK8ehJ0rDWktIv0tlC+VtWZTXAuNlRl74/r3vcPHjZwCA==" saltValue="4x16fUVtATaI+mSY5lPutA==" spinCount="100000" sheet="1" objects="1" scenarios="1" formatCells="0" formatColumns="0" formatRows="0" insertColumns="0" insertHyperlinks="0" deleteColumns="0" deleteRows="0" selectLockedCells="1"/>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DE539C5-2D99-4B20-9374-AFA885EDED96}">
          <x14:formula1>
            <xm:f>DB_Accounts!$I$2:$I$14</xm:f>
          </x14:formula1>
          <xm:sqref>V5:V9</xm:sqref>
        </x14:dataValidation>
      </x14:dataValidation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4C90-497C-4C3A-8043-B6A5F4EF0702}">
  <sheetPr codeName="Sheet9">
    <tabColor rgb="FFFFFF00"/>
  </sheetPr>
  <dimension ref="A1:BJ153"/>
  <sheetViews>
    <sheetView showGridLines="0" showRowColHeaders="0" zoomScale="120" zoomScaleNormal="120" workbookViewId="0">
      <selection sqref="A1:G1"/>
    </sheetView>
  </sheetViews>
  <sheetFormatPr defaultColWidth="0" defaultRowHeight="14.4" zeroHeight="1" x14ac:dyDescent="0.3"/>
  <cols>
    <col min="1" max="1" width="18.6640625" customWidth="1"/>
    <col min="2" max="2" width="20.77734375" customWidth="1"/>
    <col min="3" max="3" width="6.77734375" customWidth="1"/>
    <col min="4" max="6" width="7.33203125" customWidth="1"/>
    <col min="7" max="7" width="14" customWidth="1"/>
    <col min="8" max="8" width="4.33203125" customWidth="1"/>
    <col min="9" max="9" width="14.5546875" customWidth="1"/>
    <col min="10" max="10" width="16.109375" style="16" bestFit="1" customWidth="1"/>
    <col min="11" max="11" width="25.33203125" style="18" customWidth="1"/>
    <col min="12" max="12" width="8.88671875" style="75" customWidth="1"/>
    <col min="13" max="13" width="12.88671875" bestFit="1" customWidth="1"/>
    <col min="14" max="16" width="8.88671875" customWidth="1"/>
    <col min="17" max="17" width="9.88671875" customWidth="1"/>
    <col min="18" max="26" width="8.88671875" hidden="1" customWidth="1"/>
  </cols>
  <sheetData>
    <row r="1" spans="1:62" ht="17.399999999999999" x14ac:dyDescent="0.3">
      <c r="A1" s="116" t="s">
        <v>117</v>
      </c>
      <c r="B1" s="117"/>
      <c r="C1" s="118"/>
      <c r="D1" s="118"/>
      <c r="E1" s="118"/>
      <c r="F1" s="118"/>
      <c r="G1" s="119"/>
      <c r="H1" s="75"/>
      <c r="I1" s="75"/>
      <c r="J1" s="78"/>
      <c r="K1" s="79"/>
    </row>
    <row r="2" spans="1:62" ht="15.6" x14ac:dyDescent="0.3">
      <c r="A2" s="120" t="s">
        <v>123</v>
      </c>
      <c r="B2" s="121"/>
      <c r="C2" s="122"/>
      <c r="D2" s="122"/>
      <c r="E2" s="122"/>
      <c r="F2" s="122"/>
      <c r="G2" s="123"/>
      <c r="J2" s="26" t="s">
        <v>163</v>
      </c>
      <c r="K2" s="27" t="str">
        <f>"INV-" &amp; TEXT(COUNTA(TableInvoices[Account_Name]) + 1, "0000")</f>
        <v>INV-0016</v>
      </c>
    </row>
    <row r="3" spans="1:62" ht="15.6" x14ac:dyDescent="0.3">
      <c r="A3" s="124" t="s">
        <v>118</v>
      </c>
      <c r="B3" s="125"/>
      <c r="C3" s="125"/>
      <c r="D3" s="125"/>
      <c r="E3" s="125"/>
      <c r="F3" s="125"/>
      <c r="G3" s="126"/>
      <c r="J3" s="23" t="s">
        <v>111</v>
      </c>
      <c r="K3" s="63"/>
      <c r="L3" s="75" t="s">
        <v>142</v>
      </c>
      <c r="M3" t="s">
        <v>142</v>
      </c>
      <c r="N3" t="s">
        <v>142</v>
      </c>
      <c r="O3" t="s">
        <v>142</v>
      </c>
      <c r="P3" t="s">
        <v>142</v>
      </c>
      <c r="Q3" t="s">
        <v>142</v>
      </c>
      <c r="R3" t="s">
        <v>142</v>
      </c>
      <c r="S3" t="s">
        <v>142</v>
      </c>
      <c r="T3" t="s">
        <v>142</v>
      </c>
      <c r="U3" t="s">
        <v>142</v>
      </c>
      <c r="V3" t="s">
        <v>142</v>
      </c>
      <c r="W3" t="s">
        <v>142</v>
      </c>
      <c r="X3" t="s">
        <v>142</v>
      </c>
      <c r="Y3" t="s">
        <v>142</v>
      </c>
      <c r="Z3" t="s">
        <v>142</v>
      </c>
      <c r="AD3" t="str" cm="1">
        <f t="array" ref="AD3:AP3">TRANSPOSE(_xlfn._xlws.SORT(_xlfn.UNIQUE(_xlfn._xlws.FILTER(TableAccounts[Account_Name],ISNUMBER(SEARCH($K$3,TableAccounts[Account_Name])),"Not Found"))))</f>
        <v>Abr Supplier</v>
      </c>
      <c r="AE3" t="str">
        <v>Ans Supplier</v>
      </c>
      <c r="AF3" t="str">
        <v>Bank</v>
      </c>
      <c r="AG3" t="str">
        <v>Cash</v>
      </c>
      <c r="AH3" t="str">
        <v>Expenses</v>
      </c>
      <c r="AI3" t="str">
        <v>GPS Customer</v>
      </c>
      <c r="AJ3" t="str">
        <v>Input Tax</v>
      </c>
      <c r="AK3" t="str">
        <v>Meh Customer</v>
      </c>
      <c r="AL3" t="str">
        <v>Online</v>
      </c>
      <c r="AM3" t="str">
        <v>Other Customers</v>
      </c>
      <c r="AN3" t="str">
        <v>Purchase</v>
      </c>
      <c r="AO3" t="str">
        <v>Sales Revenue</v>
      </c>
      <c r="AP3" t="str">
        <v>Sales Tax Payable</v>
      </c>
    </row>
    <row r="4" spans="1:62" ht="14.4" customHeight="1" x14ac:dyDescent="0.3">
      <c r="A4" s="134"/>
      <c r="B4" s="135"/>
      <c r="C4" s="136"/>
      <c r="D4" s="136"/>
      <c r="E4" s="136"/>
      <c r="F4" s="136"/>
      <c r="G4" s="137"/>
      <c r="J4" s="23" t="s">
        <v>112</v>
      </c>
      <c r="K4" s="28" t="str">
        <f>IFERROR(VLOOKUP(K3,TableAccounts[[Account_Name]:[Current_Balance]],4,0),"-")</f>
        <v>-</v>
      </c>
      <c r="Z4" t="s">
        <v>142</v>
      </c>
    </row>
    <row r="5" spans="1:62" ht="14.4" customHeight="1" x14ac:dyDescent="0.3">
      <c r="A5" s="140" t="s">
        <v>124</v>
      </c>
      <c r="B5" s="141"/>
      <c r="C5" s="142"/>
      <c r="D5" s="142"/>
      <c r="E5" s="142"/>
      <c r="F5" s="142"/>
      <c r="G5" s="143"/>
      <c r="J5" s="23" t="s">
        <v>125</v>
      </c>
      <c r="K5" s="28" t="str">
        <f>IFERROR(VLOOKUP(K3,TableAccounts[[Account_Name]:[Current_Balance]],3,0),"-")</f>
        <v>-</v>
      </c>
      <c r="Z5" t="s">
        <v>142</v>
      </c>
    </row>
    <row r="6" spans="1:62" ht="14.4" customHeight="1" x14ac:dyDescent="0.3">
      <c r="A6" s="2" t="s">
        <v>119</v>
      </c>
      <c r="B6" s="20" t="str">
        <f>K2</f>
        <v>INV-0016</v>
      </c>
      <c r="C6" s="3"/>
      <c r="E6" s="4"/>
      <c r="F6" s="21" t="s">
        <v>158</v>
      </c>
      <c r="G6" s="72">
        <f ca="1">TODAY()</f>
        <v>46257</v>
      </c>
      <c r="J6" s="23" t="s">
        <v>126</v>
      </c>
      <c r="K6" s="28" t="str">
        <f>IFERROR(VLOOKUP(K3,TableAccounts[[Account_Name]:[Current_Balance]],10,0),"-")</f>
        <v>-</v>
      </c>
      <c r="Z6" t="s">
        <v>142</v>
      </c>
    </row>
    <row r="7" spans="1:62" x14ac:dyDescent="0.3">
      <c r="A7" s="2" t="s">
        <v>111</v>
      </c>
      <c r="B7" s="144" t="str">
        <f>IF(K17="Paid",K16,K3)</f>
        <v>Cash</v>
      </c>
      <c r="C7" s="144"/>
      <c r="D7" s="144"/>
      <c r="E7" s="144"/>
      <c r="F7" s="144"/>
      <c r="G7" s="5"/>
      <c r="J7" s="23" t="s">
        <v>143</v>
      </c>
      <c r="K7" s="29" t="str">
        <f>_xlfn.XLOOKUP(K24,TableAccounts[Account_Name],TableAccounts[Account_ID],"-",0,1)</f>
        <v>ACC-0007</v>
      </c>
      <c r="Z7" t="s">
        <v>142</v>
      </c>
    </row>
    <row r="8" spans="1:62" x14ac:dyDescent="0.3">
      <c r="A8" s="2" t="s">
        <v>112</v>
      </c>
      <c r="B8" s="71" t="str">
        <f>IF(K17="Paid","-",K4)</f>
        <v>-</v>
      </c>
      <c r="C8" s="71"/>
      <c r="D8" s="71"/>
      <c r="E8" s="71"/>
      <c r="F8" s="71"/>
      <c r="G8" s="6"/>
      <c r="J8" s="23"/>
      <c r="K8" s="24"/>
      <c r="Z8" t="s">
        <v>142</v>
      </c>
    </row>
    <row r="9" spans="1:62" x14ac:dyDescent="0.3">
      <c r="A9" s="7" t="s">
        <v>120</v>
      </c>
      <c r="B9" s="14" t="s">
        <v>7</v>
      </c>
      <c r="C9" s="8" t="s">
        <v>113</v>
      </c>
      <c r="D9" s="8" t="s">
        <v>18</v>
      </c>
      <c r="E9" s="8" t="s">
        <v>122</v>
      </c>
      <c r="F9" s="8" t="s">
        <v>110</v>
      </c>
      <c r="G9" s="9" t="s">
        <v>114</v>
      </c>
      <c r="J9" s="23" t="s">
        <v>130</v>
      </c>
      <c r="K9" s="63"/>
      <c r="L9" s="75" t="s">
        <v>142</v>
      </c>
      <c r="M9" t="s">
        <v>142</v>
      </c>
      <c r="N9" t="s">
        <v>142</v>
      </c>
      <c r="O9" t="s">
        <v>142</v>
      </c>
      <c r="P9" t="s">
        <v>142</v>
      </c>
      <c r="Q9" t="s">
        <v>142</v>
      </c>
      <c r="R9" t="s">
        <v>142</v>
      </c>
      <c r="S9" t="s">
        <v>142</v>
      </c>
      <c r="T9" t="s">
        <v>142</v>
      </c>
      <c r="U9" t="s">
        <v>142</v>
      </c>
      <c r="V9" t="s">
        <v>142</v>
      </c>
      <c r="Z9" t="s">
        <v>142</v>
      </c>
      <c r="AD9" t="str" cm="1">
        <f t="array" ref="AD9:BJ9">TRANSPOSE(_xlfn._xlws.SORT(_xlfn.UNIQUE(_xlfn._xlws.FILTER(TableServices[Service_Name],ISNUMBER(SEARCH($K$9,TableServices[Service_Name])),"Not Found"))))</f>
        <v>B Form Normal</v>
      </c>
      <c r="AE9" t="str">
        <v>B Form Urgent</v>
      </c>
      <c r="AF9" t="str">
        <v>Biomatric Verification</v>
      </c>
      <c r="AG9" t="str">
        <v>Birth Certificate 01-10</v>
      </c>
      <c r="AH9" t="str">
        <v>Birth Certificate 10-15</v>
      </c>
      <c r="AI9" t="str">
        <v>Birth Certificate 15-18</v>
      </c>
      <c r="AJ9" t="str">
        <v>Birth Certificate 18-30</v>
      </c>
      <c r="AK9" t="str">
        <v>CNIC Cancilation</v>
      </c>
      <c r="AL9" t="str">
        <v>CNIC Exective</v>
      </c>
      <c r="AM9" t="str">
        <v>CNIC Montly</v>
      </c>
      <c r="AN9" t="str">
        <v>CNIC Urgent</v>
      </c>
      <c r="AO9" t="str">
        <v>Death Certificate</v>
      </c>
      <c r="AP9" t="str">
        <v>Divorce Certificate</v>
      </c>
      <c r="AQ9" t="str">
        <v>Doc. Compoisition</v>
      </c>
      <c r="AR9" t="str">
        <v>Easypesa</v>
      </c>
      <c r="AS9" t="str">
        <v>FRC</v>
      </c>
      <c r="AT9" t="str">
        <v>Inspection fee</v>
      </c>
      <c r="AU9" t="str">
        <v>Jazz Cash</v>
      </c>
      <c r="AV9" t="str">
        <v>Marriage Cert. Mus.</v>
      </c>
      <c r="AW9" t="str">
        <v>Marriage Cert. Non</v>
      </c>
      <c r="AX9" t="str">
        <v>Misc. Expenses</v>
      </c>
      <c r="AY9" t="str">
        <v>Photostate BW</v>
      </c>
      <c r="AZ9" t="str">
        <v>Photostate Color</v>
      </c>
      <c r="BA9" t="str">
        <v>Print BW</v>
      </c>
      <c r="BB9" t="str">
        <v>Print Color</v>
      </c>
      <c r="BC9" t="str">
        <v>Service PKR 100</v>
      </c>
      <c r="BD9" t="str">
        <v>Service PKR 1000</v>
      </c>
      <c r="BE9" t="str">
        <v>Service PKR 200</v>
      </c>
      <c r="BF9" t="str">
        <v>Service PKR 300</v>
      </c>
      <c r="BG9" t="str">
        <v>Service PKR 50</v>
      </c>
      <c r="BH9" t="str">
        <v>Service PKR 500</v>
      </c>
      <c r="BI9" t="str">
        <v>Train Tickets</v>
      </c>
      <c r="BJ9" t="str">
        <v>Transfer Motor Vehile</v>
      </c>
    </row>
    <row r="10" spans="1:62" x14ac:dyDescent="0.3">
      <c r="A10" s="68"/>
      <c r="B10" s="69"/>
      <c r="C10" s="70"/>
      <c r="D10" s="70"/>
      <c r="E10" s="70"/>
      <c r="F10" s="70"/>
      <c r="G10" s="19" t="str">
        <f>IF(C10&gt;0,C10*D10-E10+F10,"")</f>
        <v/>
      </c>
      <c r="J10" s="23" t="s">
        <v>144</v>
      </c>
      <c r="K10" s="30" t="str">
        <f>IF(Invoice_Entry!K9&gt;0,VLOOKUP($K$9,TableServices[[Service_Name]:[Tax_Applicable]],2,0),"-")</f>
        <v>-</v>
      </c>
      <c r="V10" t="s">
        <v>142</v>
      </c>
      <c r="Z10" t="s">
        <v>142</v>
      </c>
    </row>
    <row r="11" spans="1:62" x14ac:dyDescent="0.3">
      <c r="A11" s="68"/>
      <c r="B11" s="69"/>
      <c r="C11" s="70"/>
      <c r="D11" s="70"/>
      <c r="E11" s="70"/>
      <c r="F11" s="70"/>
      <c r="G11" s="19" t="str">
        <f t="shared" ref="G11:G14" si="0">IF(C11&gt;0,C11*D11-E11+F11,"")</f>
        <v/>
      </c>
      <c r="J11" s="23" t="s">
        <v>131</v>
      </c>
      <c r="K11" s="63"/>
      <c r="V11" t="s">
        <v>142</v>
      </c>
      <c r="Z11" t="s">
        <v>142</v>
      </c>
    </row>
    <row r="12" spans="1:62" x14ac:dyDescent="0.3">
      <c r="A12" s="68"/>
      <c r="B12" s="69"/>
      <c r="C12" s="70"/>
      <c r="D12" s="70"/>
      <c r="E12" s="70"/>
      <c r="F12" s="70"/>
      <c r="G12" s="19" t="str">
        <f t="shared" si="0"/>
        <v/>
      </c>
      <c r="J12" s="23" t="s">
        <v>127</v>
      </c>
      <c r="K12" s="64"/>
      <c r="V12" t="s">
        <v>142</v>
      </c>
      <c r="Z12" t="s">
        <v>142</v>
      </c>
    </row>
    <row r="13" spans="1:62" x14ac:dyDescent="0.3">
      <c r="A13" s="68"/>
      <c r="B13" s="69"/>
      <c r="C13" s="70"/>
      <c r="D13" s="70"/>
      <c r="E13" s="70"/>
      <c r="F13" s="70"/>
      <c r="G13" s="19" t="str">
        <f t="shared" si="0"/>
        <v/>
      </c>
      <c r="J13" s="23" t="s">
        <v>121</v>
      </c>
      <c r="K13" s="63"/>
      <c r="V13" t="s">
        <v>142</v>
      </c>
      <c r="Z13" t="s">
        <v>142</v>
      </c>
    </row>
    <row r="14" spans="1:62" x14ac:dyDescent="0.3">
      <c r="A14" s="68"/>
      <c r="B14" s="69"/>
      <c r="C14" s="70"/>
      <c r="D14" s="70"/>
      <c r="E14" s="70"/>
      <c r="F14" s="70"/>
      <c r="G14" s="19" t="str">
        <f t="shared" si="0"/>
        <v/>
      </c>
      <c r="J14" s="23" t="s">
        <v>115</v>
      </c>
      <c r="K14" s="65"/>
      <c r="V14" t="s">
        <v>142</v>
      </c>
      <c r="Z14" t="s">
        <v>142</v>
      </c>
    </row>
    <row r="15" spans="1:62" x14ac:dyDescent="0.3">
      <c r="A15" s="10"/>
      <c r="B15" s="15"/>
      <c r="C15" s="12"/>
      <c r="D15" s="12"/>
      <c r="E15" s="12"/>
      <c r="F15" s="12"/>
      <c r="G15" s="13"/>
      <c r="J15" s="23"/>
      <c r="K15" s="24"/>
      <c r="V15" t="s">
        <v>142</v>
      </c>
      <c r="Z15" t="s">
        <v>142</v>
      </c>
    </row>
    <row r="16" spans="1:62" x14ac:dyDescent="0.3">
      <c r="A16" s="138" t="s">
        <v>133</v>
      </c>
      <c r="B16" s="139"/>
      <c r="C16" s="139"/>
      <c r="D16" s="139"/>
      <c r="E16" s="139"/>
      <c r="F16" s="139"/>
      <c r="G16" s="11">
        <f>C10*D10+C11*D11+C12*D12+C13*D13+C14*D14</f>
        <v>0</v>
      </c>
      <c r="J16" s="23" t="s">
        <v>128</v>
      </c>
      <c r="K16" s="66" t="s">
        <v>145</v>
      </c>
      <c r="V16" t="s">
        <v>142</v>
      </c>
      <c r="Z16" t="s">
        <v>142</v>
      </c>
    </row>
    <row r="17" spans="1:26" x14ac:dyDescent="0.3">
      <c r="A17" s="138" t="s">
        <v>115</v>
      </c>
      <c r="B17" s="139"/>
      <c r="C17" s="139"/>
      <c r="D17" s="139"/>
      <c r="E17" s="139"/>
      <c r="F17" s="139"/>
      <c r="G17" s="11">
        <f>SUM(F10:F14)</f>
        <v>0</v>
      </c>
      <c r="J17" s="23" t="s">
        <v>129</v>
      </c>
      <c r="K17" s="66" t="s">
        <v>148</v>
      </c>
      <c r="V17" t="s">
        <v>142</v>
      </c>
      <c r="Z17" t="s">
        <v>142</v>
      </c>
    </row>
    <row r="18" spans="1:26" x14ac:dyDescent="0.3">
      <c r="A18" s="138" t="s">
        <v>121</v>
      </c>
      <c r="B18" s="139"/>
      <c r="C18" s="139"/>
      <c r="D18" s="139"/>
      <c r="E18" s="139"/>
      <c r="F18" s="139"/>
      <c r="G18" s="11">
        <f>SUM(E10:E14)</f>
        <v>0</v>
      </c>
      <c r="J18" s="23" t="s">
        <v>132</v>
      </c>
      <c r="K18" s="25" t="str">
        <f>IF(K17="Un-paid",G6+30," - ")</f>
        <v xml:space="preserve"> - </v>
      </c>
      <c r="V18" t="s">
        <v>142</v>
      </c>
      <c r="Z18" t="s">
        <v>142</v>
      </c>
    </row>
    <row r="19" spans="1:26" x14ac:dyDescent="0.3">
      <c r="A19" s="138" t="s">
        <v>116</v>
      </c>
      <c r="B19" s="139"/>
      <c r="C19" s="139"/>
      <c r="D19" s="139"/>
      <c r="E19" s="139"/>
      <c r="F19" s="139"/>
      <c r="G19" s="11">
        <f>G16+G17-G18</f>
        <v>0</v>
      </c>
      <c r="V19" t="s">
        <v>142</v>
      </c>
      <c r="Z19" t="s">
        <v>142</v>
      </c>
    </row>
    <row r="20" spans="1:26" x14ac:dyDescent="0.3">
      <c r="A20" s="127" t="s">
        <v>153</v>
      </c>
      <c r="B20" s="128"/>
      <c r="C20" s="129"/>
      <c r="D20" s="129"/>
      <c r="E20" s="129"/>
      <c r="F20" s="129"/>
      <c r="G20" s="130"/>
      <c r="V20" t="s">
        <v>142</v>
      </c>
      <c r="Z20" t="s">
        <v>142</v>
      </c>
    </row>
    <row r="21" spans="1:26" ht="15" thickBot="1" x14ac:dyDescent="0.35">
      <c r="A21" s="131"/>
      <c r="B21" s="132"/>
      <c r="C21" s="132"/>
      <c r="D21" s="132"/>
      <c r="E21" s="132"/>
      <c r="F21" s="132"/>
      <c r="G21" s="133"/>
      <c r="V21" t="s">
        <v>142</v>
      </c>
      <c r="Z21" t="s">
        <v>142</v>
      </c>
    </row>
    <row r="22" spans="1:26" s="75" customFormat="1" x14ac:dyDescent="0.3">
      <c r="J22" s="78"/>
      <c r="K22" s="79"/>
      <c r="V22" s="75" t="s">
        <v>142</v>
      </c>
      <c r="Z22" s="75" t="s">
        <v>142</v>
      </c>
    </row>
    <row r="23" spans="1:26" s="75" customFormat="1" hidden="1" x14ac:dyDescent="0.3">
      <c r="I23" s="80" t="s">
        <v>134</v>
      </c>
      <c r="J23" s="80" t="s">
        <v>135</v>
      </c>
      <c r="K23" s="80" t="s">
        <v>136</v>
      </c>
      <c r="L23" s="80" t="s">
        <v>137</v>
      </c>
      <c r="M23" s="80" t="s">
        <v>138</v>
      </c>
      <c r="N23" s="80" t="s">
        <v>110</v>
      </c>
      <c r="O23" s="80" t="s">
        <v>122</v>
      </c>
      <c r="P23" s="80" t="s">
        <v>139</v>
      </c>
      <c r="Q23" s="80" t="s">
        <v>140</v>
      </c>
      <c r="R23" s="80" t="s">
        <v>100</v>
      </c>
      <c r="S23" s="80" t="s">
        <v>141</v>
      </c>
      <c r="V23" s="75" t="s">
        <v>142</v>
      </c>
      <c r="Z23" s="75" t="s">
        <v>142</v>
      </c>
    </row>
    <row r="24" spans="1:26" s="75" customFormat="1" hidden="1" x14ac:dyDescent="0.3">
      <c r="I24" s="81" t="str">
        <f>B6</f>
        <v>INV-0016</v>
      </c>
      <c r="J24" s="82">
        <f ca="1">G6</f>
        <v>46257</v>
      </c>
      <c r="K24" s="83" t="str">
        <f>IF(K16="Credit",B7,K16)</f>
        <v>Cash</v>
      </c>
      <c r="L24" s="84" t="str">
        <f>+K7</f>
        <v>ACC-0007</v>
      </c>
      <c r="M24" s="85">
        <f>G16</f>
        <v>0</v>
      </c>
      <c r="N24" s="85">
        <f>+G17</f>
        <v>0</v>
      </c>
      <c r="O24" s="85">
        <f>+G18</f>
        <v>0</v>
      </c>
      <c r="P24" s="86">
        <f>+G19</f>
        <v>0</v>
      </c>
      <c r="Q24" s="84" t="str">
        <f>+K16</f>
        <v>Cash</v>
      </c>
      <c r="R24" s="84" t="str">
        <f>+K17</f>
        <v>Paid</v>
      </c>
      <c r="S24" s="87" t="str">
        <f>+K18</f>
        <v xml:space="preserve"> - </v>
      </c>
      <c r="V24" s="75" t="s">
        <v>142</v>
      </c>
      <c r="Z24" s="75" t="s">
        <v>142</v>
      </c>
    </row>
    <row r="25" spans="1:26" s="75" customFormat="1" hidden="1" x14ac:dyDescent="0.3">
      <c r="V25" s="75" t="s">
        <v>142</v>
      </c>
      <c r="Z25" s="75" t="s">
        <v>142</v>
      </c>
    </row>
    <row r="26" spans="1:26" s="75" customFormat="1" hidden="1" x14ac:dyDescent="0.3">
      <c r="I26" s="88" t="s">
        <v>154</v>
      </c>
      <c r="J26" s="88" t="s">
        <v>178</v>
      </c>
      <c r="K26" s="88" t="s">
        <v>174</v>
      </c>
      <c r="L26" s="88" t="s">
        <v>20</v>
      </c>
      <c r="M26" s="88" t="s">
        <v>136</v>
      </c>
      <c r="N26" s="88" t="s">
        <v>7</v>
      </c>
      <c r="O26" s="88" t="s">
        <v>155</v>
      </c>
      <c r="P26" s="88" t="s">
        <v>147</v>
      </c>
      <c r="Q26" s="88" t="s">
        <v>177</v>
      </c>
      <c r="V26" s="75" t="s">
        <v>142</v>
      </c>
      <c r="Z26" s="75" t="s">
        <v>142</v>
      </c>
    </row>
    <row r="27" spans="1:26" s="75" customFormat="1" hidden="1" x14ac:dyDescent="0.3">
      <c r="I27" s="84" t="str">
        <f>"JRN-"&amp;TEXT(COUNTA(TableJournal[Account_Name])+1,"00000")</f>
        <v>JRN-00073</v>
      </c>
      <c r="J27" s="82">
        <f ca="1">G6</f>
        <v>46257</v>
      </c>
      <c r="K27" s="89" t="str">
        <f>B6</f>
        <v>INV-0016</v>
      </c>
      <c r="L27" s="87" t="str">
        <f>_xlfn.XLOOKUP(M27,TableAccounts[Account_Name],TableAccounts[Account_ID],"-",0,1)</f>
        <v>ACC-0007</v>
      </c>
      <c r="M27" s="84" t="str">
        <f>IF(K16="Credit",B7,K16)</f>
        <v>Cash</v>
      </c>
      <c r="N27" s="84" t="s">
        <v>201</v>
      </c>
      <c r="O27" s="90">
        <f>G19</f>
        <v>0</v>
      </c>
      <c r="P27" s="83">
        <v>0</v>
      </c>
      <c r="Q27" s="83" t="s">
        <v>200</v>
      </c>
      <c r="V27" s="75" t="s">
        <v>142</v>
      </c>
      <c r="Z27" s="75" t="s">
        <v>142</v>
      </c>
    </row>
    <row r="28" spans="1:26" s="75" customFormat="1" hidden="1" x14ac:dyDescent="0.3">
      <c r="I28" s="84" t="str">
        <f>"JRN-"&amp;TEXT(COUNTA(TableJournal[Account_Name])+2,"00000")</f>
        <v>JRN-00074</v>
      </c>
      <c r="J28" s="82">
        <f ca="1">J27</f>
        <v>46257</v>
      </c>
      <c r="K28" s="89" t="str">
        <f t="shared" ref="K28" si="1">K27</f>
        <v>INV-0016</v>
      </c>
      <c r="L28" s="87" t="str">
        <f>_xlfn.XLOOKUP(M28,TableAccounts[Account_Name],TableAccounts[Account_ID],"-",0,1)</f>
        <v>ACC-0011</v>
      </c>
      <c r="M28" s="84" t="s">
        <v>183</v>
      </c>
      <c r="N28" s="84" t="s">
        <v>201</v>
      </c>
      <c r="O28" s="83">
        <v>0</v>
      </c>
      <c r="P28" s="90">
        <f>G16-G18</f>
        <v>0</v>
      </c>
      <c r="Q28" s="83" t="s">
        <v>200</v>
      </c>
      <c r="V28" s="75" t="s">
        <v>142</v>
      </c>
      <c r="Z28" s="75" t="s">
        <v>142</v>
      </c>
    </row>
    <row r="29" spans="1:26" s="75" customFormat="1" hidden="1" x14ac:dyDescent="0.3">
      <c r="I29" s="84" t="str">
        <f>"JRN-"&amp;TEXT(COUNTA(TableJournal[Account_Name])+3,"00000")</f>
        <v>JRN-00075</v>
      </c>
      <c r="J29" s="82">
        <f ca="1">J28</f>
        <v>46257</v>
      </c>
      <c r="K29" s="89" t="str">
        <f t="shared" ref="K29" si="2">K28</f>
        <v>INV-0016</v>
      </c>
      <c r="L29" s="87" t="str">
        <f>_xlfn.XLOOKUP(M29,TableAccounts[Account_Name],TableAccounts[Account_ID],"-",0,1)</f>
        <v>ACC-0009</v>
      </c>
      <c r="M29" s="84" t="s">
        <v>180</v>
      </c>
      <c r="N29" s="84" t="s">
        <v>201</v>
      </c>
      <c r="O29" s="83">
        <v>0</v>
      </c>
      <c r="P29" s="90">
        <f>G17</f>
        <v>0</v>
      </c>
      <c r="Q29" s="83" t="s">
        <v>200</v>
      </c>
      <c r="V29" s="75" t="s">
        <v>142</v>
      </c>
      <c r="Z29" s="75" t="s">
        <v>142</v>
      </c>
    </row>
    <row r="30" spans="1:26" s="75" customFormat="1" x14ac:dyDescent="0.3">
      <c r="V30" s="75" t="s">
        <v>142</v>
      </c>
      <c r="Z30" s="75" t="s">
        <v>142</v>
      </c>
    </row>
    <row r="31" spans="1:26" s="75" customFormat="1" x14ac:dyDescent="0.3">
      <c r="J31" s="78"/>
      <c r="K31" s="79"/>
      <c r="V31" s="75" t="s">
        <v>142</v>
      </c>
      <c r="Z31" s="75" t="s">
        <v>142</v>
      </c>
    </row>
    <row r="32" spans="1:26" s="75" customFormat="1" x14ac:dyDescent="0.3">
      <c r="J32" s="78"/>
      <c r="K32" s="79"/>
      <c r="V32" s="75" t="s">
        <v>142</v>
      </c>
      <c r="Z32" s="75" t="s">
        <v>142</v>
      </c>
    </row>
    <row r="33" spans="10:26" s="75" customFormat="1" x14ac:dyDescent="0.3">
      <c r="J33" s="78"/>
      <c r="K33" s="79"/>
      <c r="V33" s="75" t="s">
        <v>142</v>
      </c>
      <c r="Z33" s="75" t="s">
        <v>142</v>
      </c>
    </row>
    <row r="34" spans="10:26" s="75" customFormat="1" x14ac:dyDescent="0.3">
      <c r="J34" s="78"/>
      <c r="K34" s="79"/>
      <c r="V34" s="75" t="s">
        <v>142</v>
      </c>
      <c r="Z34" s="75" t="s">
        <v>142</v>
      </c>
    </row>
    <row r="35" spans="10:26" s="75" customFormat="1" x14ac:dyDescent="0.3">
      <c r="J35" s="78"/>
      <c r="K35" s="79"/>
      <c r="V35" s="75" t="s">
        <v>142</v>
      </c>
      <c r="Z35" s="75" t="s">
        <v>142</v>
      </c>
    </row>
    <row r="36" spans="10:26" s="75" customFormat="1" x14ac:dyDescent="0.3">
      <c r="J36" s="78"/>
      <c r="K36" s="79"/>
      <c r="V36" s="75" t="s">
        <v>142</v>
      </c>
      <c r="Z36" s="75" t="s">
        <v>142</v>
      </c>
    </row>
    <row r="37" spans="10:26" s="75" customFormat="1" x14ac:dyDescent="0.3">
      <c r="J37" s="78"/>
      <c r="K37" s="79"/>
      <c r="V37" s="75" t="s">
        <v>142</v>
      </c>
      <c r="Z37" s="75" t="s">
        <v>142</v>
      </c>
    </row>
    <row r="38" spans="10:26" s="75" customFormat="1" x14ac:dyDescent="0.3">
      <c r="J38" s="78"/>
      <c r="K38" s="79"/>
      <c r="V38" s="75" t="s">
        <v>142</v>
      </c>
      <c r="Z38" s="75" t="s">
        <v>142</v>
      </c>
    </row>
    <row r="39" spans="10:26" s="75" customFormat="1" x14ac:dyDescent="0.3">
      <c r="J39" s="78"/>
      <c r="K39" s="75" t="s">
        <v>142</v>
      </c>
      <c r="L39" s="75" t="s">
        <v>142</v>
      </c>
      <c r="M39" s="75" t="s">
        <v>142</v>
      </c>
      <c r="N39" s="75" t="s">
        <v>142</v>
      </c>
      <c r="O39" s="75" t="s">
        <v>142</v>
      </c>
      <c r="P39" s="75" t="s">
        <v>142</v>
      </c>
      <c r="Q39" s="75" t="s">
        <v>142</v>
      </c>
      <c r="R39" s="75" t="s">
        <v>142</v>
      </c>
      <c r="S39" s="75" t="s">
        <v>142</v>
      </c>
      <c r="T39" s="75" t="s">
        <v>142</v>
      </c>
      <c r="U39" s="75" t="s">
        <v>142</v>
      </c>
      <c r="V39" s="75" t="s">
        <v>142</v>
      </c>
      <c r="W39" s="75" t="s">
        <v>142</v>
      </c>
      <c r="X39" s="75" t="s">
        <v>142</v>
      </c>
      <c r="Y39" s="75" t="s">
        <v>142</v>
      </c>
      <c r="Z39" s="75" t="s">
        <v>142</v>
      </c>
    </row>
    <row r="40" spans="10:26" s="75" customFormat="1" x14ac:dyDescent="0.3">
      <c r="J40" s="78"/>
      <c r="K40" s="75" t="s">
        <v>142</v>
      </c>
      <c r="V40" s="75" t="s">
        <v>142</v>
      </c>
    </row>
    <row r="41" spans="10:26" s="75" customFormat="1" x14ac:dyDescent="0.3">
      <c r="J41" s="78"/>
      <c r="K41" s="75" t="s">
        <v>142</v>
      </c>
      <c r="V41" s="75" t="s">
        <v>142</v>
      </c>
    </row>
    <row r="42" spans="10:26" s="75" customFormat="1" x14ac:dyDescent="0.3">
      <c r="J42" s="78"/>
      <c r="K42" s="75" t="s">
        <v>142</v>
      </c>
      <c r="V42" s="75" t="s">
        <v>142</v>
      </c>
    </row>
    <row r="43" spans="10:26" s="75" customFormat="1" x14ac:dyDescent="0.3">
      <c r="J43" s="78"/>
      <c r="K43" s="75" t="s">
        <v>142</v>
      </c>
      <c r="V43" s="75" t="s">
        <v>142</v>
      </c>
    </row>
    <row r="44" spans="10:26" hidden="1" x14ac:dyDescent="0.3">
      <c r="K44" t="str" cm="1">
        <f t="array" ref="K44:K56">_xlfn.UNIQUE(TableAccounts[Account_Name],FALSE,TRUE)</f>
        <v>Ans Supplier</v>
      </c>
      <c r="V44" t="s">
        <v>142</v>
      </c>
    </row>
    <row r="45" spans="10:26" hidden="1" x14ac:dyDescent="0.3">
      <c r="K45" t="str">
        <v>Abr Supplier</v>
      </c>
      <c r="V45" t="s">
        <v>142</v>
      </c>
    </row>
    <row r="46" spans="10:26" hidden="1" x14ac:dyDescent="0.3">
      <c r="K46" t="str">
        <v>Meh Customer</v>
      </c>
      <c r="V46" t="s">
        <v>142</v>
      </c>
    </row>
    <row r="47" spans="10:26" hidden="1" x14ac:dyDescent="0.3">
      <c r="K47" t="str">
        <v>Other Customers</v>
      </c>
      <c r="V47" t="s">
        <v>142</v>
      </c>
    </row>
    <row r="48" spans="10:26" hidden="1" x14ac:dyDescent="0.3">
      <c r="K48" t="str">
        <v>Expenses</v>
      </c>
      <c r="V48" t="s">
        <v>142</v>
      </c>
    </row>
    <row r="49" spans="11:22" hidden="1" x14ac:dyDescent="0.3">
      <c r="K49" t="str">
        <v>GPS Customer</v>
      </c>
      <c r="V49" t="s">
        <v>142</v>
      </c>
    </row>
    <row r="50" spans="11:22" hidden="1" x14ac:dyDescent="0.3">
      <c r="K50" s="18" t="str">
        <v>Cash</v>
      </c>
      <c r="V50" t="s">
        <v>142</v>
      </c>
    </row>
    <row r="51" spans="11:22" hidden="1" x14ac:dyDescent="0.3">
      <c r="K51" s="18" t="str">
        <v>Bank</v>
      </c>
      <c r="V51" t="s">
        <v>142</v>
      </c>
    </row>
    <row r="52" spans="11:22" hidden="1" x14ac:dyDescent="0.3">
      <c r="K52" s="18" t="str">
        <v>Sales Tax Payable</v>
      </c>
      <c r="V52" t="s">
        <v>142</v>
      </c>
    </row>
    <row r="53" spans="11:22" hidden="1" x14ac:dyDescent="0.3">
      <c r="K53" s="18" t="str">
        <v>Input Tax</v>
      </c>
      <c r="V53" t="s">
        <v>142</v>
      </c>
    </row>
    <row r="54" spans="11:22" hidden="1" x14ac:dyDescent="0.3">
      <c r="K54" s="18" t="str">
        <v>Sales Revenue</v>
      </c>
      <c r="V54" t="s">
        <v>142</v>
      </c>
    </row>
    <row r="55" spans="11:22" hidden="1" x14ac:dyDescent="0.3">
      <c r="K55" s="18" t="str">
        <v>Purchase</v>
      </c>
      <c r="V55" t="s">
        <v>142</v>
      </c>
    </row>
    <row r="56" spans="11:22" hidden="1" x14ac:dyDescent="0.3">
      <c r="K56" s="18" t="str">
        <v>Online</v>
      </c>
      <c r="V56" t="s">
        <v>142</v>
      </c>
    </row>
    <row r="57" spans="11:22" hidden="1" x14ac:dyDescent="0.3">
      <c r="V57" t="s">
        <v>142</v>
      </c>
    </row>
    <row r="58" spans="11:22" hidden="1" x14ac:dyDescent="0.3">
      <c r="V58" t="s">
        <v>142</v>
      </c>
    </row>
    <row r="59" spans="11:22" hidden="1" x14ac:dyDescent="0.3">
      <c r="V59" t="s">
        <v>142</v>
      </c>
    </row>
    <row r="60" spans="11:22" hidden="1" x14ac:dyDescent="0.3">
      <c r="V60" t="s">
        <v>142</v>
      </c>
    </row>
    <row r="61" spans="11:22" hidden="1" x14ac:dyDescent="0.3">
      <c r="V61" t="s">
        <v>142</v>
      </c>
    </row>
    <row r="62" spans="11:22" hidden="1" x14ac:dyDescent="0.3">
      <c r="V62" t="s">
        <v>142</v>
      </c>
    </row>
    <row r="63" spans="11:22" hidden="1" x14ac:dyDescent="0.3">
      <c r="V63" t="s">
        <v>142</v>
      </c>
    </row>
    <row r="64" spans="11:22" hidden="1" x14ac:dyDescent="0.3">
      <c r="V64" t="s">
        <v>142</v>
      </c>
    </row>
    <row r="65" spans="22:22" hidden="1" x14ac:dyDescent="0.3">
      <c r="V65" t="s">
        <v>142</v>
      </c>
    </row>
    <row r="66" spans="22:22" hidden="1" x14ac:dyDescent="0.3">
      <c r="V66" t="s">
        <v>142</v>
      </c>
    </row>
    <row r="67" spans="22:22" hidden="1" x14ac:dyDescent="0.3">
      <c r="V67" t="s">
        <v>142</v>
      </c>
    </row>
    <row r="68" spans="22:22" hidden="1" x14ac:dyDescent="0.3">
      <c r="V68" t="s">
        <v>142</v>
      </c>
    </row>
    <row r="69" spans="22:22" hidden="1" x14ac:dyDescent="0.3">
      <c r="V69" t="s">
        <v>142</v>
      </c>
    </row>
    <row r="70" spans="22:22" hidden="1" x14ac:dyDescent="0.3">
      <c r="V70" t="s">
        <v>142</v>
      </c>
    </row>
    <row r="71" spans="22:22" hidden="1" x14ac:dyDescent="0.3">
      <c r="V71" t="s">
        <v>142</v>
      </c>
    </row>
    <row r="72" spans="22:22" hidden="1" x14ac:dyDescent="0.3">
      <c r="V72" t="s">
        <v>142</v>
      </c>
    </row>
    <row r="73" spans="22:22" hidden="1" x14ac:dyDescent="0.3">
      <c r="V73" t="s">
        <v>142</v>
      </c>
    </row>
    <row r="74" spans="22:22" hidden="1" x14ac:dyDescent="0.3">
      <c r="V74" t="s">
        <v>142</v>
      </c>
    </row>
    <row r="75" spans="22:22" hidden="1" x14ac:dyDescent="0.3">
      <c r="V75" t="s">
        <v>142</v>
      </c>
    </row>
    <row r="76" spans="22:22" hidden="1" x14ac:dyDescent="0.3">
      <c r="V76" t="s">
        <v>142</v>
      </c>
    </row>
    <row r="77" spans="22:22" hidden="1" x14ac:dyDescent="0.3">
      <c r="V77" t="s">
        <v>142</v>
      </c>
    </row>
    <row r="78" spans="22:22" hidden="1" x14ac:dyDescent="0.3">
      <c r="V78" t="s">
        <v>142</v>
      </c>
    </row>
    <row r="79" spans="22:22" hidden="1" x14ac:dyDescent="0.3">
      <c r="V79" t="s">
        <v>142</v>
      </c>
    </row>
    <row r="80" spans="22:22" hidden="1" x14ac:dyDescent="0.3">
      <c r="V80" t="s">
        <v>142</v>
      </c>
    </row>
    <row r="81" spans="22:22" hidden="1" x14ac:dyDescent="0.3">
      <c r="V81" t="s">
        <v>142</v>
      </c>
    </row>
    <row r="82" spans="22:22" hidden="1" x14ac:dyDescent="0.3">
      <c r="V82" t="s">
        <v>142</v>
      </c>
    </row>
    <row r="83" spans="22:22" hidden="1" x14ac:dyDescent="0.3">
      <c r="V83" t="s">
        <v>142</v>
      </c>
    </row>
    <row r="84" spans="22:22" hidden="1" x14ac:dyDescent="0.3">
      <c r="V84" t="s">
        <v>142</v>
      </c>
    </row>
    <row r="85" spans="22:22" hidden="1" x14ac:dyDescent="0.3">
      <c r="V85" t="s">
        <v>142</v>
      </c>
    </row>
    <row r="86" spans="22:22" hidden="1" x14ac:dyDescent="0.3">
      <c r="V86" t="s">
        <v>142</v>
      </c>
    </row>
    <row r="87" spans="22:22" hidden="1" x14ac:dyDescent="0.3">
      <c r="V87" t="s">
        <v>142</v>
      </c>
    </row>
    <row r="88" spans="22:22" hidden="1" x14ac:dyDescent="0.3">
      <c r="V88" t="s">
        <v>142</v>
      </c>
    </row>
    <row r="89" spans="22:22" hidden="1" x14ac:dyDescent="0.3">
      <c r="V89" t="s">
        <v>142</v>
      </c>
    </row>
    <row r="90" spans="22:22" hidden="1" x14ac:dyDescent="0.3">
      <c r="V90" t="s">
        <v>142</v>
      </c>
    </row>
    <row r="91" spans="22:22" hidden="1" x14ac:dyDescent="0.3">
      <c r="V91" t="s">
        <v>142</v>
      </c>
    </row>
    <row r="92" spans="22:22" hidden="1" x14ac:dyDescent="0.3">
      <c r="V92" t="s">
        <v>142</v>
      </c>
    </row>
    <row r="93" spans="22:22" hidden="1" x14ac:dyDescent="0.3">
      <c r="V93" t="s">
        <v>142</v>
      </c>
    </row>
    <row r="94" spans="22:22" hidden="1" x14ac:dyDescent="0.3">
      <c r="V94" t="s">
        <v>142</v>
      </c>
    </row>
    <row r="95" spans="22:22" hidden="1" x14ac:dyDescent="0.3">
      <c r="V95" t="s">
        <v>142</v>
      </c>
    </row>
    <row r="96" spans="22:22" hidden="1" x14ac:dyDescent="0.3">
      <c r="V96" t="s">
        <v>142</v>
      </c>
    </row>
    <row r="97" spans="22:22" hidden="1" x14ac:dyDescent="0.3">
      <c r="V97" t="s">
        <v>142</v>
      </c>
    </row>
    <row r="98" spans="22:22" hidden="1" x14ac:dyDescent="0.3">
      <c r="V98" t="s">
        <v>142</v>
      </c>
    </row>
    <row r="99" spans="22:22" hidden="1" x14ac:dyDescent="0.3">
      <c r="V99" t="s">
        <v>142</v>
      </c>
    </row>
    <row r="100" spans="22:22" hidden="1" x14ac:dyDescent="0.3">
      <c r="V100" t="s">
        <v>142</v>
      </c>
    </row>
    <row r="101" spans="22:22" hidden="1" x14ac:dyDescent="0.3">
      <c r="V101" t="s">
        <v>142</v>
      </c>
    </row>
    <row r="102" spans="22:22" hidden="1" x14ac:dyDescent="0.3">
      <c r="V102" t="s">
        <v>142</v>
      </c>
    </row>
    <row r="103" spans="22:22" hidden="1" x14ac:dyDescent="0.3">
      <c r="V103" t="s">
        <v>142</v>
      </c>
    </row>
    <row r="104" spans="22:22" hidden="1" x14ac:dyDescent="0.3">
      <c r="V104" t="s">
        <v>142</v>
      </c>
    </row>
    <row r="105" spans="22:22" hidden="1" x14ac:dyDescent="0.3">
      <c r="V105" t="s">
        <v>142</v>
      </c>
    </row>
    <row r="106" spans="22:22" hidden="1" x14ac:dyDescent="0.3">
      <c r="V106" t="s">
        <v>142</v>
      </c>
    </row>
    <row r="107" spans="22:22" hidden="1" x14ac:dyDescent="0.3">
      <c r="V107" t="s">
        <v>142</v>
      </c>
    </row>
    <row r="108" spans="22:22" hidden="1" x14ac:dyDescent="0.3">
      <c r="V108" t="s">
        <v>142</v>
      </c>
    </row>
    <row r="109" spans="22:22" hidden="1" x14ac:dyDescent="0.3">
      <c r="V109" t="s">
        <v>142</v>
      </c>
    </row>
    <row r="110" spans="22:22" hidden="1" x14ac:dyDescent="0.3">
      <c r="V110" t="s">
        <v>142</v>
      </c>
    </row>
    <row r="111" spans="22:22" hidden="1" x14ac:dyDescent="0.3">
      <c r="V111" t="s">
        <v>142</v>
      </c>
    </row>
    <row r="112" spans="22:22" hidden="1" x14ac:dyDescent="0.3">
      <c r="V112" t="s">
        <v>142</v>
      </c>
    </row>
    <row r="113" spans="11:22" hidden="1" x14ac:dyDescent="0.3">
      <c r="V113" t="s">
        <v>142</v>
      </c>
    </row>
    <row r="114" spans="11:22" hidden="1" x14ac:dyDescent="0.3">
      <c r="V114" t="s">
        <v>142</v>
      </c>
    </row>
    <row r="115" spans="11:22" hidden="1" x14ac:dyDescent="0.3">
      <c r="V115" t="s">
        <v>142</v>
      </c>
    </row>
    <row r="116" spans="11:22" hidden="1" x14ac:dyDescent="0.3">
      <c r="K116" t="s">
        <v>142</v>
      </c>
      <c r="L116" s="75" t="s">
        <v>142</v>
      </c>
      <c r="M116" t="s">
        <v>142</v>
      </c>
      <c r="N116" t="s">
        <v>142</v>
      </c>
      <c r="O116" t="s">
        <v>142</v>
      </c>
      <c r="P116" t="s">
        <v>142</v>
      </c>
      <c r="Q116" t="s">
        <v>142</v>
      </c>
      <c r="R116" t="s">
        <v>142</v>
      </c>
      <c r="S116" t="s">
        <v>142</v>
      </c>
      <c r="T116" t="s">
        <v>142</v>
      </c>
      <c r="U116" t="s">
        <v>142</v>
      </c>
      <c r="V116" t="s">
        <v>142</v>
      </c>
    </row>
    <row r="117" spans="11:22" hidden="1" x14ac:dyDescent="0.3">
      <c r="K117" t="s">
        <v>142</v>
      </c>
    </row>
    <row r="118" spans="11:22" hidden="1" x14ac:dyDescent="0.3">
      <c r="K118" t="s">
        <v>142</v>
      </c>
    </row>
    <row r="119" spans="11:22" hidden="1" x14ac:dyDescent="0.3">
      <c r="K119" t="s">
        <v>142</v>
      </c>
    </row>
    <row r="120" spans="11:22" hidden="1" x14ac:dyDescent="0.3">
      <c r="K120" t="s">
        <v>142</v>
      </c>
    </row>
    <row r="121" spans="11:22" hidden="1" x14ac:dyDescent="0.3">
      <c r="K121" s="18" t="str" cm="1">
        <f t="array" ref="K121:K153">_xlfn.UNIQUE(TableServices[Service_Name],FALSE,TRUE)</f>
        <v>Photostate BW</v>
      </c>
    </row>
    <row r="122" spans="11:22" hidden="1" x14ac:dyDescent="0.3">
      <c r="K122" s="18" t="str">
        <v>Photostate Color</v>
      </c>
    </row>
    <row r="123" spans="11:22" hidden="1" x14ac:dyDescent="0.3">
      <c r="K123" s="18" t="str">
        <v>Print BW</v>
      </c>
    </row>
    <row r="124" spans="11:22" hidden="1" x14ac:dyDescent="0.3">
      <c r="K124" s="18" t="str">
        <v>Print Color</v>
      </c>
    </row>
    <row r="125" spans="11:22" hidden="1" x14ac:dyDescent="0.3">
      <c r="K125" s="18" t="str">
        <v>CNIC Montly</v>
      </c>
    </row>
    <row r="126" spans="11:22" hidden="1" x14ac:dyDescent="0.3">
      <c r="K126" s="18" t="str">
        <v>CNIC Urgent</v>
      </c>
    </row>
    <row r="127" spans="11:22" hidden="1" x14ac:dyDescent="0.3">
      <c r="K127" s="18" t="str">
        <v>CNIC Exective</v>
      </c>
    </row>
    <row r="128" spans="11:22" hidden="1" x14ac:dyDescent="0.3">
      <c r="K128" s="18" t="str">
        <v>B Form Normal</v>
      </c>
    </row>
    <row r="129" spans="11:11" hidden="1" x14ac:dyDescent="0.3">
      <c r="K129" s="18" t="str">
        <v>B Form Urgent</v>
      </c>
    </row>
    <row r="130" spans="11:11" hidden="1" x14ac:dyDescent="0.3">
      <c r="K130" s="18" t="str">
        <v>FRC</v>
      </c>
    </row>
    <row r="131" spans="11:11" hidden="1" x14ac:dyDescent="0.3">
      <c r="K131" s="18" t="str">
        <v>CNIC Cancilation</v>
      </c>
    </row>
    <row r="132" spans="11:11" hidden="1" x14ac:dyDescent="0.3">
      <c r="K132" s="18" t="str">
        <v>Doc. Compoisition</v>
      </c>
    </row>
    <row r="133" spans="11:11" hidden="1" x14ac:dyDescent="0.3">
      <c r="K133" s="18" t="str">
        <v>Birth Certificate 01-10</v>
      </c>
    </row>
    <row r="134" spans="11:11" hidden="1" x14ac:dyDescent="0.3">
      <c r="K134" s="18" t="str">
        <v>Birth Certificate 10-15</v>
      </c>
    </row>
    <row r="135" spans="11:11" hidden="1" x14ac:dyDescent="0.3">
      <c r="K135" s="18" t="str">
        <v>Birth Certificate 15-18</v>
      </c>
    </row>
    <row r="136" spans="11:11" hidden="1" x14ac:dyDescent="0.3">
      <c r="K136" s="18" t="str">
        <v>Birth Certificate 18-30</v>
      </c>
    </row>
    <row r="137" spans="11:11" hidden="1" x14ac:dyDescent="0.3">
      <c r="K137" s="18" t="str">
        <v>Marriage Cert. Mus.</v>
      </c>
    </row>
    <row r="138" spans="11:11" hidden="1" x14ac:dyDescent="0.3">
      <c r="K138" s="18" t="str">
        <v>Marriage Cert. Non</v>
      </c>
    </row>
    <row r="139" spans="11:11" hidden="1" x14ac:dyDescent="0.3">
      <c r="K139" s="18" t="str">
        <v>Divorce Certificate</v>
      </c>
    </row>
    <row r="140" spans="11:11" hidden="1" x14ac:dyDescent="0.3">
      <c r="K140" s="18" t="str">
        <v>Death Certificate</v>
      </c>
    </row>
    <row r="141" spans="11:11" hidden="1" x14ac:dyDescent="0.3">
      <c r="K141" s="18" t="str">
        <v>Service PKR 100</v>
      </c>
    </row>
    <row r="142" spans="11:11" hidden="1" x14ac:dyDescent="0.3">
      <c r="K142" s="18" t="str">
        <v>Service PKR 200</v>
      </c>
    </row>
    <row r="143" spans="11:11" hidden="1" x14ac:dyDescent="0.3">
      <c r="K143" s="18" t="str">
        <v>Service PKR 300</v>
      </c>
    </row>
    <row r="144" spans="11:11" hidden="1" x14ac:dyDescent="0.3">
      <c r="K144" s="18" t="str">
        <v>Service PKR 500</v>
      </c>
    </row>
    <row r="145" spans="11:11" hidden="1" x14ac:dyDescent="0.3">
      <c r="K145" s="18" t="str">
        <v>Service PKR 1000</v>
      </c>
    </row>
    <row r="146" spans="11:11" hidden="1" x14ac:dyDescent="0.3">
      <c r="K146" s="18" t="str">
        <v>Service PKR 50</v>
      </c>
    </row>
    <row r="147" spans="11:11" hidden="1" x14ac:dyDescent="0.3">
      <c r="K147" s="18" t="str">
        <v>Misc. Expenses</v>
      </c>
    </row>
    <row r="148" spans="11:11" hidden="1" x14ac:dyDescent="0.3">
      <c r="K148" s="18" t="str">
        <v>Transfer Motor Vehile</v>
      </c>
    </row>
    <row r="149" spans="11:11" hidden="1" x14ac:dyDescent="0.3">
      <c r="K149" s="18" t="str">
        <v>Biomatric Verification</v>
      </c>
    </row>
    <row r="150" spans="11:11" hidden="1" x14ac:dyDescent="0.3">
      <c r="K150" s="18" t="str">
        <v>Inspection fee</v>
      </c>
    </row>
    <row r="151" spans="11:11" hidden="1" x14ac:dyDescent="0.3">
      <c r="K151" s="18" t="str">
        <v>Jazz Cash</v>
      </c>
    </row>
    <row r="152" spans="11:11" hidden="1" x14ac:dyDescent="0.3">
      <c r="K152" s="18" t="str">
        <v>Easypesa</v>
      </c>
    </row>
    <row r="153" spans="11:11" hidden="1" x14ac:dyDescent="0.3">
      <c r="K153" s="18" t="str">
        <v>Train Tickets</v>
      </c>
    </row>
  </sheetData>
  <sheetProtection algorithmName="SHA-512" hashValue="5GAOUX+bwp7+emltbInPRoh2ojXRLh9w6FfqK8PBSbETg7hvbdppfIRinEU30OYcjNaRop0Su5XQRMMv28dKFw==" saltValue="nTM6P8xQyiVtaV3PbkCaPw==" spinCount="100000" sheet="1" objects="1" scenarios="1" selectLockedCells="1"/>
  <mergeCells count="11">
    <mergeCell ref="A1:G1"/>
    <mergeCell ref="A2:G2"/>
    <mergeCell ref="A3:G3"/>
    <mergeCell ref="A20:G21"/>
    <mergeCell ref="A4:G4"/>
    <mergeCell ref="A17:F17"/>
    <mergeCell ref="A18:F18"/>
    <mergeCell ref="A19:F19"/>
    <mergeCell ref="A5:G5"/>
    <mergeCell ref="B7:F7"/>
    <mergeCell ref="A16:F16"/>
  </mergeCells>
  <dataValidations count="1">
    <dataValidation type="list" allowBlank="1" showInputMessage="1" sqref="K9 K3" xr:uid="{7BFCDA95-F2FC-4387-A027-050B90E4041A}">
      <formula1>_xlfn.ANCHORARRAY($AD3)</formula1>
    </dataValidation>
  </dataValidations>
  <pageMargins left="0.51" right="0.25" top="0.4" bottom="0.31" header="0.24" footer="0.16"/>
  <pageSetup paperSize="11" scale="115"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xr:uid="{DA9AA510-084C-49BF-94A3-3E99C9470711}">
          <x14:formula1>
            <xm:f>DB_Services!$A$2:$A$34</xm:f>
          </x14:formula1>
          <xm:sqref>K8</xm:sqref>
        </x14:dataValidation>
        <x14:dataValidation type="list" allowBlank="1" showInputMessage="1" showErrorMessage="1" xr:uid="{56920DB5-4B53-43F0-8DEE-BEA1E9F3BE42}">
          <x14:formula1>
            <xm:f>Drop_Down!$D$5:$D$8</xm:f>
          </x14:formula1>
          <xm:sqref>K16</xm:sqref>
        </x14:dataValidation>
        <x14:dataValidation type="list" allowBlank="1" showInputMessage="1" showErrorMessage="1" xr:uid="{07BF18E4-4C48-44F8-BB8E-56AD2A2C08B0}">
          <x14:formula1>
            <xm:f>Drop_Down!$G$5:$G$7</xm:f>
          </x14:formula1>
          <xm:sqref>K17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5D2B4-9270-488D-80BA-501DDDB4CAF0}">
  <sheetPr codeName="Sheet12">
    <tabColor rgb="FFFFFF00"/>
  </sheetPr>
  <dimension ref="A1:BJ153"/>
  <sheetViews>
    <sheetView showGridLines="0" showRowColHeaders="0" zoomScale="120" zoomScaleNormal="120" workbookViewId="0">
      <selection sqref="A1:G1"/>
    </sheetView>
  </sheetViews>
  <sheetFormatPr defaultColWidth="0" defaultRowHeight="14.4" zeroHeight="1" x14ac:dyDescent="0.3"/>
  <cols>
    <col min="1" max="1" width="18.6640625" customWidth="1"/>
    <col min="2" max="2" width="20.77734375" customWidth="1"/>
    <col min="3" max="3" width="6.77734375" customWidth="1"/>
    <col min="4" max="6" width="7.33203125" customWidth="1"/>
    <col min="7" max="7" width="14" customWidth="1"/>
    <col min="8" max="8" width="4.33203125" customWidth="1"/>
    <col min="9" max="9" width="14.5546875" customWidth="1"/>
    <col min="10" max="10" width="16.109375" style="16" bestFit="1" customWidth="1"/>
    <col min="11" max="11" width="25.21875" style="18" customWidth="1"/>
    <col min="12" max="12" width="9" customWidth="1"/>
    <col min="13" max="13" width="8" bestFit="1" customWidth="1"/>
    <col min="14" max="14" width="9" bestFit="1" customWidth="1"/>
    <col min="15" max="15" width="7" bestFit="1" customWidth="1"/>
    <col min="16" max="16" width="9.5546875" hidden="1" customWidth="1"/>
    <col min="17" max="17" width="11.88671875" hidden="1" customWidth="1"/>
    <col min="18" max="18" width="5.21875" hidden="1" customWidth="1"/>
    <col min="19" max="19" width="7.77734375" hidden="1" customWidth="1"/>
    <col min="20" max="20" width="10.5546875" hidden="1" customWidth="1"/>
    <col min="21" max="21" width="6.109375" hidden="1" customWidth="1"/>
    <col min="22" max="22" width="2" hidden="1" customWidth="1"/>
    <col min="23" max="29" width="8.88671875" hidden="1" customWidth="1"/>
    <col min="30" max="30" width="13.88671875" hidden="1" customWidth="1"/>
    <col min="31" max="31" width="13.21875" hidden="1" customWidth="1"/>
    <col min="32" max="32" width="19.33203125" hidden="1" customWidth="1"/>
    <col min="33" max="36" width="19.5546875" hidden="1" customWidth="1"/>
    <col min="37" max="37" width="15" hidden="1" customWidth="1"/>
    <col min="38" max="38" width="12.33203125" hidden="1" customWidth="1"/>
    <col min="39" max="39" width="11.5546875" hidden="1" customWidth="1"/>
    <col min="40" max="40" width="11.21875" hidden="1" customWidth="1"/>
    <col min="41" max="41" width="15.21875" hidden="1" customWidth="1"/>
    <col min="42" max="43" width="16.5546875" hidden="1" customWidth="1"/>
    <col min="44" max="44" width="8.6640625" hidden="1" customWidth="1"/>
    <col min="45" max="45" width="4.109375" hidden="1" customWidth="1"/>
    <col min="46" max="46" width="12.88671875" hidden="1" customWidth="1"/>
    <col min="47" max="47" width="8.77734375" hidden="1" customWidth="1"/>
    <col min="48" max="48" width="18.109375" hidden="1" customWidth="1"/>
    <col min="49" max="49" width="17.33203125" hidden="1" customWidth="1"/>
    <col min="50" max="50" width="13.88671875" hidden="1" customWidth="1"/>
    <col min="51" max="51" width="13.6640625" hidden="1" customWidth="1"/>
    <col min="52" max="52" width="15.21875" hidden="1" customWidth="1"/>
    <col min="53" max="53" width="8.33203125" hidden="1" customWidth="1"/>
    <col min="54" max="54" width="9.88671875" hidden="1" customWidth="1"/>
    <col min="55" max="55" width="14.109375" hidden="1" customWidth="1"/>
    <col min="56" max="56" width="15.109375" hidden="1" customWidth="1"/>
    <col min="57" max="58" width="14.109375" hidden="1" customWidth="1"/>
    <col min="59" max="59" width="13" hidden="1" customWidth="1"/>
    <col min="60" max="60" width="14.109375" hidden="1" customWidth="1"/>
    <col min="61" max="61" width="11.5546875" hidden="1" customWidth="1"/>
    <col min="62" max="62" width="19.77734375" hidden="1" customWidth="1"/>
    <col min="63" max="16384" width="8.88671875" hidden="1"/>
  </cols>
  <sheetData>
    <row r="1" spans="1:62" ht="17.399999999999999" x14ac:dyDescent="0.3">
      <c r="A1" s="116" t="s">
        <v>117</v>
      </c>
      <c r="B1" s="117"/>
      <c r="C1" s="118"/>
      <c r="D1" s="118"/>
      <c r="E1" s="118"/>
      <c r="F1" s="118"/>
      <c r="G1" s="119"/>
      <c r="H1" s="75"/>
      <c r="I1" s="75"/>
      <c r="J1" s="78"/>
      <c r="K1" s="79"/>
      <c r="L1" s="75"/>
    </row>
    <row r="2" spans="1:62" ht="15.6" x14ac:dyDescent="0.3">
      <c r="A2" s="120" t="s">
        <v>123</v>
      </c>
      <c r="B2" s="121"/>
      <c r="C2" s="122"/>
      <c r="D2" s="122"/>
      <c r="E2" s="122"/>
      <c r="F2" s="122"/>
      <c r="G2" s="123"/>
      <c r="J2" s="26" t="s">
        <v>163</v>
      </c>
      <c r="K2" s="27" t="str">
        <f>"PI-"&amp;TEXT(COUNTA(TablePurchases[Account_ID]) + 1, "0000")</f>
        <v>PI-0012</v>
      </c>
      <c r="L2" s="75"/>
    </row>
    <row r="3" spans="1:62" ht="15.6" x14ac:dyDescent="0.3">
      <c r="A3" s="124" t="s">
        <v>118</v>
      </c>
      <c r="B3" s="125"/>
      <c r="C3" s="125"/>
      <c r="D3" s="125"/>
      <c r="E3" s="125"/>
      <c r="F3" s="125"/>
      <c r="G3" s="126"/>
      <c r="J3" s="23" t="s">
        <v>168</v>
      </c>
      <c r="K3" s="63"/>
      <c r="L3" s="75" t="s">
        <v>142</v>
      </c>
      <c r="M3" t="s">
        <v>142</v>
      </c>
      <c r="N3" t="s">
        <v>142</v>
      </c>
      <c r="O3" t="s">
        <v>142</v>
      </c>
      <c r="P3" t="s">
        <v>142</v>
      </c>
      <c r="Q3" t="s">
        <v>142</v>
      </c>
      <c r="R3" t="s">
        <v>142</v>
      </c>
      <c r="S3" t="s">
        <v>142</v>
      </c>
      <c r="T3" t="s">
        <v>142</v>
      </c>
      <c r="U3" t="s">
        <v>142</v>
      </c>
      <c r="V3" t="s">
        <v>142</v>
      </c>
      <c r="W3" t="s">
        <v>142</v>
      </c>
      <c r="X3" t="s">
        <v>142</v>
      </c>
      <c r="Y3" t="s">
        <v>142</v>
      </c>
      <c r="Z3" t="s">
        <v>142</v>
      </c>
      <c r="AD3" t="str" cm="1">
        <f t="array" ref="AD3:AP3">TRANSPOSE(_xlfn._xlws.SORT(_xlfn.UNIQUE(_xlfn._xlws.FILTER(TableAccounts[Account_Name],ISNUMBER(SEARCH($K$3,TableAccounts[Account_Name])),"Not Found"))))</f>
        <v>Abr Supplier</v>
      </c>
      <c r="AE3" t="str">
        <v>Ans Supplier</v>
      </c>
      <c r="AF3" t="str">
        <v>Bank</v>
      </c>
      <c r="AG3" t="str">
        <v>Cash</v>
      </c>
      <c r="AH3" t="str">
        <v>Expenses</v>
      </c>
      <c r="AI3" t="str">
        <v>GPS Customer</v>
      </c>
      <c r="AJ3" t="str">
        <v>Input Tax</v>
      </c>
      <c r="AK3" t="str">
        <v>Meh Customer</v>
      </c>
      <c r="AL3" t="str">
        <v>Online</v>
      </c>
      <c r="AM3" t="str">
        <v>Other Customers</v>
      </c>
      <c r="AN3" t="str">
        <v>Purchase</v>
      </c>
      <c r="AO3" t="str">
        <v>Sales Revenue</v>
      </c>
      <c r="AP3" t="str">
        <v>Sales Tax Payable</v>
      </c>
    </row>
    <row r="4" spans="1:62" ht="14.4" customHeight="1" x14ac:dyDescent="0.3">
      <c r="A4" s="134"/>
      <c r="B4" s="135"/>
      <c r="C4" s="136"/>
      <c r="D4" s="136"/>
      <c r="E4" s="136"/>
      <c r="F4" s="136"/>
      <c r="G4" s="137"/>
      <c r="J4" s="23" t="s">
        <v>112</v>
      </c>
      <c r="K4" s="28" t="str">
        <f>IFERROR(VLOOKUP(K3,TableAccounts[[Account_Name]:[Current_Balance]],4,0),"-")</f>
        <v>-</v>
      </c>
      <c r="L4" s="75"/>
      <c r="Z4" t="s">
        <v>142</v>
      </c>
    </row>
    <row r="5" spans="1:62" ht="14.4" customHeight="1" x14ac:dyDescent="0.3">
      <c r="A5" s="140" t="s">
        <v>167</v>
      </c>
      <c r="B5" s="141"/>
      <c r="C5" s="142"/>
      <c r="D5" s="142"/>
      <c r="E5" s="142"/>
      <c r="F5" s="142"/>
      <c r="G5" s="143"/>
      <c r="J5" s="23" t="s">
        <v>169</v>
      </c>
      <c r="K5" s="63"/>
      <c r="L5" s="75"/>
      <c r="Z5" t="s">
        <v>142</v>
      </c>
    </row>
    <row r="6" spans="1:62" ht="14.4" customHeight="1" x14ac:dyDescent="0.3">
      <c r="A6" s="2" t="s">
        <v>119</v>
      </c>
      <c r="B6" s="20" t="s">
        <v>372</v>
      </c>
      <c r="C6" s="3"/>
      <c r="E6" s="4"/>
      <c r="F6" s="21" t="s">
        <v>166</v>
      </c>
      <c r="G6" s="72">
        <v>46257</v>
      </c>
      <c r="J6" s="23" t="s">
        <v>126</v>
      </c>
      <c r="K6" s="28" t="str">
        <f>IFERROR(VLOOKUP(K3,TableAccounts[[Account_Name]:[Current_Balance]],10,0),"-")</f>
        <v>-</v>
      </c>
      <c r="L6" s="75"/>
      <c r="M6" t="str">
        <f>IF(K17="Paid","-",K4)</f>
        <v>-</v>
      </c>
      <c r="Z6" t="s">
        <v>142</v>
      </c>
    </row>
    <row r="7" spans="1:62" x14ac:dyDescent="0.3">
      <c r="A7" s="2" t="s">
        <v>168</v>
      </c>
      <c r="B7" s="144" t="s">
        <v>145</v>
      </c>
      <c r="C7" s="144"/>
      <c r="D7" s="144"/>
      <c r="E7" s="37"/>
      <c r="F7" s="38" t="s">
        <v>169</v>
      </c>
      <c r="G7" s="115">
        <f>K5</f>
        <v>0</v>
      </c>
      <c r="J7" s="23" t="s">
        <v>170</v>
      </c>
      <c r="K7" s="29" t="s">
        <v>182</v>
      </c>
      <c r="L7" s="75"/>
      <c r="Z7" t="s">
        <v>142</v>
      </c>
    </row>
    <row r="8" spans="1:62" x14ac:dyDescent="0.3">
      <c r="A8" s="2" t="s">
        <v>112</v>
      </c>
      <c r="B8" s="113" t="str">
        <f>IF(K17="Paid","-",K4)</f>
        <v>-</v>
      </c>
      <c r="C8" s="39"/>
      <c r="D8" s="39"/>
      <c r="E8" s="39"/>
      <c r="F8" s="40" t="s">
        <v>170</v>
      </c>
      <c r="G8" s="41" t="str">
        <f>K7</f>
        <v>Purchase</v>
      </c>
      <c r="J8" s="23"/>
      <c r="K8" s="24"/>
      <c r="L8" s="75"/>
      <c r="Z8" t="s">
        <v>142</v>
      </c>
    </row>
    <row r="9" spans="1:62" x14ac:dyDescent="0.3">
      <c r="A9" s="7" t="s">
        <v>120</v>
      </c>
      <c r="B9" s="14" t="s">
        <v>7</v>
      </c>
      <c r="C9" s="8" t="s">
        <v>113</v>
      </c>
      <c r="D9" s="8" t="s">
        <v>18</v>
      </c>
      <c r="E9" s="8" t="s">
        <v>122</v>
      </c>
      <c r="F9" s="8" t="s">
        <v>110</v>
      </c>
      <c r="G9" s="9" t="s">
        <v>114</v>
      </c>
      <c r="J9" s="23" t="s">
        <v>130</v>
      </c>
      <c r="K9" s="63"/>
      <c r="L9" s="75" t="s">
        <v>142</v>
      </c>
      <c r="M9" t="s">
        <v>142</v>
      </c>
      <c r="N9" t="s">
        <v>142</v>
      </c>
      <c r="O9" t="s">
        <v>142</v>
      </c>
      <c r="P9" t="s">
        <v>142</v>
      </c>
      <c r="Q9" t="s">
        <v>142</v>
      </c>
      <c r="R9" t="s">
        <v>142</v>
      </c>
      <c r="S9" t="s">
        <v>142</v>
      </c>
      <c r="T9" t="s">
        <v>142</v>
      </c>
      <c r="U9" t="s">
        <v>142</v>
      </c>
      <c r="V9" t="s">
        <v>142</v>
      </c>
      <c r="Z9" t="s">
        <v>142</v>
      </c>
      <c r="AD9" t="str" cm="1">
        <f t="array" ref="AD9:BJ9">TRANSPOSE(_xlfn._xlws.SORT(_xlfn.UNIQUE(_xlfn._xlws.FILTER(TableServices[Service_Name],ISNUMBER(SEARCH($K$9,TableServices[Service_Name])),"Not Found"))))</f>
        <v>B Form Normal</v>
      </c>
      <c r="AE9" t="str">
        <v>B Form Urgent</v>
      </c>
      <c r="AF9" t="str">
        <v>Biomatric Verification</v>
      </c>
      <c r="AG9" t="str">
        <v>Birth Certificate 01-10</v>
      </c>
      <c r="AH9" t="str">
        <v>Birth Certificate 10-15</v>
      </c>
      <c r="AI9" t="str">
        <v>Birth Certificate 15-18</v>
      </c>
      <c r="AJ9" t="str">
        <v>Birth Certificate 18-30</v>
      </c>
      <c r="AK9" t="str">
        <v>CNIC Cancilation</v>
      </c>
      <c r="AL9" t="str">
        <v>CNIC Exective</v>
      </c>
      <c r="AM9" t="str">
        <v>CNIC Montly</v>
      </c>
      <c r="AN9" t="str">
        <v>CNIC Urgent</v>
      </c>
      <c r="AO9" t="str">
        <v>Death Certificate</v>
      </c>
      <c r="AP9" t="str">
        <v>Divorce Certificate</v>
      </c>
      <c r="AQ9" t="str">
        <v>Doc. Compoisition</v>
      </c>
      <c r="AR9" t="str">
        <v>Easypesa</v>
      </c>
      <c r="AS9" t="str">
        <v>FRC</v>
      </c>
      <c r="AT9" t="str">
        <v>Inspection fee</v>
      </c>
      <c r="AU9" t="str">
        <v>Jazz Cash</v>
      </c>
      <c r="AV9" t="str">
        <v>Marriage Cert. Mus.</v>
      </c>
      <c r="AW9" t="str">
        <v>Marriage Cert. Non</v>
      </c>
      <c r="AX9" t="str">
        <v>Misc. Expenses</v>
      </c>
      <c r="AY9" t="str">
        <v>Photostate BW</v>
      </c>
      <c r="AZ9" t="str">
        <v>Photostate Color</v>
      </c>
      <c r="BA9" t="str">
        <v>Print BW</v>
      </c>
      <c r="BB9" t="str">
        <v>Print Color</v>
      </c>
      <c r="BC9" t="str">
        <v>Service PKR 100</v>
      </c>
      <c r="BD9" t="str">
        <v>Service PKR 1000</v>
      </c>
      <c r="BE9" t="str">
        <v>Service PKR 200</v>
      </c>
      <c r="BF9" t="str">
        <v>Service PKR 300</v>
      </c>
      <c r="BG9" t="str">
        <v>Service PKR 50</v>
      </c>
      <c r="BH9" t="str">
        <v>Service PKR 500</v>
      </c>
      <c r="BI9" t="str">
        <v>Train Tickets</v>
      </c>
      <c r="BJ9" t="str">
        <v>Transfer Motor Vehile</v>
      </c>
    </row>
    <row r="10" spans="1:62" x14ac:dyDescent="0.3">
      <c r="A10" s="68" t="s">
        <v>47</v>
      </c>
      <c r="B10" s="69" t="s">
        <v>72</v>
      </c>
      <c r="C10" s="70">
        <v>1</v>
      </c>
      <c r="D10" s="70">
        <v>100</v>
      </c>
      <c r="E10" s="70">
        <v>10</v>
      </c>
      <c r="F10" s="70">
        <v>5</v>
      </c>
      <c r="G10" s="114">
        <f>IF(C10&gt;0,C10*D10-E10+F10,"")</f>
        <v>95</v>
      </c>
      <c r="J10" s="23" t="s">
        <v>144</v>
      </c>
      <c r="K10" s="30" t="str">
        <f>IF(Purchase_Entry!K9&gt;0,VLOOKUP($K$9,TableServices[[Service_Name]:[Tax_Applicable]],2,0),"-")</f>
        <v>-</v>
      </c>
      <c r="L10" s="75"/>
      <c r="V10" t="s">
        <v>142</v>
      </c>
      <c r="Z10" t="s">
        <v>142</v>
      </c>
    </row>
    <row r="11" spans="1:62" x14ac:dyDescent="0.3">
      <c r="A11" s="68"/>
      <c r="B11" s="69"/>
      <c r="C11" s="70"/>
      <c r="D11" s="70"/>
      <c r="E11" s="70"/>
      <c r="F11" s="70"/>
      <c r="G11" s="114" t="str">
        <f t="shared" ref="G11:G14" si="0">IF(C11&gt;0,C11*D11-E11+F11,"")</f>
        <v/>
      </c>
      <c r="J11" s="23" t="s">
        <v>131</v>
      </c>
      <c r="K11" s="63"/>
      <c r="L11" s="75"/>
      <c r="V11" t="s">
        <v>142</v>
      </c>
      <c r="Z11" t="s">
        <v>142</v>
      </c>
    </row>
    <row r="12" spans="1:62" x14ac:dyDescent="0.3">
      <c r="A12" s="68"/>
      <c r="B12" s="69"/>
      <c r="C12" s="70"/>
      <c r="D12" s="70"/>
      <c r="E12" s="70"/>
      <c r="F12" s="70"/>
      <c r="G12" s="114" t="str">
        <f t="shared" si="0"/>
        <v/>
      </c>
      <c r="J12" s="23" t="s">
        <v>127</v>
      </c>
      <c r="K12" s="64"/>
      <c r="L12" s="75"/>
      <c r="V12" t="s">
        <v>142</v>
      </c>
      <c r="Z12" t="s">
        <v>142</v>
      </c>
    </row>
    <row r="13" spans="1:62" x14ac:dyDescent="0.3">
      <c r="A13" s="68"/>
      <c r="B13" s="69"/>
      <c r="C13" s="70"/>
      <c r="D13" s="70"/>
      <c r="E13" s="70"/>
      <c r="F13" s="70"/>
      <c r="G13" s="114" t="str">
        <f t="shared" si="0"/>
        <v/>
      </c>
      <c r="J13" s="23" t="s">
        <v>121</v>
      </c>
      <c r="K13" s="63"/>
      <c r="L13" s="75"/>
      <c r="V13" t="s">
        <v>142</v>
      </c>
      <c r="Z13" t="s">
        <v>142</v>
      </c>
    </row>
    <row r="14" spans="1:62" x14ac:dyDescent="0.3">
      <c r="A14" s="68"/>
      <c r="B14" s="69"/>
      <c r="C14" s="70"/>
      <c r="D14" s="70"/>
      <c r="E14" s="70"/>
      <c r="F14" s="70"/>
      <c r="G14" s="114" t="str">
        <f t="shared" si="0"/>
        <v/>
      </c>
      <c r="J14" s="23" t="s">
        <v>115</v>
      </c>
      <c r="K14" s="65"/>
      <c r="L14" s="75"/>
      <c r="V14" t="s">
        <v>142</v>
      </c>
      <c r="Z14" t="s">
        <v>142</v>
      </c>
    </row>
    <row r="15" spans="1:62" x14ac:dyDescent="0.3">
      <c r="A15" s="10"/>
      <c r="B15" s="15"/>
      <c r="C15" s="12"/>
      <c r="D15" s="12"/>
      <c r="E15" s="12"/>
      <c r="F15" s="12"/>
      <c r="G15" s="13"/>
      <c r="J15" s="23"/>
      <c r="K15" s="24"/>
      <c r="L15" s="75"/>
      <c r="V15" t="s">
        <v>142</v>
      </c>
      <c r="Z15" t="s">
        <v>142</v>
      </c>
    </row>
    <row r="16" spans="1:62" x14ac:dyDescent="0.3">
      <c r="A16" s="138" t="s">
        <v>133</v>
      </c>
      <c r="B16" s="139"/>
      <c r="C16" s="139"/>
      <c r="D16" s="139"/>
      <c r="E16" s="139"/>
      <c r="F16" s="139"/>
      <c r="G16" s="11">
        <f>C10*D10+C11*D11+C12*D12+C13*D13+C14*D14</f>
        <v>100</v>
      </c>
      <c r="J16" s="23" t="s">
        <v>128</v>
      </c>
      <c r="K16" s="66" t="s">
        <v>145</v>
      </c>
      <c r="L16" s="75"/>
      <c r="V16" t="s">
        <v>142</v>
      </c>
      <c r="Z16" t="s">
        <v>142</v>
      </c>
    </row>
    <row r="17" spans="1:26" x14ac:dyDescent="0.3">
      <c r="A17" s="138" t="s">
        <v>115</v>
      </c>
      <c r="B17" s="139"/>
      <c r="C17" s="139"/>
      <c r="D17" s="139"/>
      <c r="E17" s="139"/>
      <c r="F17" s="139"/>
      <c r="G17" s="11">
        <f>SUM(F10:F14)</f>
        <v>5</v>
      </c>
      <c r="J17" s="23" t="s">
        <v>129</v>
      </c>
      <c r="K17" s="66" t="s">
        <v>148</v>
      </c>
      <c r="L17" s="75"/>
      <c r="V17" t="s">
        <v>142</v>
      </c>
      <c r="Z17" t="s">
        <v>142</v>
      </c>
    </row>
    <row r="18" spans="1:26" x14ac:dyDescent="0.3">
      <c r="A18" s="138" t="s">
        <v>121</v>
      </c>
      <c r="B18" s="139"/>
      <c r="C18" s="139"/>
      <c r="D18" s="139"/>
      <c r="E18" s="139"/>
      <c r="F18" s="139"/>
      <c r="G18" s="11">
        <f>SUM(E10:E14)</f>
        <v>10</v>
      </c>
      <c r="J18" s="23" t="s">
        <v>132</v>
      </c>
      <c r="K18" s="67" t="str">
        <f>IF(K17="Un-paid",G6+30," - ")</f>
        <v xml:space="preserve"> - </v>
      </c>
      <c r="L18" s="75"/>
      <c r="V18" t="s">
        <v>142</v>
      </c>
      <c r="Z18" t="s">
        <v>142</v>
      </c>
    </row>
    <row r="19" spans="1:26" x14ac:dyDescent="0.3">
      <c r="A19" s="138" t="s">
        <v>116</v>
      </c>
      <c r="B19" s="139"/>
      <c r="C19" s="139"/>
      <c r="D19" s="139"/>
      <c r="E19" s="139"/>
      <c r="F19" s="139"/>
      <c r="G19" s="11">
        <f>G16+G17-G18</f>
        <v>95</v>
      </c>
      <c r="L19" s="75"/>
      <c r="V19" t="s">
        <v>142</v>
      </c>
      <c r="Z19" t="s">
        <v>142</v>
      </c>
    </row>
    <row r="20" spans="1:26" x14ac:dyDescent="0.3">
      <c r="A20" s="127" t="s">
        <v>153</v>
      </c>
      <c r="B20" s="128"/>
      <c r="C20" s="129"/>
      <c r="D20" s="129"/>
      <c r="E20" s="129"/>
      <c r="F20" s="129"/>
      <c r="G20" s="130"/>
      <c r="L20" s="75"/>
      <c r="V20" t="s">
        <v>142</v>
      </c>
      <c r="Z20" t="s">
        <v>142</v>
      </c>
    </row>
    <row r="21" spans="1:26" ht="15" thickBot="1" x14ac:dyDescent="0.35">
      <c r="A21" s="131"/>
      <c r="B21" s="132"/>
      <c r="C21" s="132"/>
      <c r="D21" s="132"/>
      <c r="E21" s="132"/>
      <c r="F21" s="132"/>
      <c r="G21" s="133"/>
      <c r="L21" s="75"/>
      <c r="V21" t="s">
        <v>142</v>
      </c>
      <c r="Z21" t="s">
        <v>142</v>
      </c>
    </row>
    <row r="22" spans="1:26" x14ac:dyDescent="0.3">
      <c r="A22" s="75"/>
      <c r="B22" s="75"/>
      <c r="C22" s="75"/>
      <c r="D22" s="75"/>
      <c r="E22" s="75"/>
      <c r="F22" s="75"/>
      <c r="G22" s="75"/>
      <c r="H22" s="75"/>
      <c r="I22" s="75"/>
      <c r="J22" s="78"/>
      <c r="K22" s="79"/>
      <c r="L22" s="75"/>
      <c r="M22" s="75"/>
      <c r="N22" s="75"/>
      <c r="V22" t="s">
        <v>142</v>
      </c>
      <c r="Z22" t="s">
        <v>142</v>
      </c>
    </row>
    <row r="23" spans="1:26" hidden="1" x14ac:dyDescent="0.3">
      <c r="A23" s="75"/>
      <c r="B23" s="75"/>
      <c r="C23" s="75"/>
      <c r="D23" s="75"/>
      <c r="E23" s="75"/>
      <c r="F23" s="75"/>
      <c r="G23" s="75"/>
      <c r="H23" s="75"/>
      <c r="I23" s="106" t="s">
        <v>94</v>
      </c>
      <c r="J23" s="104" t="s">
        <v>161</v>
      </c>
      <c r="K23" s="104" t="s">
        <v>21</v>
      </c>
      <c r="L23" s="104" t="s">
        <v>20</v>
      </c>
      <c r="M23" s="104" t="s">
        <v>11</v>
      </c>
      <c r="N23" s="104" t="s">
        <v>110</v>
      </c>
      <c r="O23" s="31" t="s">
        <v>13</v>
      </c>
      <c r="P23" s="31" t="s">
        <v>14</v>
      </c>
      <c r="Q23" s="31" t="s">
        <v>164</v>
      </c>
      <c r="R23" s="31" t="s">
        <v>100</v>
      </c>
      <c r="S23" s="31" t="s">
        <v>16</v>
      </c>
      <c r="T23" s="31" t="s">
        <v>171</v>
      </c>
      <c r="U23" s="32" t="s">
        <v>165</v>
      </c>
      <c r="V23" s="33" t="s">
        <v>142</v>
      </c>
      <c r="Z23" t="s">
        <v>142</v>
      </c>
    </row>
    <row r="24" spans="1:26" hidden="1" x14ac:dyDescent="0.3">
      <c r="A24" s="75"/>
      <c r="B24" s="75"/>
      <c r="C24" s="75"/>
      <c r="D24" s="75"/>
      <c r="E24" s="75"/>
      <c r="F24" s="75"/>
      <c r="G24" s="75"/>
      <c r="H24" s="75"/>
      <c r="I24" s="107" t="str">
        <f>B6</f>
        <v>PI-0011</v>
      </c>
      <c r="J24" s="108">
        <f>G6</f>
        <v>46257</v>
      </c>
      <c r="K24" s="105" t="str">
        <f>IF(K17="Paid",K16,B7)</f>
        <v>Cash</v>
      </c>
      <c r="L24" s="105" t="str">
        <f>_xlfn.XLOOKUP(K24,TableAccounts[Account_Name],TableAccounts[Account_ID],"-",0,1)</f>
        <v>ACC-0007</v>
      </c>
      <c r="M24" s="109">
        <f>G16</f>
        <v>100</v>
      </c>
      <c r="N24" s="109">
        <f>+G17</f>
        <v>5</v>
      </c>
      <c r="O24" s="35">
        <f>+G18</f>
        <v>10</v>
      </c>
      <c r="P24" s="36">
        <f>+G19</f>
        <v>95</v>
      </c>
      <c r="Q24" s="34" t="str">
        <f>+K16</f>
        <v>Cash</v>
      </c>
      <c r="R24" s="34" t="str">
        <f>+K17</f>
        <v>Paid</v>
      </c>
      <c r="S24" s="22" t="str">
        <f>+K18</f>
        <v xml:space="preserve"> - </v>
      </c>
      <c r="T24" s="34" t="str">
        <f>K7</f>
        <v>Purchase</v>
      </c>
      <c r="U24" s="34">
        <f>K5</f>
        <v>0</v>
      </c>
      <c r="V24" t="s">
        <v>142</v>
      </c>
      <c r="Z24" t="s">
        <v>142</v>
      </c>
    </row>
    <row r="25" spans="1:26" hidden="1" x14ac:dyDescent="0.3">
      <c r="A25" s="75"/>
      <c r="B25" s="75"/>
      <c r="C25" s="75"/>
      <c r="D25" s="75"/>
      <c r="E25" s="75"/>
      <c r="F25" s="75"/>
      <c r="G25" s="75"/>
      <c r="H25" s="75"/>
      <c r="I25" s="75"/>
      <c r="J25" s="75"/>
      <c r="K25" s="75"/>
      <c r="L25" s="75"/>
      <c r="M25" s="75"/>
      <c r="N25" s="75"/>
      <c r="V25" t="s">
        <v>142</v>
      </c>
      <c r="Z25" t="s">
        <v>142</v>
      </c>
    </row>
    <row r="26" spans="1:26" hidden="1" x14ac:dyDescent="0.3">
      <c r="A26" s="75"/>
      <c r="B26" s="75"/>
      <c r="C26" s="75"/>
      <c r="D26" s="75"/>
      <c r="E26" s="75"/>
      <c r="F26" s="75"/>
      <c r="G26" s="75"/>
      <c r="H26" s="75"/>
      <c r="I26" s="88" t="s">
        <v>154</v>
      </c>
      <c r="J26" s="88" t="s">
        <v>178</v>
      </c>
      <c r="K26" s="88" t="s">
        <v>174</v>
      </c>
      <c r="L26" s="88" t="s">
        <v>20</v>
      </c>
      <c r="M26" s="88" t="s">
        <v>136</v>
      </c>
      <c r="N26" s="88" t="s">
        <v>7</v>
      </c>
      <c r="O26" s="44" t="s">
        <v>155</v>
      </c>
      <c r="P26" s="44" t="s">
        <v>147</v>
      </c>
      <c r="Q26" s="44" t="s">
        <v>177</v>
      </c>
      <c r="V26" t="s">
        <v>142</v>
      </c>
      <c r="Z26" t="s">
        <v>142</v>
      </c>
    </row>
    <row r="27" spans="1:26" hidden="1" x14ac:dyDescent="0.3">
      <c r="A27" s="75"/>
      <c r="B27" s="75"/>
      <c r="C27" s="75"/>
      <c r="D27" s="75"/>
      <c r="E27" s="75"/>
      <c r="F27" s="75"/>
      <c r="G27" s="75"/>
      <c r="H27" s="75"/>
      <c r="I27" s="84" t="s">
        <v>370</v>
      </c>
      <c r="J27" s="82">
        <f>G6</f>
        <v>46257</v>
      </c>
      <c r="K27" s="89" t="str">
        <f>B6</f>
        <v>PI-0011</v>
      </c>
      <c r="L27" s="87" t="str">
        <f>_xlfn.XLOOKUP(M27,TableAccounts[Account_Name],TableAccounts[Account_ID],"-",0,1)</f>
        <v>ACC-0012</v>
      </c>
      <c r="M27" s="84" t="str">
        <f>K7</f>
        <v>Purchase</v>
      </c>
      <c r="N27" s="84" t="s">
        <v>202</v>
      </c>
      <c r="O27" s="45">
        <f>G16-G18</f>
        <v>90</v>
      </c>
      <c r="P27" s="43">
        <v>0</v>
      </c>
      <c r="Q27" s="43" t="s">
        <v>182</v>
      </c>
      <c r="V27" t="s">
        <v>142</v>
      </c>
      <c r="Z27" t="s">
        <v>142</v>
      </c>
    </row>
    <row r="28" spans="1:26" hidden="1" x14ac:dyDescent="0.3">
      <c r="A28" s="75"/>
      <c r="B28" s="75"/>
      <c r="C28" s="75"/>
      <c r="D28" s="75"/>
      <c r="E28" s="75"/>
      <c r="F28" s="75"/>
      <c r="G28" s="75"/>
      <c r="H28" s="75"/>
      <c r="I28" s="84" t="s">
        <v>373</v>
      </c>
      <c r="J28" s="82">
        <f>J27</f>
        <v>46257</v>
      </c>
      <c r="K28" s="89" t="str">
        <f t="shared" ref="K28:K29" si="1">K27</f>
        <v>PI-0011</v>
      </c>
      <c r="L28" s="87" t="str">
        <f>_xlfn.XLOOKUP(M28,TableAccounts[Account_Name],TableAccounts[Account_ID],"-",0,1)</f>
        <v>ACC-0007</v>
      </c>
      <c r="M28" s="84" t="str">
        <f>B7</f>
        <v>Cash</v>
      </c>
      <c r="N28" s="84" t="s">
        <v>202</v>
      </c>
      <c r="O28" s="43">
        <v>0</v>
      </c>
      <c r="P28" s="45">
        <f>G19</f>
        <v>95</v>
      </c>
      <c r="Q28" s="43" t="s">
        <v>182</v>
      </c>
      <c r="V28" t="s">
        <v>142</v>
      </c>
      <c r="Z28" t="s">
        <v>142</v>
      </c>
    </row>
    <row r="29" spans="1:26" hidden="1" x14ac:dyDescent="0.3">
      <c r="A29" s="75"/>
      <c r="B29" s="75"/>
      <c r="C29" s="75"/>
      <c r="D29" s="75"/>
      <c r="E29" s="75"/>
      <c r="F29" s="75"/>
      <c r="G29" s="75"/>
      <c r="H29" s="75"/>
      <c r="I29" s="84" t="s">
        <v>374</v>
      </c>
      <c r="J29" s="82">
        <f>J28</f>
        <v>46257</v>
      </c>
      <c r="K29" s="89" t="str">
        <f t="shared" si="1"/>
        <v>PI-0011</v>
      </c>
      <c r="L29" s="87" t="str">
        <f>_xlfn.XLOOKUP(M29,TableAccounts[Account_Name],TableAccounts[Account_ID],"-",0,1)</f>
        <v>ACC-0010</v>
      </c>
      <c r="M29" s="84" t="s">
        <v>181</v>
      </c>
      <c r="N29" s="84" t="s">
        <v>202</v>
      </c>
      <c r="O29" s="45">
        <f>G17</f>
        <v>5</v>
      </c>
      <c r="P29" s="43">
        <v>0</v>
      </c>
      <c r="Q29" s="43" t="s">
        <v>182</v>
      </c>
      <c r="V29" t="s">
        <v>142</v>
      </c>
      <c r="Z29" t="s">
        <v>142</v>
      </c>
    </row>
    <row r="30" spans="1:26" x14ac:dyDescent="0.3">
      <c r="A30" s="75"/>
      <c r="B30" s="75"/>
      <c r="C30" s="75"/>
      <c r="D30" s="75"/>
      <c r="E30" s="75"/>
      <c r="F30" s="75"/>
      <c r="G30" s="75"/>
      <c r="H30" s="75"/>
      <c r="I30" s="75"/>
      <c r="J30" s="75"/>
      <c r="K30" s="75"/>
      <c r="L30" s="75"/>
      <c r="M30" s="75"/>
      <c r="N30" s="75"/>
      <c r="V30" t="s">
        <v>142</v>
      </c>
      <c r="Z30" t="s">
        <v>142</v>
      </c>
    </row>
    <row r="31" spans="1:26" x14ac:dyDescent="0.3">
      <c r="A31" s="75"/>
      <c r="B31" s="75"/>
      <c r="C31" s="75"/>
      <c r="D31" s="75"/>
      <c r="E31" s="75"/>
      <c r="F31" s="75"/>
      <c r="G31" s="75"/>
      <c r="H31" s="75"/>
      <c r="I31" s="75"/>
      <c r="J31" s="78"/>
      <c r="K31" s="79"/>
      <c r="L31" s="75"/>
      <c r="M31" s="75"/>
      <c r="N31" s="75"/>
      <c r="V31" t="s">
        <v>142</v>
      </c>
      <c r="Z31" t="s">
        <v>142</v>
      </c>
    </row>
    <row r="32" spans="1:26" x14ac:dyDescent="0.3">
      <c r="A32" s="75"/>
      <c r="B32" s="75"/>
      <c r="C32" s="75"/>
      <c r="D32" s="75"/>
      <c r="E32" s="75"/>
      <c r="F32" s="75"/>
      <c r="G32" s="75"/>
      <c r="H32" s="75"/>
      <c r="I32" s="75"/>
      <c r="J32" s="78"/>
      <c r="K32" s="79"/>
      <c r="L32" s="75"/>
      <c r="M32" s="75"/>
      <c r="N32" s="75"/>
      <c r="V32" t="s">
        <v>142</v>
      </c>
      <c r="Z32" t="s">
        <v>142</v>
      </c>
    </row>
    <row r="33" spans="1:26" x14ac:dyDescent="0.3">
      <c r="A33" s="75"/>
      <c r="B33" s="75"/>
      <c r="C33" s="75"/>
      <c r="D33" s="75"/>
      <c r="E33" s="75"/>
      <c r="F33" s="75"/>
      <c r="G33" s="75"/>
      <c r="H33" s="75"/>
      <c r="I33" s="75"/>
      <c r="J33" s="78"/>
      <c r="K33" s="79"/>
      <c r="L33" s="75"/>
      <c r="M33" s="75"/>
      <c r="N33" s="75"/>
      <c r="V33" t="s">
        <v>142</v>
      </c>
      <c r="Z33" t="s">
        <v>142</v>
      </c>
    </row>
    <row r="34" spans="1:26" x14ac:dyDescent="0.3">
      <c r="A34" s="75"/>
      <c r="B34" s="75"/>
      <c r="C34" s="75"/>
      <c r="D34" s="75"/>
      <c r="E34" s="75"/>
      <c r="F34" s="75"/>
      <c r="G34" s="75"/>
      <c r="H34" s="75"/>
      <c r="I34" s="75"/>
      <c r="J34" s="78"/>
      <c r="K34" s="79"/>
      <c r="L34" s="75"/>
      <c r="M34" s="75"/>
      <c r="N34" s="75"/>
      <c r="V34" t="s">
        <v>142</v>
      </c>
      <c r="Z34" t="s">
        <v>142</v>
      </c>
    </row>
    <row r="35" spans="1:26" x14ac:dyDescent="0.3">
      <c r="A35" s="75"/>
      <c r="B35" s="75"/>
      <c r="C35" s="75"/>
      <c r="D35" s="75"/>
      <c r="E35" s="75"/>
      <c r="F35" s="75"/>
      <c r="G35" s="75"/>
      <c r="H35" s="75"/>
      <c r="I35" s="75"/>
      <c r="J35" s="78"/>
      <c r="K35" s="79"/>
      <c r="L35" s="75"/>
      <c r="M35" s="75"/>
      <c r="N35" s="75"/>
      <c r="V35" t="s">
        <v>142</v>
      </c>
      <c r="Z35" t="s">
        <v>142</v>
      </c>
    </row>
    <row r="36" spans="1:26" x14ac:dyDescent="0.3">
      <c r="A36" s="75"/>
      <c r="B36" s="75"/>
      <c r="C36" s="75"/>
      <c r="D36" s="75"/>
      <c r="E36" s="75"/>
      <c r="F36" s="75"/>
      <c r="G36" s="75"/>
      <c r="H36" s="75"/>
      <c r="I36" s="75"/>
      <c r="J36" s="78"/>
      <c r="K36" s="79"/>
      <c r="L36" s="75"/>
      <c r="M36" s="75"/>
      <c r="N36" s="75"/>
      <c r="V36" t="s">
        <v>142</v>
      </c>
      <c r="Z36" t="s">
        <v>142</v>
      </c>
    </row>
    <row r="37" spans="1:26" x14ac:dyDescent="0.3">
      <c r="A37" s="75"/>
      <c r="B37" s="75"/>
      <c r="C37" s="75"/>
      <c r="D37" s="75"/>
      <c r="E37" s="75"/>
      <c r="F37" s="75"/>
      <c r="G37" s="75"/>
      <c r="H37" s="75"/>
      <c r="I37" s="75"/>
      <c r="J37" s="78"/>
      <c r="K37" s="79"/>
      <c r="L37" s="75"/>
      <c r="M37" s="75"/>
      <c r="N37" s="75"/>
      <c r="V37" t="s">
        <v>142</v>
      </c>
      <c r="Z37" t="s">
        <v>142</v>
      </c>
    </row>
    <row r="38" spans="1:26" x14ac:dyDescent="0.3">
      <c r="A38" s="75"/>
      <c r="B38" s="75"/>
      <c r="C38" s="75"/>
      <c r="D38" s="75"/>
      <c r="E38" s="75"/>
      <c r="F38" s="75"/>
      <c r="G38" s="75"/>
      <c r="H38" s="75"/>
      <c r="I38" s="75"/>
      <c r="J38" s="78"/>
      <c r="K38" s="79"/>
      <c r="L38" s="75"/>
      <c r="M38" s="75"/>
      <c r="N38" s="75"/>
      <c r="V38" t="s">
        <v>142</v>
      </c>
      <c r="Z38" t="s">
        <v>142</v>
      </c>
    </row>
    <row r="39" spans="1:26" hidden="1" x14ac:dyDescent="0.3">
      <c r="K39" t="s">
        <v>142</v>
      </c>
      <c r="L39" t="s">
        <v>142</v>
      </c>
      <c r="M39" t="s">
        <v>142</v>
      </c>
      <c r="N39" t="s">
        <v>142</v>
      </c>
      <c r="O39" t="s">
        <v>142</v>
      </c>
      <c r="P39" t="s">
        <v>142</v>
      </c>
      <c r="Q39" t="s">
        <v>142</v>
      </c>
      <c r="R39" t="s">
        <v>142</v>
      </c>
      <c r="S39" t="s">
        <v>142</v>
      </c>
      <c r="T39" t="s">
        <v>142</v>
      </c>
      <c r="U39" t="s">
        <v>142</v>
      </c>
      <c r="V39" t="s">
        <v>142</v>
      </c>
      <c r="W39" t="s">
        <v>142</v>
      </c>
      <c r="X39" t="s">
        <v>142</v>
      </c>
      <c r="Y39" t="s">
        <v>142</v>
      </c>
      <c r="Z39" t="s">
        <v>142</v>
      </c>
    </row>
    <row r="40" spans="1:26" hidden="1" x14ac:dyDescent="0.3">
      <c r="K40" t="s">
        <v>142</v>
      </c>
      <c r="V40" t="s">
        <v>142</v>
      </c>
    </row>
    <row r="41" spans="1:26" hidden="1" x14ac:dyDescent="0.3">
      <c r="K41" t="s">
        <v>142</v>
      </c>
      <c r="V41" t="s">
        <v>142</v>
      </c>
    </row>
    <row r="42" spans="1:26" hidden="1" x14ac:dyDescent="0.3">
      <c r="K42" t="s">
        <v>142</v>
      </c>
      <c r="V42" t="s">
        <v>142</v>
      </c>
    </row>
    <row r="43" spans="1:26" hidden="1" x14ac:dyDescent="0.3">
      <c r="K43" t="s">
        <v>142</v>
      </c>
      <c r="V43" t="s">
        <v>142</v>
      </c>
    </row>
    <row r="44" spans="1:26" hidden="1" x14ac:dyDescent="0.3">
      <c r="K44" t="str" cm="1">
        <f t="array" ref="K44:K56">_xlfn.UNIQUE(TableAccounts[Account_Name],FALSE,TRUE)</f>
        <v>Ans Supplier</v>
      </c>
      <c r="V44" t="s">
        <v>142</v>
      </c>
    </row>
    <row r="45" spans="1:26" hidden="1" x14ac:dyDescent="0.3">
      <c r="K45" t="str">
        <v>Abr Supplier</v>
      </c>
      <c r="V45" t="s">
        <v>142</v>
      </c>
    </row>
    <row r="46" spans="1:26" hidden="1" x14ac:dyDescent="0.3">
      <c r="K46" t="str">
        <v>Meh Customer</v>
      </c>
      <c r="V46" t="s">
        <v>142</v>
      </c>
    </row>
    <row r="47" spans="1:26" hidden="1" x14ac:dyDescent="0.3">
      <c r="K47" t="str">
        <v>Other Customers</v>
      </c>
      <c r="V47" t="s">
        <v>142</v>
      </c>
    </row>
    <row r="48" spans="1:26" hidden="1" x14ac:dyDescent="0.3">
      <c r="K48" t="str">
        <v>Expenses</v>
      </c>
      <c r="V48" t="s">
        <v>142</v>
      </c>
    </row>
    <row r="49" spans="11:22" hidden="1" x14ac:dyDescent="0.3">
      <c r="K49" t="str">
        <v>GPS Customer</v>
      </c>
      <c r="V49" t="s">
        <v>142</v>
      </c>
    </row>
    <row r="50" spans="11:22" hidden="1" x14ac:dyDescent="0.3">
      <c r="K50" s="18" t="str">
        <v>Cash</v>
      </c>
      <c r="V50" t="s">
        <v>142</v>
      </c>
    </row>
    <row r="51" spans="11:22" hidden="1" x14ac:dyDescent="0.3">
      <c r="K51" s="18" t="str">
        <v>Bank</v>
      </c>
      <c r="V51" t="s">
        <v>142</v>
      </c>
    </row>
    <row r="52" spans="11:22" hidden="1" x14ac:dyDescent="0.3">
      <c r="K52" s="18" t="str">
        <v>Sales Tax Payable</v>
      </c>
      <c r="V52" t="s">
        <v>142</v>
      </c>
    </row>
    <row r="53" spans="11:22" hidden="1" x14ac:dyDescent="0.3">
      <c r="K53" s="18" t="str">
        <v>Input Tax</v>
      </c>
      <c r="V53" t="s">
        <v>142</v>
      </c>
    </row>
    <row r="54" spans="11:22" hidden="1" x14ac:dyDescent="0.3">
      <c r="K54" s="18" t="str">
        <v>Sales Revenue</v>
      </c>
      <c r="V54" t="s">
        <v>142</v>
      </c>
    </row>
    <row r="55" spans="11:22" hidden="1" x14ac:dyDescent="0.3">
      <c r="K55" s="18" t="str">
        <v>Purchase</v>
      </c>
      <c r="V55" t="s">
        <v>142</v>
      </c>
    </row>
    <row r="56" spans="11:22" hidden="1" x14ac:dyDescent="0.3">
      <c r="K56" s="18" t="str">
        <v>Online</v>
      </c>
      <c r="V56" t="s">
        <v>142</v>
      </c>
    </row>
    <row r="57" spans="11:22" hidden="1" x14ac:dyDescent="0.3">
      <c r="V57" t="s">
        <v>142</v>
      </c>
    </row>
    <row r="58" spans="11:22" hidden="1" x14ac:dyDescent="0.3">
      <c r="V58" t="s">
        <v>142</v>
      </c>
    </row>
    <row r="59" spans="11:22" hidden="1" x14ac:dyDescent="0.3">
      <c r="V59" t="s">
        <v>142</v>
      </c>
    </row>
    <row r="60" spans="11:22" hidden="1" x14ac:dyDescent="0.3">
      <c r="V60" t="s">
        <v>142</v>
      </c>
    </row>
    <row r="61" spans="11:22" hidden="1" x14ac:dyDescent="0.3">
      <c r="V61" t="s">
        <v>142</v>
      </c>
    </row>
    <row r="62" spans="11:22" hidden="1" x14ac:dyDescent="0.3">
      <c r="V62" t="s">
        <v>142</v>
      </c>
    </row>
    <row r="63" spans="11:22" hidden="1" x14ac:dyDescent="0.3">
      <c r="V63" t="s">
        <v>142</v>
      </c>
    </row>
    <row r="64" spans="11:22" hidden="1" x14ac:dyDescent="0.3">
      <c r="V64" t="s">
        <v>142</v>
      </c>
    </row>
    <row r="65" spans="22:22" hidden="1" x14ac:dyDescent="0.3">
      <c r="V65" t="s">
        <v>142</v>
      </c>
    </row>
    <row r="66" spans="22:22" hidden="1" x14ac:dyDescent="0.3">
      <c r="V66" t="s">
        <v>142</v>
      </c>
    </row>
    <row r="67" spans="22:22" hidden="1" x14ac:dyDescent="0.3">
      <c r="V67" t="s">
        <v>142</v>
      </c>
    </row>
    <row r="68" spans="22:22" hidden="1" x14ac:dyDescent="0.3">
      <c r="V68" t="s">
        <v>142</v>
      </c>
    </row>
    <row r="69" spans="22:22" hidden="1" x14ac:dyDescent="0.3">
      <c r="V69" t="s">
        <v>142</v>
      </c>
    </row>
    <row r="70" spans="22:22" hidden="1" x14ac:dyDescent="0.3">
      <c r="V70" t="s">
        <v>142</v>
      </c>
    </row>
    <row r="71" spans="22:22" hidden="1" x14ac:dyDescent="0.3">
      <c r="V71" t="s">
        <v>142</v>
      </c>
    </row>
    <row r="72" spans="22:22" hidden="1" x14ac:dyDescent="0.3">
      <c r="V72" t="s">
        <v>142</v>
      </c>
    </row>
    <row r="73" spans="22:22" hidden="1" x14ac:dyDescent="0.3">
      <c r="V73" t="s">
        <v>142</v>
      </c>
    </row>
    <row r="74" spans="22:22" hidden="1" x14ac:dyDescent="0.3">
      <c r="V74" t="s">
        <v>142</v>
      </c>
    </row>
    <row r="75" spans="22:22" hidden="1" x14ac:dyDescent="0.3">
      <c r="V75" t="s">
        <v>142</v>
      </c>
    </row>
    <row r="76" spans="22:22" hidden="1" x14ac:dyDescent="0.3">
      <c r="V76" t="s">
        <v>142</v>
      </c>
    </row>
    <row r="77" spans="22:22" hidden="1" x14ac:dyDescent="0.3">
      <c r="V77" t="s">
        <v>142</v>
      </c>
    </row>
    <row r="78" spans="22:22" hidden="1" x14ac:dyDescent="0.3">
      <c r="V78" t="s">
        <v>142</v>
      </c>
    </row>
    <row r="79" spans="22:22" hidden="1" x14ac:dyDescent="0.3">
      <c r="V79" t="s">
        <v>142</v>
      </c>
    </row>
    <row r="80" spans="22:22" hidden="1" x14ac:dyDescent="0.3">
      <c r="V80" t="s">
        <v>142</v>
      </c>
    </row>
    <row r="81" spans="22:22" hidden="1" x14ac:dyDescent="0.3">
      <c r="V81" t="s">
        <v>142</v>
      </c>
    </row>
    <row r="82" spans="22:22" hidden="1" x14ac:dyDescent="0.3">
      <c r="V82" t="s">
        <v>142</v>
      </c>
    </row>
    <row r="83" spans="22:22" hidden="1" x14ac:dyDescent="0.3">
      <c r="V83" t="s">
        <v>142</v>
      </c>
    </row>
    <row r="84" spans="22:22" hidden="1" x14ac:dyDescent="0.3">
      <c r="V84" t="s">
        <v>142</v>
      </c>
    </row>
    <row r="85" spans="22:22" hidden="1" x14ac:dyDescent="0.3">
      <c r="V85" t="s">
        <v>142</v>
      </c>
    </row>
    <row r="86" spans="22:22" hidden="1" x14ac:dyDescent="0.3">
      <c r="V86" t="s">
        <v>142</v>
      </c>
    </row>
    <row r="87" spans="22:22" hidden="1" x14ac:dyDescent="0.3">
      <c r="V87" t="s">
        <v>142</v>
      </c>
    </row>
    <row r="88" spans="22:22" hidden="1" x14ac:dyDescent="0.3">
      <c r="V88" t="s">
        <v>142</v>
      </c>
    </row>
    <row r="89" spans="22:22" hidden="1" x14ac:dyDescent="0.3">
      <c r="V89" t="s">
        <v>142</v>
      </c>
    </row>
    <row r="90" spans="22:22" hidden="1" x14ac:dyDescent="0.3">
      <c r="V90" t="s">
        <v>142</v>
      </c>
    </row>
    <row r="91" spans="22:22" hidden="1" x14ac:dyDescent="0.3">
      <c r="V91" t="s">
        <v>142</v>
      </c>
    </row>
    <row r="92" spans="22:22" hidden="1" x14ac:dyDescent="0.3">
      <c r="V92" t="s">
        <v>142</v>
      </c>
    </row>
    <row r="93" spans="22:22" hidden="1" x14ac:dyDescent="0.3">
      <c r="V93" t="s">
        <v>142</v>
      </c>
    </row>
    <row r="94" spans="22:22" hidden="1" x14ac:dyDescent="0.3">
      <c r="V94" t="s">
        <v>142</v>
      </c>
    </row>
    <row r="95" spans="22:22" hidden="1" x14ac:dyDescent="0.3">
      <c r="V95" t="s">
        <v>142</v>
      </c>
    </row>
    <row r="96" spans="22:22" hidden="1" x14ac:dyDescent="0.3">
      <c r="V96" t="s">
        <v>142</v>
      </c>
    </row>
    <row r="97" spans="22:22" hidden="1" x14ac:dyDescent="0.3">
      <c r="V97" t="s">
        <v>142</v>
      </c>
    </row>
    <row r="98" spans="22:22" hidden="1" x14ac:dyDescent="0.3">
      <c r="V98" t="s">
        <v>142</v>
      </c>
    </row>
    <row r="99" spans="22:22" hidden="1" x14ac:dyDescent="0.3">
      <c r="V99" t="s">
        <v>142</v>
      </c>
    </row>
    <row r="100" spans="22:22" hidden="1" x14ac:dyDescent="0.3">
      <c r="V100" t="s">
        <v>142</v>
      </c>
    </row>
    <row r="101" spans="22:22" hidden="1" x14ac:dyDescent="0.3">
      <c r="V101" t="s">
        <v>142</v>
      </c>
    </row>
    <row r="102" spans="22:22" hidden="1" x14ac:dyDescent="0.3">
      <c r="V102" t="s">
        <v>142</v>
      </c>
    </row>
    <row r="103" spans="22:22" hidden="1" x14ac:dyDescent="0.3">
      <c r="V103" t="s">
        <v>142</v>
      </c>
    </row>
    <row r="104" spans="22:22" hidden="1" x14ac:dyDescent="0.3">
      <c r="V104" t="s">
        <v>142</v>
      </c>
    </row>
    <row r="105" spans="22:22" hidden="1" x14ac:dyDescent="0.3">
      <c r="V105" t="s">
        <v>142</v>
      </c>
    </row>
    <row r="106" spans="22:22" hidden="1" x14ac:dyDescent="0.3">
      <c r="V106" t="s">
        <v>142</v>
      </c>
    </row>
    <row r="107" spans="22:22" hidden="1" x14ac:dyDescent="0.3">
      <c r="V107" t="s">
        <v>142</v>
      </c>
    </row>
    <row r="108" spans="22:22" hidden="1" x14ac:dyDescent="0.3">
      <c r="V108" t="s">
        <v>142</v>
      </c>
    </row>
    <row r="109" spans="22:22" hidden="1" x14ac:dyDescent="0.3">
      <c r="V109" t="s">
        <v>142</v>
      </c>
    </row>
    <row r="110" spans="22:22" hidden="1" x14ac:dyDescent="0.3">
      <c r="V110" t="s">
        <v>142</v>
      </c>
    </row>
    <row r="111" spans="22:22" hidden="1" x14ac:dyDescent="0.3">
      <c r="V111" t="s">
        <v>142</v>
      </c>
    </row>
    <row r="112" spans="22:22" hidden="1" x14ac:dyDescent="0.3">
      <c r="V112" t="s">
        <v>142</v>
      </c>
    </row>
    <row r="113" spans="11:22" hidden="1" x14ac:dyDescent="0.3">
      <c r="V113" t="s">
        <v>142</v>
      </c>
    </row>
    <row r="114" spans="11:22" hidden="1" x14ac:dyDescent="0.3">
      <c r="V114" t="s">
        <v>142</v>
      </c>
    </row>
    <row r="115" spans="11:22" hidden="1" x14ac:dyDescent="0.3">
      <c r="V115" t="s">
        <v>142</v>
      </c>
    </row>
    <row r="116" spans="11:22" hidden="1" x14ac:dyDescent="0.3">
      <c r="K116" t="s">
        <v>142</v>
      </c>
      <c r="L116" t="s">
        <v>142</v>
      </c>
      <c r="M116" t="s">
        <v>142</v>
      </c>
      <c r="N116" t="s">
        <v>142</v>
      </c>
      <c r="O116" t="s">
        <v>142</v>
      </c>
      <c r="P116" t="s">
        <v>142</v>
      </c>
      <c r="Q116" t="s">
        <v>142</v>
      </c>
      <c r="R116" t="s">
        <v>142</v>
      </c>
      <c r="S116" t="s">
        <v>142</v>
      </c>
      <c r="T116" t="s">
        <v>142</v>
      </c>
      <c r="U116" t="s">
        <v>142</v>
      </c>
      <c r="V116" t="s">
        <v>142</v>
      </c>
    </row>
    <row r="117" spans="11:22" hidden="1" x14ac:dyDescent="0.3">
      <c r="K117" t="s">
        <v>142</v>
      </c>
    </row>
    <row r="118" spans="11:22" hidden="1" x14ac:dyDescent="0.3">
      <c r="K118" t="s">
        <v>142</v>
      </c>
    </row>
    <row r="119" spans="11:22" hidden="1" x14ac:dyDescent="0.3">
      <c r="K119" t="s">
        <v>142</v>
      </c>
    </row>
    <row r="120" spans="11:22" hidden="1" x14ac:dyDescent="0.3">
      <c r="K120" t="s">
        <v>142</v>
      </c>
    </row>
    <row r="121" spans="11:22" hidden="1" x14ac:dyDescent="0.3">
      <c r="K121" s="18" t="str" cm="1">
        <f t="array" ref="K121:K153">_xlfn.UNIQUE(TableServices[Service_Name],FALSE,TRUE)</f>
        <v>Photostate BW</v>
      </c>
    </row>
    <row r="122" spans="11:22" hidden="1" x14ac:dyDescent="0.3">
      <c r="K122" s="18" t="str">
        <v>Photostate Color</v>
      </c>
    </row>
    <row r="123" spans="11:22" hidden="1" x14ac:dyDescent="0.3">
      <c r="K123" s="18" t="str">
        <v>Print BW</v>
      </c>
    </row>
    <row r="124" spans="11:22" hidden="1" x14ac:dyDescent="0.3">
      <c r="K124" s="18" t="str">
        <v>Print Color</v>
      </c>
    </row>
    <row r="125" spans="11:22" hidden="1" x14ac:dyDescent="0.3">
      <c r="K125" s="18" t="str">
        <v>CNIC Montly</v>
      </c>
    </row>
    <row r="126" spans="11:22" hidden="1" x14ac:dyDescent="0.3">
      <c r="K126" s="18" t="str">
        <v>CNIC Urgent</v>
      </c>
    </row>
    <row r="127" spans="11:22" hidden="1" x14ac:dyDescent="0.3">
      <c r="K127" s="18" t="str">
        <v>CNIC Exective</v>
      </c>
    </row>
    <row r="128" spans="11:22" hidden="1" x14ac:dyDescent="0.3">
      <c r="K128" s="18" t="str">
        <v>B Form Normal</v>
      </c>
    </row>
    <row r="129" spans="11:11" hidden="1" x14ac:dyDescent="0.3">
      <c r="K129" s="18" t="str">
        <v>B Form Urgent</v>
      </c>
    </row>
    <row r="130" spans="11:11" hidden="1" x14ac:dyDescent="0.3">
      <c r="K130" s="18" t="str">
        <v>FRC</v>
      </c>
    </row>
    <row r="131" spans="11:11" hidden="1" x14ac:dyDescent="0.3">
      <c r="K131" s="18" t="str">
        <v>CNIC Cancilation</v>
      </c>
    </row>
    <row r="132" spans="11:11" hidden="1" x14ac:dyDescent="0.3">
      <c r="K132" s="18" t="str">
        <v>Doc. Compoisition</v>
      </c>
    </row>
    <row r="133" spans="11:11" hidden="1" x14ac:dyDescent="0.3">
      <c r="K133" s="18" t="str">
        <v>Birth Certificate 01-10</v>
      </c>
    </row>
    <row r="134" spans="11:11" hidden="1" x14ac:dyDescent="0.3">
      <c r="K134" s="18" t="str">
        <v>Birth Certificate 10-15</v>
      </c>
    </row>
    <row r="135" spans="11:11" hidden="1" x14ac:dyDescent="0.3">
      <c r="K135" s="18" t="str">
        <v>Birth Certificate 15-18</v>
      </c>
    </row>
    <row r="136" spans="11:11" hidden="1" x14ac:dyDescent="0.3">
      <c r="K136" s="18" t="str">
        <v>Birth Certificate 18-30</v>
      </c>
    </row>
    <row r="137" spans="11:11" hidden="1" x14ac:dyDescent="0.3">
      <c r="K137" s="18" t="str">
        <v>Marriage Cert. Mus.</v>
      </c>
    </row>
    <row r="138" spans="11:11" hidden="1" x14ac:dyDescent="0.3">
      <c r="K138" s="18" t="str">
        <v>Marriage Cert. Non</v>
      </c>
    </row>
    <row r="139" spans="11:11" hidden="1" x14ac:dyDescent="0.3">
      <c r="K139" s="18" t="str">
        <v>Divorce Certificate</v>
      </c>
    </row>
    <row r="140" spans="11:11" hidden="1" x14ac:dyDescent="0.3">
      <c r="K140" s="18" t="str">
        <v>Death Certificate</v>
      </c>
    </row>
    <row r="141" spans="11:11" hidden="1" x14ac:dyDescent="0.3">
      <c r="K141" s="18" t="str">
        <v>Service PKR 100</v>
      </c>
    </row>
    <row r="142" spans="11:11" hidden="1" x14ac:dyDescent="0.3">
      <c r="K142" s="18" t="str">
        <v>Service PKR 200</v>
      </c>
    </row>
    <row r="143" spans="11:11" hidden="1" x14ac:dyDescent="0.3">
      <c r="K143" s="18" t="str">
        <v>Service PKR 300</v>
      </c>
    </row>
    <row r="144" spans="11:11" hidden="1" x14ac:dyDescent="0.3">
      <c r="K144" s="18" t="str">
        <v>Service PKR 500</v>
      </c>
    </row>
    <row r="145" spans="11:11" hidden="1" x14ac:dyDescent="0.3">
      <c r="K145" s="18" t="str">
        <v>Service PKR 1000</v>
      </c>
    </row>
    <row r="146" spans="11:11" hidden="1" x14ac:dyDescent="0.3">
      <c r="K146" s="18" t="str">
        <v>Service PKR 50</v>
      </c>
    </row>
    <row r="147" spans="11:11" hidden="1" x14ac:dyDescent="0.3">
      <c r="K147" s="18" t="str">
        <v>Misc. Expenses</v>
      </c>
    </row>
    <row r="148" spans="11:11" hidden="1" x14ac:dyDescent="0.3">
      <c r="K148" s="18" t="str">
        <v>Transfer Motor Vehile</v>
      </c>
    </row>
    <row r="149" spans="11:11" hidden="1" x14ac:dyDescent="0.3">
      <c r="K149" s="18" t="str">
        <v>Biomatric Verification</v>
      </c>
    </row>
    <row r="150" spans="11:11" hidden="1" x14ac:dyDescent="0.3">
      <c r="K150" s="18" t="str">
        <v>Inspection fee</v>
      </c>
    </row>
    <row r="151" spans="11:11" hidden="1" x14ac:dyDescent="0.3">
      <c r="K151" s="18" t="str">
        <v>Jazz Cash</v>
      </c>
    </row>
    <row r="152" spans="11:11" hidden="1" x14ac:dyDescent="0.3">
      <c r="K152" s="18" t="str">
        <v>Easypesa</v>
      </c>
    </row>
    <row r="153" spans="11:11" hidden="1" x14ac:dyDescent="0.3">
      <c r="K153" s="18" t="str">
        <v>Train Tickets</v>
      </c>
    </row>
  </sheetData>
  <sheetProtection algorithmName="SHA-512" hashValue="bjG+mlMuthhBmDvvuFN5wM1RyMqS6wSsM4oTx05W0QNWHXDUZP0a0jn/8dVnuRuUoYtju3tmKfFEJw/qp9WLfQ==" saltValue="0wItk9OYcsrH8zyVjXHQdA==" spinCount="100000" sheet="1" objects="1" scenarios="1" selectLockedCells="1"/>
  <mergeCells count="11">
    <mergeCell ref="A20:G21"/>
    <mergeCell ref="B7:D7"/>
    <mergeCell ref="A16:F16"/>
    <mergeCell ref="A17:F17"/>
    <mergeCell ref="A18:F18"/>
    <mergeCell ref="A19:F19"/>
    <mergeCell ref="A1:G1"/>
    <mergeCell ref="A2:G2"/>
    <mergeCell ref="A3:G3"/>
    <mergeCell ref="A4:G4"/>
    <mergeCell ref="A5:G5"/>
  </mergeCells>
  <dataValidations count="2">
    <dataValidation type="list" allowBlank="1" showInputMessage="1" sqref="K9 K3" xr:uid="{339589CC-EFC4-43B0-87CC-D492B3077D97}">
      <formula1>_xlfn.ANCHORARRAY($AD3)</formula1>
    </dataValidation>
    <dataValidation type="list" allowBlank="1" showInputMessage="1" showErrorMessage="1" sqref="K7" xr:uid="{45AC31D8-DBAC-45B0-8FDF-2B978F6B31FE}">
      <formula1>"Purchase, Expences"</formula1>
    </dataValidation>
  </dataValidations>
  <pageMargins left="0.51" right="0.25" top="0.4" bottom="0.31" header="0.24" footer="0.16"/>
  <pageSetup paperSize="11" scale="115" orientation="landscape" horizontalDpi="0" verticalDpi="0" r:id="rId1"/>
  <ignoredErrors>
    <ignoredError sqref="G10:G14 B8 G7" unlockedFormula="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45F2BD6-47DF-4607-A009-FB8DEAD9864D}">
          <x14:formula1>
            <xm:f>Drop_Down!$G$5:$G$7</xm:f>
          </x14:formula1>
          <xm:sqref>K17</xm:sqref>
        </x14:dataValidation>
        <x14:dataValidation type="list" allowBlank="1" showInputMessage="1" showErrorMessage="1" xr:uid="{DFABBEB7-67EB-4B81-8EA4-F5C7C66912C8}">
          <x14:formula1>
            <xm:f>Drop_Down!$D$5:$D$8</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24563-B1E7-48C7-956D-3F65D4260412}">
  <sheetPr codeName="Sheet13">
    <tabColor rgb="FFFFFF00"/>
  </sheetPr>
  <dimension ref="A1:J1217"/>
  <sheetViews>
    <sheetView showGridLines="0" showRowColHeaders="0" zoomScale="120" zoomScaleNormal="120" workbookViewId="0">
      <selection activeCell="G25" sqref="G25"/>
    </sheetView>
  </sheetViews>
  <sheetFormatPr defaultRowHeight="14.4" x14ac:dyDescent="0.3"/>
  <cols>
    <col min="1" max="1" width="13.5546875" bestFit="1" customWidth="1"/>
    <col min="2" max="2" width="11.88671875" customWidth="1"/>
    <col min="3" max="3" width="12.6640625" customWidth="1"/>
    <col min="4" max="4" width="17.33203125" customWidth="1"/>
    <col min="5" max="5" width="16.44140625" customWidth="1"/>
    <col min="6" max="6" width="10.109375" customWidth="1"/>
    <col min="7" max="7" width="10" customWidth="1"/>
    <col min="8" max="8" width="11.6640625" customWidth="1"/>
    <col min="9" max="9" width="19.6640625" customWidth="1"/>
    <col min="10" max="10" width="11" customWidth="1"/>
  </cols>
  <sheetData>
    <row r="1" spans="1:10" x14ac:dyDescent="0.3">
      <c r="A1" s="48" t="s">
        <v>175</v>
      </c>
      <c r="B1" s="48" t="s">
        <v>10</v>
      </c>
      <c r="C1" s="48" t="s">
        <v>20</v>
      </c>
      <c r="D1" s="48" t="s">
        <v>21</v>
      </c>
      <c r="E1" s="48" t="s">
        <v>176</v>
      </c>
      <c r="F1" s="48" t="s">
        <v>96</v>
      </c>
      <c r="G1" s="48" t="s">
        <v>114</v>
      </c>
      <c r="H1" s="48" t="s">
        <v>174</v>
      </c>
      <c r="I1" s="48" t="s">
        <v>7</v>
      </c>
      <c r="J1" s="48" t="s">
        <v>245</v>
      </c>
    </row>
    <row r="2" spans="1:10" x14ac:dyDescent="0.3">
      <c r="A2" t="s">
        <v>253</v>
      </c>
    </row>
    <row r="3" spans="1:10" x14ac:dyDescent="0.3">
      <c r="A3" t="s">
        <v>246</v>
      </c>
      <c r="B3" s="17">
        <v>46254</v>
      </c>
      <c r="C3" t="s">
        <v>160</v>
      </c>
      <c r="D3" t="s">
        <v>184</v>
      </c>
      <c r="E3" t="s">
        <v>247</v>
      </c>
      <c r="F3" t="s">
        <v>145</v>
      </c>
      <c r="G3">
        <v>1000</v>
      </c>
      <c r="H3" t="s">
        <v>211</v>
      </c>
      <c r="I3" t="s">
        <v>248</v>
      </c>
      <c r="J3" t="s">
        <v>145</v>
      </c>
    </row>
    <row r="4" spans="1:10" x14ac:dyDescent="0.3">
      <c r="A4" t="s">
        <v>255</v>
      </c>
      <c r="B4" s="17">
        <v>46254</v>
      </c>
      <c r="C4" t="s">
        <v>160</v>
      </c>
      <c r="D4" t="s">
        <v>184</v>
      </c>
      <c r="E4" t="s">
        <v>247</v>
      </c>
      <c r="F4" t="s">
        <v>145</v>
      </c>
      <c r="G4">
        <v>1200</v>
      </c>
      <c r="H4" t="s">
        <v>256</v>
      </c>
      <c r="I4" t="s">
        <v>257</v>
      </c>
      <c r="J4" t="s">
        <v>145</v>
      </c>
    </row>
    <row r="5" spans="1:10" x14ac:dyDescent="0.3">
      <c r="A5" t="s">
        <v>270</v>
      </c>
      <c r="B5" s="17">
        <v>46254</v>
      </c>
      <c r="C5" t="s">
        <v>160</v>
      </c>
      <c r="D5" t="s">
        <v>184</v>
      </c>
      <c r="E5" t="s">
        <v>247</v>
      </c>
      <c r="F5" t="s">
        <v>145</v>
      </c>
      <c r="G5">
        <v>2000</v>
      </c>
      <c r="J5" t="s">
        <v>145</v>
      </c>
    </row>
    <row r="6" spans="1:10" x14ac:dyDescent="0.3">
      <c r="A6" t="s">
        <v>287</v>
      </c>
      <c r="B6" s="17">
        <v>46254</v>
      </c>
      <c r="C6" t="s">
        <v>284</v>
      </c>
      <c r="D6" t="s">
        <v>185</v>
      </c>
      <c r="E6" t="s">
        <v>251</v>
      </c>
      <c r="F6" t="s">
        <v>146</v>
      </c>
      <c r="G6">
        <v>1700</v>
      </c>
      <c r="J6" t="s">
        <v>145</v>
      </c>
    </row>
    <row r="7" spans="1:10" x14ac:dyDescent="0.3">
      <c r="A7" t="s">
        <v>308</v>
      </c>
      <c r="B7" s="17">
        <v>46255</v>
      </c>
      <c r="C7" t="s">
        <v>309</v>
      </c>
      <c r="D7" t="s">
        <v>106</v>
      </c>
      <c r="E7" t="s">
        <v>251</v>
      </c>
      <c r="F7" t="s">
        <v>145</v>
      </c>
      <c r="G7">
        <v>25000</v>
      </c>
      <c r="J7" t="s">
        <v>145</v>
      </c>
    </row>
    <row r="8" spans="1:10" x14ac:dyDescent="0.3">
      <c r="A8" t="s">
        <v>311</v>
      </c>
      <c r="B8" s="17">
        <v>46255</v>
      </c>
      <c r="C8" t="s">
        <v>309</v>
      </c>
      <c r="D8" t="s">
        <v>106</v>
      </c>
      <c r="E8" t="s">
        <v>251</v>
      </c>
      <c r="F8" t="s">
        <v>145</v>
      </c>
      <c r="G8">
        <v>1000</v>
      </c>
      <c r="J8" t="s">
        <v>145</v>
      </c>
    </row>
    <row r="9" spans="1:10" x14ac:dyDescent="0.3">
      <c r="A9" t="s">
        <v>346</v>
      </c>
      <c r="B9" s="17">
        <v>46256</v>
      </c>
      <c r="C9" t="s">
        <v>204</v>
      </c>
      <c r="D9" t="s">
        <v>145</v>
      </c>
      <c r="E9" t="s">
        <v>251</v>
      </c>
      <c r="F9" t="s">
        <v>145</v>
      </c>
      <c r="G9">
        <v>100</v>
      </c>
      <c r="J9" t="s">
        <v>145</v>
      </c>
    </row>
    <row r="10" spans="1:10" x14ac:dyDescent="0.3">
      <c r="B10" s="17"/>
    </row>
    <row r="11" spans="1:10" x14ac:dyDescent="0.3">
      <c r="B11" s="17"/>
    </row>
    <row r="12" spans="1:10" x14ac:dyDescent="0.3">
      <c r="B12" s="17"/>
    </row>
    <row r="13" spans="1:10" x14ac:dyDescent="0.3">
      <c r="B13" s="17"/>
    </row>
    <row r="14" spans="1:10" x14ac:dyDescent="0.3">
      <c r="B14" s="17"/>
    </row>
    <row r="15" spans="1:10" x14ac:dyDescent="0.3">
      <c r="B15" s="17"/>
    </row>
    <row r="16" spans="1:10" x14ac:dyDescent="0.3">
      <c r="B16" s="17"/>
    </row>
    <row r="17" spans="2:2" x14ac:dyDescent="0.3">
      <c r="B17" s="17"/>
    </row>
    <row r="18" spans="2:2" x14ac:dyDescent="0.3">
      <c r="B18" s="17"/>
    </row>
    <row r="19" spans="2:2" x14ac:dyDescent="0.3">
      <c r="B19" s="17"/>
    </row>
    <row r="20" spans="2:2" x14ac:dyDescent="0.3">
      <c r="B20" s="17"/>
    </row>
    <row r="21" spans="2:2" x14ac:dyDescent="0.3">
      <c r="B21" s="17"/>
    </row>
    <row r="22" spans="2:2" x14ac:dyDescent="0.3">
      <c r="B22" s="17"/>
    </row>
    <row r="23" spans="2:2" x14ac:dyDescent="0.3">
      <c r="B23" s="17"/>
    </row>
    <row r="24" spans="2:2" x14ac:dyDescent="0.3">
      <c r="B24" s="17"/>
    </row>
    <row r="25" spans="2:2" x14ac:dyDescent="0.3">
      <c r="B25" s="17"/>
    </row>
    <row r="26" spans="2:2" x14ac:dyDescent="0.3">
      <c r="B26" s="17"/>
    </row>
    <row r="27" spans="2:2" x14ac:dyDescent="0.3">
      <c r="B27" s="17"/>
    </row>
    <row r="28" spans="2:2" x14ac:dyDescent="0.3">
      <c r="B28" s="17"/>
    </row>
    <row r="29" spans="2:2" x14ac:dyDescent="0.3">
      <c r="B29" s="17"/>
    </row>
    <row r="30" spans="2:2" x14ac:dyDescent="0.3">
      <c r="B30" s="17"/>
    </row>
    <row r="31" spans="2:2" x14ac:dyDescent="0.3">
      <c r="B31" s="17"/>
    </row>
    <row r="32" spans="2:2" x14ac:dyDescent="0.3">
      <c r="B32" s="17"/>
    </row>
    <row r="33" spans="2:2" x14ac:dyDescent="0.3">
      <c r="B33" s="17"/>
    </row>
    <row r="34" spans="2:2" x14ac:dyDescent="0.3">
      <c r="B34" s="17"/>
    </row>
    <row r="35" spans="2:2" x14ac:dyDescent="0.3">
      <c r="B35" s="17"/>
    </row>
    <row r="36" spans="2:2" x14ac:dyDescent="0.3">
      <c r="B36" s="17"/>
    </row>
    <row r="37" spans="2:2" x14ac:dyDescent="0.3">
      <c r="B37" s="17"/>
    </row>
    <row r="38" spans="2:2" x14ac:dyDescent="0.3">
      <c r="B38" s="17"/>
    </row>
    <row r="39" spans="2:2" x14ac:dyDescent="0.3">
      <c r="B39" s="17"/>
    </row>
    <row r="40" spans="2:2" x14ac:dyDescent="0.3">
      <c r="B40" s="17"/>
    </row>
    <row r="41" spans="2:2" x14ac:dyDescent="0.3">
      <c r="B41" s="17"/>
    </row>
    <row r="42" spans="2:2" x14ac:dyDescent="0.3">
      <c r="B42" s="17"/>
    </row>
    <row r="43" spans="2:2" x14ac:dyDescent="0.3">
      <c r="B43" s="17"/>
    </row>
    <row r="44" spans="2:2" x14ac:dyDescent="0.3">
      <c r="B44" s="17"/>
    </row>
    <row r="45" spans="2:2" x14ac:dyDescent="0.3">
      <c r="B45" s="17"/>
    </row>
    <row r="46" spans="2:2" x14ac:dyDescent="0.3">
      <c r="B46" s="17"/>
    </row>
    <row r="47" spans="2:2" x14ac:dyDescent="0.3">
      <c r="B47" s="17"/>
    </row>
    <row r="48" spans="2:2" x14ac:dyDescent="0.3">
      <c r="B48" s="17"/>
    </row>
    <row r="49" spans="2:2" x14ac:dyDescent="0.3">
      <c r="B49" s="17"/>
    </row>
    <row r="50" spans="2:2" x14ac:dyDescent="0.3">
      <c r="B50" s="17"/>
    </row>
    <row r="51" spans="2:2" x14ac:dyDescent="0.3">
      <c r="B51" s="17"/>
    </row>
    <row r="52" spans="2:2" x14ac:dyDescent="0.3">
      <c r="B52" s="17"/>
    </row>
    <row r="53" spans="2:2" x14ac:dyDescent="0.3">
      <c r="B53" s="17"/>
    </row>
    <row r="54" spans="2:2" x14ac:dyDescent="0.3">
      <c r="B54" s="17"/>
    </row>
    <row r="55" spans="2:2" x14ac:dyDescent="0.3">
      <c r="B55" s="17"/>
    </row>
    <row r="56" spans="2:2" x14ac:dyDescent="0.3">
      <c r="B56" s="17"/>
    </row>
    <row r="57" spans="2:2" x14ac:dyDescent="0.3">
      <c r="B57" s="17"/>
    </row>
    <row r="58" spans="2:2" x14ac:dyDescent="0.3">
      <c r="B58" s="17"/>
    </row>
    <row r="59" spans="2:2" x14ac:dyDescent="0.3">
      <c r="B59" s="17"/>
    </row>
    <row r="60" spans="2:2" x14ac:dyDescent="0.3">
      <c r="B60" s="17"/>
    </row>
    <row r="61" spans="2:2" x14ac:dyDescent="0.3">
      <c r="B61" s="17"/>
    </row>
    <row r="62" spans="2:2" x14ac:dyDescent="0.3">
      <c r="B62" s="17"/>
    </row>
    <row r="63" spans="2:2" x14ac:dyDescent="0.3">
      <c r="B63" s="17"/>
    </row>
    <row r="64" spans="2:2" x14ac:dyDescent="0.3">
      <c r="B64" s="17"/>
    </row>
    <row r="65" spans="2:2" x14ac:dyDescent="0.3">
      <c r="B65" s="17"/>
    </row>
    <row r="66" spans="2:2" x14ac:dyDescent="0.3">
      <c r="B66" s="17"/>
    </row>
    <row r="67" spans="2:2" x14ac:dyDescent="0.3">
      <c r="B67" s="17"/>
    </row>
    <row r="68" spans="2:2" x14ac:dyDescent="0.3">
      <c r="B68" s="17"/>
    </row>
    <row r="69" spans="2:2" x14ac:dyDescent="0.3">
      <c r="B69" s="17"/>
    </row>
    <row r="70" spans="2:2" x14ac:dyDescent="0.3">
      <c r="B70" s="17"/>
    </row>
    <row r="71" spans="2:2" x14ac:dyDescent="0.3">
      <c r="B71" s="17"/>
    </row>
    <row r="72" spans="2:2" x14ac:dyDescent="0.3">
      <c r="B72" s="17"/>
    </row>
    <row r="73" spans="2:2" x14ac:dyDescent="0.3">
      <c r="B73" s="17"/>
    </row>
    <row r="74" spans="2:2" x14ac:dyDescent="0.3">
      <c r="B74" s="17"/>
    </row>
    <row r="75" spans="2:2" x14ac:dyDescent="0.3">
      <c r="B75" s="17"/>
    </row>
    <row r="76" spans="2:2" x14ac:dyDescent="0.3">
      <c r="B76" s="17"/>
    </row>
    <row r="77" spans="2:2" x14ac:dyDescent="0.3">
      <c r="B77" s="17"/>
    </row>
    <row r="78" spans="2:2" x14ac:dyDescent="0.3">
      <c r="B78" s="17"/>
    </row>
    <row r="79" spans="2:2" x14ac:dyDescent="0.3">
      <c r="B79" s="17"/>
    </row>
    <row r="80" spans="2:2" x14ac:dyDescent="0.3">
      <c r="B80" s="17"/>
    </row>
    <row r="81" spans="2:2" x14ac:dyDescent="0.3">
      <c r="B81" s="17"/>
    </row>
    <row r="82" spans="2:2" x14ac:dyDescent="0.3">
      <c r="B82" s="17"/>
    </row>
    <row r="83" spans="2:2" x14ac:dyDescent="0.3">
      <c r="B83" s="17"/>
    </row>
    <row r="84" spans="2:2" x14ac:dyDescent="0.3">
      <c r="B84" s="17"/>
    </row>
    <row r="85" spans="2:2" x14ac:dyDescent="0.3">
      <c r="B85" s="17"/>
    </row>
    <row r="86" spans="2:2" x14ac:dyDescent="0.3">
      <c r="B86" s="17"/>
    </row>
    <row r="87" spans="2:2" x14ac:dyDescent="0.3">
      <c r="B87" s="17"/>
    </row>
    <row r="88" spans="2:2" x14ac:dyDescent="0.3">
      <c r="B88" s="17"/>
    </row>
    <row r="89" spans="2:2" x14ac:dyDescent="0.3">
      <c r="B89" s="17"/>
    </row>
    <row r="90" spans="2:2" x14ac:dyDescent="0.3">
      <c r="B90" s="17"/>
    </row>
    <row r="91" spans="2:2" x14ac:dyDescent="0.3">
      <c r="B91" s="17"/>
    </row>
    <row r="92" spans="2:2" x14ac:dyDescent="0.3">
      <c r="B92" s="17"/>
    </row>
    <row r="93" spans="2:2" x14ac:dyDescent="0.3">
      <c r="B93" s="17"/>
    </row>
    <row r="94" spans="2:2" x14ac:dyDescent="0.3">
      <c r="B94" s="17"/>
    </row>
    <row r="95" spans="2:2" x14ac:dyDescent="0.3">
      <c r="B95" s="17"/>
    </row>
    <row r="96" spans="2:2" x14ac:dyDescent="0.3">
      <c r="B96" s="17"/>
    </row>
    <row r="97" spans="2:2" x14ac:dyDescent="0.3">
      <c r="B97" s="17"/>
    </row>
    <row r="98" spans="2:2" x14ac:dyDescent="0.3">
      <c r="B98" s="17"/>
    </row>
    <row r="99" spans="2:2" x14ac:dyDescent="0.3">
      <c r="B99" s="17"/>
    </row>
    <row r="100" spans="2:2" x14ac:dyDescent="0.3">
      <c r="B100" s="17"/>
    </row>
    <row r="101" spans="2:2" x14ac:dyDescent="0.3">
      <c r="B101" s="17"/>
    </row>
    <row r="102" spans="2:2" x14ac:dyDescent="0.3">
      <c r="B102" s="17"/>
    </row>
    <row r="103" spans="2:2" x14ac:dyDescent="0.3">
      <c r="B103" s="17"/>
    </row>
    <row r="104" spans="2:2" x14ac:dyDescent="0.3">
      <c r="B104" s="17"/>
    </row>
    <row r="105" spans="2:2" x14ac:dyDescent="0.3">
      <c r="B105" s="17"/>
    </row>
    <row r="106" spans="2:2" x14ac:dyDescent="0.3">
      <c r="B106" s="17"/>
    </row>
    <row r="107" spans="2:2" x14ac:dyDescent="0.3">
      <c r="B107" s="17"/>
    </row>
    <row r="108" spans="2:2" x14ac:dyDescent="0.3">
      <c r="B108" s="17"/>
    </row>
    <row r="109" spans="2:2" x14ac:dyDescent="0.3">
      <c r="B109" s="17"/>
    </row>
    <row r="110" spans="2:2" x14ac:dyDescent="0.3">
      <c r="B110" s="17"/>
    </row>
    <row r="111" spans="2:2" x14ac:dyDescent="0.3">
      <c r="B111" s="17"/>
    </row>
    <row r="112" spans="2:2" x14ac:dyDescent="0.3">
      <c r="B112" s="17"/>
    </row>
    <row r="113" spans="2:2" x14ac:dyDescent="0.3">
      <c r="B113" s="17"/>
    </row>
    <row r="114" spans="2:2" x14ac:dyDescent="0.3">
      <c r="B114" s="17"/>
    </row>
    <row r="115" spans="2:2" x14ac:dyDescent="0.3">
      <c r="B115" s="17"/>
    </row>
    <row r="116" spans="2:2" x14ac:dyDescent="0.3">
      <c r="B116" s="17"/>
    </row>
    <row r="117" spans="2:2" x14ac:dyDescent="0.3">
      <c r="B117" s="17"/>
    </row>
    <row r="118" spans="2:2" x14ac:dyDescent="0.3">
      <c r="B118" s="17"/>
    </row>
    <row r="119" spans="2:2" x14ac:dyDescent="0.3">
      <c r="B119" s="17"/>
    </row>
    <row r="120" spans="2:2" x14ac:dyDescent="0.3">
      <c r="B120" s="17"/>
    </row>
    <row r="121" spans="2:2" x14ac:dyDescent="0.3">
      <c r="B121" s="17"/>
    </row>
    <row r="122" spans="2:2" x14ac:dyDescent="0.3">
      <c r="B122" s="17"/>
    </row>
    <row r="123" spans="2:2" x14ac:dyDescent="0.3">
      <c r="B123" s="17"/>
    </row>
    <row r="124" spans="2:2" x14ac:dyDescent="0.3">
      <c r="B124" s="17"/>
    </row>
    <row r="125" spans="2:2" x14ac:dyDescent="0.3">
      <c r="B125" s="17"/>
    </row>
    <row r="126" spans="2:2" x14ac:dyDescent="0.3">
      <c r="B126" s="17"/>
    </row>
    <row r="127" spans="2:2" x14ac:dyDescent="0.3">
      <c r="B127" s="17"/>
    </row>
    <row r="128" spans="2:2" x14ac:dyDescent="0.3">
      <c r="B128" s="17"/>
    </row>
    <row r="129" spans="2:2" x14ac:dyDescent="0.3">
      <c r="B129" s="17"/>
    </row>
    <row r="130" spans="2:2" x14ac:dyDescent="0.3">
      <c r="B130" s="17"/>
    </row>
    <row r="131" spans="2:2" x14ac:dyDescent="0.3">
      <c r="B131" s="17"/>
    </row>
    <row r="132" spans="2:2" x14ac:dyDescent="0.3">
      <c r="B132" s="17"/>
    </row>
    <row r="133" spans="2:2" x14ac:dyDescent="0.3">
      <c r="B133" s="17"/>
    </row>
    <row r="134" spans="2:2" x14ac:dyDescent="0.3">
      <c r="B134" s="17"/>
    </row>
    <row r="135" spans="2:2" x14ac:dyDescent="0.3">
      <c r="B135" s="17"/>
    </row>
    <row r="136" spans="2:2" x14ac:dyDescent="0.3">
      <c r="B136" s="17"/>
    </row>
    <row r="137" spans="2:2" x14ac:dyDescent="0.3">
      <c r="B137" s="17"/>
    </row>
    <row r="138" spans="2:2" x14ac:dyDescent="0.3">
      <c r="B138" s="17"/>
    </row>
    <row r="139" spans="2:2" x14ac:dyDescent="0.3">
      <c r="B139" s="17"/>
    </row>
    <row r="140" spans="2:2" x14ac:dyDescent="0.3">
      <c r="B140" s="17"/>
    </row>
    <row r="141" spans="2:2" x14ac:dyDescent="0.3">
      <c r="B141" s="17"/>
    </row>
    <row r="142" spans="2:2" x14ac:dyDescent="0.3">
      <c r="B142" s="17"/>
    </row>
    <row r="143" spans="2:2" x14ac:dyDescent="0.3">
      <c r="B143" s="17"/>
    </row>
    <row r="144" spans="2:2" x14ac:dyDescent="0.3">
      <c r="B144" s="17"/>
    </row>
    <row r="145" spans="2:2" x14ac:dyDescent="0.3">
      <c r="B145" s="17"/>
    </row>
    <row r="146" spans="2:2" x14ac:dyDescent="0.3">
      <c r="B146" s="17"/>
    </row>
    <row r="147" spans="2:2" x14ac:dyDescent="0.3">
      <c r="B147" s="17"/>
    </row>
    <row r="148" spans="2:2" x14ac:dyDescent="0.3">
      <c r="B148" s="17"/>
    </row>
    <row r="149" spans="2:2" x14ac:dyDescent="0.3">
      <c r="B149" s="17"/>
    </row>
    <row r="150" spans="2:2" x14ac:dyDescent="0.3">
      <c r="B150" s="17"/>
    </row>
    <row r="151" spans="2:2" x14ac:dyDescent="0.3">
      <c r="B151" s="17"/>
    </row>
    <row r="152" spans="2:2" x14ac:dyDescent="0.3">
      <c r="B152" s="17"/>
    </row>
    <row r="153" spans="2:2" x14ac:dyDescent="0.3">
      <c r="B153" s="17"/>
    </row>
    <row r="154" spans="2:2" x14ac:dyDescent="0.3">
      <c r="B154" s="17"/>
    </row>
    <row r="155" spans="2:2" x14ac:dyDescent="0.3">
      <c r="B155" s="17"/>
    </row>
    <row r="156" spans="2:2" x14ac:dyDescent="0.3">
      <c r="B156" s="17"/>
    </row>
    <row r="157" spans="2:2" x14ac:dyDescent="0.3">
      <c r="B157" s="17"/>
    </row>
    <row r="158" spans="2:2" x14ac:dyDescent="0.3">
      <c r="B158" s="17"/>
    </row>
    <row r="159" spans="2:2" x14ac:dyDescent="0.3">
      <c r="B159" s="17"/>
    </row>
    <row r="160" spans="2:2" x14ac:dyDescent="0.3">
      <c r="B160" s="17"/>
    </row>
    <row r="161" spans="2:2" x14ac:dyDescent="0.3">
      <c r="B161" s="17"/>
    </row>
    <row r="162" spans="2:2" x14ac:dyDescent="0.3">
      <c r="B162" s="17"/>
    </row>
    <row r="163" spans="2:2" x14ac:dyDescent="0.3">
      <c r="B163" s="17"/>
    </row>
    <row r="164" spans="2:2" x14ac:dyDescent="0.3">
      <c r="B164" s="17"/>
    </row>
    <row r="165" spans="2:2" x14ac:dyDescent="0.3">
      <c r="B165" s="17"/>
    </row>
    <row r="166" spans="2:2" x14ac:dyDescent="0.3">
      <c r="B166" s="17"/>
    </row>
    <row r="167" spans="2:2" x14ac:dyDescent="0.3">
      <c r="B167" s="17"/>
    </row>
    <row r="168" spans="2:2" x14ac:dyDescent="0.3">
      <c r="B168" s="17"/>
    </row>
    <row r="169" spans="2:2" x14ac:dyDescent="0.3">
      <c r="B169" s="17"/>
    </row>
    <row r="170" spans="2:2" x14ac:dyDescent="0.3">
      <c r="B170" s="17"/>
    </row>
    <row r="171" spans="2:2" x14ac:dyDescent="0.3">
      <c r="B171" s="17"/>
    </row>
    <row r="172" spans="2:2" x14ac:dyDescent="0.3">
      <c r="B172" s="17"/>
    </row>
    <row r="173" spans="2:2" x14ac:dyDescent="0.3">
      <c r="B173" s="17"/>
    </row>
    <row r="174" spans="2:2" x14ac:dyDescent="0.3">
      <c r="B174" s="17"/>
    </row>
    <row r="175" spans="2:2" x14ac:dyDescent="0.3">
      <c r="B175" s="17"/>
    </row>
    <row r="176" spans="2:2" x14ac:dyDescent="0.3">
      <c r="B176" s="17"/>
    </row>
    <row r="177" spans="2:2" x14ac:dyDescent="0.3">
      <c r="B177" s="17"/>
    </row>
    <row r="178" spans="2:2" x14ac:dyDescent="0.3">
      <c r="B178" s="17"/>
    </row>
    <row r="179" spans="2:2" x14ac:dyDescent="0.3">
      <c r="B179" s="17"/>
    </row>
    <row r="180" spans="2:2" x14ac:dyDescent="0.3">
      <c r="B180" s="17"/>
    </row>
    <row r="181" spans="2:2" x14ac:dyDescent="0.3">
      <c r="B181" s="17"/>
    </row>
    <row r="182" spans="2:2" x14ac:dyDescent="0.3">
      <c r="B182" s="17"/>
    </row>
    <row r="183" spans="2:2" x14ac:dyDescent="0.3">
      <c r="B183" s="17"/>
    </row>
    <row r="184" spans="2:2" x14ac:dyDescent="0.3">
      <c r="B184" s="17"/>
    </row>
    <row r="185" spans="2:2" x14ac:dyDescent="0.3">
      <c r="B185" s="17"/>
    </row>
    <row r="186" spans="2:2" x14ac:dyDescent="0.3">
      <c r="B186" s="17"/>
    </row>
    <row r="187" spans="2:2" x14ac:dyDescent="0.3">
      <c r="B187" s="17"/>
    </row>
    <row r="188" spans="2:2" x14ac:dyDescent="0.3">
      <c r="B188" s="17"/>
    </row>
    <row r="189" spans="2:2" x14ac:dyDescent="0.3">
      <c r="B189" s="17"/>
    </row>
    <row r="190" spans="2:2" x14ac:dyDescent="0.3">
      <c r="B190" s="17"/>
    </row>
    <row r="191" spans="2:2" x14ac:dyDescent="0.3">
      <c r="B191" s="17"/>
    </row>
    <row r="192" spans="2:2" x14ac:dyDescent="0.3">
      <c r="B192" s="17"/>
    </row>
    <row r="193" spans="2:2" x14ac:dyDescent="0.3">
      <c r="B193" s="17"/>
    </row>
    <row r="194" spans="2:2" x14ac:dyDescent="0.3">
      <c r="B194" s="17"/>
    </row>
    <row r="195" spans="2:2" x14ac:dyDescent="0.3">
      <c r="B195" s="17"/>
    </row>
    <row r="196" spans="2:2" x14ac:dyDescent="0.3">
      <c r="B196" s="17"/>
    </row>
    <row r="197" spans="2:2" x14ac:dyDescent="0.3">
      <c r="B197" s="17"/>
    </row>
    <row r="198" spans="2:2" x14ac:dyDescent="0.3">
      <c r="B198" s="17"/>
    </row>
    <row r="199" spans="2:2" x14ac:dyDescent="0.3">
      <c r="B199" s="17"/>
    </row>
    <row r="200" spans="2:2" x14ac:dyDescent="0.3">
      <c r="B200" s="17"/>
    </row>
    <row r="201" spans="2:2" x14ac:dyDescent="0.3">
      <c r="B201" s="17"/>
    </row>
    <row r="202" spans="2:2" x14ac:dyDescent="0.3">
      <c r="B202" s="17"/>
    </row>
    <row r="203" spans="2:2" x14ac:dyDescent="0.3">
      <c r="B203" s="17"/>
    </row>
    <row r="204" spans="2:2" x14ac:dyDescent="0.3">
      <c r="B204" s="17"/>
    </row>
    <row r="205" spans="2:2" x14ac:dyDescent="0.3">
      <c r="B205" s="17"/>
    </row>
    <row r="206" spans="2:2" x14ac:dyDescent="0.3">
      <c r="B206" s="17"/>
    </row>
    <row r="207" spans="2:2" x14ac:dyDescent="0.3">
      <c r="B207" s="17"/>
    </row>
    <row r="208" spans="2:2" x14ac:dyDescent="0.3">
      <c r="B208" s="17"/>
    </row>
    <row r="209" spans="2:2" x14ac:dyDescent="0.3">
      <c r="B209" s="17"/>
    </row>
    <row r="210" spans="2:2" x14ac:dyDescent="0.3">
      <c r="B210" s="17"/>
    </row>
    <row r="211" spans="2:2" x14ac:dyDescent="0.3">
      <c r="B211" s="17"/>
    </row>
    <row r="212" spans="2:2" x14ac:dyDescent="0.3">
      <c r="B212" s="17"/>
    </row>
    <row r="213" spans="2:2" x14ac:dyDescent="0.3">
      <c r="B213" s="17"/>
    </row>
    <row r="214" spans="2:2" x14ac:dyDescent="0.3">
      <c r="B214" s="17"/>
    </row>
    <row r="215" spans="2:2" x14ac:dyDescent="0.3">
      <c r="B215" s="17"/>
    </row>
    <row r="216" spans="2:2" x14ac:dyDescent="0.3">
      <c r="B216" s="17"/>
    </row>
    <row r="217" spans="2:2" x14ac:dyDescent="0.3">
      <c r="B217" s="17"/>
    </row>
    <row r="218" spans="2:2" x14ac:dyDescent="0.3">
      <c r="B218" s="17"/>
    </row>
    <row r="219" spans="2:2" x14ac:dyDescent="0.3">
      <c r="B219" s="17"/>
    </row>
    <row r="220" spans="2:2" x14ac:dyDescent="0.3">
      <c r="B220" s="17"/>
    </row>
    <row r="221" spans="2:2" x14ac:dyDescent="0.3">
      <c r="B221" s="17"/>
    </row>
    <row r="222" spans="2:2" x14ac:dyDescent="0.3">
      <c r="B222" s="17"/>
    </row>
    <row r="223" spans="2:2" x14ac:dyDescent="0.3">
      <c r="B223" s="17"/>
    </row>
    <row r="224" spans="2:2" x14ac:dyDescent="0.3">
      <c r="B224" s="17"/>
    </row>
    <row r="225" spans="2:2" x14ac:dyDescent="0.3">
      <c r="B225" s="17"/>
    </row>
    <row r="226" spans="2:2" x14ac:dyDescent="0.3">
      <c r="B226" s="17"/>
    </row>
    <row r="227" spans="2:2" x14ac:dyDescent="0.3">
      <c r="B227" s="17"/>
    </row>
    <row r="228" spans="2:2" x14ac:dyDescent="0.3">
      <c r="B228" s="17"/>
    </row>
    <row r="229" spans="2:2" x14ac:dyDescent="0.3">
      <c r="B229" s="17"/>
    </row>
    <row r="230" spans="2:2" x14ac:dyDescent="0.3">
      <c r="B230" s="17"/>
    </row>
    <row r="231" spans="2:2" x14ac:dyDescent="0.3">
      <c r="B231" s="17"/>
    </row>
    <row r="232" spans="2:2" x14ac:dyDescent="0.3">
      <c r="B232" s="17"/>
    </row>
    <row r="233" spans="2:2" x14ac:dyDescent="0.3">
      <c r="B233" s="17"/>
    </row>
    <row r="234" spans="2:2" x14ac:dyDescent="0.3">
      <c r="B234" s="17"/>
    </row>
    <row r="235" spans="2:2" x14ac:dyDescent="0.3">
      <c r="B235" s="17"/>
    </row>
    <row r="236" spans="2:2" x14ac:dyDescent="0.3">
      <c r="B236" s="17"/>
    </row>
    <row r="237" spans="2:2" x14ac:dyDescent="0.3">
      <c r="B237" s="17"/>
    </row>
    <row r="238" spans="2:2" x14ac:dyDescent="0.3">
      <c r="B238" s="17"/>
    </row>
    <row r="239" spans="2:2" x14ac:dyDescent="0.3">
      <c r="B239" s="17"/>
    </row>
    <row r="240" spans="2:2" x14ac:dyDescent="0.3">
      <c r="B240" s="17"/>
    </row>
    <row r="241" spans="2:2" x14ac:dyDescent="0.3">
      <c r="B241" s="17"/>
    </row>
    <row r="242" spans="2:2" x14ac:dyDescent="0.3">
      <c r="B242" s="17"/>
    </row>
    <row r="243" spans="2:2" x14ac:dyDescent="0.3">
      <c r="B243" s="17"/>
    </row>
    <row r="244" spans="2:2" x14ac:dyDescent="0.3">
      <c r="B244" s="17"/>
    </row>
    <row r="245" spans="2:2" x14ac:dyDescent="0.3">
      <c r="B245" s="17"/>
    </row>
    <row r="246" spans="2:2" x14ac:dyDescent="0.3">
      <c r="B246" s="17"/>
    </row>
    <row r="247" spans="2:2" x14ac:dyDescent="0.3">
      <c r="B247" s="17"/>
    </row>
    <row r="248" spans="2:2" x14ac:dyDescent="0.3">
      <c r="B248" s="17"/>
    </row>
    <row r="249" spans="2:2" x14ac:dyDescent="0.3">
      <c r="B249" s="17"/>
    </row>
    <row r="250" spans="2:2" x14ac:dyDescent="0.3">
      <c r="B250" s="17"/>
    </row>
    <row r="251" spans="2:2" x14ac:dyDescent="0.3">
      <c r="B251" s="17"/>
    </row>
    <row r="252" spans="2:2" x14ac:dyDescent="0.3">
      <c r="B252" s="17"/>
    </row>
    <row r="253" spans="2:2" x14ac:dyDescent="0.3">
      <c r="B253" s="17"/>
    </row>
    <row r="254" spans="2:2" x14ac:dyDescent="0.3">
      <c r="B254" s="17"/>
    </row>
    <row r="255" spans="2:2" x14ac:dyDescent="0.3">
      <c r="B255" s="17"/>
    </row>
    <row r="256" spans="2:2" x14ac:dyDescent="0.3">
      <c r="B256" s="17"/>
    </row>
    <row r="257" spans="2:2" x14ac:dyDescent="0.3">
      <c r="B257" s="17"/>
    </row>
    <row r="258" spans="2:2" x14ac:dyDescent="0.3">
      <c r="B258" s="17"/>
    </row>
    <row r="259" spans="2:2" x14ac:dyDescent="0.3">
      <c r="B259" s="17"/>
    </row>
    <row r="260" spans="2:2" x14ac:dyDescent="0.3">
      <c r="B260" s="17"/>
    </row>
    <row r="261" spans="2:2" x14ac:dyDescent="0.3">
      <c r="B261" s="17"/>
    </row>
    <row r="262" spans="2:2" x14ac:dyDescent="0.3">
      <c r="B262" s="17"/>
    </row>
    <row r="263" spans="2:2" x14ac:dyDescent="0.3">
      <c r="B263" s="17"/>
    </row>
    <row r="264" spans="2:2" x14ac:dyDescent="0.3">
      <c r="B264" s="17"/>
    </row>
    <row r="265" spans="2:2" x14ac:dyDescent="0.3">
      <c r="B265" s="17"/>
    </row>
    <row r="266" spans="2:2" x14ac:dyDescent="0.3">
      <c r="B266" s="17"/>
    </row>
    <row r="267" spans="2:2" x14ac:dyDescent="0.3">
      <c r="B267" s="17"/>
    </row>
    <row r="268" spans="2:2" x14ac:dyDescent="0.3">
      <c r="B268" s="17"/>
    </row>
    <row r="269" spans="2:2" x14ac:dyDescent="0.3">
      <c r="B269" s="17"/>
    </row>
    <row r="270" spans="2:2" x14ac:dyDescent="0.3">
      <c r="B270" s="17"/>
    </row>
    <row r="271" spans="2:2" x14ac:dyDescent="0.3">
      <c r="B271" s="17"/>
    </row>
    <row r="272" spans="2:2" x14ac:dyDescent="0.3">
      <c r="B272" s="17"/>
    </row>
    <row r="273" spans="2:2" x14ac:dyDescent="0.3">
      <c r="B273" s="17"/>
    </row>
    <row r="274" spans="2:2" x14ac:dyDescent="0.3">
      <c r="B274" s="17"/>
    </row>
    <row r="275" spans="2:2" x14ac:dyDescent="0.3">
      <c r="B275" s="17"/>
    </row>
    <row r="276" spans="2:2" x14ac:dyDescent="0.3">
      <c r="B276" s="17"/>
    </row>
    <row r="277" spans="2:2" x14ac:dyDescent="0.3">
      <c r="B277" s="17"/>
    </row>
    <row r="278" spans="2:2" x14ac:dyDescent="0.3">
      <c r="B278" s="17"/>
    </row>
    <row r="279" spans="2:2" x14ac:dyDescent="0.3">
      <c r="B279" s="17"/>
    </row>
    <row r="280" spans="2:2" x14ac:dyDescent="0.3">
      <c r="B280" s="17"/>
    </row>
    <row r="281" spans="2:2" x14ac:dyDescent="0.3">
      <c r="B281" s="17"/>
    </row>
    <row r="282" spans="2:2" x14ac:dyDescent="0.3">
      <c r="B282" s="17"/>
    </row>
    <row r="283" spans="2:2" x14ac:dyDescent="0.3">
      <c r="B283" s="17"/>
    </row>
    <row r="284" spans="2:2" x14ac:dyDescent="0.3">
      <c r="B284" s="17"/>
    </row>
    <row r="285" spans="2:2" x14ac:dyDescent="0.3">
      <c r="B285" s="17"/>
    </row>
    <row r="286" spans="2:2" x14ac:dyDescent="0.3">
      <c r="B286" s="17"/>
    </row>
    <row r="287" spans="2:2" x14ac:dyDescent="0.3">
      <c r="B287" s="17"/>
    </row>
    <row r="288" spans="2:2" x14ac:dyDescent="0.3">
      <c r="B288" s="17"/>
    </row>
    <row r="289" spans="2:2" x14ac:dyDescent="0.3">
      <c r="B289" s="17"/>
    </row>
    <row r="290" spans="2:2" x14ac:dyDescent="0.3">
      <c r="B290" s="17"/>
    </row>
    <row r="291" spans="2:2" x14ac:dyDescent="0.3">
      <c r="B291" s="17"/>
    </row>
    <row r="292" spans="2:2" x14ac:dyDescent="0.3">
      <c r="B292" s="17"/>
    </row>
    <row r="293" spans="2:2" x14ac:dyDescent="0.3">
      <c r="B293" s="17"/>
    </row>
    <row r="294" spans="2:2" x14ac:dyDescent="0.3">
      <c r="B294" s="17"/>
    </row>
    <row r="295" spans="2:2" x14ac:dyDescent="0.3">
      <c r="B295" s="17"/>
    </row>
    <row r="296" spans="2:2" x14ac:dyDescent="0.3">
      <c r="B296" s="17"/>
    </row>
    <row r="297" spans="2:2" x14ac:dyDescent="0.3">
      <c r="B297" s="17"/>
    </row>
    <row r="298" spans="2:2" x14ac:dyDescent="0.3">
      <c r="B298" s="17"/>
    </row>
    <row r="299" spans="2:2" x14ac:dyDescent="0.3">
      <c r="B299" s="17"/>
    </row>
    <row r="300" spans="2:2" x14ac:dyDescent="0.3">
      <c r="B300" s="17"/>
    </row>
    <row r="301" spans="2:2" x14ac:dyDescent="0.3">
      <c r="B301" s="17"/>
    </row>
    <row r="302" spans="2:2" x14ac:dyDescent="0.3">
      <c r="B302" s="17"/>
    </row>
    <row r="303" spans="2:2" x14ac:dyDescent="0.3">
      <c r="B303" s="17"/>
    </row>
    <row r="304" spans="2:2" x14ac:dyDescent="0.3">
      <c r="B304" s="17"/>
    </row>
    <row r="305" spans="2:2" x14ac:dyDescent="0.3">
      <c r="B305" s="17"/>
    </row>
    <row r="306" spans="2:2" x14ac:dyDescent="0.3">
      <c r="B306" s="17"/>
    </row>
    <row r="307" spans="2:2" x14ac:dyDescent="0.3">
      <c r="B307" s="17"/>
    </row>
    <row r="308" spans="2:2" x14ac:dyDescent="0.3">
      <c r="B308" s="17"/>
    </row>
    <row r="309" spans="2:2" x14ac:dyDescent="0.3">
      <c r="B309" s="17"/>
    </row>
    <row r="310" spans="2:2" x14ac:dyDescent="0.3">
      <c r="B310" s="17"/>
    </row>
    <row r="311" spans="2:2" x14ac:dyDescent="0.3">
      <c r="B311" s="17"/>
    </row>
    <row r="312" spans="2:2" x14ac:dyDescent="0.3">
      <c r="B312" s="17"/>
    </row>
    <row r="313" spans="2:2" x14ac:dyDescent="0.3">
      <c r="B313" s="17"/>
    </row>
    <row r="314" spans="2:2" x14ac:dyDescent="0.3">
      <c r="B314" s="17"/>
    </row>
    <row r="315" spans="2:2" x14ac:dyDescent="0.3">
      <c r="B315" s="17"/>
    </row>
    <row r="316" spans="2:2" x14ac:dyDescent="0.3">
      <c r="B316" s="17"/>
    </row>
    <row r="317" spans="2:2" x14ac:dyDescent="0.3">
      <c r="B317" s="17"/>
    </row>
    <row r="318" spans="2:2" x14ac:dyDescent="0.3">
      <c r="B318" s="17"/>
    </row>
    <row r="319" spans="2:2" x14ac:dyDescent="0.3">
      <c r="B319" s="17"/>
    </row>
    <row r="320" spans="2:2" x14ac:dyDescent="0.3">
      <c r="B320" s="17"/>
    </row>
    <row r="321" spans="2:2" x14ac:dyDescent="0.3">
      <c r="B321" s="17"/>
    </row>
    <row r="322" spans="2:2" x14ac:dyDescent="0.3">
      <c r="B322" s="17"/>
    </row>
    <row r="323" spans="2:2" x14ac:dyDescent="0.3">
      <c r="B323" s="17"/>
    </row>
    <row r="324" spans="2:2" x14ac:dyDescent="0.3">
      <c r="B324" s="17"/>
    </row>
    <row r="325" spans="2:2" x14ac:dyDescent="0.3">
      <c r="B325" s="17"/>
    </row>
    <row r="326" spans="2:2" x14ac:dyDescent="0.3">
      <c r="B326" s="17"/>
    </row>
    <row r="327" spans="2:2" x14ac:dyDescent="0.3">
      <c r="B327" s="17"/>
    </row>
    <row r="328" spans="2:2" x14ac:dyDescent="0.3">
      <c r="B328" s="17"/>
    </row>
    <row r="329" spans="2:2" x14ac:dyDescent="0.3">
      <c r="B329" s="17"/>
    </row>
    <row r="330" spans="2:2" x14ac:dyDescent="0.3">
      <c r="B330" s="17"/>
    </row>
    <row r="331" spans="2:2" x14ac:dyDescent="0.3">
      <c r="B331" s="17"/>
    </row>
    <row r="332" spans="2:2" x14ac:dyDescent="0.3">
      <c r="B332" s="17"/>
    </row>
    <row r="333" spans="2:2" x14ac:dyDescent="0.3">
      <c r="B333" s="17"/>
    </row>
    <row r="334" spans="2:2" x14ac:dyDescent="0.3">
      <c r="B334" s="17"/>
    </row>
    <row r="335" spans="2:2" x14ac:dyDescent="0.3">
      <c r="B335" s="17"/>
    </row>
    <row r="336" spans="2:2" x14ac:dyDescent="0.3">
      <c r="B336" s="17"/>
    </row>
    <row r="337" spans="2:2" x14ac:dyDescent="0.3">
      <c r="B337" s="17"/>
    </row>
    <row r="338" spans="2:2" x14ac:dyDescent="0.3">
      <c r="B338" s="17"/>
    </row>
    <row r="339" spans="2:2" x14ac:dyDescent="0.3">
      <c r="B339" s="17"/>
    </row>
    <row r="340" spans="2:2" x14ac:dyDescent="0.3">
      <c r="B340" s="17"/>
    </row>
    <row r="341" spans="2:2" x14ac:dyDescent="0.3">
      <c r="B341" s="17"/>
    </row>
    <row r="342" spans="2:2" x14ac:dyDescent="0.3">
      <c r="B342" s="17"/>
    </row>
    <row r="343" spans="2:2" x14ac:dyDescent="0.3">
      <c r="B343" s="17"/>
    </row>
    <row r="344" spans="2:2" x14ac:dyDescent="0.3">
      <c r="B344" s="17"/>
    </row>
    <row r="345" spans="2:2" x14ac:dyDescent="0.3">
      <c r="B345" s="17"/>
    </row>
    <row r="346" spans="2:2" x14ac:dyDescent="0.3">
      <c r="B346" s="17"/>
    </row>
    <row r="347" spans="2:2" x14ac:dyDescent="0.3">
      <c r="B347" s="17"/>
    </row>
    <row r="348" spans="2:2" x14ac:dyDescent="0.3">
      <c r="B348" s="17"/>
    </row>
    <row r="349" spans="2:2" x14ac:dyDescent="0.3">
      <c r="B349" s="17"/>
    </row>
    <row r="350" spans="2:2" x14ac:dyDescent="0.3">
      <c r="B350" s="17"/>
    </row>
    <row r="351" spans="2:2" x14ac:dyDescent="0.3">
      <c r="B351" s="17"/>
    </row>
    <row r="352" spans="2:2" x14ac:dyDescent="0.3">
      <c r="B352" s="17"/>
    </row>
    <row r="353" spans="2:2" x14ac:dyDescent="0.3">
      <c r="B353" s="17"/>
    </row>
    <row r="354" spans="2:2" x14ac:dyDescent="0.3">
      <c r="B354" s="17"/>
    </row>
    <row r="355" spans="2:2" x14ac:dyDescent="0.3">
      <c r="B355" s="17"/>
    </row>
    <row r="356" spans="2:2" x14ac:dyDescent="0.3">
      <c r="B356" s="17"/>
    </row>
    <row r="357" spans="2:2" x14ac:dyDescent="0.3">
      <c r="B357" s="17"/>
    </row>
    <row r="358" spans="2:2" x14ac:dyDescent="0.3">
      <c r="B358" s="17"/>
    </row>
    <row r="359" spans="2:2" x14ac:dyDescent="0.3">
      <c r="B359" s="17"/>
    </row>
    <row r="360" spans="2:2" x14ac:dyDescent="0.3">
      <c r="B360" s="17"/>
    </row>
    <row r="361" spans="2:2" x14ac:dyDescent="0.3">
      <c r="B361" s="17"/>
    </row>
    <row r="362" spans="2:2" x14ac:dyDescent="0.3">
      <c r="B362" s="17"/>
    </row>
    <row r="363" spans="2:2" x14ac:dyDescent="0.3">
      <c r="B363" s="17"/>
    </row>
    <row r="364" spans="2:2" x14ac:dyDescent="0.3">
      <c r="B364" s="17"/>
    </row>
    <row r="365" spans="2:2" x14ac:dyDescent="0.3">
      <c r="B365" s="17"/>
    </row>
    <row r="366" spans="2:2" x14ac:dyDescent="0.3">
      <c r="B366" s="17"/>
    </row>
    <row r="367" spans="2:2" x14ac:dyDescent="0.3">
      <c r="B367" s="17"/>
    </row>
    <row r="368" spans="2:2" x14ac:dyDescent="0.3">
      <c r="B368" s="17"/>
    </row>
    <row r="369" spans="2:2" x14ac:dyDescent="0.3">
      <c r="B369" s="17"/>
    </row>
    <row r="370" spans="2:2" x14ac:dyDescent="0.3">
      <c r="B370" s="17"/>
    </row>
    <row r="371" spans="2:2" x14ac:dyDescent="0.3">
      <c r="B371" s="17"/>
    </row>
    <row r="372" spans="2:2" x14ac:dyDescent="0.3">
      <c r="B372" s="17"/>
    </row>
    <row r="373" spans="2:2" x14ac:dyDescent="0.3">
      <c r="B373" s="17"/>
    </row>
    <row r="374" spans="2:2" x14ac:dyDescent="0.3">
      <c r="B374" s="17"/>
    </row>
    <row r="375" spans="2:2" x14ac:dyDescent="0.3">
      <c r="B375" s="17"/>
    </row>
    <row r="376" spans="2:2" x14ac:dyDescent="0.3">
      <c r="B376" s="17"/>
    </row>
    <row r="377" spans="2:2" x14ac:dyDescent="0.3">
      <c r="B377" s="17"/>
    </row>
    <row r="378" spans="2:2" x14ac:dyDescent="0.3">
      <c r="B378" s="17"/>
    </row>
    <row r="379" spans="2:2" x14ac:dyDescent="0.3">
      <c r="B379" s="17"/>
    </row>
    <row r="380" spans="2:2" x14ac:dyDescent="0.3">
      <c r="B380" s="17"/>
    </row>
    <row r="381" spans="2:2" x14ac:dyDescent="0.3">
      <c r="B381" s="17"/>
    </row>
    <row r="382" spans="2:2" x14ac:dyDescent="0.3">
      <c r="B382" s="17"/>
    </row>
    <row r="383" spans="2:2" x14ac:dyDescent="0.3">
      <c r="B383" s="17"/>
    </row>
    <row r="384" spans="2:2" x14ac:dyDescent="0.3">
      <c r="B384" s="17"/>
    </row>
    <row r="385" spans="2:2" x14ac:dyDescent="0.3">
      <c r="B385" s="17"/>
    </row>
    <row r="386" spans="2:2" x14ac:dyDescent="0.3">
      <c r="B386" s="17"/>
    </row>
    <row r="387" spans="2:2" x14ac:dyDescent="0.3">
      <c r="B387" s="17"/>
    </row>
    <row r="388" spans="2:2" x14ac:dyDescent="0.3">
      <c r="B388" s="17"/>
    </row>
    <row r="389" spans="2:2" x14ac:dyDescent="0.3">
      <c r="B389" s="17"/>
    </row>
    <row r="390" spans="2:2" x14ac:dyDescent="0.3">
      <c r="B390" s="17"/>
    </row>
    <row r="391" spans="2:2" x14ac:dyDescent="0.3">
      <c r="B391" s="17"/>
    </row>
    <row r="392" spans="2:2" x14ac:dyDescent="0.3">
      <c r="B392" s="17"/>
    </row>
    <row r="393" spans="2:2" x14ac:dyDescent="0.3">
      <c r="B393" s="17"/>
    </row>
    <row r="394" spans="2:2" x14ac:dyDescent="0.3">
      <c r="B394" s="17"/>
    </row>
    <row r="395" spans="2:2" x14ac:dyDescent="0.3">
      <c r="B395" s="17"/>
    </row>
    <row r="396" spans="2:2" x14ac:dyDescent="0.3">
      <c r="B396" s="17"/>
    </row>
    <row r="397" spans="2:2" x14ac:dyDescent="0.3">
      <c r="B397" s="17"/>
    </row>
    <row r="398" spans="2:2" x14ac:dyDescent="0.3">
      <c r="B398" s="17"/>
    </row>
    <row r="399" spans="2:2" x14ac:dyDescent="0.3">
      <c r="B399" s="17"/>
    </row>
    <row r="400" spans="2:2" x14ac:dyDescent="0.3">
      <c r="B400" s="17"/>
    </row>
    <row r="401" spans="2:2" x14ac:dyDescent="0.3">
      <c r="B401" s="17"/>
    </row>
    <row r="402" spans="2:2" x14ac:dyDescent="0.3">
      <c r="B402" s="17"/>
    </row>
    <row r="403" spans="2:2" x14ac:dyDescent="0.3">
      <c r="B403" s="17"/>
    </row>
    <row r="404" spans="2:2" x14ac:dyDescent="0.3">
      <c r="B404" s="17"/>
    </row>
    <row r="405" spans="2:2" x14ac:dyDescent="0.3">
      <c r="B405" s="17"/>
    </row>
    <row r="406" spans="2:2" x14ac:dyDescent="0.3">
      <c r="B406" s="17"/>
    </row>
    <row r="407" spans="2:2" x14ac:dyDescent="0.3">
      <c r="B407" s="17"/>
    </row>
    <row r="408" spans="2:2" x14ac:dyDescent="0.3">
      <c r="B408" s="17"/>
    </row>
    <row r="409" spans="2:2" x14ac:dyDescent="0.3">
      <c r="B409" s="17"/>
    </row>
    <row r="410" spans="2:2" x14ac:dyDescent="0.3">
      <c r="B410" s="17"/>
    </row>
    <row r="411" spans="2:2" x14ac:dyDescent="0.3">
      <c r="B411" s="17"/>
    </row>
    <row r="412" spans="2:2" x14ac:dyDescent="0.3">
      <c r="B412" s="17"/>
    </row>
    <row r="413" spans="2:2" x14ac:dyDescent="0.3">
      <c r="B413" s="17"/>
    </row>
    <row r="414" spans="2:2" x14ac:dyDescent="0.3">
      <c r="B414" s="17"/>
    </row>
    <row r="415" spans="2:2" x14ac:dyDescent="0.3">
      <c r="B415" s="17"/>
    </row>
    <row r="416" spans="2:2" x14ac:dyDescent="0.3">
      <c r="B416" s="17"/>
    </row>
    <row r="417" spans="2:2" x14ac:dyDescent="0.3">
      <c r="B417" s="17"/>
    </row>
    <row r="418" spans="2:2" x14ac:dyDescent="0.3">
      <c r="B418" s="17"/>
    </row>
    <row r="419" spans="2:2" x14ac:dyDescent="0.3">
      <c r="B419" s="17"/>
    </row>
    <row r="420" spans="2:2" x14ac:dyDescent="0.3">
      <c r="B420" s="17"/>
    </row>
    <row r="421" spans="2:2" x14ac:dyDescent="0.3">
      <c r="B421" s="17"/>
    </row>
    <row r="422" spans="2:2" x14ac:dyDescent="0.3">
      <c r="B422" s="17"/>
    </row>
    <row r="423" spans="2:2" x14ac:dyDescent="0.3">
      <c r="B423" s="17"/>
    </row>
    <row r="424" spans="2:2" x14ac:dyDescent="0.3">
      <c r="B424" s="17"/>
    </row>
    <row r="425" spans="2:2" x14ac:dyDescent="0.3">
      <c r="B425" s="17"/>
    </row>
    <row r="426" spans="2:2" x14ac:dyDescent="0.3">
      <c r="B426" s="17"/>
    </row>
    <row r="427" spans="2:2" x14ac:dyDescent="0.3">
      <c r="B427" s="17"/>
    </row>
    <row r="428" spans="2:2" x14ac:dyDescent="0.3">
      <c r="B428" s="17"/>
    </row>
    <row r="429" spans="2:2" x14ac:dyDescent="0.3">
      <c r="B429" s="17"/>
    </row>
    <row r="430" spans="2:2" x14ac:dyDescent="0.3">
      <c r="B430" s="17"/>
    </row>
    <row r="431" spans="2:2" x14ac:dyDescent="0.3">
      <c r="B431" s="17"/>
    </row>
    <row r="432" spans="2:2" x14ac:dyDescent="0.3">
      <c r="B432" s="17"/>
    </row>
    <row r="433" spans="2:2" x14ac:dyDescent="0.3">
      <c r="B433" s="17"/>
    </row>
    <row r="434" spans="2:2" x14ac:dyDescent="0.3">
      <c r="B434" s="17"/>
    </row>
    <row r="435" spans="2:2" x14ac:dyDescent="0.3">
      <c r="B435" s="17"/>
    </row>
    <row r="436" spans="2:2" x14ac:dyDescent="0.3">
      <c r="B436" s="17"/>
    </row>
    <row r="437" spans="2:2" x14ac:dyDescent="0.3">
      <c r="B437" s="17"/>
    </row>
    <row r="438" spans="2:2" x14ac:dyDescent="0.3">
      <c r="B438" s="17"/>
    </row>
    <row r="439" spans="2:2" x14ac:dyDescent="0.3">
      <c r="B439" s="17"/>
    </row>
    <row r="440" spans="2:2" x14ac:dyDescent="0.3">
      <c r="B440" s="17"/>
    </row>
    <row r="441" spans="2:2" x14ac:dyDescent="0.3">
      <c r="B441" s="17"/>
    </row>
    <row r="442" spans="2:2" x14ac:dyDescent="0.3">
      <c r="B442" s="17"/>
    </row>
    <row r="443" spans="2:2" x14ac:dyDescent="0.3">
      <c r="B443" s="17"/>
    </row>
    <row r="444" spans="2:2" x14ac:dyDescent="0.3">
      <c r="B444" s="17"/>
    </row>
    <row r="445" spans="2:2" x14ac:dyDescent="0.3">
      <c r="B445" s="17"/>
    </row>
    <row r="446" spans="2:2" x14ac:dyDescent="0.3">
      <c r="B446" s="17"/>
    </row>
    <row r="447" spans="2:2" x14ac:dyDescent="0.3">
      <c r="B447" s="17"/>
    </row>
    <row r="448" spans="2:2" x14ac:dyDescent="0.3">
      <c r="B448" s="17"/>
    </row>
    <row r="449" spans="2:2" x14ac:dyDescent="0.3">
      <c r="B449" s="17"/>
    </row>
    <row r="450" spans="2:2" x14ac:dyDescent="0.3">
      <c r="B450" s="17"/>
    </row>
    <row r="451" spans="2:2" x14ac:dyDescent="0.3">
      <c r="B451" s="17"/>
    </row>
    <row r="452" spans="2:2" x14ac:dyDescent="0.3">
      <c r="B452" s="17"/>
    </row>
    <row r="453" spans="2:2" x14ac:dyDescent="0.3">
      <c r="B453" s="17"/>
    </row>
    <row r="454" spans="2:2" x14ac:dyDescent="0.3">
      <c r="B454" s="17"/>
    </row>
    <row r="455" spans="2:2" x14ac:dyDescent="0.3">
      <c r="B455" s="17"/>
    </row>
    <row r="456" spans="2:2" x14ac:dyDescent="0.3">
      <c r="B456" s="17"/>
    </row>
    <row r="457" spans="2:2" x14ac:dyDescent="0.3">
      <c r="B457" s="17"/>
    </row>
    <row r="458" spans="2:2" x14ac:dyDescent="0.3">
      <c r="B458" s="17"/>
    </row>
    <row r="459" spans="2:2" x14ac:dyDescent="0.3">
      <c r="B459" s="17"/>
    </row>
    <row r="460" spans="2:2" x14ac:dyDescent="0.3">
      <c r="B460" s="17"/>
    </row>
    <row r="461" spans="2:2" x14ac:dyDescent="0.3">
      <c r="B461" s="17"/>
    </row>
    <row r="462" spans="2:2" x14ac:dyDescent="0.3">
      <c r="B462" s="17"/>
    </row>
    <row r="463" spans="2:2" x14ac:dyDescent="0.3">
      <c r="B463" s="17"/>
    </row>
    <row r="464" spans="2:2" x14ac:dyDescent="0.3">
      <c r="B464" s="17"/>
    </row>
    <row r="465" spans="2:2" x14ac:dyDescent="0.3">
      <c r="B465" s="17"/>
    </row>
    <row r="466" spans="2:2" x14ac:dyDescent="0.3">
      <c r="B466" s="17"/>
    </row>
    <row r="467" spans="2:2" x14ac:dyDescent="0.3">
      <c r="B467" s="17"/>
    </row>
    <row r="468" spans="2:2" x14ac:dyDescent="0.3">
      <c r="B468" s="17"/>
    </row>
    <row r="469" spans="2:2" x14ac:dyDescent="0.3">
      <c r="B469" s="17"/>
    </row>
    <row r="470" spans="2:2" x14ac:dyDescent="0.3">
      <c r="B470" s="17"/>
    </row>
    <row r="471" spans="2:2" x14ac:dyDescent="0.3">
      <c r="B471" s="17"/>
    </row>
    <row r="472" spans="2:2" x14ac:dyDescent="0.3">
      <c r="B472" s="17"/>
    </row>
    <row r="473" spans="2:2" x14ac:dyDescent="0.3">
      <c r="B473" s="17"/>
    </row>
    <row r="474" spans="2:2" x14ac:dyDescent="0.3">
      <c r="B474" s="17"/>
    </row>
    <row r="475" spans="2:2" x14ac:dyDescent="0.3">
      <c r="B475" s="17"/>
    </row>
    <row r="476" spans="2:2" x14ac:dyDescent="0.3">
      <c r="B476" s="17"/>
    </row>
    <row r="477" spans="2:2" x14ac:dyDescent="0.3">
      <c r="B477" s="17"/>
    </row>
    <row r="478" spans="2:2" x14ac:dyDescent="0.3">
      <c r="B478" s="17"/>
    </row>
    <row r="479" spans="2:2" x14ac:dyDescent="0.3">
      <c r="B479" s="17"/>
    </row>
    <row r="480" spans="2:2" x14ac:dyDescent="0.3">
      <c r="B480" s="17"/>
    </row>
    <row r="481" spans="2:2" x14ac:dyDescent="0.3">
      <c r="B481" s="17"/>
    </row>
    <row r="482" spans="2:2" x14ac:dyDescent="0.3">
      <c r="B482" s="17"/>
    </row>
    <row r="483" spans="2:2" x14ac:dyDescent="0.3">
      <c r="B483" s="17"/>
    </row>
    <row r="484" spans="2:2" x14ac:dyDescent="0.3">
      <c r="B484" s="17"/>
    </row>
    <row r="485" spans="2:2" x14ac:dyDescent="0.3">
      <c r="B485" s="17"/>
    </row>
    <row r="486" spans="2:2" x14ac:dyDescent="0.3">
      <c r="B486" s="17"/>
    </row>
    <row r="487" spans="2:2" x14ac:dyDescent="0.3">
      <c r="B487" s="17"/>
    </row>
    <row r="488" spans="2:2" x14ac:dyDescent="0.3">
      <c r="B488" s="17"/>
    </row>
    <row r="489" spans="2:2" x14ac:dyDescent="0.3">
      <c r="B489" s="17"/>
    </row>
    <row r="490" spans="2:2" x14ac:dyDescent="0.3">
      <c r="B490" s="17"/>
    </row>
    <row r="491" spans="2:2" x14ac:dyDescent="0.3">
      <c r="B491" s="17"/>
    </row>
    <row r="492" spans="2:2" x14ac:dyDescent="0.3">
      <c r="B492" s="17"/>
    </row>
    <row r="493" spans="2:2" x14ac:dyDescent="0.3">
      <c r="B493" s="17"/>
    </row>
    <row r="494" spans="2:2" x14ac:dyDescent="0.3">
      <c r="B494" s="17"/>
    </row>
    <row r="495" spans="2:2" x14ac:dyDescent="0.3">
      <c r="B495" s="17"/>
    </row>
    <row r="496" spans="2:2" x14ac:dyDescent="0.3">
      <c r="B496" s="17"/>
    </row>
    <row r="497" spans="2:2" x14ac:dyDescent="0.3">
      <c r="B497" s="17"/>
    </row>
    <row r="498" spans="2:2" x14ac:dyDescent="0.3">
      <c r="B498" s="17"/>
    </row>
    <row r="499" spans="2:2" x14ac:dyDescent="0.3">
      <c r="B499" s="17"/>
    </row>
    <row r="500" spans="2:2" x14ac:dyDescent="0.3">
      <c r="B500" s="17"/>
    </row>
    <row r="501" spans="2:2" x14ac:dyDescent="0.3">
      <c r="B501" s="17"/>
    </row>
    <row r="502" spans="2:2" x14ac:dyDescent="0.3">
      <c r="B502" s="17"/>
    </row>
    <row r="503" spans="2:2" x14ac:dyDescent="0.3">
      <c r="B503" s="17"/>
    </row>
    <row r="504" spans="2:2" x14ac:dyDescent="0.3">
      <c r="B504" s="17"/>
    </row>
    <row r="505" spans="2:2" x14ac:dyDescent="0.3">
      <c r="B505" s="17"/>
    </row>
    <row r="506" spans="2:2" x14ac:dyDescent="0.3">
      <c r="B506" s="17"/>
    </row>
    <row r="507" spans="2:2" x14ac:dyDescent="0.3">
      <c r="B507" s="17"/>
    </row>
    <row r="508" spans="2:2" x14ac:dyDescent="0.3">
      <c r="B508" s="17"/>
    </row>
    <row r="509" spans="2:2" x14ac:dyDescent="0.3">
      <c r="B509" s="17"/>
    </row>
    <row r="510" spans="2:2" x14ac:dyDescent="0.3">
      <c r="B510" s="17"/>
    </row>
    <row r="511" spans="2:2" x14ac:dyDescent="0.3">
      <c r="B511" s="17"/>
    </row>
    <row r="512" spans="2:2" x14ac:dyDescent="0.3">
      <c r="B512" s="17"/>
    </row>
    <row r="513" spans="2:2" x14ac:dyDescent="0.3">
      <c r="B513" s="17"/>
    </row>
    <row r="514" spans="2:2" x14ac:dyDescent="0.3">
      <c r="B514" s="17"/>
    </row>
    <row r="515" spans="2:2" x14ac:dyDescent="0.3">
      <c r="B515" s="17"/>
    </row>
    <row r="516" spans="2:2" x14ac:dyDescent="0.3">
      <c r="B516" s="17"/>
    </row>
    <row r="517" spans="2:2" x14ac:dyDescent="0.3">
      <c r="B517" s="17"/>
    </row>
    <row r="518" spans="2:2" x14ac:dyDescent="0.3">
      <c r="B518" s="17"/>
    </row>
    <row r="519" spans="2:2" x14ac:dyDescent="0.3">
      <c r="B519" s="17"/>
    </row>
    <row r="520" spans="2:2" x14ac:dyDescent="0.3">
      <c r="B520" s="17"/>
    </row>
    <row r="521" spans="2:2" x14ac:dyDescent="0.3">
      <c r="B521" s="17"/>
    </row>
    <row r="522" spans="2:2" x14ac:dyDescent="0.3">
      <c r="B522" s="17"/>
    </row>
    <row r="523" spans="2:2" x14ac:dyDescent="0.3">
      <c r="B523" s="17"/>
    </row>
    <row r="524" spans="2:2" x14ac:dyDescent="0.3">
      <c r="B524" s="17"/>
    </row>
    <row r="525" spans="2:2" x14ac:dyDescent="0.3">
      <c r="B525" s="17"/>
    </row>
    <row r="526" spans="2:2" x14ac:dyDescent="0.3">
      <c r="B526" s="17"/>
    </row>
    <row r="527" spans="2:2" x14ac:dyDescent="0.3">
      <c r="B527" s="17"/>
    </row>
    <row r="528" spans="2:2" x14ac:dyDescent="0.3">
      <c r="B528" s="17"/>
    </row>
    <row r="529" spans="2:2" x14ac:dyDescent="0.3">
      <c r="B529" s="17"/>
    </row>
    <row r="530" spans="2:2" x14ac:dyDescent="0.3">
      <c r="B530" s="17"/>
    </row>
    <row r="531" spans="2:2" x14ac:dyDescent="0.3">
      <c r="B531" s="17"/>
    </row>
    <row r="532" spans="2:2" x14ac:dyDescent="0.3">
      <c r="B532" s="17"/>
    </row>
    <row r="533" spans="2:2" x14ac:dyDescent="0.3">
      <c r="B533" s="17"/>
    </row>
    <row r="534" spans="2:2" x14ac:dyDescent="0.3">
      <c r="B534" s="17"/>
    </row>
    <row r="535" spans="2:2" x14ac:dyDescent="0.3">
      <c r="B535" s="17"/>
    </row>
    <row r="536" spans="2:2" x14ac:dyDescent="0.3">
      <c r="B536" s="17"/>
    </row>
    <row r="537" spans="2:2" x14ac:dyDescent="0.3">
      <c r="B537" s="17"/>
    </row>
    <row r="538" spans="2:2" x14ac:dyDescent="0.3">
      <c r="B538" s="17"/>
    </row>
    <row r="539" spans="2:2" x14ac:dyDescent="0.3">
      <c r="B539" s="17"/>
    </row>
    <row r="540" spans="2:2" x14ac:dyDescent="0.3">
      <c r="B540" s="17"/>
    </row>
    <row r="541" spans="2:2" x14ac:dyDescent="0.3">
      <c r="B541" s="17"/>
    </row>
    <row r="542" spans="2:2" x14ac:dyDescent="0.3">
      <c r="B542" s="17"/>
    </row>
    <row r="543" spans="2:2" x14ac:dyDescent="0.3">
      <c r="B543" s="17"/>
    </row>
    <row r="544" spans="2:2" x14ac:dyDescent="0.3">
      <c r="B544" s="17"/>
    </row>
    <row r="545" spans="2:2" x14ac:dyDescent="0.3">
      <c r="B545" s="17"/>
    </row>
    <row r="546" spans="2:2" x14ac:dyDescent="0.3">
      <c r="B546" s="17"/>
    </row>
    <row r="547" spans="2:2" x14ac:dyDescent="0.3">
      <c r="B547" s="17"/>
    </row>
    <row r="548" spans="2:2" x14ac:dyDescent="0.3">
      <c r="B548" s="17"/>
    </row>
    <row r="549" spans="2:2" x14ac:dyDescent="0.3">
      <c r="B549" s="17"/>
    </row>
    <row r="550" spans="2:2" x14ac:dyDescent="0.3">
      <c r="B550" s="17"/>
    </row>
    <row r="551" spans="2:2" x14ac:dyDescent="0.3">
      <c r="B551" s="17"/>
    </row>
    <row r="552" spans="2:2" x14ac:dyDescent="0.3">
      <c r="B552" s="17"/>
    </row>
    <row r="553" spans="2:2" x14ac:dyDescent="0.3">
      <c r="B553" s="17"/>
    </row>
    <row r="554" spans="2:2" x14ac:dyDescent="0.3">
      <c r="B554" s="17"/>
    </row>
    <row r="555" spans="2:2" x14ac:dyDescent="0.3">
      <c r="B555" s="17"/>
    </row>
    <row r="556" spans="2:2" x14ac:dyDescent="0.3">
      <c r="B556" s="17"/>
    </row>
    <row r="557" spans="2:2" x14ac:dyDescent="0.3">
      <c r="B557" s="17"/>
    </row>
    <row r="558" spans="2:2" x14ac:dyDescent="0.3">
      <c r="B558" s="17"/>
    </row>
    <row r="559" spans="2:2" x14ac:dyDescent="0.3">
      <c r="B559" s="17"/>
    </row>
    <row r="560" spans="2:2" x14ac:dyDescent="0.3">
      <c r="B560" s="17"/>
    </row>
    <row r="561" spans="2:2" x14ac:dyDescent="0.3">
      <c r="B561" s="17"/>
    </row>
    <row r="562" spans="2:2" x14ac:dyDescent="0.3">
      <c r="B562" s="17"/>
    </row>
    <row r="563" spans="2:2" x14ac:dyDescent="0.3">
      <c r="B563" s="17"/>
    </row>
    <row r="564" spans="2:2" x14ac:dyDescent="0.3">
      <c r="B564" s="17"/>
    </row>
    <row r="565" spans="2:2" x14ac:dyDescent="0.3">
      <c r="B565" s="17"/>
    </row>
    <row r="566" spans="2:2" x14ac:dyDescent="0.3">
      <c r="B566" s="17"/>
    </row>
    <row r="567" spans="2:2" x14ac:dyDescent="0.3">
      <c r="B567" s="17"/>
    </row>
    <row r="568" spans="2:2" x14ac:dyDescent="0.3">
      <c r="B568" s="17"/>
    </row>
    <row r="569" spans="2:2" x14ac:dyDescent="0.3">
      <c r="B569" s="17"/>
    </row>
    <row r="570" spans="2:2" x14ac:dyDescent="0.3">
      <c r="B570" s="17"/>
    </row>
    <row r="571" spans="2:2" x14ac:dyDescent="0.3">
      <c r="B571" s="17"/>
    </row>
    <row r="572" spans="2:2" x14ac:dyDescent="0.3">
      <c r="B572" s="17"/>
    </row>
    <row r="573" spans="2:2" x14ac:dyDescent="0.3">
      <c r="B573" s="17"/>
    </row>
    <row r="574" spans="2:2" x14ac:dyDescent="0.3">
      <c r="B574" s="17"/>
    </row>
    <row r="575" spans="2:2" x14ac:dyDescent="0.3">
      <c r="B575" s="17"/>
    </row>
    <row r="576" spans="2:2" x14ac:dyDescent="0.3">
      <c r="B576" s="17"/>
    </row>
    <row r="577" spans="2:2" x14ac:dyDescent="0.3">
      <c r="B577" s="17"/>
    </row>
    <row r="578" spans="2:2" x14ac:dyDescent="0.3">
      <c r="B578" s="17"/>
    </row>
    <row r="579" spans="2:2" x14ac:dyDescent="0.3">
      <c r="B579" s="17"/>
    </row>
    <row r="580" spans="2:2" x14ac:dyDescent="0.3">
      <c r="B580" s="17"/>
    </row>
    <row r="581" spans="2:2" x14ac:dyDescent="0.3">
      <c r="B581" s="17"/>
    </row>
    <row r="582" spans="2:2" x14ac:dyDescent="0.3">
      <c r="B582" s="17"/>
    </row>
    <row r="583" spans="2:2" x14ac:dyDescent="0.3">
      <c r="B583" s="17"/>
    </row>
    <row r="584" spans="2:2" x14ac:dyDescent="0.3">
      <c r="B584" s="17"/>
    </row>
    <row r="585" spans="2:2" x14ac:dyDescent="0.3">
      <c r="B585" s="17"/>
    </row>
    <row r="586" spans="2:2" x14ac:dyDescent="0.3">
      <c r="B586" s="17"/>
    </row>
    <row r="587" spans="2:2" x14ac:dyDescent="0.3">
      <c r="B587" s="17"/>
    </row>
    <row r="588" spans="2:2" x14ac:dyDescent="0.3">
      <c r="B588" s="17"/>
    </row>
    <row r="589" spans="2:2" x14ac:dyDescent="0.3">
      <c r="B589" s="17"/>
    </row>
    <row r="590" spans="2:2" x14ac:dyDescent="0.3">
      <c r="B590" s="17"/>
    </row>
    <row r="591" spans="2:2" x14ac:dyDescent="0.3">
      <c r="B591" s="17"/>
    </row>
    <row r="592" spans="2:2" x14ac:dyDescent="0.3">
      <c r="B592" s="17"/>
    </row>
    <row r="593" spans="2:2" x14ac:dyDescent="0.3">
      <c r="B593" s="17"/>
    </row>
    <row r="594" spans="2:2" x14ac:dyDescent="0.3">
      <c r="B594" s="17"/>
    </row>
    <row r="595" spans="2:2" x14ac:dyDescent="0.3">
      <c r="B595" s="17"/>
    </row>
    <row r="596" spans="2:2" x14ac:dyDescent="0.3">
      <c r="B596" s="17"/>
    </row>
    <row r="597" spans="2:2" x14ac:dyDescent="0.3">
      <c r="B597" s="17"/>
    </row>
    <row r="598" spans="2:2" x14ac:dyDescent="0.3">
      <c r="B598" s="17"/>
    </row>
    <row r="599" spans="2:2" x14ac:dyDescent="0.3">
      <c r="B599" s="17"/>
    </row>
    <row r="600" spans="2:2" x14ac:dyDescent="0.3">
      <c r="B600" s="17"/>
    </row>
    <row r="601" spans="2:2" x14ac:dyDescent="0.3">
      <c r="B601" s="17"/>
    </row>
    <row r="602" spans="2:2" x14ac:dyDescent="0.3">
      <c r="B602" s="17"/>
    </row>
    <row r="603" spans="2:2" x14ac:dyDescent="0.3">
      <c r="B603" s="17"/>
    </row>
    <row r="604" spans="2:2" x14ac:dyDescent="0.3">
      <c r="B604" s="17"/>
    </row>
    <row r="605" spans="2:2" x14ac:dyDescent="0.3">
      <c r="B605" s="17"/>
    </row>
    <row r="606" spans="2:2" x14ac:dyDescent="0.3">
      <c r="B606" s="17"/>
    </row>
    <row r="607" spans="2:2" x14ac:dyDescent="0.3">
      <c r="B607" s="17"/>
    </row>
    <row r="608" spans="2:2" x14ac:dyDescent="0.3">
      <c r="B608" s="17"/>
    </row>
    <row r="609" spans="2:2" x14ac:dyDescent="0.3">
      <c r="B609" s="17"/>
    </row>
    <row r="610" spans="2:2" x14ac:dyDescent="0.3">
      <c r="B610" s="17"/>
    </row>
    <row r="611" spans="2:2" x14ac:dyDescent="0.3">
      <c r="B611" s="17"/>
    </row>
    <row r="612" spans="2:2" x14ac:dyDescent="0.3">
      <c r="B612" s="17"/>
    </row>
    <row r="613" spans="2:2" x14ac:dyDescent="0.3">
      <c r="B613" s="17"/>
    </row>
    <row r="614" spans="2:2" x14ac:dyDescent="0.3">
      <c r="B614" s="17"/>
    </row>
    <row r="615" spans="2:2" x14ac:dyDescent="0.3">
      <c r="B615" s="17"/>
    </row>
    <row r="616" spans="2:2" x14ac:dyDescent="0.3">
      <c r="B616" s="17"/>
    </row>
    <row r="617" spans="2:2" x14ac:dyDescent="0.3">
      <c r="B617" s="17"/>
    </row>
    <row r="618" spans="2:2" x14ac:dyDescent="0.3">
      <c r="B618" s="17"/>
    </row>
    <row r="619" spans="2:2" x14ac:dyDescent="0.3">
      <c r="B619" s="17"/>
    </row>
    <row r="620" spans="2:2" x14ac:dyDescent="0.3">
      <c r="B620" s="17"/>
    </row>
    <row r="621" spans="2:2" x14ac:dyDescent="0.3">
      <c r="B621" s="17"/>
    </row>
    <row r="622" spans="2:2" x14ac:dyDescent="0.3">
      <c r="B622" s="17"/>
    </row>
    <row r="623" spans="2:2" x14ac:dyDescent="0.3">
      <c r="B623" s="17"/>
    </row>
    <row r="624" spans="2:2" x14ac:dyDescent="0.3">
      <c r="B624" s="17"/>
    </row>
    <row r="625" spans="2:2" x14ac:dyDescent="0.3">
      <c r="B625" s="17"/>
    </row>
    <row r="626" spans="2:2" x14ac:dyDescent="0.3">
      <c r="B626" s="17"/>
    </row>
    <row r="627" spans="2:2" x14ac:dyDescent="0.3">
      <c r="B627" s="17"/>
    </row>
    <row r="628" spans="2:2" x14ac:dyDescent="0.3">
      <c r="B628" s="17"/>
    </row>
    <row r="629" spans="2:2" x14ac:dyDescent="0.3">
      <c r="B629" s="17"/>
    </row>
    <row r="630" spans="2:2" x14ac:dyDescent="0.3">
      <c r="B630" s="17"/>
    </row>
    <row r="631" spans="2:2" x14ac:dyDescent="0.3">
      <c r="B631" s="17"/>
    </row>
    <row r="632" spans="2:2" x14ac:dyDescent="0.3">
      <c r="B632" s="17"/>
    </row>
    <row r="633" spans="2:2" x14ac:dyDescent="0.3">
      <c r="B633" s="17"/>
    </row>
    <row r="634" spans="2:2" x14ac:dyDescent="0.3">
      <c r="B634" s="17"/>
    </row>
    <row r="635" spans="2:2" x14ac:dyDescent="0.3">
      <c r="B635" s="17"/>
    </row>
    <row r="636" spans="2:2" x14ac:dyDescent="0.3">
      <c r="B636" s="17"/>
    </row>
    <row r="637" spans="2:2" x14ac:dyDescent="0.3">
      <c r="B637" s="17"/>
    </row>
    <row r="638" spans="2:2" x14ac:dyDescent="0.3">
      <c r="B638" s="17"/>
    </row>
    <row r="639" spans="2:2" x14ac:dyDescent="0.3">
      <c r="B639" s="17"/>
    </row>
    <row r="640" spans="2:2" x14ac:dyDescent="0.3">
      <c r="B640" s="17"/>
    </row>
    <row r="641" spans="2:2" x14ac:dyDescent="0.3">
      <c r="B641" s="17"/>
    </row>
    <row r="642" spans="2:2" x14ac:dyDescent="0.3">
      <c r="B642" s="17"/>
    </row>
    <row r="643" spans="2:2" x14ac:dyDescent="0.3">
      <c r="B643" s="17"/>
    </row>
    <row r="644" spans="2:2" x14ac:dyDescent="0.3">
      <c r="B644" s="17"/>
    </row>
    <row r="645" spans="2:2" x14ac:dyDescent="0.3">
      <c r="B645" s="17"/>
    </row>
    <row r="646" spans="2:2" x14ac:dyDescent="0.3">
      <c r="B646" s="17"/>
    </row>
    <row r="647" spans="2:2" x14ac:dyDescent="0.3">
      <c r="B647" s="17"/>
    </row>
    <row r="648" spans="2:2" x14ac:dyDescent="0.3">
      <c r="B648" s="17"/>
    </row>
    <row r="649" spans="2:2" x14ac:dyDescent="0.3">
      <c r="B649" s="17"/>
    </row>
    <row r="650" spans="2:2" x14ac:dyDescent="0.3">
      <c r="B650" s="17"/>
    </row>
    <row r="651" spans="2:2" x14ac:dyDescent="0.3">
      <c r="B651" s="17"/>
    </row>
    <row r="652" spans="2:2" x14ac:dyDescent="0.3">
      <c r="B652" s="17"/>
    </row>
    <row r="653" spans="2:2" x14ac:dyDescent="0.3">
      <c r="B653" s="17"/>
    </row>
    <row r="654" spans="2:2" x14ac:dyDescent="0.3">
      <c r="B654" s="17"/>
    </row>
    <row r="655" spans="2:2" x14ac:dyDescent="0.3">
      <c r="B655" s="17"/>
    </row>
    <row r="656" spans="2:2" x14ac:dyDescent="0.3">
      <c r="B656" s="17"/>
    </row>
    <row r="657" spans="2:2" x14ac:dyDescent="0.3">
      <c r="B657" s="17"/>
    </row>
    <row r="658" spans="2:2" x14ac:dyDescent="0.3">
      <c r="B658" s="17"/>
    </row>
    <row r="659" spans="2:2" x14ac:dyDescent="0.3">
      <c r="B659" s="17"/>
    </row>
    <row r="660" spans="2:2" x14ac:dyDescent="0.3">
      <c r="B660" s="17"/>
    </row>
    <row r="661" spans="2:2" x14ac:dyDescent="0.3">
      <c r="B661" s="17"/>
    </row>
    <row r="662" spans="2:2" x14ac:dyDescent="0.3">
      <c r="B662" s="17"/>
    </row>
    <row r="663" spans="2:2" x14ac:dyDescent="0.3">
      <c r="B663" s="17"/>
    </row>
    <row r="664" spans="2:2" x14ac:dyDescent="0.3">
      <c r="B664" s="17"/>
    </row>
    <row r="665" spans="2:2" x14ac:dyDescent="0.3">
      <c r="B665" s="17"/>
    </row>
    <row r="666" spans="2:2" x14ac:dyDescent="0.3">
      <c r="B666" s="17"/>
    </row>
    <row r="667" spans="2:2" x14ac:dyDescent="0.3">
      <c r="B667" s="17"/>
    </row>
    <row r="668" spans="2:2" x14ac:dyDescent="0.3">
      <c r="B668" s="17"/>
    </row>
    <row r="669" spans="2:2" x14ac:dyDescent="0.3">
      <c r="B669" s="17"/>
    </row>
    <row r="670" spans="2:2" x14ac:dyDescent="0.3">
      <c r="B670" s="17"/>
    </row>
    <row r="671" spans="2:2" x14ac:dyDescent="0.3">
      <c r="B671" s="17"/>
    </row>
    <row r="672" spans="2:2" x14ac:dyDescent="0.3">
      <c r="B672" s="17"/>
    </row>
    <row r="673" spans="2:2" x14ac:dyDescent="0.3">
      <c r="B673" s="17"/>
    </row>
    <row r="674" spans="2:2" x14ac:dyDescent="0.3">
      <c r="B674" s="17"/>
    </row>
    <row r="675" spans="2:2" x14ac:dyDescent="0.3">
      <c r="B675" s="17"/>
    </row>
    <row r="676" spans="2:2" x14ac:dyDescent="0.3">
      <c r="B676" s="17"/>
    </row>
    <row r="677" spans="2:2" x14ac:dyDescent="0.3">
      <c r="B677" s="17"/>
    </row>
    <row r="678" spans="2:2" x14ac:dyDescent="0.3">
      <c r="B678" s="17"/>
    </row>
    <row r="679" spans="2:2" x14ac:dyDescent="0.3">
      <c r="B679" s="17"/>
    </row>
    <row r="680" spans="2:2" x14ac:dyDescent="0.3">
      <c r="B680" s="17"/>
    </row>
    <row r="681" spans="2:2" x14ac:dyDescent="0.3">
      <c r="B681" s="17"/>
    </row>
    <row r="682" spans="2:2" x14ac:dyDescent="0.3">
      <c r="B682" s="17"/>
    </row>
    <row r="683" spans="2:2" x14ac:dyDescent="0.3">
      <c r="B683" s="17"/>
    </row>
    <row r="684" spans="2:2" x14ac:dyDescent="0.3">
      <c r="B684" s="17"/>
    </row>
    <row r="685" spans="2:2" x14ac:dyDescent="0.3">
      <c r="B685" s="17"/>
    </row>
    <row r="686" spans="2:2" x14ac:dyDescent="0.3">
      <c r="B686" s="17"/>
    </row>
    <row r="687" spans="2:2" x14ac:dyDescent="0.3">
      <c r="B687" s="17"/>
    </row>
    <row r="688" spans="2:2" x14ac:dyDescent="0.3">
      <c r="B688" s="17"/>
    </row>
    <row r="689" spans="2:2" x14ac:dyDescent="0.3">
      <c r="B689" s="17"/>
    </row>
    <row r="690" spans="2:2" x14ac:dyDescent="0.3">
      <c r="B690" s="17"/>
    </row>
    <row r="691" spans="2:2" x14ac:dyDescent="0.3">
      <c r="B691" s="17"/>
    </row>
    <row r="692" spans="2:2" x14ac:dyDescent="0.3">
      <c r="B692" s="17"/>
    </row>
    <row r="693" spans="2:2" x14ac:dyDescent="0.3">
      <c r="B693" s="17"/>
    </row>
    <row r="694" spans="2:2" x14ac:dyDescent="0.3">
      <c r="B694" s="17"/>
    </row>
    <row r="695" spans="2:2" x14ac:dyDescent="0.3">
      <c r="B695" s="17"/>
    </row>
    <row r="696" spans="2:2" x14ac:dyDescent="0.3">
      <c r="B696" s="17"/>
    </row>
    <row r="697" spans="2:2" x14ac:dyDescent="0.3">
      <c r="B697" s="17"/>
    </row>
    <row r="698" spans="2:2" x14ac:dyDescent="0.3">
      <c r="B698" s="17"/>
    </row>
    <row r="699" spans="2:2" x14ac:dyDescent="0.3">
      <c r="B699" s="17"/>
    </row>
    <row r="700" spans="2:2" x14ac:dyDescent="0.3">
      <c r="B700" s="17"/>
    </row>
    <row r="701" spans="2:2" x14ac:dyDescent="0.3">
      <c r="B701" s="17"/>
    </row>
    <row r="702" spans="2:2" x14ac:dyDescent="0.3">
      <c r="B702" s="17"/>
    </row>
    <row r="703" spans="2:2" x14ac:dyDescent="0.3">
      <c r="B703" s="17"/>
    </row>
    <row r="704" spans="2:2" x14ac:dyDescent="0.3">
      <c r="B704" s="17"/>
    </row>
    <row r="705" spans="2:2" x14ac:dyDescent="0.3">
      <c r="B705" s="17"/>
    </row>
    <row r="706" spans="2:2" x14ac:dyDescent="0.3">
      <c r="B706" s="17"/>
    </row>
    <row r="707" spans="2:2" x14ac:dyDescent="0.3">
      <c r="B707" s="17"/>
    </row>
    <row r="708" spans="2:2" x14ac:dyDescent="0.3">
      <c r="B708" s="17"/>
    </row>
    <row r="709" spans="2:2" x14ac:dyDescent="0.3">
      <c r="B709" s="17"/>
    </row>
    <row r="710" spans="2:2" x14ac:dyDescent="0.3">
      <c r="B710" s="17"/>
    </row>
    <row r="711" spans="2:2" x14ac:dyDescent="0.3">
      <c r="B711" s="17"/>
    </row>
    <row r="712" spans="2:2" x14ac:dyDescent="0.3">
      <c r="B712" s="17"/>
    </row>
    <row r="713" spans="2:2" x14ac:dyDescent="0.3">
      <c r="B713" s="17"/>
    </row>
    <row r="714" spans="2:2" x14ac:dyDescent="0.3">
      <c r="B714" s="17"/>
    </row>
    <row r="715" spans="2:2" x14ac:dyDescent="0.3">
      <c r="B715" s="17"/>
    </row>
    <row r="716" spans="2:2" x14ac:dyDescent="0.3">
      <c r="B716" s="17"/>
    </row>
    <row r="717" spans="2:2" x14ac:dyDescent="0.3">
      <c r="B717" s="17"/>
    </row>
    <row r="718" spans="2:2" x14ac:dyDescent="0.3">
      <c r="B718" s="17"/>
    </row>
    <row r="719" spans="2:2" x14ac:dyDescent="0.3">
      <c r="B719" s="17"/>
    </row>
    <row r="720" spans="2:2" x14ac:dyDescent="0.3">
      <c r="B720" s="17"/>
    </row>
    <row r="721" spans="2:2" x14ac:dyDescent="0.3">
      <c r="B721" s="17"/>
    </row>
    <row r="722" spans="2:2" x14ac:dyDescent="0.3">
      <c r="B722" s="17"/>
    </row>
    <row r="723" spans="2:2" x14ac:dyDescent="0.3">
      <c r="B723" s="17"/>
    </row>
    <row r="724" spans="2:2" x14ac:dyDescent="0.3">
      <c r="B724" s="17"/>
    </row>
    <row r="725" spans="2:2" x14ac:dyDescent="0.3">
      <c r="B725" s="17"/>
    </row>
    <row r="726" spans="2:2" x14ac:dyDescent="0.3">
      <c r="B726" s="17"/>
    </row>
    <row r="727" spans="2:2" x14ac:dyDescent="0.3">
      <c r="B727" s="17"/>
    </row>
    <row r="728" spans="2:2" x14ac:dyDescent="0.3">
      <c r="B728" s="17"/>
    </row>
    <row r="729" spans="2:2" x14ac:dyDescent="0.3">
      <c r="B729" s="17"/>
    </row>
    <row r="730" spans="2:2" x14ac:dyDescent="0.3">
      <c r="B730" s="17"/>
    </row>
    <row r="731" spans="2:2" x14ac:dyDescent="0.3">
      <c r="B731" s="17"/>
    </row>
    <row r="732" spans="2:2" x14ac:dyDescent="0.3">
      <c r="B732" s="17"/>
    </row>
    <row r="733" spans="2:2" x14ac:dyDescent="0.3">
      <c r="B733" s="17"/>
    </row>
    <row r="734" spans="2:2" x14ac:dyDescent="0.3">
      <c r="B734" s="17"/>
    </row>
    <row r="735" spans="2:2" x14ac:dyDescent="0.3">
      <c r="B735" s="17"/>
    </row>
    <row r="736" spans="2:2" x14ac:dyDescent="0.3">
      <c r="B736" s="17"/>
    </row>
    <row r="737" spans="2:2" x14ac:dyDescent="0.3">
      <c r="B737" s="17"/>
    </row>
    <row r="738" spans="2:2" x14ac:dyDescent="0.3">
      <c r="B738" s="17"/>
    </row>
    <row r="739" spans="2:2" x14ac:dyDescent="0.3">
      <c r="B739" s="17"/>
    </row>
    <row r="740" spans="2:2" x14ac:dyDescent="0.3">
      <c r="B740" s="17"/>
    </row>
    <row r="741" spans="2:2" x14ac:dyDescent="0.3">
      <c r="B741" s="17"/>
    </row>
    <row r="742" spans="2:2" x14ac:dyDescent="0.3">
      <c r="B742" s="17"/>
    </row>
    <row r="743" spans="2:2" x14ac:dyDescent="0.3">
      <c r="B743" s="17"/>
    </row>
    <row r="744" spans="2:2" x14ac:dyDescent="0.3">
      <c r="B744" s="17"/>
    </row>
    <row r="745" spans="2:2" x14ac:dyDescent="0.3">
      <c r="B745" s="17"/>
    </row>
    <row r="746" spans="2:2" x14ac:dyDescent="0.3">
      <c r="B746" s="17"/>
    </row>
    <row r="747" spans="2:2" x14ac:dyDescent="0.3">
      <c r="B747" s="17"/>
    </row>
    <row r="748" spans="2:2" x14ac:dyDescent="0.3">
      <c r="B748" s="17"/>
    </row>
    <row r="749" spans="2:2" x14ac:dyDescent="0.3">
      <c r="B749" s="17"/>
    </row>
    <row r="750" spans="2:2" x14ac:dyDescent="0.3">
      <c r="B750" s="17"/>
    </row>
    <row r="751" spans="2:2" x14ac:dyDescent="0.3">
      <c r="B751" s="17"/>
    </row>
    <row r="752" spans="2:2" x14ac:dyDescent="0.3">
      <c r="B752" s="17"/>
    </row>
    <row r="753" spans="2:2" x14ac:dyDescent="0.3">
      <c r="B753" s="17"/>
    </row>
    <row r="754" spans="2:2" x14ac:dyDescent="0.3">
      <c r="B754" s="17"/>
    </row>
    <row r="755" spans="2:2" x14ac:dyDescent="0.3">
      <c r="B755" s="17"/>
    </row>
    <row r="756" spans="2:2" x14ac:dyDescent="0.3">
      <c r="B756" s="17"/>
    </row>
    <row r="757" spans="2:2" x14ac:dyDescent="0.3">
      <c r="B757" s="17"/>
    </row>
    <row r="758" spans="2:2" x14ac:dyDescent="0.3">
      <c r="B758" s="17"/>
    </row>
    <row r="759" spans="2:2" x14ac:dyDescent="0.3">
      <c r="B759" s="17"/>
    </row>
    <row r="760" spans="2:2" x14ac:dyDescent="0.3">
      <c r="B760" s="17"/>
    </row>
    <row r="761" spans="2:2" x14ac:dyDescent="0.3">
      <c r="B761" s="17"/>
    </row>
    <row r="762" spans="2:2" x14ac:dyDescent="0.3">
      <c r="B762" s="17"/>
    </row>
    <row r="763" spans="2:2" x14ac:dyDescent="0.3">
      <c r="B763" s="17"/>
    </row>
    <row r="764" spans="2:2" x14ac:dyDescent="0.3">
      <c r="B764" s="17"/>
    </row>
    <row r="765" spans="2:2" x14ac:dyDescent="0.3">
      <c r="B765" s="17"/>
    </row>
    <row r="766" spans="2:2" x14ac:dyDescent="0.3">
      <c r="B766" s="17"/>
    </row>
    <row r="767" spans="2:2" x14ac:dyDescent="0.3">
      <c r="B767" s="17"/>
    </row>
    <row r="768" spans="2:2" x14ac:dyDescent="0.3">
      <c r="B768" s="17"/>
    </row>
    <row r="769" spans="2:2" x14ac:dyDescent="0.3">
      <c r="B769" s="17"/>
    </row>
    <row r="770" spans="2:2" x14ac:dyDescent="0.3">
      <c r="B770" s="17"/>
    </row>
    <row r="771" spans="2:2" x14ac:dyDescent="0.3">
      <c r="B771" s="17"/>
    </row>
    <row r="772" spans="2:2" x14ac:dyDescent="0.3">
      <c r="B772" s="17"/>
    </row>
    <row r="773" spans="2:2" x14ac:dyDescent="0.3">
      <c r="B773" s="17"/>
    </row>
    <row r="774" spans="2:2" x14ac:dyDescent="0.3">
      <c r="B774" s="17"/>
    </row>
    <row r="775" spans="2:2" x14ac:dyDescent="0.3">
      <c r="B775" s="17"/>
    </row>
    <row r="776" spans="2:2" x14ac:dyDescent="0.3">
      <c r="B776" s="17"/>
    </row>
    <row r="777" spans="2:2" x14ac:dyDescent="0.3">
      <c r="B777" s="17"/>
    </row>
    <row r="778" spans="2:2" x14ac:dyDescent="0.3">
      <c r="B778" s="17"/>
    </row>
    <row r="779" spans="2:2" x14ac:dyDescent="0.3">
      <c r="B779" s="17"/>
    </row>
    <row r="780" spans="2:2" x14ac:dyDescent="0.3">
      <c r="B780" s="17"/>
    </row>
    <row r="781" spans="2:2" x14ac:dyDescent="0.3">
      <c r="B781" s="17"/>
    </row>
    <row r="782" spans="2:2" x14ac:dyDescent="0.3">
      <c r="B782" s="17"/>
    </row>
    <row r="783" spans="2:2" x14ac:dyDescent="0.3">
      <c r="B783" s="17"/>
    </row>
    <row r="784" spans="2:2" x14ac:dyDescent="0.3">
      <c r="B784" s="17"/>
    </row>
    <row r="785" spans="2:2" x14ac:dyDescent="0.3">
      <c r="B785" s="17"/>
    </row>
    <row r="786" spans="2:2" x14ac:dyDescent="0.3">
      <c r="B786" s="17"/>
    </row>
    <row r="787" spans="2:2" x14ac:dyDescent="0.3">
      <c r="B787" s="17"/>
    </row>
    <row r="788" spans="2:2" x14ac:dyDescent="0.3">
      <c r="B788" s="17"/>
    </row>
    <row r="789" spans="2:2" x14ac:dyDescent="0.3">
      <c r="B789" s="17"/>
    </row>
    <row r="790" spans="2:2" x14ac:dyDescent="0.3">
      <c r="B790" s="17"/>
    </row>
    <row r="791" spans="2:2" x14ac:dyDescent="0.3">
      <c r="B791" s="17"/>
    </row>
    <row r="792" spans="2:2" x14ac:dyDescent="0.3">
      <c r="B792" s="17"/>
    </row>
    <row r="793" spans="2:2" x14ac:dyDescent="0.3">
      <c r="B793" s="17"/>
    </row>
    <row r="794" spans="2:2" x14ac:dyDescent="0.3">
      <c r="B794" s="17"/>
    </row>
    <row r="795" spans="2:2" x14ac:dyDescent="0.3">
      <c r="B795" s="17"/>
    </row>
    <row r="796" spans="2:2" x14ac:dyDescent="0.3">
      <c r="B796" s="17"/>
    </row>
    <row r="797" spans="2:2" x14ac:dyDescent="0.3">
      <c r="B797" s="17"/>
    </row>
    <row r="798" spans="2:2" x14ac:dyDescent="0.3">
      <c r="B798" s="17"/>
    </row>
    <row r="799" spans="2:2" x14ac:dyDescent="0.3">
      <c r="B799" s="17"/>
    </row>
    <row r="800" spans="2:2" x14ac:dyDescent="0.3">
      <c r="B800" s="17"/>
    </row>
    <row r="801" spans="2:2" x14ac:dyDescent="0.3">
      <c r="B801" s="17"/>
    </row>
    <row r="802" spans="2:2" x14ac:dyDescent="0.3">
      <c r="B802" s="17"/>
    </row>
    <row r="803" spans="2:2" x14ac:dyDescent="0.3">
      <c r="B803" s="17"/>
    </row>
    <row r="804" spans="2:2" x14ac:dyDescent="0.3">
      <c r="B804" s="17"/>
    </row>
    <row r="805" spans="2:2" x14ac:dyDescent="0.3">
      <c r="B805" s="17"/>
    </row>
    <row r="806" spans="2:2" x14ac:dyDescent="0.3">
      <c r="B806" s="17"/>
    </row>
    <row r="807" spans="2:2" x14ac:dyDescent="0.3">
      <c r="B807" s="17"/>
    </row>
    <row r="808" spans="2:2" x14ac:dyDescent="0.3">
      <c r="B808" s="17"/>
    </row>
    <row r="809" spans="2:2" x14ac:dyDescent="0.3">
      <c r="B809" s="17"/>
    </row>
    <row r="810" spans="2:2" x14ac:dyDescent="0.3">
      <c r="B810" s="17"/>
    </row>
    <row r="811" spans="2:2" x14ac:dyDescent="0.3">
      <c r="B811" s="17"/>
    </row>
    <row r="812" spans="2:2" x14ac:dyDescent="0.3">
      <c r="B812" s="17"/>
    </row>
    <row r="813" spans="2:2" x14ac:dyDescent="0.3">
      <c r="B813" s="17"/>
    </row>
    <row r="814" spans="2:2" x14ac:dyDescent="0.3">
      <c r="B814" s="17"/>
    </row>
    <row r="815" spans="2:2" x14ac:dyDescent="0.3">
      <c r="B815" s="17"/>
    </row>
    <row r="816" spans="2:2" x14ac:dyDescent="0.3">
      <c r="B816" s="17"/>
    </row>
    <row r="817" spans="2:2" x14ac:dyDescent="0.3">
      <c r="B817" s="17"/>
    </row>
    <row r="818" spans="2:2" x14ac:dyDescent="0.3">
      <c r="B818" s="17"/>
    </row>
    <row r="819" spans="2:2" x14ac:dyDescent="0.3">
      <c r="B819" s="17"/>
    </row>
    <row r="820" spans="2:2" x14ac:dyDescent="0.3">
      <c r="B820" s="17"/>
    </row>
    <row r="821" spans="2:2" x14ac:dyDescent="0.3">
      <c r="B821" s="17"/>
    </row>
    <row r="822" spans="2:2" x14ac:dyDescent="0.3">
      <c r="B822" s="17"/>
    </row>
    <row r="823" spans="2:2" x14ac:dyDescent="0.3">
      <c r="B823" s="17"/>
    </row>
    <row r="824" spans="2:2" x14ac:dyDescent="0.3">
      <c r="B824" s="17"/>
    </row>
    <row r="825" spans="2:2" x14ac:dyDescent="0.3">
      <c r="B825" s="17"/>
    </row>
    <row r="826" spans="2:2" x14ac:dyDescent="0.3">
      <c r="B826" s="17"/>
    </row>
    <row r="827" spans="2:2" x14ac:dyDescent="0.3">
      <c r="B827" s="17"/>
    </row>
    <row r="828" spans="2:2" x14ac:dyDescent="0.3">
      <c r="B828" s="17"/>
    </row>
    <row r="829" spans="2:2" x14ac:dyDescent="0.3">
      <c r="B829" s="17"/>
    </row>
    <row r="830" spans="2:2" x14ac:dyDescent="0.3">
      <c r="B830" s="17"/>
    </row>
    <row r="831" spans="2:2" x14ac:dyDescent="0.3">
      <c r="B831" s="17"/>
    </row>
    <row r="832" spans="2:2" x14ac:dyDescent="0.3">
      <c r="B832" s="17"/>
    </row>
    <row r="833" spans="2:2" x14ac:dyDescent="0.3">
      <c r="B833" s="17"/>
    </row>
    <row r="834" spans="2:2" x14ac:dyDescent="0.3">
      <c r="B834" s="17"/>
    </row>
    <row r="835" spans="2:2" x14ac:dyDescent="0.3">
      <c r="B835" s="17"/>
    </row>
    <row r="836" spans="2:2" x14ac:dyDescent="0.3">
      <c r="B836" s="17"/>
    </row>
    <row r="837" spans="2:2" x14ac:dyDescent="0.3">
      <c r="B837" s="17"/>
    </row>
    <row r="838" spans="2:2" x14ac:dyDescent="0.3">
      <c r="B838" s="17"/>
    </row>
    <row r="839" spans="2:2" x14ac:dyDescent="0.3">
      <c r="B839" s="17"/>
    </row>
    <row r="840" spans="2:2" x14ac:dyDescent="0.3">
      <c r="B840" s="17"/>
    </row>
    <row r="841" spans="2:2" x14ac:dyDescent="0.3">
      <c r="B841" s="17"/>
    </row>
    <row r="842" spans="2:2" x14ac:dyDescent="0.3">
      <c r="B842" s="17"/>
    </row>
    <row r="843" spans="2:2" x14ac:dyDescent="0.3">
      <c r="B843" s="17"/>
    </row>
    <row r="844" spans="2:2" x14ac:dyDescent="0.3">
      <c r="B844" s="17"/>
    </row>
    <row r="845" spans="2:2" x14ac:dyDescent="0.3">
      <c r="B845" s="17"/>
    </row>
    <row r="846" spans="2:2" x14ac:dyDescent="0.3">
      <c r="B846" s="17"/>
    </row>
    <row r="847" spans="2:2" x14ac:dyDescent="0.3">
      <c r="B847" s="17"/>
    </row>
    <row r="848" spans="2:2" x14ac:dyDescent="0.3">
      <c r="B848" s="17"/>
    </row>
    <row r="849" spans="2:2" x14ac:dyDescent="0.3">
      <c r="B849" s="17"/>
    </row>
    <row r="850" spans="2:2" x14ac:dyDescent="0.3">
      <c r="B850" s="17"/>
    </row>
    <row r="851" spans="2:2" x14ac:dyDescent="0.3">
      <c r="B851" s="17"/>
    </row>
    <row r="852" spans="2:2" x14ac:dyDescent="0.3">
      <c r="B852" s="17"/>
    </row>
    <row r="853" spans="2:2" x14ac:dyDescent="0.3">
      <c r="B853" s="17"/>
    </row>
    <row r="854" spans="2:2" x14ac:dyDescent="0.3">
      <c r="B854" s="17"/>
    </row>
    <row r="855" spans="2:2" x14ac:dyDescent="0.3">
      <c r="B855" s="17"/>
    </row>
    <row r="856" spans="2:2" x14ac:dyDescent="0.3">
      <c r="B856" s="17"/>
    </row>
    <row r="857" spans="2:2" x14ac:dyDescent="0.3">
      <c r="B857" s="17"/>
    </row>
    <row r="858" spans="2:2" x14ac:dyDescent="0.3">
      <c r="B858" s="17"/>
    </row>
    <row r="859" spans="2:2" x14ac:dyDescent="0.3">
      <c r="B859" s="17"/>
    </row>
    <row r="860" spans="2:2" x14ac:dyDescent="0.3">
      <c r="B860" s="17"/>
    </row>
    <row r="861" spans="2:2" x14ac:dyDescent="0.3">
      <c r="B861" s="17"/>
    </row>
    <row r="862" spans="2:2" x14ac:dyDescent="0.3">
      <c r="B862" s="17"/>
    </row>
    <row r="863" spans="2:2" x14ac:dyDescent="0.3">
      <c r="B863" s="17"/>
    </row>
    <row r="864" spans="2:2" x14ac:dyDescent="0.3">
      <c r="B864" s="17"/>
    </row>
    <row r="865" spans="2:2" x14ac:dyDescent="0.3">
      <c r="B865" s="17"/>
    </row>
    <row r="866" spans="2:2" x14ac:dyDescent="0.3">
      <c r="B866" s="17"/>
    </row>
    <row r="867" spans="2:2" x14ac:dyDescent="0.3">
      <c r="B867" s="17"/>
    </row>
    <row r="868" spans="2:2" x14ac:dyDescent="0.3">
      <c r="B868" s="17"/>
    </row>
    <row r="869" spans="2:2" x14ac:dyDescent="0.3">
      <c r="B869" s="17"/>
    </row>
    <row r="870" spans="2:2" x14ac:dyDescent="0.3">
      <c r="B870" s="17"/>
    </row>
    <row r="871" spans="2:2" x14ac:dyDescent="0.3">
      <c r="B871" s="17"/>
    </row>
    <row r="872" spans="2:2" x14ac:dyDescent="0.3">
      <c r="B872" s="17"/>
    </row>
    <row r="873" spans="2:2" x14ac:dyDescent="0.3">
      <c r="B873" s="17"/>
    </row>
    <row r="874" spans="2:2" x14ac:dyDescent="0.3">
      <c r="B874" s="17"/>
    </row>
    <row r="875" spans="2:2" x14ac:dyDescent="0.3">
      <c r="B875" s="17"/>
    </row>
    <row r="876" spans="2:2" x14ac:dyDescent="0.3">
      <c r="B876" s="17"/>
    </row>
    <row r="877" spans="2:2" x14ac:dyDescent="0.3">
      <c r="B877" s="17"/>
    </row>
    <row r="878" spans="2:2" x14ac:dyDescent="0.3">
      <c r="B878" s="17"/>
    </row>
    <row r="879" spans="2:2" x14ac:dyDescent="0.3">
      <c r="B879" s="17"/>
    </row>
    <row r="880" spans="2:2" x14ac:dyDescent="0.3">
      <c r="B880" s="17"/>
    </row>
    <row r="881" spans="2:2" x14ac:dyDescent="0.3">
      <c r="B881" s="17"/>
    </row>
    <row r="882" spans="2:2" x14ac:dyDescent="0.3">
      <c r="B882" s="17"/>
    </row>
    <row r="883" spans="2:2" x14ac:dyDescent="0.3">
      <c r="B883" s="17"/>
    </row>
    <row r="884" spans="2:2" x14ac:dyDescent="0.3">
      <c r="B884" s="17"/>
    </row>
    <row r="885" spans="2:2" x14ac:dyDescent="0.3">
      <c r="B885" s="17"/>
    </row>
    <row r="886" spans="2:2" x14ac:dyDescent="0.3">
      <c r="B886" s="17"/>
    </row>
    <row r="887" spans="2:2" x14ac:dyDescent="0.3">
      <c r="B887" s="17"/>
    </row>
    <row r="888" spans="2:2" x14ac:dyDescent="0.3">
      <c r="B888" s="17"/>
    </row>
    <row r="889" spans="2:2" x14ac:dyDescent="0.3">
      <c r="B889" s="17"/>
    </row>
    <row r="890" spans="2:2" x14ac:dyDescent="0.3">
      <c r="B890" s="17"/>
    </row>
    <row r="891" spans="2:2" x14ac:dyDescent="0.3">
      <c r="B891" s="17"/>
    </row>
    <row r="892" spans="2:2" x14ac:dyDescent="0.3">
      <c r="B892" s="17"/>
    </row>
    <row r="893" spans="2:2" x14ac:dyDescent="0.3">
      <c r="B893" s="17"/>
    </row>
    <row r="894" spans="2:2" x14ac:dyDescent="0.3">
      <c r="B894" s="17"/>
    </row>
    <row r="895" spans="2:2" x14ac:dyDescent="0.3">
      <c r="B895" s="17"/>
    </row>
    <row r="896" spans="2:2" x14ac:dyDescent="0.3">
      <c r="B896" s="17"/>
    </row>
    <row r="897" spans="2:2" x14ac:dyDescent="0.3">
      <c r="B897" s="17"/>
    </row>
    <row r="898" spans="2:2" x14ac:dyDescent="0.3">
      <c r="B898" s="17"/>
    </row>
    <row r="899" spans="2:2" x14ac:dyDescent="0.3">
      <c r="B899" s="17"/>
    </row>
    <row r="900" spans="2:2" x14ac:dyDescent="0.3">
      <c r="B900" s="17"/>
    </row>
    <row r="901" spans="2:2" x14ac:dyDescent="0.3">
      <c r="B901" s="17"/>
    </row>
    <row r="902" spans="2:2" x14ac:dyDescent="0.3">
      <c r="B902" s="17"/>
    </row>
    <row r="903" spans="2:2" x14ac:dyDescent="0.3">
      <c r="B903" s="17"/>
    </row>
    <row r="904" spans="2:2" x14ac:dyDescent="0.3">
      <c r="B904" s="17"/>
    </row>
    <row r="905" spans="2:2" x14ac:dyDescent="0.3">
      <c r="B905" s="17"/>
    </row>
    <row r="906" spans="2:2" x14ac:dyDescent="0.3">
      <c r="B906" s="17"/>
    </row>
    <row r="907" spans="2:2" x14ac:dyDescent="0.3">
      <c r="B907" s="17"/>
    </row>
    <row r="908" spans="2:2" x14ac:dyDescent="0.3">
      <c r="B908" s="17"/>
    </row>
    <row r="909" spans="2:2" x14ac:dyDescent="0.3">
      <c r="B909" s="17"/>
    </row>
    <row r="910" spans="2:2" x14ac:dyDescent="0.3">
      <c r="B910" s="17"/>
    </row>
    <row r="911" spans="2:2" x14ac:dyDescent="0.3">
      <c r="B911" s="17"/>
    </row>
    <row r="912" spans="2:2" x14ac:dyDescent="0.3">
      <c r="B912" s="17"/>
    </row>
    <row r="913" spans="2:2" x14ac:dyDescent="0.3">
      <c r="B913" s="17"/>
    </row>
    <row r="914" spans="2:2" x14ac:dyDescent="0.3">
      <c r="B914" s="17"/>
    </row>
    <row r="915" spans="2:2" x14ac:dyDescent="0.3">
      <c r="B915" s="17"/>
    </row>
    <row r="916" spans="2:2" x14ac:dyDescent="0.3">
      <c r="B916" s="17"/>
    </row>
    <row r="917" spans="2:2" x14ac:dyDescent="0.3">
      <c r="B917" s="17"/>
    </row>
    <row r="918" spans="2:2" x14ac:dyDescent="0.3">
      <c r="B918" s="17"/>
    </row>
    <row r="919" spans="2:2" x14ac:dyDescent="0.3">
      <c r="B919" s="17"/>
    </row>
    <row r="920" spans="2:2" x14ac:dyDescent="0.3">
      <c r="B920" s="17"/>
    </row>
    <row r="921" spans="2:2" x14ac:dyDescent="0.3">
      <c r="B921" s="17"/>
    </row>
    <row r="922" spans="2:2" x14ac:dyDescent="0.3">
      <c r="B922" s="17"/>
    </row>
    <row r="923" spans="2:2" x14ac:dyDescent="0.3">
      <c r="B923" s="17"/>
    </row>
    <row r="924" spans="2:2" x14ac:dyDescent="0.3">
      <c r="B924" s="17"/>
    </row>
    <row r="925" spans="2:2" x14ac:dyDescent="0.3">
      <c r="B925" s="17"/>
    </row>
    <row r="926" spans="2:2" x14ac:dyDescent="0.3">
      <c r="B926" s="17"/>
    </row>
    <row r="927" spans="2:2" x14ac:dyDescent="0.3">
      <c r="B927" s="17"/>
    </row>
    <row r="928" spans="2:2" x14ac:dyDescent="0.3">
      <c r="B928" s="17"/>
    </row>
    <row r="929" spans="2:2" x14ac:dyDescent="0.3">
      <c r="B929" s="17"/>
    </row>
    <row r="930" spans="2:2" x14ac:dyDescent="0.3">
      <c r="B930" s="17"/>
    </row>
    <row r="931" spans="2:2" x14ac:dyDescent="0.3">
      <c r="B931" s="17"/>
    </row>
    <row r="932" spans="2:2" x14ac:dyDescent="0.3">
      <c r="B932" s="17"/>
    </row>
    <row r="933" spans="2:2" x14ac:dyDescent="0.3">
      <c r="B933" s="17"/>
    </row>
    <row r="934" spans="2:2" x14ac:dyDescent="0.3">
      <c r="B934" s="17"/>
    </row>
    <row r="935" spans="2:2" x14ac:dyDescent="0.3">
      <c r="B935" s="17"/>
    </row>
    <row r="936" spans="2:2" x14ac:dyDescent="0.3">
      <c r="B936" s="17"/>
    </row>
    <row r="937" spans="2:2" x14ac:dyDescent="0.3">
      <c r="B937" s="17"/>
    </row>
    <row r="938" spans="2:2" x14ac:dyDescent="0.3">
      <c r="B938" s="17"/>
    </row>
    <row r="939" spans="2:2" x14ac:dyDescent="0.3">
      <c r="B939" s="17"/>
    </row>
    <row r="940" spans="2:2" x14ac:dyDescent="0.3">
      <c r="B940" s="17"/>
    </row>
    <row r="941" spans="2:2" x14ac:dyDescent="0.3">
      <c r="B941" s="17"/>
    </row>
    <row r="942" spans="2:2" x14ac:dyDescent="0.3">
      <c r="B942" s="17"/>
    </row>
    <row r="943" spans="2:2" x14ac:dyDescent="0.3">
      <c r="B943" s="17"/>
    </row>
    <row r="944" spans="2:2" x14ac:dyDescent="0.3">
      <c r="B944" s="17"/>
    </row>
    <row r="945" spans="2:2" x14ac:dyDescent="0.3">
      <c r="B945" s="17"/>
    </row>
    <row r="946" spans="2:2" x14ac:dyDescent="0.3">
      <c r="B946" s="17"/>
    </row>
    <row r="947" spans="2:2" x14ac:dyDescent="0.3">
      <c r="B947" s="17"/>
    </row>
    <row r="948" spans="2:2" x14ac:dyDescent="0.3">
      <c r="B948" s="17"/>
    </row>
    <row r="949" spans="2:2" x14ac:dyDescent="0.3">
      <c r="B949" s="17"/>
    </row>
    <row r="950" spans="2:2" x14ac:dyDescent="0.3">
      <c r="B950" s="17"/>
    </row>
    <row r="951" spans="2:2" x14ac:dyDescent="0.3">
      <c r="B951" s="17"/>
    </row>
    <row r="952" spans="2:2" x14ac:dyDescent="0.3">
      <c r="B952" s="17"/>
    </row>
    <row r="953" spans="2:2" x14ac:dyDescent="0.3">
      <c r="B953" s="17"/>
    </row>
    <row r="954" spans="2:2" x14ac:dyDescent="0.3">
      <c r="B954" s="17"/>
    </row>
    <row r="955" spans="2:2" x14ac:dyDescent="0.3">
      <c r="B955" s="17"/>
    </row>
    <row r="956" spans="2:2" x14ac:dyDescent="0.3">
      <c r="B956" s="17"/>
    </row>
    <row r="957" spans="2:2" x14ac:dyDescent="0.3">
      <c r="B957" s="17"/>
    </row>
    <row r="958" spans="2:2" x14ac:dyDescent="0.3">
      <c r="B958" s="17"/>
    </row>
    <row r="959" spans="2:2" x14ac:dyDescent="0.3">
      <c r="B959" s="17"/>
    </row>
    <row r="960" spans="2:2" x14ac:dyDescent="0.3">
      <c r="B960" s="17"/>
    </row>
    <row r="961" spans="2:2" x14ac:dyDescent="0.3">
      <c r="B961" s="17"/>
    </row>
    <row r="962" spans="2:2" x14ac:dyDescent="0.3">
      <c r="B962" s="17"/>
    </row>
    <row r="963" spans="2:2" x14ac:dyDescent="0.3">
      <c r="B963" s="17"/>
    </row>
    <row r="964" spans="2:2" x14ac:dyDescent="0.3">
      <c r="B964" s="17"/>
    </row>
    <row r="965" spans="2:2" x14ac:dyDescent="0.3">
      <c r="B965" s="17"/>
    </row>
    <row r="966" spans="2:2" x14ac:dyDescent="0.3">
      <c r="B966" s="17"/>
    </row>
    <row r="967" spans="2:2" x14ac:dyDescent="0.3">
      <c r="B967" s="17"/>
    </row>
    <row r="968" spans="2:2" x14ac:dyDescent="0.3">
      <c r="B968" s="17"/>
    </row>
    <row r="969" spans="2:2" x14ac:dyDescent="0.3">
      <c r="B969" s="17"/>
    </row>
    <row r="970" spans="2:2" x14ac:dyDescent="0.3">
      <c r="B970" s="17"/>
    </row>
    <row r="971" spans="2:2" x14ac:dyDescent="0.3">
      <c r="B971" s="17"/>
    </row>
    <row r="972" spans="2:2" x14ac:dyDescent="0.3">
      <c r="B972" s="17"/>
    </row>
    <row r="973" spans="2:2" x14ac:dyDescent="0.3">
      <c r="B973" s="17"/>
    </row>
    <row r="974" spans="2:2" x14ac:dyDescent="0.3">
      <c r="B974" s="17"/>
    </row>
    <row r="975" spans="2:2" x14ac:dyDescent="0.3">
      <c r="B975" s="17"/>
    </row>
    <row r="976" spans="2:2" x14ac:dyDescent="0.3">
      <c r="B976" s="17"/>
    </row>
    <row r="977" spans="2:2" x14ac:dyDescent="0.3">
      <c r="B977" s="17"/>
    </row>
    <row r="978" spans="2:2" x14ac:dyDescent="0.3">
      <c r="B978" s="17"/>
    </row>
    <row r="979" spans="2:2" x14ac:dyDescent="0.3">
      <c r="B979" s="17"/>
    </row>
    <row r="980" spans="2:2" x14ac:dyDescent="0.3">
      <c r="B980" s="17"/>
    </row>
    <row r="981" spans="2:2" x14ac:dyDescent="0.3">
      <c r="B981" s="17"/>
    </row>
    <row r="982" spans="2:2" x14ac:dyDescent="0.3">
      <c r="B982" s="17"/>
    </row>
    <row r="983" spans="2:2" x14ac:dyDescent="0.3">
      <c r="B983" s="17"/>
    </row>
    <row r="984" spans="2:2" x14ac:dyDescent="0.3">
      <c r="B984" s="17"/>
    </row>
    <row r="985" spans="2:2" x14ac:dyDescent="0.3">
      <c r="B985" s="17"/>
    </row>
    <row r="986" spans="2:2" x14ac:dyDescent="0.3">
      <c r="B986" s="17"/>
    </row>
    <row r="987" spans="2:2" x14ac:dyDescent="0.3">
      <c r="B987" s="17"/>
    </row>
    <row r="988" spans="2:2" x14ac:dyDescent="0.3">
      <c r="B988" s="17"/>
    </row>
    <row r="989" spans="2:2" x14ac:dyDescent="0.3">
      <c r="B989" s="17"/>
    </row>
    <row r="990" spans="2:2" x14ac:dyDescent="0.3">
      <c r="B990" s="17"/>
    </row>
    <row r="991" spans="2:2" x14ac:dyDescent="0.3">
      <c r="B991" s="17"/>
    </row>
    <row r="992" spans="2:2" x14ac:dyDescent="0.3">
      <c r="B992" s="17"/>
    </row>
    <row r="993" spans="2:2" x14ac:dyDescent="0.3">
      <c r="B993" s="17"/>
    </row>
    <row r="994" spans="2:2" x14ac:dyDescent="0.3">
      <c r="B994" s="17"/>
    </row>
    <row r="995" spans="2:2" x14ac:dyDescent="0.3">
      <c r="B995" s="17"/>
    </row>
    <row r="996" spans="2:2" x14ac:dyDescent="0.3">
      <c r="B996" s="17"/>
    </row>
    <row r="997" spans="2:2" x14ac:dyDescent="0.3">
      <c r="B997" s="17"/>
    </row>
    <row r="998" spans="2:2" x14ac:dyDescent="0.3">
      <c r="B998" s="17"/>
    </row>
    <row r="999" spans="2:2" x14ac:dyDescent="0.3">
      <c r="B999" s="17"/>
    </row>
    <row r="1000" spans="2:2" x14ac:dyDescent="0.3">
      <c r="B1000" s="17"/>
    </row>
    <row r="1001" spans="2:2" x14ac:dyDescent="0.3">
      <c r="B1001" s="17"/>
    </row>
    <row r="1002" spans="2:2" x14ac:dyDescent="0.3">
      <c r="B1002" s="17"/>
    </row>
    <row r="1003" spans="2:2" x14ac:dyDescent="0.3">
      <c r="B1003" s="17"/>
    </row>
    <row r="1004" spans="2:2" x14ac:dyDescent="0.3">
      <c r="B1004" s="17"/>
    </row>
    <row r="1005" spans="2:2" x14ac:dyDescent="0.3">
      <c r="B1005" s="17"/>
    </row>
    <row r="1006" spans="2:2" x14ac:dyDescent="0.3">
      <c r="B1006" s="17"/>
    </row>
    <row r="1007" spans="2:2" x14ac:dyDescent="0.3">
      <c r="B1007" s="17"/>
    </row>
    <row r="1008" spans="2:2" x14ac:dyDescent="0.3">
      <c r="B1008" s="17"/>
    </row>
    <row r="1009" spans="2:2" x14ac:dyDescent="0.3">
      <c r="B1009" s="17"/>
    </row>
    <row r="1010" spans="2:2" x14ac:dyDescent="0.3">
      <c r="B1010" s="17"/>
    </row>
    <row r="1011" spans="2:2" x14ac:dyDescent="0.3">
      <c r="B1011" s="17"/>
    </row>
    <row r="1012" spans="2:2" x14ac:dyDescent="0.3">
      <c r="B1012" s="17"/>
    </row>
    <row r="1013" spans="2:2" x14ac:dyDescent="0.3">
      <c r="B1013" s="17"/>
    </row>
    <row r="1014" spans="2:2" x14ac:dyDescent="0.3">
      <c r="B1014" s="17"/>
    </row>
    <row r="1015" spans="2:2" x14ac:dyDescent="0.3">
      <c r="B1015" s="17"/>
    </row>
    <row r="1016" spans="2:2" x14ac:dyDescent="0.3">
      <c r="B1016" s="17"/>
    </row>
    <row r="1017" spans="2:2" x14ac:dyDescent="0.3">
      <c r="B1017" s="17"/>
    </row>
    <row r="1018" spans="2:2" x14ac:dyDescent="0.3">
      <c r="B1018" s="17"/>
    </row>
    <row r="1019" spans="2:2" x14ac:dyDescent="0.3">
      <c r="B1019" s="17"/>
    </row>
    <row r="1020" spans="2:2" x14ac:dyDescent="0.3">
      <c r="B1020" s="17"/>
    </row>
    <row r="1021" spans="2:2" x14ac:dyDescent="0.3">
      <c r="B1021" s="17"/>
    </row>
    <row r="1022" spans="2:2" x14ac:dyDescent="0.3">
      <c r="B1022" s="17"/>
    </row>
    <row r="1023" spans="2:2" x14ac:dyDescent="0.3">
      <c r="B1023" s="17"/>
    </row>
    <row r="1024" spans="2:2" x14ac:dyDescent="0.3">
      <c r="B1024" s="17"/>
    </row>
    <row r="1025" spans="2:2" x14ac:dyDescent="0.3">
      <c r="B1025" s="17"/>
    </row>
    <row r="1026" spans="2:2" x14ac:dyDescent="0.3">
      <c r="B1026" s="17"/>
    </row>
    <row r="1027" spans="2:2" x14ac:dyDescent="0.3">
      <c r="B1027" s="17"/>
    </row>
    <row r="1028" spans="2:2" x14ac:dyDescent="0.3">
      <c r="B1028" s="17"/>
    </row>
    <row r="1029" spans="2:2" x14ac:dyDescent="0.3">
      <c r="B1029" s="17"/>
    </row>
    <row r="1030" spans="2:2" x14ac:dyDescent="0.3">
      <c r="B1030" s="17"/>
    </row>
    <row r="1031" spans="2:2" x14ac:dyDescent="0.3">
      <c r="B1031" s="17"/>
    </row>
    <row r="1032" spans="2:2" x14ac:dyDescent="0.3">
      <c r="B1032" s="17"/>
    </row>
    <row r="1033" spans="2:2" x14ac:dyDescent="0.3">
      <c r="B1033" s="17"/>
    </row>
    <row r="1034" spans="2:2" x14ac:dyDescent="0.3">
      <c r="B1034" s="17"/>
    </row>
    <row r="1035" spans="2:2" x14ac:dyDescent="0.3">
      <c r="B1035" s="17"/>
    </row>
    <row r="1036" spans="2:2" x14ac:dyDescent="0.3">
      <c r="B1036" s="17"/>
    </row>
    <row r="1037" spans="2:2" x14ac:dyDescent="0.3">
      <c r="B1037" s="17"/>
    </row>
    <row r="1038" spans="2:2" x14ac:dyDescent="0.3">
      <c r="B1038" s="17"/>
    </row>
    <row r="1039" spans="2:2" x14ac:dyDescent="0.3">
      <c r="B1039" s="17"/>
    </row>
    <row r="1040" spans="2:2" x14ac:dyDescent="0.3">
      <c r="B1040" s="17"/>
    </row>
    <row r="1041" spans="2:2" x14ac:dyDescent="0.3">
      <c r="B1041" s="17"/>
    </row>
    <row r="1042" spans="2:2" x14ac:dyDescent="0.3">
      <c r="B1042" s="17"/>
    </row>
    <row r="1043" spans="2:2" x14ac:dyDescent="0.3">
      <c r="B1043" s="17"/>
    </row>
    <row r="1044" spans="2:2" x14ac:dyDescent="0.3">
      <c r="B1044" s="17"/>
    </row>
    <row r="1045" spans="2:2" x14ac:dyDescent="0.3">
      <c r="B1045" s="17"/>
    </row>
    <row r="1046" spans="2:2" x14ac:dyDescent="0.3">
      <c r="B1046" s="17"/>
    </row>
    <row r="1047" spans="2:2" x14ac:dyDescent="0.3">
      <c r="B1047" s="17"/>
    </row>
    <row r="1048" spans="2:2" x14ac:dyDescent="0.3">
      <c r="B1048" s="17"/>
    </row>
    <row r="1049" spans="2:2" x14ac:dyDescent="0.3">
      <c r="B1049" s="17"/>
    </row>
    <row r="1050" spans="2:2" x14ac:dyDescent="0.3">
      <c r="B1050" s="17"/>
    </row>
    <row r="1051" spans="2:2" x14ac:dyDescent="0.3">
      <c r="B1051" s="17"/>
    </row>
    <row r="1052" spans="2:2" x14ac:dyDescent="0.3">
      <c r="B1052" s="17"/>
    </row>
    <row r="1053" spans="2:2" x14ac:dyDescent="0.3">
      <c r="B1053" s="17"/>
    </row>
    <row r="1054" spans="2:2" x14ac:dyDescent="0.3">
      <c r="B1054" s="17"/>
    </row>
    <row r="1055" spans="2:2" x14ac:dyDescent="0.3">
      <c r="B1055" s="17"/>
    </row>
    <row r="1056" spans="2:2" x14ac:dyDescent="0.3">
      <c r="B1056" s="17"/>
    </row>
    <row r="1057" spans="2:2" x14ac:dyDescent="0.3">
      <c r="B1057" s="17"/>
    </row>
    <row r="1058" spans="2:2" x14ac:dyDescent="0.3">
      <c r="B1058" s="17"/>
    </row>
    <row r="1059" spans="2:2" x14ac:dyDescent="0.3">
      <c r="B1059" s="17"/>
    </row>
    <row r="1060" spans="2:2" x14ac:dyDescent="0.3">
      <c r="B1060" s="17"/>
    </row>
    <row r="1061" spans="2:2" x14ac:dyDescent="0.3">
      <c r="B1061" s="17"/>
    </row>
    <row r="1062" spans="2:2" x14ac:dyDescent="0.3">
      <c r="B1062" s="17"/>
    </row>
    <row r="1063" spans="2:2" x14ac:dyDescent="0.3">
      <c r="B1063" s="17"/>
    </row>
    <row r="1064" spans="2:2" x14ac:dyDescent="0.3">
      <c r="B1064" s="17"/>
    </row>
    <row r="1065" spans="2:2" x14ac:dyDescent="0.3">
      <c r="B1065" s="17"/>
    </row>
    <row r="1066" spans="2:2" x14ac:dyDescent="0.3">
      <c r="B1066" s="17"/>
    </row>
    <row r="1067" spans="2:2" x14ac:dyDescent="0.3">
      <c r="B1067" s="17"/>
    </row>
    <row r="1068" spans="2:2" x14ac:dyDescent="0.3">
      <c r="B1068" s="17"/>
    </row>
    <row r="1069" spans="2:2" x14ac:dyDescent="0.3">
      <c r="B1069" s="17"/>
    </row>
    <row r="1070" spans="2:2" x14ac:dyDescent="0.3">
      <c r="B1070" s="17"/>
    </row>
    <row r="1071" spans="2:2" x14ac:dyDescent="0.3">
      <c r="B1071" s="17"/>
    </row>
    <row r="1072" spans="2:2" x14ac:dyDescent="0.3">
      <c r="B1072" s="17"/>
    </row>
    <row r="1073" spans="2:2" x14ac:dyDescent="0.3">
      <c r="B1073" s="17"/>
    </row>
    <row r="1074" spans="2:2" x14ac:dyDescent="0.3">
      <c r="B1074" s="17"/>
    </row>
    <row r="1075" spans="2:2" x14ac:dyDescent="0.3">
      <c r="B1075" s="17"/>
    </row>
    <row r="1076" spans="2:2" x14ac:dyDescent="0.3">
      <c r="B1076" s="17"/>
    </row>
    <row r="1077" spans="2:2" x14ac:dyDescent="0.3">
      <c r="B1077" s="17"/>
    </row>
    <row r="1078" spans="2:2" x14ac:dyDescent="0.3">
      <c r="B1078" s="17"/>
    </row>
    <row r="1079" spans="2:2" x14ac:dyDescent="0.3">
      <c r="B1079" s="17"/>
    </row>
    <row r="1080" spans="2:2" x14ac:dyDescent="0.3">
      <c r="B1080" s="17"/>
    </row>
    <row r="1081" spans="2:2" x14ac:dyDescent="0.3">
      <c r="B1081" s="17"/>
    </row>
    <row r="1082" spans="2:2" x14ac:dyDescent="0.3">
      <c r="B1082" s="17"/>
    </row>
    <row r="1083" spans="2:2" x14ac:dyDescent="0.3">
      <c r="B1083" s="17"/>
    </row>
    <row r="1084" spans="2:2" x14ac:dyDescent="0.3">
      <c r="B1084" s="17"/>
    </row>
    <row r="1085" spans="2:2" x14ac:dyDescent="0.3">
      <c r="B1085" s="17"/>
    </row>
    <row r="1086" spans="2:2" x14ac:dyDescent="0.3">
      <c r="B1086" s="17"/>
    </row>
    <row r="1087" spans="2:2" x14ac:dyDescent="0.3">
      <c r="B1087" s="17"/>
    </row>
    <row r="1088" spans="2:2" x14ac:dyDescent="0.3">
      <c r="B1088" s="17"/>
    </row>
    <row r="1089" spans="2:2" x14ac:dyDescent="0.3">
      <c r="B1089" s="17"/>
    </row>
    <row r="1090" spans="2:2" x14ac:dyDescent="0.3">
      <c r="B1090" s="17"/>
    </row>
    <row r="1091" spans="2:2" x14ac:dyDescent="0.3">
      <c r="B1091" s="17"/>
    </row>
    <row r="1092" spans="2:2" x14ac:dyDescent="0.3">
      <c r="B1092" s="17"/>
    </row>
    <row r="1093" spans="2:2" x14ac:dyDescent="0.3">
      <c r="B1093" s="17"/>
    </row>
    <row r="1094" spans="2:2" x14ac:dyDescent="0.3">
      <c r="B1094" s="17"/>
    </row>
    <row r="1095" spans="2:2" x14ac:dyDescent="0.3">
      <c r="B1095" s="17"/>
    </row>
    <row r="1096" spans="2:2" x14ac:dyDescent="0.3">
      <c r="B1096" s="17"/>
    </row>
    <row r="1097" spans="2:2" x14ac:dyDescent="0.3">
      <c r="B1097" s="17"/>
    </row>
    <row r="1098" spans="2:2" x14ac:dyDescent="0.3">
      <c r="B1098" s="17"/>
    </row>
    <row r="1099" spans="2:2" x14ac:dyDescent="0.3">
      <c r="B1099" s="17"/>
    </row>
    <row r="1100" spans="2:2" x14ac:dyDescent="0.3">
      <c r="B1100" s="17"/>
    </row>
    <row r="1101" spans="2:2" x14ac:dyDescent="0.3">
      <c r="B1101" s="17"/>
    </row>
    <row r="1102" spans="2:2" x14ac:dyDescent="0.3">
      <c r="B1102" s="17"/>
    </row>
    <row r="1103" spans="2:2" x14ac:dyDescent="0.3">
      <c r="B1103" s="17"/>
    </row>
    <row r="1104" spans="2:2" x14ac:dyDescent="0.3">
      <c r="B1104" s="17"/>
    </row>
    <row r="1105" spans="2:2" x14ac:dyDescent="0.3">
      <c r="B1105" s="17"/>
    </row>
    <row r="1106" spans="2:2" x14ac:dyDescent="0.3">
      <c r="B1106" s="17"/>
    </row>
    <row r="1107" spans="2:2" x14ac:dyDescent="0.3">
      <c r="B1107" s="17"/>
    </row>
    <row r="1108" spans="2:2" x14ac:dyDescent="0.3">
      <c r="B1108" s="17"/>
    </row>
    <row r="1109" spans="2:2" x14ac:dyDescent="0.3">
      <c r="B1109" s="17"/>
    </row>
    <row r="1110" spans="2:2" x14ac:dyDescent="0.3">
      <c r="B1110" s="17"/>
    </row>
    <row r="1111" spans="2:2" x14ac:dyDescent="0.3">
      <c r="B1111" s="17"/>
    </row>
    <row r="1112" spans="2:2" x14ac:dyDescent="0.3">
      <c r="B1112" s="17"/>
    </row>
    <row r="1113" spans="2:2" x14ac:dyDescent="0.3">
      <c r="B1113" s="17"/>
    </row>
    <row r="1114" spans="2:2" x14ac:dyDescent="0.3">
      <c r="B1114" s="17"/>
    </row>
    <row r="1115" spans="2:2" x14ac:dyDescent="0.3">
      <c r="B1115" s="17"/>
    </row>
    <row r="1116" spans="2:2" x14ac:dyDescent="0.3">
      <c r="B1116" s="17"/>
    </row>
    <row r="1117" spans="2:2" x14ac:dyDescent="0.3">
      <c r="B1117" s="17"/>
    </row>
    <row r="1118" spans="2:2" x14ac:dyDescent="0.3">
      <c r="B1118" s="17"/>
    </row>
    <row r="1119" spans="2:2" x14ac:dyDescent="0.3">
      <c r="B1119" s="17"/>
    </row>
    <row r="1120" spans="2:2" x14ac:dyDescent="0.3">
      <c r="B1120" s="17"/>
    </row>
    <row r="1121" spans="2:2" x14ac:dyDescent="0.3">
      <c r="B1121" s="17"/>
    </row>
    <row r="1122" spans="2:2" x14ac:dyDescent="0.3">
      <c r="B1122" s="17"/>
    </row>
    <row r="1123" spans="2:2" x14ac:dyDescent="0.3">
      <c r="B1123" s="17"/>
    </row>
    <row r="1124" spans="2:2" x14ac:dyDescent="0.3">
      <c r="B1124" s="17"/>
    </row>
    <row r="1125" spans="2:2" x14ac:dyDescent="0.3">
      <c r="B1125" s="17"/>
    </row>
    <row r="1126" spans="2:2" x14ac:dyDescent="0.3">
      <c r="B1126" s="17"/>
    </row>
    <row r="1127" spans="2:2" x14ac:dyDescent="0.3">
      <c r="B1127" s="17"/>
    </row>
    <row r="1128" spans="2:2" x14ac:dyDescent="0.3">
      <c r="B1128" s="17"/>
    </row>
    <row r="1129" spans="2:2" x14ac:dyDescent="0.3">
      <c r="B1129" s="17"/>
    </row>
    <row r="1130" spans="2:2" x14ac:dyDescent="0.3">
      <c r="B1130" s="17"/>
    </row>
    <row r="1131" spans="2:2" x14ac:dyDescent="0.3">
      <c r="B1131" s="17"/>
    </row>
    <row r="1132" spans="2:2" x14ac:dyDescent="0.3">
      <c r="B1132" s="17"/>
    </row>
    <row r="1133" spans="2:2" x14ac:dyDescent="0.3">
      <c r="B1133" s="17"/>
    </row>
    <row r="1134" spans="2:2" x14ac:dyDescent="0.3">
      <c r="B1134" s="17"/>
    </row>
    <row r="1135" spans="2:2" x14ac:dyDescent="0.3">
      <c r="B1135" s="17"/>
    </row>
    <row r="1136" spans="2:2" x14ac:dyDescent="0.3">
      <c r="B1136" s="17"/>
    </row>
    <row r="1137" spans="2:2" x14ac:dyDescent="0.3">
      <c r="B1137" s="17"/>
    </row>
    <row r="1138" spans="2:2" x14ac:dyDescent="0.3">
      <c r="B1138" s="17"/>
    </row>
    <row r="1139" spans="2:2" x14ac:dyDescent="0.3">
      <c r="B1139" s="17"/>
    </row>
    <row r="1140" spans="2:2" x14ac:dyDescent="0.3">
      <c r="B1140" s="17"/>
    </row>
    <row r="1141" spans="2:2" x14ac:dyDescent="0.3">
      <c r="B1141" s="17"/>
    </row>
    <row r="1142" spans="2:2" x14ac:dyDescent="0.3">
      <c r="B1142" s="17"/>
    </row>
    <row r="1143" spans="2:2" x14ac:dyDescent="0.3">
      <c r="B1143" s="17"/>
    </row>
    <row r="1144" spans="2:2" x14ac:dyDescent="0.3">
      <c r="B1144" s="17"/>
    </row>
    <row r="1145" spans="2:2" x14ac:dyDescent="0.3">
      <c r="B1145" s="17"/>
    </row>
    <row r="1146" spans="2:2" x14ac:dyDescent="0.3">
      <c r="B1146" s="17"/>
    </row>
    <row r="1147" spans="2:2" x14ac:dyDescent="0.3">
      <c r="B1147" s="17"/>
    </row>
    <row r="1148" spans="2:2" x14ac:dyDescent="0.3">
      <c r="B1148" s="17"/>
    </row>
    <row r="1149" spans="2:2" x14ac:dyDescent="0.3">
      <c r="B1149" s="17"/>
    </row>
    <row r="1150" spans="2:2" x14ac:dyDescent="0.3">
      <c r="B1150" s="17"/>
    </row>
    <row r="1151" spans="2:2" x14ac:dyDescent="0.3">
      <c r="B1151" s="17"/>
    </row>
    <row r="1152" spans="2:2" x14ac:dyDescent="0.3">
      <c r="B1152" s="17"/>
    </row>
    <row r="1153" spans="2:2" x14ac:dyDescent="0.3">
      <c r="B1153" s="17"/>
    </row>
    <row r="1154" spans="2:2" x14ac:dyDescent="0.3">
      <c r="B1154" s="17"/>
    </row>
    <row r="1155" spans="2:2" x14ac:dyDescent="0.3">
      <c r="B1155" s="17"/>
    </row>
    <row r="1156" spans="2:2" x14ac:dyDescent="0.3">
      <c r="B1156" s="17"/>
    </row>
    <row r="1157" spans="2:2" x14ac:dyDescent="0.3">
      <c r="B1157" s="17"/>
    </row>
    <row r="1158" spans="2:2" x14ac:dyDescent="0.3">
      <c r="B1158" s="17"/>
    </row>
    <row r="1159" spans="2:2" x14ac:dyDescent="0.3">
      <c r="B1159" s="17"/>
    </row>
    <row r="1160" spans="2:2" x14ac:dyDescent="0.3">
      <c r="B1160" s="17"/>
    </row>
    <row r="1161" spans="2:2" x14ac:dyDescent="0.3">
      <c r="B1161" s="17"/>
    </row>
    <row r="1162" spans="2:2" x14ac:dyDescent="0.3">
      <c r="B1162" s="17"/>
    </row>
    <row r="1163" spans="2:2" x14ac:dyDescent="0.3">
      <c r="B1163" s="17"/>
    </row>
    <row r="1164" spans="2:2" x14ac:dyDescent="0.3">
      <c r="B1164" s="17"/>
    </row>
    <row r="1165" spans="2:2" x14ac:dyDescent="0.3">
      <c r="B1165" s="17"/>
    </row>
    <row r="1166" spans="2:2" x14ac:dyDescent="0.3">
      <c r="B1166" s="17"/>
    </row>
    <row r="1167" spans="2:2" x14ac:dyDescent="0.3">
      <c r="B1167" s="17"/>
    </row>
    <row r="1168" spans="2:2" x14ac:dyDescent="0.3">
      <c r="B1168" s="17"/>
    </row>
    <row r="1169" spans="2:2" x14ac:dyDescent="0.3">
      <c r="B1169" s="17"/>
    </row>
    <row r="1170" spans="2:2" x14ac:dyDescent="0.3">
      <c r="B1170" s="17"/>
    </row>
    <row r="1171" spans="2:2" x14ac:dyDescent="0.3">
      <c r="B1171" s="17"/>
    </row>
    <row r="1172" spans="2:2" x14ac:dyDescent="0.3">
      <c r="B1172" s="17"/>
    </row>
    <row r="1173" spans="2:2" x14ac:dyDescent="0.3">
      <c r="B1173" s="17"/>
    </row>
    <row r="1174" spans="2:2" x14ac:dyDescent="0.3">
      <c r="B1174" s="17"/>
    </row>
    <row r="1175" spans="2:2" x14ac:dyDescent="0.3">
      <c r="B1175" s="17"/>
    </row>
    <row r="1176" spans="2:2" x14ac:dyDescent="0.3">
      <c r="B1176" s="17"/>
    </row>
    <row r="1177" spans="2:2" x14ac:dyDescent="0.3">
      <c r="B1177" s="17"/>
    </row>
    <row r="1178" spans="2:2" x14ac:dyDescent="0.3">
      <c r="B1178" s="17"/>
    </row>
    <row r="1179" spans="2:2" x14ac:dyDescent="0.3">
      <c r="B1179" s="17"/>
    </row>
    <row r="1180" spans="2:2" x14ac:dyDescent="0.3">
      <c r="B1180" s="17"/>
    </row>
    <row r="1181" spans="2:2" x14ac:dyDescent="0.3">
      <c r="B1181" s="17"/>
    </row>
    <row r="1182" spans="2:2" x14ac:dyDescent="0.3">
      <c r="B1182" s="17"/>
    </row>
    <row r="1183" spans="2:2" x14ac:dyDescent="0.3">
      <c r="B1183" s="17"/>
    </row>
    <row r="1184" spans="2:2" x14ac:dyDescent="0.3">
      <c r="B1184" s="17"/>
    </row>
    <row r="1185" spans="2:2" x14ac:dyDescent="0.3">
      <c r="B1185" s="17"/>
    </row>
    <row r="1186" spans="2:2" x14ac:dyDescent="0.3">
      <c r="B1186" s="17"/>
    </row>
    <row r="1187" spans="2:2" x14ac:dyDescent="0.3">
      <c r="B1187" s="17"/>
    </row>
    <row r="1188" spans="2:2" x14ac:dyDescent="0.3">
      <c r="B1188" s="17"/>
    </row>
    <row r="1189" spans="2:2" x14ac:dyDescent="0.3">
      <c r="B1189" s="17"/>
    </row>
    <row r="1190" spans="2:2" x14ac:dyDescent="0.3">
      <c r="B1190" s="17"/>
    </row>
    <row r="1191" spans="2:2" x14ac:dyDescent="0.3">
      <c r="B1191" s="17"/>
    </row>
    <row r="1192" spans="2:2" x14ac:dyDescent="0.3">
      <c r="B1192" s="17"/>
    </row>
    <row r="1193" spans="2:2" x14ac:dyDescent="0.3">
      <c r="B1193" s="17"/>
    </row>
    <row r="1194" spans="2:2" x14ac:dyDescent="0.3">
      <c r="B1194" s="17"/>
    </row>
    <row r="1195" spans="2:2" x14ac:dyDescent="0.3">
      <c r="B1195" s="17"/>
    </row>
    <row r="1196" spans="2:2" x14ac:dyDescent="0.3">
      <c r="B1196" s="17"/>
    </row>
    <row r="1197" spans="2:2" x14ac:dyDescent="0.3">
      <c r="B1197" s="17"/>
    </row>
    <row r="1198" spans="2:2" x14ac:dyDescent="0.3">
      <c r="B1198" s="17"/>
    </row>
    <row r="1199" spans="2:2" x14ac:dyDescent="0.3">
      <c r="B1199" s="17"/>
    </row>
    <row r="1200" spans="2:2" x14ac:dyDescent="0.3">
      <c r="B1200" s="17"/>
    </row>
    <row r="1201" spans="2:2" x14ac:dyDescent="0.3">
      <c r="B1201" s="17"/>
    </row>
    <row r="1202" spans="2:2" x14ac:dyDescent="0.3">
      <c r="B1202" s="17"/>
    </row>
    <row r="1203" spans="2:2" x14ac:dyDescent="0.3">
      <c r="B1203" s="17"/>
    </row>
    <row r="1204" spans="2:2" x14ac:dyDescent="0.3">
      <c r="B1204" s="17"/>
    </row>
    <row r="1205" spans="2:2" x14ac:dyDescent="0.3">
      <c r="B1205" s="17"/>
    </row>
    <row r="1206" spans="2:2" x14ac:dyDescent="0.3">
      <c r="B1206" s="17"/>
    </row>
    <row r="1207" spans="2:2" x14ac:dyDescent="0.3">
      <c r="B1207" s="17"/>
    </row>
    <row r="1208" spans="2:2" x14ac:dyDescent="0.3">
      <c r="B1208" s="17"/>
    </row>
    <row r="1209" spans="2:2" x14ac:dyDescent="0.3">
      <c r="B1209" s="17"/>
    </row>
    <row r="1210" spans="2:2" x14ac:dyDescent="0.3">
      <c r="B1210" s="17"/>
    </row>
    <row r="1211" spans="2:2" x14ac:dyDescent="0.3">
      <c r="B1211" s="17"/>
    </row>
    <row r="1212" spans="2:2" x14ac:dyDescent="0.3">
      <c r="B1212" s="17"/>
    </row>
    <row r="1213" spans="2:2" x14ac:dyDescent="0.3">
      <c r="B1213" s="17"/>
    </row>
    <row r="1214" spans="2:2" x14ac:dyDescent="0.3">
      <c r="B1214" s="17"/>
    </row>
    <row r="1215" spans="2:2" x14ac:dyDescent="0.3">
      <c r="B1215" s="17"/>
    </row>
    <row r="1216" spans="2:2" x14ac:dyDescent="0.3">
      <c r="B1216" s="17"/>
    </row>
    <row r="1217" spans="2:2" x14ac:dyDescent="0.3">
      <c r="B1217" s="17"/>
    </row>
  </sheetData>
  <sheetProtection algorithmName="SHA-512" hashValue="o3wMlWDUPFnga4S27ypVEuTevcbZqhiocu4xoYXT/9b5DdlPYv4mVYkE4IwIvXhxa0XBAMJT597h2YwUbXLR6Q==" saltValue="6dYL204UPCd69PTMa1hLTA==" spinCount="100000" sheet="1" objects="1" scenario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1D841-DC69-4651-9663-FE84D461D36D}">
  <sheetPr codeName="Sheet2"/>
  <dimension ref="A1:J34"/>
  <sheetViews>
    <sheetView showGridLines="0" showRowColHeaders="0" zoomScale="120" zoomScaleNormal="120" workbookViewId="0">
      <selection activeCell="I23" sqref="I23"/>
    </sheetView>
  </sheetViews>
  <sheetFormatPr defaultRowHeight="14.4" x14ac:dyDescent="0.3"/>
  <cols>
    <col min="1" max="1" width="11.21875" customWidth="1"/>
    <col min="2" max="2" width="22.109375" customWidth="1"/>
    <col min="3" max="3" width="28.21875" customWidth="1"/>
    <col min="4" max="4" width="22.77734375" bestFit="1" customWidth="1"/>
    <col min="5" max="5" width="9.6640625" bestFit="1" customWidth="1"/>
    <col min="6" max="6" width="17" customWidth="1"/>
    <col min="7" max="7" width="13.77734375" bestFit="1" customWidth="1"/>
    <col min="8" max="8" width="6.5546875" customWidth="1"/>
    <col min="9" max="9" width="11.88671875" customWidth="1"/>
  </cols>
  <sheetData>
    <row r="1" spans="1:10" s="91" customFormat="1" ht="35.4" customHeight="1" x14ac:dyDescent="0.3">
      <c r="A1" s="91" t="s">
        <v>5</v>
      </c>
      <c r="B1" s="91" t="s">
        <v>6</v>
      </c>
      <c r="C1" s="91" t="s">
        <v>7</v>
      </c>
      <c r="D1" s="91" t="s">
        <v>8</v>
      </c>
      <c r="E1" s="91" t="s">
        <v>9</v>
      </c>
      <c r="F1" s="91" t="s">
        <v>92</v>
      </c>
      <c r="G1" s="91" t="s">
        <v>93</v>
      </c>
    </row>
    <row r="2" spans="1:10" x14ac:dyDescent="0.3">
      <c r="A2" t="str">
        <f t="shared" ref="A2:A34" si="0">"SRV-" &amp; TEXT(ROW()-1,"0000")</f>
        <v>SRV-0001</v>
      </c>
      <c r="B2" t="s">
        <v>22</v>
      </c>
      <c r="C2" t="s">
        <v>52</v>
      </c>
      <c r="D2" t="s">
        <v>86</v>
      </c>
      <c r="E2">
        <v>4</v>
      </c>
      <c r="F2" t="s">
        <v>77</v>
      </c>
    </row>
    <row r="3" spans="1:10" x14ac:dyDescent="0.3">
      <c r="A3" t="str">
        <f t="shared" si="0"/>
        <v>SRV-0002</v>
      </c>
      <c r="B3" t="s">
        <v>23</v>
      </c>
      <c r="C3" t="s">
        <v>53</v>
      </c>
      <c r="D3" t="s">
        <v>86</v>
      </c>
      <c r="E3">
        <v>10</v>
      </c>
      <c r="F3" t="s">
        <v>77</v>
      </c>
    </row>
    <row r="4" spans="1:10" x14ac:dyDescent="0.3">
      <c r="A4" t="str">
        <f t="shared" si="0"/>
        <v>SRV-0003</v>
      </c>
      <c r="B4" t="s">
        <v>24</v>
      </c>
      <c r="C4" t="s">
        <v>54</v>
      </c>
      <c r="D4" t="s">
        <v>86</v>
      </c>
      <c r="E4">
        <v>4</v>
      </c>
      <c r="F4" t="s">
        <v>77</v>
      </c>
      <c r="J4" t="str" cm="1">
        <f t="array" ref="J4:J11">_xlfn.UNIQUE(TableServices[Service_Category],FALSE,FALSE)</f>
        <v>Photocopy</v>
      </c>
    </row>
    <row r="5" spans="1:10" x14ac:dyDescent="0.3">
      <c r="A5" t="str">
        <f t="shared" si="0"/>
        <v>SRV-0004</v>
      </c>
      <c r="B5" t="s">
        <v>25</v>
      </c>
      <c r="C5" t="s">
        <v>55</v>
      </c>
      <c r="D5" t="s">
        <v>86</v>
      </c>
      <c r="E5">
        <v>30</v>
      </c>
      <c r="F5" t="s">
        <v>77</v>
      </c>
      <c r="J5" t="str">
        <v>NADRA</v>
      </c>
    </row>
    <row r="6" spans="1:10" x14ac:dyDescent="0.3">
      <c r="A6" t="str">
        <f t="shared" si="0"/>
        <v>SRV-0005</v>
      </c>
      <c r="B6" t="s">
        <v>26</v>
      </c>
      <c r="C6" t="s">
        <v>56</v>
      </c>
      <c r="D6" t="s">
        <v>86</v>
      </c>
      <c r="E6">
        <v>1200</v>
      </c>
      <c r="F6" t="s">
        <v>78</v>
      </c>
      <c r="J6" t="str">
        <v>Word/Excel</v>
      </c>
    </row>
    <row r="7" spans="1:10" x14ac:dyDescent="0.3">
      <c r="A7" t="str">
        <f t="shared" si="0"/>
        <v>SRV-0006</v>
      </c>
      <c r="B7" t="s">
        <v>27</v>
      </c>
      <c r="C7" t="s">
        <v>57</v>
      </c>
      <c r="D7" t="s">
        <v>86</v>
      </c>
      <c r="E7">
        <v>2000</v>
      </c>
      <c r="F7" t="s">
        <v>78</v>
      </c>
      <c r="J7" t="str">
        <v>Union Concil</v>
      </c>
    </row>
    <row r="8" spans="1:10" x14ac:dyDescent="0.3">
      <c r="A8" t="str">
        <f t="shared" si="0"/>
        <v>SRV-0007</v>
      </c>
      <c r="B8" t="s">
        <v>28</v>
      </c>
      <c r="C8" t="s">
        <v>58</v>
      </c>
      <c r="D8" t="s">
        <v>86</v>
      </c>
      <c r="E8">
        <v>3000</v>
      </c>
      <c r="F8" t="s">
        <v>78</v>
      </c>
      <c r="J8" t="str">
        <v>Misc.</v>
      </c>
    </row>
    <row r="9" spans="1:10" x14ac:dyDescent="0.3">
      <c r="A9" t="str">
        <f t="shared" si="0"/>
        <v>SRV-0008</v>
      </c>
      <c r="B9" t="s">
        <v>29</v>
      </c>
      <c r="C9" t="s">
        <v>59</v>
      </c>
      <c r="D9" t="s">
        <v>86</v>
      </c>
      <c r="E9">
        <v>200</v>
      </c>
      <c r="F9" t="s">
        <v>78</v>
      </c>
      <c r="J9" t="str">
        <v>Excise &amp; Taxation</v>
      </c>
    </row>
    <row r="10" spans="1:10" x14ac:dyDescent="0.3">
      <c r="A10" t="str">
        <f t="shared" si="0"/>
        <v>SRV-0009</v>
      </c>
      <c r="B10" t="s">
        <v>30</v>
      </c>
      <c r="C10" t="s">
        <v>60</v>
      </c>
      <c r="D10" t="s">
        <v>86</v>
      </c>
      <c r="E10">
        <v>700</v>
      </c>
      <c r="F10" t="s">
        <v>78</v>
      </c>
      <c r="J10" t="str">
        <v>Online Payments</v>
      </c>
    </row>
    <row r="11" spans="1:10" x14ac:dyDescent="0.3">
      <c r="A11" t="str">
        <f t="shared" si="0"/>
        <v>SRV-0010</v>
      </c>
      <c r="B11" t="s">
        <v>31</v>
      </c>
      <c r="C11" t="s">
        <v>85</v>
      </c>
      <c r="D11" t="s">
        <v>86</v>
      </c>
      <c r="E11">
        <v>3000</v>
      </c>
      <c r="F11" t="s">
        <v>78</v>
      </c>
      <c r="J11" t="str">
        <v>Tickets</v>
      </c>
    </row>
    <row r="12" spans="1:10" x14ac:dyDescent="0.3">
      <c r="A12" t="str">
        <f t="shared" si="0"/>
        <v>SRV-0011</v>
      </c>
      <c r="B12" t="s">
        <v>32</v>
      </c>
      <c r="C12" t="s">
        <v>61</v>
      </c>
      <c r="D12" t="s">
        <v>86</v>
      </c>
      <c r="E12">
        <v>100</v>
      </c>
      <c r="F12" t="s">
        <v>78</v>
      </c>
    </row>
    <row r="13" spans="1:10" x14ac:dyDescent="0.3">
      <c r="A13" t="str">
        <f t="shared" si="0"/>
        <v>SRV-0012</v>
      </c>
      <c r="B13" t="s">
        <v>222</v>
      </c>
      <c r="C13" t="s">
        <v>226</v>
      </c>
      <c r="D13" t="s">
        <v>86</v>
      </c>
      <c r="E13">
        <v>200</v>
      </c>
      <c r="F13" t="s">
        <v>79</v>
      </c>
    </row>
    <row r="14" spans="1:10" x14ac:dyDescent="0.3">
      <c r="A14" t="str">
        <f t="shared" si="0"/>
        <v>SRV-0013</v>
      </c>
      <c r="B14" t="s">
        <v>33</v>
      </c>
      <c r="C14" t="s">
        <v>230</v>
      </c>
      <c r="D14" t="s">
        <v>86</v>
      </c>
      <c r="E14">
        <v>900</v>
      </c>
      <c r="F14" t="s">
        <v>80</v>
      </c>
    </row>
    <row r="15" spans="1:10" x14ac:dyDescent="0.3">
      <c r="A15" t="str">
        <f t="shared" si="0"/>
        <v>SRV-0014</v>
      </c>
      <c r="B15" t="s">
        <v>34</v>
      </c>
      <c r="C15" t="s">
        <v>229</v>
      </c>
      <c r="D15" t="s">
        <v>86</v>
      </c>
      <c r="E15">
        <v>1500</v>
      </c>
      <c r="F15" t="s">
        <v>80</v>
      </c>
    </row>
    <row r="16" spans="1:10" x14ac:dyDescent="0.3">
      <c r="A16" t="str">
        <f t="shared" si="0"/>
        <v>SRV-0015</v>
      </c>
      <c r="B16" t="s">
        <v>35</v>
      </c>
      <c r="C16" t="s">
        <v>228</v>
      </c>
      <c r="D16" t="s">
        <v>86</v>
      </c>
      <c r="E16">
        <v>2000</v>
      </c>
      <c r="F16" t="s">
        <v>80</v>
      </c>
    </row>
    <row r="17" spans="1:6" x14ac:dyDescent="0.3">
      <c r="A17" t="str">
        <f t="shared" si="0"/>
        <v>SRV-0016</v>
      </c>
      <c r="B17" t="s">
        <v>36</v>
      </c>
      <c r="C17" t="s">
        <v>227</v>
      </c>
      <c r="D17" t="s">
        <v>86</v>
      </c>
      <c r="E17">
        <v>3000</v>
      </c>
      <c r="F17" t="s">
        <v>80</v>
      </c>
    </row>
    <row r="18" spans="1:6" x14ac:dyDescent="0.3">
      <c r="A18" t="str">
        <f t="shared" si="0"/>
        <v>SRV-0017</v>
      </c>
      <c r="B18" t="s">
        <v>221</v>
      </c>
      <c r="C18" t="s">
        <v>225</v>
      </c>
      <c r="D18" t="s">
        <v>86</v>
      </c>
      <c r="E18">
        <v>4000</v>
      </c>
      <c r="F18" t="s">
        <v>80</v>
      </c>
    </row>
    <row r="19" spans="1:6" x14ac:dyDescent="0.3">
      <c r="A19" t="str">
        <f t="shared" si="0"/>
        <v>SRV-0018</v>
      </c>
      <c r="B19" t="s">
        <v>223</v>
      </c>
      <c r="C19" t="s">
        <v>224</v>
      </c>
      <c r="D19" t="s">
        <v>86</v>
      </c>
      <c r="E19">
        <v>3000</v>
      </c>
      <c r="F19" t="s">
        <v>80</v>
      </c>
    </row>
    <row r="20" spans="1:6" x14ac:dyDescent="0.3">
      <c r="A20" t="str">
        <f t="shared" si="0"/>
        <v>SRV-0019</v>
      </c>
      <c r="B20" t="s">
        <v>37</v>
      </c>
      <c r="C20" t="s">
        <v>63</v>
      </c>
      <c r="D20" t="s">
        <v>86</v>
      </c>
      <c r="E20">
        <v>8000</v>
      </c>
      <c r="F20" t="s">
        <v>80</v>
      </c>
    </row>
    <row r="21" spans="1:6" x14ac:dyDescent="0.3">
      <c r="A21" t="str">
        <f t="shared" si="0"/>
        <v>SRV-0020</v>
      </c>
      <c r="B21" t="s">
        <v>38</v>
      </c>
      <c r="C21" t="s">
        <v>64</v>
      </c>
      <c r="D21" t="s">
        <v>86</v>
      </c>
      <c r="E21">
        <v>4000</v>
      </c>
      <c r="F21" t="s">
        <v>80</v>
      </c>
    </row>
    <row r="22" spans="1:6" x14ac:dyDescent="0.3">
      <c r="A22" t="str">
        <f t="shared" si="0"/>
        <v>SRV-0021</v>
      </c>
      <c r="B22" t="s">
        <v>39</v>
      </c>
      <c r="C22" t="s">
        <v>65</v>
      </c>
      <c r="D22" t="s">
        <v>86</v>
      </c>
      <c r="E22">
        <v>100</v>
      </c>
      <c r="F22" t="s">
        <v>81</v>
      </c>
    </row>
    <row r="23" spans="1:6" x14ac:dyDescent="0.3">
      <c r="A23" t="str">
        <f t="shared" si="0"/>
        <v>SRV-0022</v>
      </c>
      <c r="B23" t="s">
        <v>40</v>
      </c>
      <c r="C23" t="s">
        <v>66</v>
      </c>
      <c r="D23" t="s">
        <v>86</v>
      </c>
      <c r="E23">
        <v>200</v>
      </c>
      <c r="F23" t="s">
        <v>81</v>
      </c>
    </row>
    <row r="24" spans="1:6" x14ac:dyDescent="0.3">
      <c r="A24" t="str">
        <f t="shared" si="0"/>
        <v>SRV-0023</v>
      </c>
      <c r="B24" t="s">
        <v>41</v>
      </c>
      <c r="C24" t="s">
        <v>67</v>
      </c>
      <c r="D24" t="s">
        <v>86</v>
      </c>
      <c r="E24">
        <v>300</v>
      </c>
      <c r="F24" t="s">
        <v>81</v>
      </c>
    </row>
    <row r="25" spans="1:6" x14ac:dyDescent="0.3">
      <c r="A25" t="str">
        <f t="shared" si="0"/>
        <v>SRV-0024</v>
      </c>
      <c r="B25" t="s">
        <v>42</v>
      </c>
      <c r="C25" t="s">
        <v>68</v>
      </c>
      <c r="D25" t="s">
        <v>86</v>
      </c>
      <c r="E25">
        <v>500</v>
      </c>
      <c r="F25" t="s">
        <v>81</v>
      </c>
    </row>
    <row r="26" spans="1:6" x14ac:dyDescent="0.3">
      <c r="A26" t="str">
        <f t="shared" si="0"/>
        <v>SRV-0025</v>
      </c>
      <c r="B26" t="s">
        <v>43</v>
      </c>
      <c r="C26" t="s">
        <v>69</v>
      </c>
      <c r="D26" t="s">
        <v>86</v>
      </c>
      <c r="E26">
        <v>1000</v>
      </c>
      <c r="F26" t="s">
        <v>81</v>
      </c>
    </row>
    <row r="27" spans="1:6" x14ac:dyDescent="0.3">
      <c r="A27" t="str">
        <f t="shared" si="0"/>
        <v>SRV-0026</v>
      </c>
      <c r="B27" t="s">
        <v>44</v>
      </c>
      <c r="C27" t="s">
        <v>70</v>
      </c>
      <c r="D27" t="s">
        <v>86</v>
      </c>
      <c r="E27">
        <v>50</v>
      </c>
      <c r="F27" t="s">
        <v>81</v>
      </c>
    </row>
    <row r="28" spans="1:6" x14ac:dyDescent="0.3">
      <c r="A28" t="str">
        <f t="shared" si="0"/>
        <v>SRV-0027</v>
      </c>
      <c r="B28" t="s">
        <v>45</v>
      </c>
      <c r="C28" t="s">
        <v>71</v>
      </c>
      <c r="D28" t="s">
        <v>86</v>
      </c>
      <c r="E28">
        <v>500</v>
      </c>
      <c r="F28" t="s">
        <v>81</v>
      </c>
    </row>
    <row r="29" spans="1:6" x14ac:dyDescent="0.3">
      <c r="A29" t="str">
        <f t="shared" si="0"/>
        <v>SRV-0028</v>
      </c>
      <c r="B29" t="s">
        <v>46</v>
      </c>
      <c r="C29" t="s">
        <v>231</v>
      </c>
      <c r="D29" t="s">
        <v>86</v>
      </c>
      <c r="E29">
        <v>1500</v>
      </c>
      <c r="F29" t="s">
        <v>82</v>
      </c>
    </row>
    <row r="30" spans="1:6" x14ac:dyDescent="0.3">
      <c r="A30" t="str">
        <f t="shared" si="0"/>
        <v>SRV-0029</v>
      </c>
      <c r="B30" t="s">
        <v>47</v>
      </c>
      <c r="C30" t="s">
        <v>72</v>
      </c>
      <c r="D30" t="s">
        <v>86</v>
      </c>
      <c r="E30">
        <v>150</v>
      </c>
      <c r="F30" t="s">
        <v>78</v>
      </c>
    </row>
    <row r="31" spans="1:6" x14ac:dyDescent="0.3">
      <c r="A31" t="str">
        <f t="shared" si="0"/>
        <v>SRV-0030</v>
      </c>
      <c r="B31" t="s">
        <v>48</v>
      </c>
      <c r="C31" t="s">
        <v>73</v>
      </c>
      <c r="D31" t="s">
        <v>86</v>
      </c>
      <c r="E31">
        <v>700</v>
      </c>
      <c r="F31" t="s">
        <v>82</v>
      </c>
    </row>
    <row r="32" spans="1:6" x14ac:dyDescent="0.3">
      <c r="A32" t="str">
        <f t="shared" si="0"/>
        <v>SRV-0031</v>
      </c>
      <c r="B32" t="s">
        <v>49</v>
      </c>
      <c r="C32" t="s">
        <v>74</v>
      </c>
      <c r="D32" t="s">
        <v>86</v>
      </c>
      <c r="E32">
        <v>1</v>
      </c>
      <c r="F32" t="s">
        <v>83</v>
      </c>
    </row>
    <row r="33" spans="1:6" x14ac:dyDescent="0.3">
      <c r="A33" t="str">
        <f t="shared" si="0"/>
        <v>SRV-0032</v>
      </c>
      <c r="B33" t="s">
        <v>50</v>
      </c>
      <c r="C33" t="s">
        <v>75</v>
      </c>
      <c r="D33" t="s">
        <v>86</v>
      </c>
      <c r="E33">
        <v>1</v>
      </c>
      <c r="F33" t="s">
        <v>83</v>
      </c>
    </row>
    <row r="34" spans="1:6" x14ac:dyDescent="0.3">
      <c r="A34" t="str">
        <f t="shared" si="0"/>
        <v>SRV-0033</v>
      </c>
      <c r="B34" t="s">
        <v>51</v>
      </c>
      <c r="C34" t="s">
        <v>76</v>
      </c>
      <c r="D34" t="s">
        <v>86</v>
      </c>
      <c r="E34">
        <v>1</v>
      </c>
      <c r="F34" t="s">
        <v>84</v>
      </c>
    </row>
  </sheetData>
  <sheetProtection algorithmName="SHA-512" hashValue="dr0PV7zSkIkechPBq4zTOubmYejvO8mBBPeaTllarjd6OyuRbTtQOFwt1xurCbhKHKV+ZLvzx5cNDQBGxXV7kg==" saltValue="Vyp8zv1QPaXaPd3FBixIrw==" spinCount="100000" sheet="1" objects="1" scenario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479D3-925E-438E-A05C-7093DC2C64E2}">
  <sheetPr codeName="Sheet15"/>
  <dimension ref="B1:R99"/>
  <sheetViews>
    <sheetView showGridLines="0" showRowColHeaders="0" zoomScale="120" zoomScaleNormal="120" workbookViewId="0">
      <selection activeCell="C3" sqref="C3"/>
    </sheetView>
  </sheetViews>
  <sheetFormatPr defaultColWidth="0" defaultRowHeight="14.4" zeroHeight="1" x14ac:dyDescent="0.3"/>
  <cols>
    <col min="1" max="1" width="4.88671875" style="51" customWidth="1"/>
    <col min="2" max="2" width="10.6640625" style="51" customWidth="1"/>
    <col min="3" max="3" width="22.6640625" style="51" customWidth="1"/>
    <col min="4" max="4" width="11.88671875" style="51" customWidth="1"/>
    <col min="5" max="5" width="10.88671875" style="51" customWidth="1"/>
    <col min="6" max="6" width="17.6640625" style="51" customWidth="1"/>
    <col min="7" max="7" width="15.6640625" style="51" bestFit="1" customWidth="1"/>
    <col min="8" max="8" width="9.33203125" style="51" bestFit="1" customWidth="1"/>
    <col min="9" max="9" width="9" style="51" bestFit="1" customWidth="1"/>
    <col min="10" max="10" width="14.21875" style="51" customWidth="1"/>
    <col min="11" max="11" width="16.21875" customWidth="1"/>
    <col min="12" max="15" width="8.88671875" style="51" customWidth="1"/>
    <col min="16" max="18" width="8.88671875" style="51" hidden="1" customWidth="1"/>
    <col min="19" max="16384" width="0" style="51" hidden="1"/>
  </cols>
  <sheetData>
    <row r="1" spans="2:10" ht="34.799999999999997" customHeight="1" x14ac:dyDescent="0.5">
      <c r="E1" s="60" t="s">
        <v>260</v>
      </c>
    </row>
    <row r="2" spans="2:10" x14ac:dyDescent="0.3">
      <c r="B2" s="52" t="s">
        <v>168</v>
      </c>
      <c r="C2" s="61" t="s">
        <v>184</v>
      </c>
      <c r="D2" s="59"/>
      <c r="E2" s="59"/>
    </row>
    <row r="3" spans="2:10" x14ac:dyDescent="0.3">
      <c r="B3" s="52" t="s">
        <v>261</v>
      </c>
      <c r="C3" s="62">
        <v>46235</v>
      </c>
      <c r="D3" s="59"/>
      <c r="E3" s="59"/>
    </row>
    <row r="4" spans="2:10" x14ac:dyDescent="0.3">
      <c r="B4" s="52" t="s">
        <v>269</v>
      </c>
      <c r="C4" s="62">
        <v>47453</v>
      </c>
      <c r="D4" s="59"/>
      <c r="E4" s="59"/>
    </row>
    <row r="5" spans="2:10" x14ac:dyDescent="0.3">
      <c r="B5" s="52" t="s">
        <v>126</v>
      </c>
      <c r="C5" s="53">
        <f>SUM(H8:H999)-SUM(I8:I999)</f>
        <v>3800</v>
      </c>
    </row>
    <row r="6" spans="2:10" x14ac:dyDescent="0.3"/>
    <row r="7" spans="2:10" ht="27.6" customHeight="1" x14ac:dyDescent="0.3">
      <c r="B7" s="54" t="s">
        <v>154</v>
      </c>
      <c r="C7" s="55" t="s">
        <v>178</v>
      </c>
      <c r="D7" s="55" t="s">
        <v>174</v>
      </c>
      <c r="E7" s="55" t="s">
        <v>20</v>
      </c>
      <c r="F7" s="55" t="s">
        <v>21</v>
      </c>
      <c r="G7" s="55" t="s">
        <v>7</v>
      </c>
      <c r="H7" s="55" t="s">
        <v>155</v>
      </c>
      <c r="I7" s="55" t="s">
        <v>147</v>
      </c>
      <c r="J7" s="56" t="s">
        <v>177</v>
      </c>
    </row>
    <row r="8" spans="2:10" x14ac:dyDescent="0.3">
      <c r="B8" s="57" t="str" cm="1">
        <f t="array" ref="B8:J12">_xlfn._xlws.FILTER(TableJournal[[Journal_ID]:[Source_Type]], (TableJournal[Account_Name]=General_Ledger!C2) * (TableJournal[Journal_Date]&gt;=C3) * (TableJournal[Journal_Date]&lt;=C4), "Not Found")</f>
        <v>JRN-00004</v>
      </c>
      <c r="C8" s="58">
        <v>46253</v>
      </c>
      <c r="D8" s="57" t="str">
        <v>INV-0002</v>
      </c>
      <c r="E8" s="57" t="str">
        <v>ACC-0003</v>
      </c>
      <c r="F8" s="57" t="str">
        <v>Meh Customer</v>
      </c>
      <c r="G8" s="57" t="str">
        <v>Sale Invoice</v>
      </c>
      <c r="H8" s="53">
        <v>4000</v>
      </c>
      <c r="I8" s="53">
        <v>0</v>
      </c>
      <c r="J8" s="57" t="str">
        <v>Sale</v>
      </c>
    </row>
    <row r="9" spans="2:10" x14ac:dyDescent="0.3">
      <c r="B9" s="57" t="str">
        <v>JRN-00022</v>
      </c>
      <c r="C9" s="58">
        <v>46254</v>
      </c>
      <c r="D9" s="57" t="str">
        <v>PAY-0001</v>
      </c>
      <c r="E9" s="57" t="str">
        <v>ACC-0003</v>
      </c>
      <c r="F9" s="57" t="str">
        <v>Meh Customer</v>
      </c>
      <c r="G9" s="57" t="str">
        <v>Payment received</v>
      </c>
      <c r="H9" s="53">
        <v>0</v>
      </c>
      <c r="I9" s="53">
        <v>1000</v>
      </c>
      <c r="J9" s="57" t="str">
        <v>Payment</v>
      </c>
    </row>
    <row r="10" spans="2:10" x14ac:dyDescent="0.3">
      <c r="B10" s="57" t="str">
        <v>JRN-00024</v>
      </c>
      <c r="C10" s="58">
        <v>46254</v>
      </c>
      <c r="D10" s="57" t="str">
        <v>PAY-0002</v>
      </c>
      <c r="E10" s="57" t="str">
        <v>ACC-0003</v>
      </c>
      <c r="F10" s="57" t="str">
        <v>Meh Customer</v>
      </c>
      <c r="G10" s="57" t="str">
        <v>Payment received</v>
      </c>
      <c r="H10" s="53">
        <v>0</v>
      </c>
      <c r="I10" s="53">
        <v>1200</v>
      </c>
      <c r="J10" s="57" t="str">
        <v>Payment</v>
      </c>
    </row>
    <row r="11" spans="2:10" x14ac:dyDescent="0.3">
      <c r="B11" s="57" t="str">
        <v>JRN-00026</v>
      </c>
      <c r="C11" s="58">
        <v>46254</v>
      </c>
      <c r="D11" s="57" t="str">
        <v>PAY-0003</v>
      </c>
      <c r="E11" s="57" t="str">
        <v>ACC-0003</v>
      </c>
      <c r="F11" s="57" t="str">
        <v>Meh Customer</v>
      </c>
      <c r="G11" s="57" t="str">
        <v>Payment received</v>
      </c>
      <c r="H11" s="53">
        <v>0</v>
      </c>
      <c r="I11" s="53">
        <v>2000</v>
      </c>
      <c r="J11" s="57" t="str">
        <v>Payment</v>
      </c>
    </row>
    <row r="12" spans="2:10" x14ac:dyDescent="0.3">
      <c r="B12" s="57" t="str">
        <v>JRN-00009</v>
      </c>
      <c r="C12" s="58">
        <v>46254</v>
      </c>
      <c r="D12" s="57" t="str">
        <v>INV-0004</v>
      </c>
      <c r="E12" s="57" t="str">
        <v>ACC-0003</v>
      </c>
      <c r="F12" s="57" t="str">
        <v>Meh Customer</v>
      </c>
      <c r="G12" s="57" t="str">
        <v>Sale Invoice</v>
      </c>
      <c r="H12" s="53">
        <v>4000</v>
      </c>
      <c r="I12" s="53">
        <v>0</v>
      </c>
      <c r="J12" s="57" t="str">
        <v>Sale</v>
      </c>
    </row>
    <row r="13" spans="2:10" x14ac:dyDescent="0.3">
      <c r="B13" s="57"/>
      <c r="C13" s="58"/>
      <c r="D13" s="57"/>
      <c r="E13" s="57"/>
      <c r="F13" s="57"/>
      <c r="G13" s="57"/>
      <c r="H13" s="53"/>
      <c r="I13" s="53"/>
      <c r="J13" s="57"/>
    </row>
    <row r="14" spans="2:10" x14ac:dyDescent="0.3">
      <c r="B14" s="57"/>
      <c r="C14" s="58"/>
      <c r="D14" s="57"/>
      <c r="E14" s="57"/>
      <c r="F14" s="57"/>
      <c r="G14" s="57"/>
      <c r="H14" s="53"/>
      <c r="I14" s="53"/>
      <c r="J14" s="57"/>
    </row>
    <row r="15" spans="2:10" x14ac:dyDescent="0.3">
      <c r="B15" s="57"/>
      <c r="C15" s="58"/>
      <c r="D15" s="57"/>
      <c r="E15" s="57"/>
      <c r="F15" s="57"/>
      <c r="G15" s="57"/>
      <c r="H15" s="53"/>
      <c r="I15" s="53"/>
      <c r="J15" s="57"/>
    </row>
    <row r="16" spans="2:10" x14ac:dyDescent="0.3">
      <c r="B16" s="57"/>
      <c r="C16" s="58"/>
      <c r="D16" s="57"/>
      <c r="E16" s="57"/>
      <c r="F16" s="57"/>
      <c r="G16" s="57"/>
      <c r="H16" s="53"/>
      <c r="I16" s="53"/>
      <c r="J16" s="57"/>
    </row>
    <row r="17" spans="2:10" x14ac:dyDescent="0.3">
      <c r="B17" s="57"/>
      <c r="C17" s="58"/>
      <c r="D17" s="57"/>
      <c r="E17" s="57"/>
      <c r="F17" s="57"/>
      <c r="G17" s="57"/>
      <c r="H17" s="53"/>
      <c r="I17" s="53"/>
      <c r="J17" s="57"/>
    </row>
    <row r="18" spans="2:10" x14ac:dyDescent="0.3">
      <c r="B18" s="57"/>
      <c r="C18" s="58"/>
      <c r="D18" s="57"/>
      <c r="E18" s="57"/>
      <c r="F18" s="57"/>
      <c r="G18" s="57"/>
      <c r="H18" s="53"/>
      <c r="I18" s="53"/>
      <c r="J18" s="57"/>
    </row>
    <row r="19" spans="2:10" x14ac:dyDescent="0.3">
      <c r="B19" s="57"/>
      <c r="C19" s="58"/>
      <c r="D19" s="57"/>
      <c r="E19" s="57"/>
      <c r="F19" s="57"/>
      <c r="G19" s="57"/>
      <c r="H19" s="53"/>
      <c r="I19" s="53"/>
      <c r="J19" s="57"/>
    </row>
    <row r="20" spans="2:10" x14ac:dyDescent="0.3">
      <c r="B20" s="57"/>
      <c r="C20" s="58"/>
      <c r="D20" s="57"/>
      <c r="E20" s="57"/>
      <c r="F20" s="57"/>
      <c r="G20" s="57"/>
      <c r="H20" s="53"/>
      <c r="I20" s="53"/>
      <c r="J20" s="57"/>
    </row>
    <row r="21" spans="2:10" x14ac:dyDescent="0.3">
      <c r="B21" s="57"/>
      <c r="C21" s="58"/>
      <c r="D21" s="57"/>
      <c r="E21" s="57"/>
      <c r="F21" s="57"/>
      <c r="G21" s="57"/>
      <c r="H21" s="53"/>
      <c r="I21" s="53"/>
      <c r="J21" s="57"/>
    </row>
    <row r="22" spans="2:10" x14ac:dyDescent="0.3">
      <c r="B22" s="57"/>
      <c r="C22" s="58"/>
      <c r="D22" s="57"/>
      <c r="E22" s="57"/>
      <c r="F22" s="57"/>
      <c r="G22" s="57"/>
      <c r="H22" s="53"/>
      <c r="I22" s="53"/>
      <c r="J22" s="57"/>
    </row>
    <row r="23" spans="2:10" x14ac:dyDescent="0.3">
      <c r="B23" s="57"/>
      <c r="C23" s="58"/>
      <c r="D23" s="57"/>
      <c r="E23" s="57"/>
      <c r="F23" s="57"/>
      <c r="G23" s="57"/>
      <c r="H23" s="53"/>
      <c r="I23" s="53"/>
      <c r="J23" s="57"/>
    </row>
    <row r="24" spans="2:10" x14ac:dyDescent="0.3">
      <c r="B24" s="57"/>
      <c r="C24" s="58"/>
      <c r="D24" s="57"/>
      <c r="E24" s="57"/>
      <c r="F24" s="57"/>
      <c r="G24" s="57"/>
      <c r="H24" s="53"/>
      <c r="I24" s="53"/>
      <c r="J24" s="57"/>
    </row>
    <row r="25" spans="2:10" x14ac:dyDescent="0.3">
      <c r="B25" s="57"/>
      <c r="C25" s="58"/>
      <c r="D25" s="57"/>
      <c r="E25" s="57"/>
      <c r="F25" s="57"/>
      <c r="G25" s="57"/>
      <c r="H25" s="53"/>
      <c r="I25" s="53"/>
      <c r="J25" s="57"/>
    </row>
    <row r="26" spans="2:10" x14ac:dyDescent="0.3">
      <c r="B26" s="57"/>
      <c r="C26" s="58"/>
      <c r="D26" s="57"/>
      <c r="E26" s="57"/>
      <c r="F26" s="57"/>
      <c r="G26" s="57"/>
      <c r="H26" s="53"/>
      <c r="I26" s="53"/>
      <c r="J26" s="57"/>
    </row>
    <row r="27" spans="2:10" x14ac:dyDescent="0.3">
      <c r="B27" s="57"/>
      <c r="C27" s="58"/>
      <c r="D27" s="57"/>
      <c r="E27" s="57"/>
      <c r="F27" s="57"/>
      <c r="G27" s="57"/>
      <c r="H27" s="53"/>
      <c r="I27" s="53"/>
      <c r="J27" s="57"/>
    </row>
    <row r="28" spans="2:10" x14ac:dyDescent="0.3">
      <c r="B28" s="57"/>
      <c r="C28" s="58"/>
      <c r="D28" s="57"/>
      <c r="E28" s="57"/>
      <c r="F28" s="57"/>
      <c r="G28" s="57"/>
      <c r="H28" s="53"/>
      <c r="I28" s="53"/>
      <c r="J28" s="57"/>
    </row>
    <row r="29" spans="2:10" x14ac:dyDescent="0.3">
      <c r="B29" s="57"/>
      <c r="C29" s="58"/>
      <c r="D29" s="57"/>
      <c r="E29" s="57"/>
      <c r="F29" s="57"/>
      <c r="G29" s="57"/>
      <c r="H29" s="53"/>
      <c r="I29" s="53"/>
      <c r="J29" s="57"/>
    </row>
    <row r="30" spans="2:10" x14ac:dyDescent="0.3">
      <c r="B30" s="57"/>
      <c r="C30" s="58"/>
      <c r="D30" s="57"/>
      <c r="E30" s="57"/>
      <c r="F30" s="57"/>
      <c r="G30" s="57"/>
      <c r="H30" s="53"/>
      <c r="I30" s="53"/>
      <c r="J30" s="57"/>
    </row>
    <row r="31" spans="2:10" x14ac:dyDescent="0.3">
      <c r="B31" s="57"/>
      <c r="C31" s="58"/>
      <c r="D31" s="57"/>
      <c r="E31" s="57"/>
      <c r="F31" s="57"/>
      <c r="G31" s="57"/>
      <c r="H31" s="53"/>
      <c r="I31" s="53"/>
      <c r="J31" s="57"/>
    </row>
    <row r="32" spans="2:10" x14ac:dyDescent="0.3">
      <c r="B32" s="57"/>
      <c r="C32" s="58"/>
      <c r="D32" s="57"/>
      <c r="E32" s="57"/>
      <c r="F32" s="57"/>
      <c r="G32" s="57"/>
      <c r="H32" s="53"/>
      <c r="I32" s="53"/>
      <c r="J32" s="57"/>
    </row>
    <row r="33" spans="2:10" x14ac:dyDescent="0.3">
      <c r="B33" s="57"/>
      <c r="C33" s="58"/>
      <c r="D33" s="57"/>
      <c r="E33" s="57"/>
      <c r="F33" s="57"/>
      <c r="G33" s="57"/>
      <c r="H33" s="53"/>
      <c r="I33" s="53"/>
      <c r="J33" s="57"/>
    </row>
    <row r="34" spans="2:10" x14ac:dyDescent="0.3">
      <c r="B34" s="57"/>
      <c r="C34" s="58"/>
      <c r="D34" s="57"/>
      <c r="E34" s="57"/>
      <c r="F34" s="57"/>
      <c r="G34" s="57"/>
      <c r="H34" s="53"/>
      <c r="I34" s="53"/>
      <c r="J34" s="57"/>
    </row>
    <row r="35" spans="2:10" x14ac:dyDescent="0.3">
      <c r="B35" s="57"/>
      <c r="C35" s="58"/>
      <c r="D35" s="57"/>
      <c r="E35" s="57"/>
      <c r="F35" s="57"/>
      <c r="G35" s="57"/>
      <c r="H35" s="53"/>
      <c r="I35" s="53"/>
      <c r="J35" s="57"/>
    </row>
    <row r="36" spans="2:10" x14ac:dyDescent="0.3">
      <c r="B36" s="57"/>
      <c r="C36" s="58"/>
      <c r="D36" s="57"/>
      <c r="E36" s="57"/>
      <c r="F36" s="57"/>
      <c r="G36" s="57"/>
      <c r="H36" s="53"/>
      <c r="I36" s="53"/>
      <c r="J36" s="57"/>
    </row>
    <row r="37" spans="2:10" x14ac:dyDescent="0.3">
      <c r="B37" s="57"/>
      <c r="C37" s="58"/>
      <c r="D37" s="57"/>
      <c r="E37" s="57"/>
      <c r="F37" s="57"/>
      <c r="G37" s="57"/>
      <c r="H37" s="53"/>
      <c r="I37" s="53"/>
      <c r="J37" s="57"/>
    </row>
    <row r="38" spans="2:10" x14ac:dyDescent="0.3">
      <c r="B38" s="57"/>
      <c r="C38" s="58"/>
      <c r="D38" s="57"/>
      <c r="E38" s="57"/>
      <c r="F38" s="57"/>
      <c r="G38" s="57"/>
      <c r="H38" s="53"/>
      <c r="I38" s="53"/>
      <c r="J38" s="57"/>
    </row>
    <row r="39" spans="2:10" x14ac:dyDescent="0.3">
      <c r="B39" s="57"/>
      <c r="C39" s="58"/>
      <c r="D39" s="57"/>
      <c r="E39" s="57"/>
      <c r="F39" s="57"/>
      <c r="G39" s="57"/>
      <c r="H39" s="53"/>
      <c r="I39" s="53"/>
      <c r="J39" s="57"/>
    </row>
    <row r="40" spans="2:10" x14ac:dyDescent="0.3">
      <c r="B40" s="57"/>
      <c r="C40" s="58"/>
      <c r="D40" s="57"/>
      <c r="E40" s="57"/>
      <c r="F40" s="57"/>
      <c r="G40" s="57"/>
      <c r="H40" s="53"/>
      <c r="I40" s="53"/>
      <c r="J40" s="57"/>
    </row>
    <row r="41" spans="2:10" x14ac:dyDescent="0.3">
      <c r="B41" s="57"/>
      <c r="C41" s="58"/>
      <c r="D41" s="57"/>
      <c r="E41" s="57"/>
      <c r="F41" s="57"/>
      <c r="G41" s="57"/>
      <c r="H41" s="53"/>
      <c r="I41" s="53"/>
      <c r="J41" s="57"/>
    </row>
    <row r="42" spans="2:10" x14ac:dyDescent="0.3">
      <c r="B42" s="57"/>
      <c r="C42" s="58"/>
      <c r="D42" s="57"/>
      <c r="E42" s="57"/>
      <c r="F42" s="57"/>
      <c r="G42" s="57"/>
      <c r="H42" s="53"/>
      <c r="I42" s="53"/>
      <c r="J42" s="57"/>
    </row>
    <row r="43" spans="2:10" x14ac:dyDescent="0.3">
      <c r="B43" s="57"/>
      <c r="C43" s="58"/>
      <c r="D43" s="57"/>
      <c r="E43" s="57"/>
      <c r="F43" s="57"/>
      <c r="G43" s="57"/>
      <c r="H43" s="53"/>
      <c r="I43" s="53"/>
      <c r="J43" s="57"/>
    </row>
    <row r="44" spans="2:10" x14ac:dyDescent="0.3">
      <c r="B44" s="57"/>
      <c r="C44" s="58"/>
      <c r="D44" s="57"/>
      <c r="E44" s="57"/>
      <c r="F44" s="57"/>
      <c r="G44" s="57"/>
      <c r="H44" s="53"/>
      <c r="I44" s="53"/>
      <c r="J44" s="57"/>
    </row>
    <row r="45" spans="2:10" x14ac:dyDescent="0.3">
      <c r="B45" s="57"/>
      <c r="C45" s="58"/>
      <c r="D45" s="57"/>
      <c r="E45" s="57"/>
      <c r="F45" s="57"/>
      <c r="G45" s="57"/>
      <c r="H45" s="53"/>
      <c r="I45" s="53"/>
      <c r="J45" s="57"/>
    </row>
    <row r="46" spans="2:10" x14ac:dyDescent="0.3">
      <c r="B46" s="57"/>
      <c r="C46" s="58"/>
      <c r="D46" s="57"/>
      <c r="E46" s="57"/>
      <c r="F46" s="57"/>
      <c r="G46" s="57"/>
      <c r="H46" s="53"/>
      <c r="I46" s="53"/>
      <c r="J46" s="57"/>
    </row>
    <row r="47" spans="2:10" x14ac:dyDescent="0.3">
      <c r="B47" s="57"/>
      <c r="C47" s="58"/>
      <c r="D47" s="57"/>
      <c r="E47" s="57"/>
      <c r="F47" s="57"/>
      <c r="G47" s="57"/>
      <c r="H47" s="53"/>
      <c r="I47" s="53"/>
      <c r="J47" s="57"/>
    </row>
    <row r="48" spans="2:10" x14ac:dyDescent="0.3">
      <c r="B48" s="57"/>
      <c r="C48" s="58"/>
      <c r="D48" s="57"/>
      <c r="E48" s="57"/>
      <c r="F48" s="57"/>
      <c r="G48" s="57"/>
      <c r="H48" s="53"/>
      <c r="I48" s="53"/>
      <c r="J48" s="57"/>
    </row>
    <row r="49" spans="2:10" x14ac:dyDescent="0.3">
      <c r="B49" s="57"/>
      <c r="C49" s="58"/>
      <c r="D49" s="57"/>
      <c r="E49" s="57"/>
      <c r="F49" s="57"/>
      <c r="G49" s="57"/>
      <c r="H49" s="53"/>
      <c r="I49" s="53"/>
      <c r="J49" s="57"/>
    </row>
    <row r="50" spans="2:10" x14ac:dyDescent="0.3">
      <c r="B50" s="57"/>
      <c r="C50" s="58"/>
      <c r="D50" s="57"/>
      <c r="E50" s="57"/>
      <c r="F50" s="57"/>
      <c r="G50" s="57"/>
      <c r="H50" s="53"/>
      <c r="I50" s="53"/>
      <c r="J50" s="57"/>
    </row>
    <row r="51" spans="2:10" x14ac:dyDescent="0.3">
      <c r="B51" s="57"/>
      <c r="C51" s="58"/>
      <c r="D51" s="57"/>
      <c r="E51" s="57"/>
      <c r="F51" s="57"/>
      <c r="G51" s="57"/>
      <c r="H51" s="53"/>
      <c r="I51" s="53"/>
      <c r="J51" s="57"/>
    </row>
    <row r="52" spans="2:10" x14ac:dyDescent="0.3">
      <c r="B52" s="57"/>
      <c r="C52" s="58"/>
      <c r="D52" s="57"/>
      <c r="E52" s="57"/>
      <c r="F52" s="57"/>
      <c r="G52" s="57"/>
      <c r="H52" s="53"/>
      <c r="I52" s="53"/>
      <c r="J52" s="57"/>
    </row>
    <row r="53" spans="2:10" x14ac:dyDescent="0.3">
      <c r="B53" s="57"/>
      <c r="C53" s="58"/>
      <c r="D53" s="57"/>
      <c r="E53" s="57"/>
      <c r="F53" s="57"/>
      <c r="G53" s="57"/>
      <c r="H53" s="53"/>
      <c r="I53" s="53"/>
      <c r="J53" s="57"/>
    </row>
    <row r="54" spans="2:10" x14ac:dyDescent="0.3">
      <c r="B54" s="57"/>
      <c r="C54" s="58"/>
      <c r="D54" s="57"/>
      <c r="E54" s="57"/>
      <c r="F54" s="57"/>
      <c r="G54" s="57"/>
      <c r="H54" s="53"/>
      <c r="I54" s="53"/>
      <c r="J54" s="57"/>
    </row>
    <row r="55" spans="2:10" x14ac:dyDescent="0.3">
      <c r="B55" s="57"/>
      <c r="C55" s="58"/>
      <c r="D55" s="57"/>
      <c r="E55" s="57"/>
      <c r="F55" s="57"/>
      <c r="G55" s="57"/>
      <c r="H55" s="53"/>
      <c r="I55" s="53"/>
      <c r="J55" s="57"/>
    </row>
    <row r="56" spans="2:10" x14ac:dyDescent="0.3">
      <c r="B56" s="57"/>
      <c r="C56" s="58"/>
      <c r="D56" s="57"/>
      <c r="E56" s="57"/>
      <c r="F56" s="57"/>
      <c r="G56" s="57"/>
      <c r="H56" s="53"/>
      <c r="I56" s="53"/>
      <c r="J56" s="57"/>
    </row>
    <row r="57" spans="2:10" x14ac:dyDescent="0.3">
      <c r="B57" s="57"/>
      <c r="C57" s="58"/>
      <c r="D57" s="57"/>
      <c r="E57" s="57"/>
      <c r="F57" s="57"/>
      <c r="G57" s="57"/>
      <c r="H57" s="53"/>
      <c r="I57" s="53"/>
      <c r="J57" s="57"/>
    </row>
    <row r="58" spans="2:10" x14ac:dyDescent="0.3">
      <c r="B58" s="57"/>
      <c r="C58" s="58"/>
      <c r="D58" s="57"/>
      <c r="E58" s="57"/>
      <c r="F58" s="57"/>
      <c r="G58" s="57"/>
      <c r="H58" s="53"/>
      <c r="I58" s="53"/>
      <c r="J58" s="57"/>
    </row>
    <row r="59" spans="2:10" x14ac:dyDescent="0.3">
      <c r="B59" s="57"/>
      <c r="C59" s="58"/>
      <c r="D59" s="57"/>
      <c r="E59" s="57"/>
      <c r="F59" s="57"/>
      <c r="G59" s="57"/>
      <c r="H59" s="53"/>
      <c r="I59" s="53"/>
      <c r="J59" s="57"/>
    </row>
    <row r="60" spans="2:10" x14ac:dyDescent="0.3">
      <c r="B60" s="57"/>
      <c r="C60" s="58"/>
      <c r="D60" s="57"/>
      <c r="E60" s="57"/>
      <c r="F60" s="57"/>
      <c r="G60" s="57"/>
      <c r="H60" s="53"/>
      <c r="I60" s="53"/>
      <c r="J60" s="57"/>
    </row>
    <row r="61" spans="2:10" x14ac:dyDescent="0.3">
      <c r="B61" s="57"/>
      <c r="C61" s="58"/>
      <c r="D61" s="57"/>
      <c r="E61" s="57"/>
      <c r="F61" s="57"/>
      <c r="G61" s="57"/>
      <c r="H61" s="53"/>
      <c r="I61" s="53"/>
      <c r="J61" s="57"/>
    </row>
    <row r="62" spans="2:10" x14ac:dyDescent="0.3">
      <c r="B62" s="57"/>
      <c r="C62" s="58"/>
      <c r="D62" s="57"/>
      <c r="E62" s="57"/>
      <c r="F62" s="57"/>
      <c r="G62" s="57"/>
      <c r="H62" s="53"/>
      <c r="I62" s="53"/>
      <c r="J62" s="57"/>
    </row>
    <row r="63" spans="2:10" x14ac:dyDescent="0.3">
      <c r="B63" s="57"/>
      <c r="C63" s="58"/>
      <c r="D63" s="57"/>
      <c r="E63" s="57"/>
      <c r="F63" s="57"/>
      <c r="G63" s="57"/>
      <c r="H63" s="53"/>
      <c r="I63" s="53"/>
      <c r="J63" s="57"/>
    </row>
    <row r="64" spans="2:10" x14ac:dyDescent="0.3">
      <c r="B64" s="57"/>
      <c r="C64" s="58"/>
      <c r="D64" s="57"/>
      <c r="E64" s="57"/>
      <c r="F64" s="57"/>
      <c r="G64" s="57"/>
      <c r="H64" s="53"/>
      <c r="I64" s="53"/>
      <c r="J64" s="57"/>
    </row>
    <row r="65" spans="2:10" x14ac:dyDescent="0.3">
      <c r="B65" s="57"/>
      <c r="C65" s="58"/>
      <c r="D65" s="57"/>
      <c r="E65" s="57"/>
      <c r="F65" s="57"/>
      <c r="G65" s="57"/>
      <c r="H65" s="53"/>
      <c r="I65" s="53"/>
      <c r="J65" s="57"/>
    </row>
    <row r="66" spans="2:10" x14ac:dyDescent="0.3">
      <c r="B66" s="57"/>
      <c r="C66" s="58"/>
      <c r="D66" s="57"/>
      <c r="E66" s="57"/>
      <c r="F66" s="57"/>
      <c r="G66" s="57"/>
      <c r="H66" s="53"/>
      <c r="I66" s="53"/>
      <c r="J66" s="57"/>
    </row>
    <row r="67" spans="2:10" x14ac:dyDescent="0.3">
      <c r="B67" s="57"/>
      <c r="C67" s="58"/>
      <c r="D67" s="57"/>
      <c r="E67" s="57"/>
      <c r="F67" s="57"/>
      <c r="G67" s="57"/>
      <c r="H67" s="53"/>
      <c r="I67" s="53"/>
      <c r="J67" s="57"/>
    </row>
    <row r="68" spans="2:10" x14ac:dyDescent="0.3">
      <c r="B68" s="57"/>
      <c r="C68" s="58"/>
      <c r="D68" s="57"/>
      <c r="E68" s="57"/>
      <c r="F68" s="57"/>
      <c r="G68" s="57"/>
      <c r="H68" s="53"/>
      <c r="I68" s="53"/>
      <c r="J68" s="57"/>
    </row>
    <row r="69" spans="2:10" x14ac:dyDescent="0.3">
      <c r="B69" s="57"/>
      <c r="C69" s="58"/>
      <c r="D69" s="57"/>
      <c r="E69" s="57"/>
      <c r="F69" s="57"/>
      <c r="G69" s="57"/>
      <c r="H69" s="53"/>
      <c r="I69" s="53"/>
      <c r="J69" s="57"/>
    </row>
    <row r="70" spans="2:10" x14ac:dyDescent="0.3">
      <c r="B70" s="57"/>
      <c r="C70" s="58"/>
      <c r="D70" s="57"/>
      <c r="E70" s="57"/>
      <c r="F70" s="57"/>
      <c r="G70" s="57"/>
      <c r="H70" s="53"/>
      <c r="I70" s="53"/>
      <c r="J70" s="57"/>
    </row>
    <row r="71" spans="2:10" x14ac:dyDescent="0.3">
      <c r="B71" s="57"/>
      <c r="C71" s="58"/>
      <c r="D71" s="57"/>
      <c r="E71" s="57"/>
      <c r="F71" s="57"/>
      <c r="G71" s="57"/>
      <c r="H71" s="53"/>
      <c r="I71" s="53"/>
      <c r="J71" s="57"/>
    </row>
    <row r="72" spans="2:10" x14ac:dyDescent="0.3">
      <c r="B72" s="57"/>
      <c r="C72" s="58"/>
      <c r="D72" s="57"/>
      <c r="E72" s="57"/>
      <c r="F72" s="57"/>
      <c r="G72" s="57"/>
      <c r="H72" s="53"/>
      <c r="I72" s="53"/>
      <c r="J72" s="57"/>
    </row>
    <row r="73" spans="2:10" x14ac:dyDescent="0.3">
      <c r="B73" s="57"/>
      <c r="C73" s="58"/>
      <c r="D73" s="57"/>
      <c r="E73" s="57"/>
      <c r="F73" s="57"/>
      <c r="G73" s="57"/>
      <c r="H73" s="53"/>
      <c r="I73" s="53"/>
      <c r="J73" s="57"/>
    </row>
    <row r="74" spans="2:10" x14ac:dyDescent="0.3">
      <c r="B74" s="57"/>
      <c r="C74" s="58"/>
      <c r="D74" s="57"/>
      <c r="E74" s="57"/>
      <c r="F74" s="57"/>
      <c r="G74" s="57"/>
      <c r="H74" s="53"/>
      <c r="I74" s="53"/>
      <c r="J74" s="57"/>
    </row>
    <row r="75" spans="2:10" x14ac:dyDescent="0.3">
      <c r="B75" s="57"/>
      <c r="C75" s="58"/>
      <c r="D75" s="57"/>
      <c r="E75" s="57"/>
      <c r="F75" s="57"/>
      <c r="G75" s="57"/>
      <c r="H75" s="53"/>
      <c r="I75" s="53"/>
      <c r="J75" s="57"/>
    </row>
    <row r="76" spans="2:10" x14ac:dyDescent="0.3">
      <c r="B76" s="57"/>
      <c r="C76" s="58"/>
      <c r="D76" s="57"/>
      <c r="E76" s="57"/>
      <c r="F76" s="57"/>
      <c r="G76" s="57"/>
      <c r="H76" s="53"/>
      <c r="I76" s="53"/>
      <c r="J76" s="57"/>
    </row>
    <row r="77" spans="2:10" x14ac:dyDescent="0.3">
      <c r="B77" s="57"/>
      <c r="C77" s="58"/>
      <c r="D77" s="57"/>
      <c r="E77" s="57"/>
      <c r="F77" s="57"/>
      <c r="G77" s="57"/>
      <c r="H77" s="53"/>
      <c r="I77" s="53"/>
      <c r="J77" s="57"/>
    </row>
    <row r="78" spans="2:10" x14ac:dyDescent="0.3">
      <c r="B78" s="57"/>
      <c r="C78" s="58"/>
      <c r="D78" s="57"/>
      <c r="E78" s="57"/>
      <c r="F78" s="57"/>
      <c r="G78" s="57"/>
      <c r="H78" s="53"/>
      <c r="I78" s="53"/>
      <c r="J78" s="57"/>
    </row>
    <row r="79" spans="2:10" x14ac:dyDescent="0.3">
      <c r="B79" s="57"/>
      <c r="C79" s="58"/>
      <c r="D79" s="57"/>
      <c r="E79" s="57"/>
      <c r="F79" s="57"/>
      <c r="G79" s="57"/>
      <c r="H79" s="53"/>
      <c r="I79" s="53"/>
      <c r="J79" s="57"/>
    </row>
    <row r="80" spans="2:10" x14ac:dyDescent="0.3">
      <c r="B80" s="57"/>
      <c r="C80" s="58"/>
      <c r="D80" s="57"/>
      <c r="E80" s="57"/>
      <c r="F80" s="57"/>
      <c r="G80" s="57"/>
      <c r="H80" s="53"/>
      <c r="I80" s="53"/>
      <c r="J80" s="57"/>
    </row>
    <row r="81" spans="2:10" x14ac:dyDescent="0.3">
      <c r="B81" s="57"/>
      <c r="C81" s="58"/>
      <c r="D81" s="57"/>
      <c r="E81" s="57"/>
      <c r="F81" s="57"/>
      <c r="G81" s="57"/>
      <c r="H81" s="53"/>
      <c r="I81" s="53"/>
      <c r="J81" s="57"/>
    </row>
    <row r="82" spans="2:10" x14ac:dyDescent="0.3">
      <c r="B82" s="57"/>
      <c r="C82" s="58"/>
      <c r="D82" s="57"/>
      <c r="E82" s="57"/>
      <c r="F82" s="57"/>
      <c r="G82" s="57"/>
      <c r="H82" s="53"/>
      <c r="I82" s="53"/>
      <c r="J82" s="57"/>
    </row>
    <row r="83" spans="2:10" x14ac:dyDescent="0.3">
      <c r="B83" s="57"/>
      <c r="C83" s="58"/>
      <c r="D83" s="57"/>
      <c r="E83" s="57"/>
      <c r="F83" s="57"/>
      <c r="G83" s="57"/>
      <c r="H83" s="53"/>
      <c r="I83" s="53"/>
      <c r="J83" s="57"/>
    </row>
    <row r="84" spans="2:10" x14ac:dyDescent="0.3">
      <c r="B84" s="57"/>
      <c r="C84" s="58"/>
      <c r="D84" s="57"/>
      <c r="E84" s="57"/>
      <c r="F84" s="57"/>
      <c r="G84" s="57"/>
      <c r="H84" s="53"/>
      <c r="I84" s="53"/>
      <c r="J84" s="57"/>
    </row>
    <row r="85" spans="2:10" x14ac:dyDescent="0.3">
      <c r="B85" s="57"/>
      <c r="C85" s="58"/>
      <c r="D85" s="57"/>
      <c r="E85" s="57"/>
      <c r="F85" s="57"/>
      <c r="G85" s="57"/>
      <c r="H85" s="53"/>
      <c r="I85" s="53"/>
      <c r="J85" s="57"/>
    </row>
    <row r="86" spans="2:10" x14ac:dyDescent="0.3">
      <c r="B86" s="57"/>
      <c r="C86" s="58"/>
      <c r="D86" s="57"/>
      <c r="E86" s="57"/>
      <c r="F86" s="57"/>
      <c r="G86" s="57"/>
      <c r="H86" s="53"/>
      <c r="I86" s="53"/>
      <c r="J86" s="57"/>
    </row>
    <row r="87" spans="2:10" x14ac:dyDescent="0.3">
      <c r="B87" s="57"/>
      <c r="C87" s="58"/>
      <c r="D87" s="57"/>
      <c r="E87" s="57"/>
      <c r="F87" s="57"/>
      <c r="G87" s="57"/>
      <c r="H87" s="53"/>
      <c r="I87" s="53"/>
      <c r="J87" s="57"/>
    </row>
    <row r="88" spans="2:10" x14ac:dyDescent="0.3">
      <c r="B88" s="57"/>
      <c r="C88" s="58"/>
      <c r="D88" s="57"/>
      <c r="E88" s="57"/>
      <c r="F88" s="57"/>
      <c r="G88" s="57"/>
      <c r="H88" s="53"/>
      <c r="I88" s="53"/>
      <c r="J88" s="57"/>
    </row>
    <row r="89" spans="2:10" x14ac:dyDescent="0.3">
      <c r="B89" s="57"/>
      <c r="C89" s="58"/>
      <c r="D89" s="57"/>
      <c r="E89" s="57"/>
      <c r="F89" s="57"/>
      <c r="G89" s="57"/>
      <c r="H89" s="53"/>
      <c r="I89" s="53"/>
      <c r="J89" s="57"/>
    </row>
    <row r="90" spans="2:10" x14ac:dyDescent="0.3">
      <c r="B90" s="57"/>
      <c r="C90" s="58"/>
      <c r="D90" s="57"/>
      <c r="E90" s="57"/>
      <c r="F90" s="57"/>
      <c r="G90" s="57"/>
      <c r="H90" s="53"/>
      <c r="I90" s="53"/>
      <c r="J90" s="57"/>
    </row>
    <row r="91" spans="2:10" x14ac:dyDescent="0.3">
      <c r="B91" s="57"/>
      <c r="C91" s="58"/>
      <c r="D91" s="57"/>
      <c r="E91" s="57"/>
      <c r="F91" s="57"/>
      <c r="G91" s="57"/>
      <c r="H91" s="53"/>
      <c r="I91" s="53"/>
      <c r="J91" s="57"/>
    </row>
    <row r="92" spans="2:10" x14ac:dyDescent="0.3">
      <c r="B92" s="57"/>
      <c r="C92" s="58"/>
      <c r="D92" s="57"/>
      <c r="E92" s="57"/>
      <c r="F92" s="57"/>
      <c r="G92" s="57"/>
      <c r="H92" s="53"/>
      <c r="I92" s="53"/>
      <c r="J92" s="57"/>
    </row>
    <row r="93" spans="2:10" x14ac:dyDescent="0.3">
      <c r="B93" s="57"/>
      <c r="C93" s="58"/>
      <c r="D93" s="57"/>
      <c r="E93" s="57"/>
      <c r="F93" s="57"/>
      <c r="G93" s="57"/>
      <c r="H93" s="53"/>
      <c r="I93" s="53"/>
      <c r="J93" s="57"/>
    </row>
    <row r="94" spans="2:10" x14ac:dyDescent="0.3">
      <c r="B94" s="57"/>
      <c r="C94" s="58"/>
      <c r="D94" s="57"/>
      <c r="E94" s="57"/>
      <c r="F94" s="57"/>
      <c r="G94" s="57"/>
      <c r="H94" s="53"/>
      <c r="I94" s="53"/>
      <c r="J94" s="57"/>
    </row>
    <row r="95" spans="2:10" x14ac:dyDescent="0.3">
      <c r="B95" s="57"/>
      <c r="C95" s="58"/>
      <c r="D95" s="57"/>
      <c r="E95" s="57"/>
      <c r="F95" s="57"/>
      <c r="G95" s="57"/>
      <c r="H95" s="53"/>
      <c r="I95" s="53"/>
      <c r="J95" s="57"/>
    </row>
    <row r="96" spans="2:10" x14ac:dyDescent="0.3">
      <c r="B96" s="57"/>
      <c r="C96" s="58"/>
      <c r="D96" s="57"/>
      <c r="E96" s="57"/>
      <c r="F96" s="57"/>
      <c r="G96" s="57"/>
      <c r="H96" s="53"/>
      <c r="I96" s="53"/>
      <c r="J96" s="57"/>
    </row>
    <row r="97" spans="2:10" x14ac:dyDescent="0.3">
      <c r="B97" s="57"/>
      <c r="C97" s="57"/>
      <c r="D97" s="57"/>
      <c r="E97" s="57"/>
      <c r="F97" s="57"/>
      <c r="G97" s="57"/>
      <c r="H97" s="53"/>
      <c r="I97" s="53"/>
      <c r="J97" s="57"/>
    </row>
    <row r="98" spans="2:10" x14ac:dyDescent="0.3">
      <c r="B98" s="57"/>
      <c r="C98" s="57"/>
      <c r="D98" s="57"/>
      <c r="E98" s="57"/>
      <c r="F98" s="57"/>
      <c r="G98" s="57"/>
      <c r="H98" s="53"/>
      <c r="I98" s="53"/>
      <c r="J98" s="57"/>
    </row>
    <row r="99" spans="2:10" x14ac:dyDescent="0.3">
      <c r="B99" s="57"/>
      <c r="C99" s="57"/>
      <c r="D99" s="57"/>
      <c r="E99" s="57"/>
      <c r="F99" s="57"/>
      <c r="G99" s="57"/>
      <c r="H99" s="53"/>
      <c r="I99" s="53"/>
      <c r="J99" s="57"/>
    </row>
  </sheetData>
  <sheetProtection algorithmName="SHA-512" hashValue="ZuZmQcB14thG3de70NMgGhBb4Fovv0J62TBjVfn5hAdSvmLLgdqaO41fpd2NhFy9TskgIeAyv9YZCKH2Bn+fuQ==" saltValue="eQuuLbfvIxtZxMcGIrFVhw==" spinCount="100000" sheet="1" objects="1" scenarios="1" selectLockedCells="1"/>
  <dataValidations count="1">
    <dataValidation type="date" allowBlank="1" showInputMessage="1" showErrorMessage="1" sqref="C3:C4" xr:uid="{385671BD-3785-4EA8-B954-CA5B34003B1D}">
      <formula1>46023</formula1>
      <formula2>72686</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D2038B9-5075-4E16-BC8A-A88EBD909130}">
          <x14:formula1>
            <xm:f>DB_Accounts!$B$2:$B$14</xm:f>
          </x14:formula1>
          <xm:sqref>C2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2A8ED-76D0-4D91-8A5E-39F7C3710807}">
  <sheetPr codeName="Sheet11"/>
  <dimension ref="A1:L73"/>
  <sheetViews>
    <sheetView showGridLines="0" showRowColHeaders="0" zoomScale="120" zoomScaleNormal="120" workbookViewId="0"/>
  </sheetViews>
  <sheetFormatPr defaultRowHeight="14.4" x14ac:dyDescent="0.3"/>
  <cols>
    <col min="1" max="1" width="9.88671875" bestFit="1" customWidth="1"/>
    <col min="2" max="2" width="13.21875" customWidth="1"/>
    <col min="3" max="3" width="11.5546875" customWidth="1"/>
    <col min="4" max="4" width="14" customWidth="1"/>
    <col min="5" max="5" width="19.44140625" customWidth="1"/>
    <col min="6" max="6" width="33.77734375" customWidth="1"/>
    <col min="7" max="7" width="8.5546875" customWidth="1"/>
    <col min="8" max="8" width="8" customWidth="1"/>
    <col min="9" max="9" width="12.88671875" customWidth="1"/>
    <col min="10" max="10" width="12.109375" customWidth="1"/>
    <col min="11" max="11" width="14.44140625" customWidth="1"/>
    <col min="12" max="12" width="13.5546875" customWidth="1"/>
  </cols>
  <sheetData>
    <row r="1" spans="1:12" s="91" customFormat="1" ht="35.4" customHeight="1" x14ac:dyDescent="0.3">
      <c r="A1" s="91" t="s">
        <v>154</v>
      </c>
      <c r="B1" s="91" t="s">
        <v>178</v>
      </c>
      <c r="C1" s="91" t="s">
        <v>174</v>
      </c>
      <c r="D1" s="91" t="s">
        <v>20</v>
      </c>
      <c r="E1" s="91" t="s">
        <v>21</v>
      </c>
      <c r="F1" s="91" t="s">
        <v>7</v>
      </c>
      <c r="G1" s="91" t="s">
        <v>155</v>
      </c>
      <c r="H1" s="91" t="s">
        <v>147</v>
      </c>
      <c r="I1" s="91" t="s">
        <v>177</v>
      </c>
      <c r="J1" s="91" t="s">
        <v>375</v>
      </c>
      <c r="K1" s="91">
        <f>SUM(TableJournal[Debit])</f>
        <v>137655</v>
      </c>
      <c r="L1" s="91">
        <f>SUM(TableJournal[Credit])</f>
        <v>137655</v>
      </c>
    </row>
    <row r="2" spans="1:12" x14ac:dyDescent="0.3">
      <c r="A2" t="s">
        <v>208</v>
      </c>
      <c r="B2" s="17">
        <v>46253</v>
      </c>
      <c r="C2" s="17" t="s">
        <v>157</v>
      </c>
      <c r="D2" s="17" t="s">
        <v>160</v>
      </c>
      <c r="E2" t="s">
        <v>184</v>
      </c>
      <c r="F2" t="s">
        <v>201</v>
      </c>
      <c r="G2" s="46">
        <v>4000</v>
      </c>
      <c r="H2">
        <v>0</v>
      </c>
      <c r="I2" t="s">
        <v>200</v>
      </c>
      <c r="J2" t="str">
        <f>IF(TableJournal[[#This Row],[Account_Name]]="Cash","Cash","Credit")</f>
        <v>Credit</v>
      </c>
    </row>
    <row r="3" spans="1:12" x14ac:dyDescent="0.3">
      <c r="A3" t="s">
        <v>209</v>
      </c>
      <c r="B3" s="17">
        <v>46253</v>
      </c>
      <c r="C3" s="17" t="s">
        <v>157</v>
      </c>
      <c r="D3" s="17" t="s">
        <v>205</v>
      </c>
      <c r="E3" t="s">
        <v>183</v>
      </c>
      <c r="F3" t="s">
        <v>201</v>
      </c>
      <c r="G3">
        <v>0</v>
      </c>
      <c r="H3" s="46">
        <v>3950</v>
      </c>
      <c r="I3" t="s">
        <v>200</v>
      </c>
      <c r="J3" t="str">
        <f>IF(TableJournal[[#This Row],[Account_Name]]="Cash","Cash","Credit")</f>
        <v>Credit</v>
      </c>
    </row>
    <row r="4" spans="1:12" x14ac:dyDescent="0.3">
      <c r="A4" t="s">
        <v>210</v>
      </c>
      <c r="B4" s="17">
        <v>46253</v>
      </c>
      <c r="C4" s="17" t="s">
        <v>157</v>
      </c>
      <c r="D4" s="17" t="s">
        <v>206</v>
      </c>
      <c r="E4" t="s">
        <v>180</v>
      </c>
      <c r="F4" t="s">
        <v>201</v>
      </c>
      <c r="G4">
        <v>0</v>
      </c>
      <c r="H4" s="46">
        <v>50</v>
      </c>
      <c r="I4" t="s">
        <v>200</v>
      </c>
      <c r="J4" t="str">
        <f>IF(TableJournal[[#This Row],[Account_Name]]="Cash","Cash","Credit")</f>
        <v>Credit</v>
      </c>
    </row>
    <row r="5" spans="1:12" x14ac:dyDescent="0.3">
      <c r="A5" t="s">
        <v>203</v>
      </c>
      <c r="B5" s="17">
        <v>46253</v>
      </c>
      <c r="C5" s="17" t="s">
        <v>211</v>
      </c>
      <c r="D5" s="17" t="s">
        <v>204</v>
      </c>
      <c r="E5" t="s">
        <v>145</v>
      </c>
      <c r="F5" t="s">
        <v>201</v>
      </c>
      <c r="G5" s="46">
        <v>950</v>
      </c>
      <c r="H5">
        <v>0</v>
      </c>
      <c r="I5" t="s">
        <v>200</v>
      </c>
      <c r="J5" t="str">
        <f>IF(TableJournal[[#This Row],[Account_Name]]="Cash","Cash","Credit")</f>
        <v>Cash</v>
      </c>
    </row>
    <row r="6" spans="1:12" x14ac:dyDescent="0.3">
      <c r="A6" t="s">
        <v>207</v>
      </c>
      <c r="B6" s="17">
        <v>46253</v>
      </c>
      <c r="C6" s="17" t="s">
        <v>211</v>
      </c>
      <c r="D6" s="17" t="s">
        <v>205</v>
      </c>
      <c r="E6" t="s">
        <v>183</v>
      </c>
      <c r="F6" t="s">
        <v>201</v>
      </c>
      <c r="G6">
        <v>0</v>
      </c>
      <c r="H6" s="46">
        <v>900</v>
      </c>
      <c r="I6" t="s">
        <v>200</v>
      </c>
      <c r="J6" t="str">
        <f>IF(TableJournal[[#This Row],[Account_Name]]="Cash","Cash","Credit")</f>
        <v>Credit</v>
      </c>
    </row>
    <row r="7" spans="1:12" x14ac:dyDescent="0.3">
      <c r="A7" t="s">
        <v>210</v>
      </c>
      <c r="B7" s="17">
        <v>46253</v>
      </c>
      <c r="C7" s="17" t="s">
        <v>211</v>
      </c>
      <c r="D7" s="17" t="s">
        <v>206</v>
      </c>
      <c r="E7" t="s">
        <v>180</v>
      </c>
      <c r="F7" t="s">
        <v>201</v>
      </c>
      <c r="G7">
        <v>0</v>
      </c>
      <c r="H7" s="46">
        <v>50</v>
      </c>
      <c r="I7" t="s">
        <v>200</v>
      </c>
      <c r="J7" t="str">
        <f>IF(TableJournal[[#This Row],[Account_Name]]="Cash","Cash","Credit")</f>
        <v>Credit</v>
      </c>
    </row>
    <row r="8" spans="1:12" x14ac:dyDescent="0.3">
      <c r="A8" t="s">
        <v>238</v>
      </c>
      <c r="B8" s="17">
        <v>46254</v>
      </c>
      <c r="C8" s="17" t="s">
        <v>173</v>
      </c>
      <c r="D8" s="17" t="s">
        <v>235</v>
      </c>
      <c r="E8" t="s">
        <v>182</v>
      </c>
      <c r="F8" t="s">
        <v>202</v>
      </c>
      <c r="G8" s="46">
        <v>6000</v>
      </c>
      <c r="H8">
        <v>0</v>
      </c>
      <c r="I8" t="s">
        <v>182</v>
      </c>
      <c r="J8" t="str">
        <f>IF(TableJournal[[#This Row],[Account_Name]]="Cash","Cash","Credit")</f>
        <v>Credit</v>
      </c>
    </row>
    <row r="9" spans="1:12" x14ac:dyDescent="0.3">
      <c r="A9" t="s">
        <v>239</v>
      </c>
      <c r="B9" s="17">
        <v>46254</v>
      </c>
      <c r="C9" s="17" t="s">
        <v>173</v>
      </c>
      <c r="D9" s="17" t="s">
        <v>204</v>
      </c>
      <c r="E9" t="s">
        <v>145</v>
      </c>
      <c r="F9" t="s">
        <v>202</v>
      </c>
      <c r="G9">
        <v>0</v>
      </c>
      <c r="H9" s="46">
        <v>6000</v>
      </c>
      <c r="I9" t="s">
        <v>182</v>
      </c>
      <c r="J9" t="str">
        <f>IF(TableJournal[[#This Row],[Account_Name]]="Cash","Cash","Credit")</f>
        <v>Cash</v>
      </c>
    </row>
    <row r="10" spans="1:12" x14ac:dyDescent="0.3">
      <c r="A10" t="s">
        <v>232</v>
      </c>
      <c r="B10" s="17">
        <v>46254</v>
      </c>
      <c r="C10" s="17" t="s">
        <v>236</v>
      </c>
      <c r="D10" s="17" t="s">
        <v>235</v>
      </c>
      <c r="E10" t="s">
        <v>182</v>
      </c>
      <c r="F10" t="s">
        <v>202</v>
      </c>
      <c r="G10" s="46">
        <v>3100</v>
      </c>
      <c r="H10">
        <v>0</v>
      </c>
      <c r="I10" t="s">
        <v>182</v>
      </c>
      <c r="J10" t="str">
        <f>IF(TableJournal[[#This Row],[Account_Name]]="Cash","Cash","Credit")</f>
        <v>Credit</v>
      </c>
    </row>
    <row r="11" spans="1:12" x14ac:dyDescent="0.3">
      <c r="A11" t="s">
        <v>233</v>
      </c>
      <c r="B11" s="17">
        <v>46254</v>
      </c>
      <c r="C11" s="17" t="s">
        <v>236</v>
      </c>
      <c r="D11" s="17" t="s">
        <v>204</v>
      </c>
      <c r="E11" t="s">
        <v>145</v>
      </c>
      <c r="F11" t="s">
        <v>202</v>
      </c>
      <c r="G11">
        <v>0</v>
      </c>
      <c r="H11" s="46">
        <v>3120</v>
      </c>
      <c r="I11" t="s">
        <v>182</v>
      </c>
      <c r="J11" t="str">
        <f>IF(TableJournal[[#This Row],[Account_Name]]="Cash","Cash","Credit")</f>
        <v>Cash</v>
      </c>
    </row>
    <row r="12" spans="1:12" x14ac:dyDescent="0.3">
      <c r="A12" t="s">
        <v>240</v>
      </c>
      <c r="B12" s="17">
        <v>46254</v>
      </c>
      <c r="C12" s="17" t="s">
        <v>236</v>
      </c>
      <c r="D12" s="17" t="s">
        <v>241</v>
      </c>
      <c r="E12" t="s">
        <v>181</v>
      </c>
      <c r="F12" t="s">
        <v>202</v>
      </c>
      <c r="G12" s="46">
        <v>20</v>
      </c>
      <c r="H12">
        <v>0</v>
      </c>
      <c r="I12" t="s">
        <v>182</v>
      </c>
      <c r="J12" t="str">
        <f>IF(TableJournal[[#This Row],[Account_Name]]="Cash","Cash","Credit")</f>
        <v>Credit</v>
      </c>
    </row>
    <row r="13" spans="1:12" x14ac:dyDescent="0.3">
      <c r="A13" t="s">
        <v>234</v>
      </c>
      <c r="B13" s="17">
        <v>46254</v>
      </c>
      <c r="C13" s="17" t="s">
        <v>172</v>
      </c>
      <c r="D13" s="17" t="s">
        <v>235</v>
      </c>
      <c r="E13" t="s">
        <v>182</v>
      </c>
      <c r="F13" t="s">
        <v>202</v>
      </c>
      <c r="G13" s="46">
        <v>2690</v>
      </c>
      <c r="H13">
        <v>0</v>
      </c>
      <c r="I13" t="s">
        <v>182</v>
      </c>
      <c r="J13" t="str">
        <f>IF(TableJournal[[#This Row],[Account_Name]]="Cash","Cash","Credit")</f>
        <v>Credit</v>
      </c>
    </row>
    <row r="14" spans="1:12" x14ac:dyDescent="0.3">
      <c r="A14" t="s">
        <v>237</v>
      </c>
      <c r="B14" s="17">
        <v>46254</v>
      </c>
      <c r="C14" s="17" t="s">
        <v>172</v>
      </c>
      <c r="D14" s="17" t="s">
        <v>204</v>
      </c>
      <c r="E14" t="s">
        <v>145</v>
      </c>
      <c r="F14" t="s">
        <v>202</v>
      </c>
      <c r="G14">
        <v>0</v>
      </c>
      <c r="H14" s="46">
        <v>2740</v>
      </c>
      <c r="I14" t="s">
        <v>182</v>
      </c>
      <c r="J14" t="str">
        <f>IF(TableJournal[[#This Row],[Account_Name]]="Cash","Cash","Credit")</f>
        <v>Cash</v>
      </c>
    </row>
    <row r="15" spans="1:12" x14ac:dyDescent="0.3">
      <c r="A15" t="s">
        <v>242</v>
      </c>
      <c r="B15" s="17">
        <v>46254</v>
      </c>
      <c r="C15" s="17" t="s">
        <v>172</v>
      </c>
      <c r="D15" s="17" t="s">
        <v>241</v>
      </c>
      <c r="E15" t="s">
        <v>181</v>
      </c>
      <c r="F15" t="s">
        <v>202</v>
      </c>
      <c r="G15" s="46">
        <v>50</v>
      </c>
      <c r="H15">
        <v>0</v>
      </c>
      <c r="I15" t="s">
        <v>182</v>
      </c>
      <c r="J15" t="str">
        <f>IF(TableJournal[[#This Row],[Account_Name]]="Cash","Cash","Credit")</f>
        <v>Credit</v>
      </c>
    </row>
    <row r="16" spans="1:12" x14ac:dyDescent="0.3">
      <c r="A16" t="s">
        <v>249</v>
      </c>
      <c r="B16" s="17">
        <v>46254</v>
      </c>
      <c r="C16" t="s">
        <v>246</v>
      </c>
      <c r="D16" t="s">
        <v>204</v>
      </c>
      <c r="E16" t="s">
        <v>145</v>
      </c>
      <c r="F16" t="s">
        <v>250</v>
      </c>
      <c r="G16">
        <v>1000</v>
      </c>
      <c r="H16">
        <v>0</v>
      </c>
      <c r="I16" t="s">
        <v>251</v>
      </c>
      <c r="J16" t="str">
        <f>IF(TableJournal[[#This Row],[Account_Name]]="Cash","Cash","Credit")</f>
        <v>Cash</v>
      </c>
    </row>
    <row r="17" spans="1:10" x14ac:dyDescent="0.3">
      <c r="A17" t="s">
        <v>254</v>
      </c>
      <c r="B17" s="17">
        <v>46254</v>
      </c>
      <c r="C17" t="s">
        <v>246</v>
      </c>
      <c r="D17" t="s">
        <v>160</v>
      </c>
      <c r="E17" t="s">
        <v>184</v>
      </c>
      <c r="F17" t="s">
        <v>252</v>
      </c>
      <c r="G17">
        <v>0</v>
      </c>
      <c r="H17">
        <v>1000</v>
      </c>
      <c r="I17" t="s">
        <v>251</v>
      </c>
      <c r="J17" t="str">
        <f>IF(TableJournal[[#This Row],[Account_Name]]="Cash","Cash","Credit")</f>
        <v>Credit</v>
      </c>
    </row>
    <row r="18" spans="1:10" x14ac:dyDescent="0.3">
      <c r="A18" t="s">
        <v>258</v>
      </c>
      <c r="B18" s="17">
        <v>46254</v>
      </c>
      <c r="C18" t="s">
        <v>255</v>
      </c>
      <c r="D18" t="s">
        <v>204</v>
      </c>
      <c r="E18" t="s">
        <v>145</v>
      </c>
      <c r="F18" t="s">
        <v>250</v>
      </c>
      <c r="G18">
        <v>1200</v>
      </c>
      <c r="H18">
        <v>0</v>
      </c>
      <c r="I18" t="s">
        <v>251</v>
      </c>
      <c r="J18" t="str">
        <f>IF(TableJournal[[#This Row],[Account_Name]]="Cash","Cash","Credit")</f>
        <v>Cash</v>
      </c>
    </row>
    <row r="19" spans="1:10" x14ac:dyDescent="0.3">
      <c r="A19" t="s">
        <v>259</v>
      </c>
      <c r="B19" s="17">
        <v>46254</v>
      </c>
      <c r="C19" t="s">
        <v>255</v>
      </c>
      <c r="D19" t="s">
        <v>160</v>
      </c>
      <c r="E19" t="s">
        <v>184</v>
      </c>
      <c r="F19" t="s">
        <v>252</v>
      </c>
      <c r="G19">
        <v>0</v>
      </c>
      <c r="H19">
        <v>1200</v>
      </c>
      <c r="I19" t="s">
        <v>251</v>
      </c>
      <c r="J19" t="str">
        <f>IF(TableJournal[[#This Row],[Account_Name]]="Cash","Cash","Credit")</f>
        <v>Credit</v>
      </c>
    </row>
    <row r="20" spans="1:10" x14ac:dyDescent="0.3">
      <c r="A20" t="s">
        <v>271</v>
      </c>
      <c r="B20" s="17">
        <v>46254</v>
      </c>
      <c r="C20" t="s">
        <v>270</v>
      </c>
      <c r="D20" t="s">
        <v>204</v>
      </c>
      <c r="E20" t="s">
        <v>145</v>
      </c>
      <c r="F20" t="s">
        <v>250</v>
      </c>
      <c r="G20">
        <v>2000</v>
      </c>
      <c r="H20">
        <v>0</v>
      </c>
      <c r="I20" t="s">
        <v>251</v>
      </c>
      <c r="J20" t="str">
        <f>IF(TableJournal[[#This Row],[Account_Name]]="Cash","Cash","Credit")</f>
        <v>Cash</v>
      </c>
    </row>
    <row r="21" spans="1:10" x14ac:dyDescent="0.3">
      <c r="A21" t="s">
        <v>272</v>
      </c>
      <c r="B21" s="17">
        <v>46254</v>
      </c>
      <c r="C21" t="s">
        <v>270</v>
      </c>
      <c r="D21" t="s">
        <v>160</v>
      </c>
      <c r="E21" t="s">
        <v>184</v>
      </c>
      <c r="F21" t="s">
        <v>252</v>
      </c>
      <c r="G21">
        <v>0</v>
      </c>
      <c r="H21">
        <v>2000</v>
      </c>
      <c r="I21" t="s">
        <v>251</v>
      </c>
      <c r="J21" t="str">
        <f>IF(TableJournal[[#This Row],[Account_Name]]="Cash","Cash","Credit")</f>
        <v>Credit</v>
      </c>
    </row>
    <row r="22" spans="1:10" x14ac:dyDescent="0.3">
      <c r="A22" t="s">
        <v>276</v>
      </c>
      <c r="B22" s="17">
        <v>46254</v>
      </c>
      <c r="C22" s="17" t="s">
        <v>277</v>
      </c>
      <c r="D22" s="17" t="s">
        <v>235</v>
      </c>
      <c r="E22" t="s">
        <v>182</v>
      </c>
      <c r="F22" t="s">
        <v>202</v>
      </c>
      <c r="G22" s="46">
        <v>5900</v>
      </c>
      <c r="H22">
        <v>0</v>
      </c>
      <c r="I22" t="s">
        <v>182</v>
      </c>
      <c r="J22" t="str">
        <f>IF(TableJournal[[#This Row],[Account_Name]]="Cash","Cash","Credit")</f>
        <v>Credit</v>
      </c>
    </row>
    <row r="23" spans="1:10" x14ac:dyDescent="0.3">
      <c r="A23" t="s">
        <v>278</v>
      </c>
      <c r="B23" s="17">
        <v>46254</v>
      </c>
      <c r="C23" s="17" t="s">
        <v>277</v>
      </c>
      <c r="D23" s="17" t="s">
        <v>280</v>
      </c>
      <c r="E23" t="s">
        <v>186</v>
      </c>
      <c r="F23" t="s">
        <v>202</v>
      </c>
      <c r="G23">
        <v>0</v>
      </c>
      <c r="H23" s="46">
        <v>5900</v>
      </c>
      <c r="I23" t="s">
        <v>182</v>
      </c>
      <c r="J23" t="str">
        <f>IF(TableJournal[[#This Row],[Account_Name]]="Cash","Cash","Credit")</f>
        <v>Credit</v>
      </c>
    </row>
    <row r="24" spans="1:10" x14ac:dyDescent="0.3">
      <c r="A24" t="s">
        <v>279</v>
      </c>
      <c r="B24" s="17">
        <v>46254</v>
      </c>
      <c r="C24" s="17" t="s">
        <v>281</v>
      </c>
      <c r="D24" s="17" t="s">
        <v>235</v>
      </c>
      <c r="E24" t="s">
        <v>182</v>
      </c>
      <c r="F24" t="s">
        <v>202</v>
      </c>
      <c r="G24" s="46">
        <v>1700</v>
      </c>
      <c r="H24">
        <v>0</v>
      </c>
      <c r="I24" t="s">
        <v>182</v>
      </c>
      <c r="J24" t="str">
        <f>IF(TableJournal[[#This Row],[Account_Name]]="Cash","Cash","Credit")</f>
        <v>Credit</v>
      </c>
    </row>
    <row r="25" spans="1:10" x14ac:dyDescent="0.3">
      <c r="A25" t="s">
        <v>282</v>
      </c>
      <c r="B25" s="17">
        <v>46254</v>
      </c>
      <c r="C25" s="17" t="s">
        <v>281</v>
      </c>
      <c r="D25" s="17" t="s">
        <v>284</v>
      </c>
      <c r="E25" t="s">
        <v>185</v>
      </c>
      <c r="F25" t="s">
        <v>202</v>
      </c>
      <c r="G25">
        <v>0</v>
      </c>
      <c r="H25" s="46">
        <v>1700</v>
      </c>
      <c r="I25" t="s">
        <v>182</v>
      </c>
      <c r="J25" t="str">
        <f>IF(TableJournal[[#This Row],[Account_Name]]="Cash","Cash","Credit")</f>
        <v>Credit</v>
      </c>
    </row>
    <row r="26" spans="1:10" x14ac:dyDescent="0.3">
      <c r="A26" t="s">
        <v>274</v>
      </c>
      <c r="B26" s="17">
        <v>46254</v>
      </c>
      <c r="C26" s="17" t="s">
        <v>273</v>
      </c>
      <c r="D26" s="17" t="s">
        <v>216</v>
      </c>
      <c r="E26" t="s">
        <v>187</v>
      </c>
      <c r="F26" t="s">
        <v>201</v>
      </c>
      <c r="G26" s="46">
        <v>6300</v>
      </c>
      <c r="H26">
        <v>0</v>
      </c>
      <c r="I26" t="s">
        <v>200</v>
      </c>
      <c r="J26" t="str">
        <f>IF(TableJournal[[#This Row],[Account_Name]]="Cash","Cash","Credit")</f>
        <v>Credit</v>
      </c>
    </row>
    <row r="27" spans="1:10" x14ac:dyDescent="0.3">
      <c r="A27" t="s">
        <v>275</v>
      </c>
      <c r="B27" s="17">
        <v>46254</v>
      </c>
      <c r="C27" s="17" t="s">
        <v>273</v>
      </c>
      <c r="D27" s="17" t="s">
        <v>205</v>
      </c>
      <c r="E27" t="s">
        <v>183</v>
      </c>
      <c r="F27" t="s">
        <v>201</v>
      </c>
      <c r="G27">
        <v>0</v>
      </c>
      <c r="H27" s="46">
        <v>6300</v>
      </c>
      <c r="I27" t="s">
        <v>200</v>
      </c>
      <c r="J27" t="str">
        <f>IF(TableJournal[[#This Row],[Account_Name]]="Cash","Cash","Credit")</f>
        <v>Credit</v>
      </c>
    </row>
    <row r="28" spans="1:10" x14ac:dyDescent="0.3">
      <c r="A28" t="s">
        <v>283</v>
      </c>
      <c r="B28" s="17">
        <v>46254</v>
      </c>
      <c r="C28" s="17" t="s">
        <v>285</v>
      </c>
      <c r="D28" s="17" t="s">
        <v>204</v>
      </c>
      <c r="E28" t="s">
        <v>145</v>
      </c>
      <c r="F28" t="s">
        <v>201</v>
      </c>
      <c r="G28" s="46">
        <v>150</v>
      </c>
      <c r="H28">
        <v>0</v>
      </c>
      <c r="I28" t="s">
        <v>200</v>
      </c>
      <c r="J28" t="str">
        <f>IF(TableJournal[[#This Row],[Account_Name]]="Cash","Cash","Credit")</f>
        <v>Cash</v>
      </c>
    </row>
    <row r="29" spans="1:10" x14ac:dyDescent="0.3">
      <c r="A29" t="s">
        <v>286</v>
      </c>
      <c r="B29" s="17">
        <v>46254</v>
      </c>
      <c r="C29" s="17" t="s">
        <v>285</v>
      </c>
      <c r="D29" s="17" t="s">
        <v>205</v>
      </c>
      <c r="E29" t="s">
        <v>183</v>
      </c>
      <c r="F29" t="s">
        <v>201</v>
      </c>
      <c r="G29">
        <v>0</v>
      </c>
      <c r="H29" s="46">
        <v>150</v>
      </c>
      <c r="I29" t="s">
        <v>200</v>
      </c>
      <c r="J29" t="str">
        <f>IF(TableJournal[[#This Row],[Account_Name]]="Cash","Cash","Credit")</f>
        <v>Credit</v>
      </c>
    </row>
    <row r="30" spans="1:10" x14ac:dyDescent="0.3">
      <c r="A30" t="s">
        <v>215</v>
      </c>
      <c r="B30" s="17">
        <v>46254</v>
      </c>
      <c r="C30" s="17" t="s">
        <v>217</v>
      </c>
      <c r="D30" s="17" t="s">
        <v>160</v>
      </c>
      <c r="E30" t="s">
        <v>184</v>
      </c>
      <c r="F30" t="s">
        <v>201</v>
      </c>
      <c r="G30" s="46">
        <v>4000</v>
      </c>
      <c r="H30">
        <v>0</v>
      </c>
      <c r="I30" t="s">
        <v>200</v>
      </c>
      <c r="J30" t="str">
        <f>IF(TableJournal[[#This Row],[Account_Name]]="Cash","Cash","Credit")</f>
        <v>Credit</v>
      </c>
    </row>
    <row r="31" spans="1:10" x14ac:dyDescent="0.3">
      <c r="A31" t="s">
        <v>218</v>
      </c>
      <c r="B31" s="17">
        <v>46254</v>
      </c>
      <c r="C31" s="17" t="s">
        <v>217</v>
      </c>
      <c r="D31" s="17" t="s">
        <v>205</v>
      </c>
      <c r="E31" t="s">
        <v>183</v>
      </c>
      <c r="F31" t="s">
        <v>201</v>
      </c>
      <c r="G31">
        <v>0</v>
      </c>
      <c r="H31" s="46">
        <v>3980</v>
      </c>
      <c r="I31" t="s">
        <v>200</v>
      </c>
      <c r="J31" t="str">
        <f>IF(TableJournal[[#This Row],[Account_Name]]="Cash","Cash","Credit")</f>
        <v>Credit</v>
      </c>
    </row>
    <row r="32" spans="1:10" x14ac:dyDescent="0.3">
      <c r="A32" t="s">
        <v>219</v>
      </c>
      <c r="B32" s="17">
        <v>46254</v>
      </c>
      <c r="C32" s="17" t="s">
        <v>217</v>
      </c>
      <c r="D32" s="17" t="s">
        <v>206</v>
      </c>
      <c r="E32" t="s">
        <v>180</v>
      </c>
      <c r="F32" t="s">
        <v>201</v>
      </c>
      <c r="G32">
        <v>0</v>
      </c>
      <c r="H32" s="46">
        <v>20</v>
      </c>
      <c r="I32" t="s">
        <v>200</v>
      </c>
      <c r="J32" t="str">
        <f>IF(TableJournal[[#This Row],[Account_Name]]="Cash","Cash","Credit")</f>
        <v>Credit</v>
      </c>
    </row>
    <row r="33" spans="1:10" x14ac:dyDescent="0.3">
      <c r="A33" t="s">
        <v>220</v>
      </c>
      <c r="B33" s="17">
        <v>46254</v>
      </c>
      <c r="C33" t="s">
        <v>287</v>
      </c>
      <c r="D33" t="s">
        <v>284</v>
      </c>
      <c r="E33" t="s">
        <v>185</v>
      </c>
      <c r="F33" t="s">
        <v>288</v>
      </c>
      <c r="G33">
        <v>1700</v>
      </c>
      <c r="H33">
        <v>0</v>
      </c>
      <c r="I33" t="s">
        <v>251</v>
      </c>
      <c r="J33" t="str">
        <f>IF(TableJournal[[#This Row],[Account_Name]]="Cash","Cash","Credit")</f>
        <v>Credit</v>
      </c>
    </row>
    <row r="34" spans="1:10" x14ac:dyDescent="0.3">
      <c r="A34" t="s">
        <v>220</v>
      </c>
      <c r="B34" s="17">
        <v>46254</v>
      </c>
      <c r="C34" t="s">
        <v>287</v>
      </c>
      <c r="D34" t="s">
        <v>204</v>
      </c>
      <c r="E34" t="s">
        <v>145</v>
      </c>
      <c r="F34" t="s">
        <v>289</v>
      </c>
      <c r="G34">
        <v>0</v>
      </c>
      <c r="H34">
        <v>1700</v>
      </c>
      <c r="I34" t="s">
        <v>251</v>
      </c>
      <c r="J34" t="str">
        <f>IF(TableJournal[[#This Row],[Account_Name]]="Cash","Cash","Credit")</f>
        <v>Cash</v>
      </c>
    </row>
    <row r="35" spans="1:10" x14ac:dyDescent="0.3">
      <c r="A35" t="s">
        <v>296</v>
      </c>
      <c r="B35" s="17">
        <v>46255</v>
      </c>
      <c r="C35" s="17" t="s">
        <v>295</v>
      </c>
      <c r="D35" s="17" t="s">
        <v>204</v>
      </c>
      <c r="E35" t="s">
        <v>145</v>
      </c>
      <c r="F35" t="s">
        <v>201</v>
      </c>
      <c r="G35" s="46">
        <v>2100</v>
      </c>
      <c r="H35">
        <v>0</v>
      </c>
      <c r="I35" t="s">
        <v>200</v>
      </c>
      <c r="J35" t="str">
        <f>IF(TableJournal[[#This Row],[Account_Name]]="Cash","Cash","Credit")</f>
        <v>Cash</v>
      </c>
    </row>
    <row r="36" spans="1:10" x14ac:dyDescent="0.3">
      <c r="A36" t="s">
        <v>297</v>
      </c>
      <c r="B36" s="17">
        <v>46255</v>
      </c>
      <c r="C36" s="17" t="s">
        <v>295</v>
      </c>
      <c r="D36" s="17" t="s">
        <v>205</v>
      </c>
      <c r="E36" t="s">
        <v>183</v>
      </c>
      <c r="F36" t="s">
        <v>201</v>
      </c>
      <c r="G36">
        <v>0</v>
      </c>
      <c r="H36" s="46">
        <v>2100</v>
      </c>
      <c r="I36" t="s">
        <v>200</v>
      </c>
      <c r="J36" t="str">
        <f>IF(TableJournal[[#This Row],[Account_Name]]="Cash","Cash","Credit")</f>
        <v>Credit</v>
      </c>
    </row>
    <row r="37" spans="1:10" x14ac:dyDescent="0.3">
      <c r="A37" t="s">
        <v>298</v>
      </c>
      <c r="B37" s="17">
        <v>46255</v>
      </c>
      <c r="C37" s="17" t="s">
        <v>299</v>
      </c>
      <c r="D37" s="17" t="s">
        <v>204</v>
      </c>
      <c r="E37" t="s">
        <v>145</v>
      </c>
      <c r="F37" t="s">
        <v>201</v>
      </c>
      <c r="G37" s="46">
        <v>6000</v>
      </c>
      <c r="H37">
        <v>0</v>
      </c>
      <c r="I37" t="s">
        <v>200</v>
      </c>
      <c r="J37" t="str">
        <f>IF(TableJournal[[#This Row],[Account_Name]]="Cash","Cash","Credit")</f>
        <v>Cash</v>
      </c>
    </row>
    <row r="38" spans="1:10" x14ac:dyDescent="0.3">
      <c r="A38" t="s">
        <v>300</v>
      </c>
      <c r="B38" s="17">
        <v>46255</v>
      </c>
      <c r="C38" s="17" t="s">
        <v>299</v>
      </c>
      <c r="D38" s="17" t="s">
        <v>205</v>
      </c>
      <c r="E38" t="s">
        <v>183</v>
      </c>
      <c r="F38" t="s">
        <v>201</v>
      </c>
      <c r="G38">
        <v>0</v>
      </c>
      <c r="H38" s="46">
        <v>6000</v>
      </c>
      <c r="I38" t="s">
        <v>200</v>
      </c>
      <c r="J38" t="str">
        <f>IF(TableJournal[[#This Row],[Account_Name]]="Cash","Cash","Credit")</f>
        <v>Credit</v>
      </c>
    </row>
    <row r="39" spans="1:10" x14ac:dyDescent="0.3">
      <c r="A39" t="s">
        <v>301</v>
      </c>
      <c r="B39" s="17">
        <v>46254</v>
      </c>
      <c r="C39" s="17" t="s">
        <v>302</v>
      </c>
      <c r="D39" s="17" t="s">
        <v>235</v>
      </c>
      <c r="E39" t="s">
        <v>182</v>
      </c>
      <c r="F39" t="s">
        <v>202</v>
      </c>
      <c r="G39" s="46">
        <v>500</v>
      </c>
      <c r="H39">
        <v>0</v>
      </c>
      <c r="I39" t="s">
        <v>182</v>
      </c>
      <c r="J39" t="str">
        <f>IF(TableJournal[[#This Row],[Account_Name]]="Cash","Cash","Credit")</f>
        <v>Credit</v>
      </c>
    </row>
    <row r="40" spans="1:10" x14ac:dyDescent="0.3">
      <c r="A40" t="s">
        <v>303</v>
      </c>
      <c r="B40" s="17">
        <v>46254</v>
      </c>
      <c r="C40" s="17" t="s">
        <v>302</v>
      </c>
      <c r="D40" s="17" t="s">
        <v>204</v>
      </c>
      <c r="E40" t="s">
        <v>145</v>
      </c>
      <c r="F40" t="s">
        <v>202</v>
      </c>
      <c r="G40">
        <v>0</v>
      </c>
      <c r="H40" s="46">
        <v>500</v>
      </c>
      <c r="I40" t="s">
        <v>182</v>
      </c>
      <c r="J40" t="str">
        <f>IF(TableJournal[[#This Row],[Account_Name]]="Cash","Cash","Credit")</f>
        <v>Cash</v>
      </c>
    </row>
    <row r="41" spans="1:10" x14ac:dyDescent="0.3">
      <c r="A41" t="s">
        <v>304</v>
      </c>
      <c r="B41" s="17">
        <v>46255</v>
      </c>
      <c r="C41" s="17" t="s">
        <v>305</v>
      </c>
      <c r="D41" s="17" t="s">
        <v>235</v>
      </c>
      <c r="E41" t="s">
        <v>182</v>
      </c>
      <c r="F41" t="s">
        <v>202</v>
      </c>
      <c r="G41" s="46">
        <v>4000</v>
      </c>
      <c r="H41">
        <v>0</v>
      </c>
      <c r="I41" t="s">
        <v>182</v>
      </c>
      <c r="J41" t="str">
        <f>IF(TableJournal[[#This Row],[Account_Name]]="Cash","Cash","Credit")</f>
        <v>Credit</v>
      </c>
    </row>
    <row r="42" spans="1:10" x14ac:dyDescent="0.3">
      <c r="A42" t="s">
        <v>306</v>
      </c>
      <c r="B42" s="17">
        <v>46255</v>
      </c>
      <c r="C42" s="17" t="s">
        <v>305</v>
      </c>
      <c r="D42" s="17" t="s">
        <v>204</v>
      </c>
      <c r="E42" t="s">
        <v>145</v>
      </c>
      <c r="F42" t="s">
        <v>202</v>
      </c>
      <c r="G42">
        <v>0</v>
      </c>
      <c r="H42" s="46">
        <v>4000</v>
      </c>
      <c r="I42" t="s">
        <v>182</v>
      </c>
      <c r="J42" t="str">
        <f>IF(TableJournal[[#This Row],[Account_Name]]="Cash","Cash","Credit")</f>
        <v>Cash</v>
      </c>
    </row>
    <row r="43" spans="1:10" x14ac:dyDescent="0.3">
      <c r="A43" t="s">
        <v>307</v>
      </c>
      <c r="B43" s="17">
        <v>46255</v>
      </c>
      <c r="C43" t="s">
        <v>308</v>
      </c>
      <c r="D43" t="s">
        <v>309</v>
      </c>
      <c r="E43" t="s">
        <v>106</v>
      </c>
      <c r="F43" t="s">
        <v>310</v>
      </c>
      <c r="G43">
        <v>25000</v>
      </c>
      <c r="H43">
        <v>0</v>
      </c>
      <c r="I43" t="s">
        <v>251</v>
      </c>
      <c r="J43" t="str">
        <f>IF(TableJournal[[#This Row],[Account_Name]]="Cash","Cash","Credit")</f>
        <v>Credit</v>
      </c>
    </row>
    <row r="44" spans="1:10" x14ac:dyDescent="0.3">
      <c r="A44" t="s">
        <v>307</v>
      </c>
      <c r="B44" s="17">
        <v>46255</v>
      </c>
      <c r="C44" t="s">
        <v>308</v>
      </c>
      <c r="D44" t="s">
        <v>204</v>
      </c>
      <c r="E44" t="s">
        <v>145</v>
      </c>
      <c r="F44" t="s">
        <v>289</v>
      </c>
      <c r="G44">
        <v>0</v>
      </c>
      <c r="H44">
        <v>25000</v>
      </c>
      <c r="I44" t="s">
        <v>251</v>
      </c>
      <c r="J44" t="str">
        <f>IF(TableJournal[[#This Row],[Account_Name]]="Cash","Cash","Credit")</f>
        <v>Cash</v>
      </c>
    </row>
    <row r="45" spans="1:10" x14ac:dyDescent="0.3">
      <c r="A45" t="s">
        <v>312</v>
      </c>
      <c r="B45" s="17">
        <v>46255</v>
      </c>
      <c r="C45" t="s">
        <v>311</v>
      </c>
      <c r="D45" t="s">
        <v>309</v>
      </c>
      <c r="E45" t="s">
        <v>106</v>
      </c>
      <c r="F45" t="s">
        <v>310</v>
      </c>
      <c r="G45">
        <v>1000</v>
      </c>
      <c r="H45">
        <v>0</v>
      </c>
      <c r="I45" t="s">
        <v>251</v>
      </c>
      <c r="J45" t="str">
        <f>IF(TableJournal[[#This Row],[Account_Name]]="Cash","Cash","Credit")</f>
        <v>Credit</v>
      </c>
    </row>
    <row r="46" spans="1:10" x14ac:dyDescent="0.3">
      <c r="A46" t="s">
        <v>312</v>
      </c>
      <c r="B46" s="17">
        <v>46255</v>
      </c>
      <c r="C46" t="s">
        <v>311</v>
      </c>
      <c r="D46" t="s">
        <v>204</v>
      </c>
      <c r="E46" t="s">
        <v>145</v>
      </c>
      <c r="F46" t="s">
        <v>289</v>
      </c>
      <c r="G46">
        <v>0</v>
      </c>
      <c r="H46">
        <v>1000</v>
      </c>
      <c r="I46" t="s">
        <v>251</v>
      </c>
      <c r="J46" t="str">
        <f>IF(TableJournal[[#This Row],[Account_Name]]="Cash","Cash","Credit")</f>
        <v>Cash</v>
      </c>
    </row>
    <row r="47" spans="1:10" x14ac:dyDescent="0.3">
      <c r="A47" t="s">
        <v>314</v>
      </c>
      <c r="B47" s="17">
        <v>46255</v>
      </c>
      <c r="C47" s="17" t="s">
        <v>313</v>
      </c>
      <c r="D47" s="17" t="s">
        <v>235</v>
      </c>
      <c r="E47" t="s">
        <v>182</v>
      </c>
      <c r="F47" t="s">
        <v>202</v>
      </c>
      <c r="G47" s="46">
        <v>2000</v>
      </c>
      <c r="H47">
        <v>0</v>
      </c>
      <c r="I47" t="s">
        <v>182</v>
      </c>
      <c r="J47" t="str">
        <f>IF(TableJournal[[#This Row],[Account_Name]]="Cash","Cash","Credit")</f>
        <v>Credit</v>
      </c>
    </row>
    <row r="48" spans="1:10" x14ac:dyDescent="0.3">
      <c r="A48" t="s">
        <v>315</v>
      </c>
      <c r="B48" s="17">
        <v>46255</v>
      </c>
      <c r="C48" s="17" t="s">
        <v>313</v>
      </c>
      <c r="D48" s="17" t="s">
        <v>204</v>
      </c>
      <c r="E48" t="s">
        <v>145</v>
      </c>
      <c r="F48" t="s">
        <v>202</v>
      </c>
      <c r="G48">
        <v>0</v>
      </c>
      <c r="H48" s="46">
        <v>2000</v>
      </c>
      <c r="I48" t="s">
        <v>182</v>
      </c>
      <c r="J48" t="str">
        <f>IF(TableJournal[[#This Row],[Account_Name]]="Cash","Cash","Credit")</f>
        <v>Cash</v>
      </c>
    </row>
    <row r="49" spans="1:10" x14ac:dyDescent="0.3">
      <c r="A49" t="s">
        <v>316</v>
      </c>
      <c r="B49" s="17">
        <v>46255</v>
      </c>
      <c r="C49" s="17" t="s">
        <v>317</v>
      </c>
      <c r="D49" s="17" t="s">
        <v>204</v>
      </c>
      <c r="E49" t="s">
        <v>145</v>
      </c>
      <c r="F49" t="s">
        <v>201</v>
      </c>
      <c r="G49" s="46">
        <v>35000</v>
      </c>
      <c r="H49">
        <v>0</v>
      </c>
      <c r="I49" t="s">
        <v>200</v>
      </c>
      <c r="J49" t="str">
        <f>IF(TableJournal[[#This Row],[Account_Name]]="Cash","Cash","Credit")</f>
        <v>Cash</v>
      </c>
    </row>
    <row r="50" spans="1:10" x14ac:dyDescent="0.3">
      <c r="A50" t="s">
        <v>318</v>
      </c>
      <c r="B50" s="17">
        <v>46255</v>
      </c>
      <c r="C50" s="17" t="s">
        <v>317</v>
      </c>
      <c r="D50" s="17" t="s">
        <v>205</v>
      </c>
      <c r="E50" t="s">
        <v>183</v>
      </c>
      <c r="F50" t="s">
        <v>201</v>
      </c>
      <c r="G50">
        <v>0</v>
      </c>
      <c r="H50" s="46">
        <v>35000</v>
      </c>
      <c r="I50" t="s">
        <v>200</v>
      </c>
      <c r="J50" t="str">
        <f>IF(TableJournal[[#This Row],[Account_Name]]="Cash","Cash","Credit")</f>
        <v>Credit</v>
      </c>
    </row>
    <row r="51" spans="1:10" x14ac:dyDescent="0.3">
      <c r="A51" t="s">
        <v>343</v>
      </c>
      <c r="B51" s="17">
        <v>46256</v>
      </c>
      <c r="C51" s="17" t="s">
        <v>342</v>
      </c>
      <c r="D51" s="17" t="s">
        <v>204</v>
      </c>
      <c r="E51" t="s">
        <v>145</v>
      </c>
      <c r="F51" t="s">
        <v>201</v>
      </c>
      <c r="G51" s="46">
        <v>1900</v>
      </c>
      <c r="H51">
        <v>0</v>
      </c>
      <c r="I51" t="s">
        <v>200</v>
      </c>
      <c r="J51" t="str">
        <f>IF(TableJournal[[#This Row],[Account_Name]]="Cash","Cash","Credit")</f>
        <v>Cash</v>
      </c>
    </row>
    <row r="52" spans="1:10" x14ac:dyDescent="0.3">
      <c r="A52" t="s">
        <v>344</v>
      </c>
      <c r="B52" s="17">
        <v>46256</v>
      </c>
      <c r="C52" s="17" t="s">
        <v>342</v>
      </c>
      <c r="D52" s="17" t="s">
        <v>205</v>
      </c>
      <c r="E52" t="s">
        <v>183</v>
      </c>
      <c r="F52" t="s">
        <v>201</v>
      </c>
      <c r="G52">
        <v>0</v>
      </c>
      <c r="H52" s="46">
        <v>1900</v>
      </c>
      <c r="I52" t="s">
        <v>200</v>
      </c>
      <c r="J52" t="str">
        <f>IF(TableJournal[[#This Row],[Account_Name]]="Cash","Cash","Credit")</f>
        <v>Credit</v>
      </c>
    </row>
    <row r="53" spans="1:10" x14ac:dyDescent="0.3">
      <c r="A53" t="s">
        <v>345</v>
      </c>
      <c r="B53" s="17">
        <v>46256</v>
      </c>
      <c r="C53" t="s">
        <v>346</v>
      </c>
      <c r="D53" t="s">
        <v>204</v>
      </c>
      <c r="E53" t="s">
        <v>145</v>
      </c>
      <c r="F53" t="s">
        <v>347</v>
      </c>
      <c r="G53">
        <v>100</v>
      </c>
      <c r="H53">
        <v>0</v>
      </c>
      <c r="I53" t="s">
        <v>251</v>
      </c>
      <c r="J53" t="str">
        <f>IF(TableJournal[[#This Row],[Account_Name]]="Cash","Cash","Credit")</f>
        <v>Cash</v>
      </c>
    </row>
    <row r="54" spans="1:10" x14ac:dyDescent="0.3">
      <c r="A54" t="s">
        <v>345</v>
      </c>
      <c r="B54" s="17">
        <v>46256</v>
      </c>
      <c r="C54" t="s">
        <v>346</v>
      </c>
      <c r="D54" t="s">
        <v>204</v>
      </c>
      <c r="E54" t="s">
        <v>145</v>
      </c>
      <c r="F54" t="s">
        <v>289</v>
      </c>
      <c r="G54">
        <v>0</v>
      </c>
      <c r="H54">
        <v>100</v>
      </c>
      <c r="I54" t="s">
        <v>251</v>
      </c>
      <c r="J54" t="str">
        <f>IF(TableJournal[[#This Row],[Account_Name]]="Cash","Cash","Credit")</f>
        <v>Cash</v>
      </c>
    </row>
    <row r="55" spans="1:10" x14ac:dyDescent="0.3">
      <c r="A55" t="s">
        <v>351</v>
      </c>
      <c r="B55" s="17">
        <v>46256</v>
      </c>
      <c r="C55" s="17" t="s">
        <v>350</v>
      </c>
      <c r="D55" s="17" t="s">
        <v>235</v>
      </c>
      <c r="E55" t="s">
        <v>182</v>
      </c>
      <c r="F55" t="s">
        <v>202</v>
      </c>
      <c r="G55" s="46">
        <v>3000</v>
      </c>
      <c r="H55">
        <v>0</v>
      </c>
      <c r="I55" t="s">
        <v>182</v>
      </c>
      <c r="J55" t="str">
        <f>IF(TableJournal[[#This Row],[Account_Name]]="Cash","Cash","Credit")</f>
        <v>Credit</v>
      </c>
    </row>
    <row r="56" spans="1:10" x14ac:dyDescent="0.3">
      <c r="A56" t="s">
        <v>352</v>
      </c>
      <c r="B56" s="17">
        <v>46256</v>
      </c>
      <c r="C56" s="17" t="s">
        <v>350</v>
      </c>
      <c r="D56" s="17" t="s">
        <v>204</v>
      </c>
      <c r="E56" t="s">
        <v>145</v>
      </c>
      <c r="F56" t="s">
        <v>202</v>
      </c>
      <c r="G56">
        <v>0</v>
      </c>
      <c r="H56" s="46">
        <v>3000</v>
      </c>
      <c r="I56" t="s">
        <v>182</v>
      </c>
      <c r="J56" t="str">
        <f>IF(TableJournal[[#This Row],[Account_Name]]="Cash","Cash","Credit")</f>
        <v>Cash</v>
      </c>
    </row>
    <row r="57" spans="1:10" x14ac:dyDescent="0.3">
      <c r="A57" t="s">
        <v>354</v>
      </c>
      <c r="B57" s="17">
        <v>46257</v>
      </c>
      <c r="C57" s="17" t="s">
        <v>353</v>
      </c>
      <c r="D57" s="17" t="s">
        <v>204</v>
      </c>
      <c r="E57" t="s">
        <v>145</v>
      </c>
      <c r="F57" t="s">
        <v>201</v>
      </c>
      <c r="G57" s="46">
        <v>9500</v>
      </c>
      <c r="H57">
        <v>0</v>
      </c>
      <c r="I57" t="s">
        <v>200</v>
      </c>
      <c r="J57" t="str">
        <f>IF(TableJournal[[#This Row],[Account_Name]]="Cash","Cash","Credit")</f>
        <v>Cash</v>
      </c>
    </row>
    <row r="58" spans="1:10" x14ac:dyDescent="0.3">
      <c r="A58" t="s">
        <v>355</v>
      </c>
      <c r="B58" s="17">
        <v>46257</v>
      </c>
      <c r="C58" s="17" t="s">
        <v>353</v>
      </c>
      <c r="D58" s="17" t="s">
        <v>205</v>
      </c>
      <c r="E58" t="s">
        <v>183</v>
      </c>
      <c r="F58" t="s">
        <v>201</v>
      </c>
      <c r="G58">
        <v>0</v>
      </c>
      <c r="H58" s="46">
        <v>9500</v>
      </c>
      <c r="I58" t="s">
        <v>200</v>
      </c>
      <c r="J58" t="str">
        <f>IF(TableJournal[[#This Row],[Account_Name]]="Cash","Cash","Credit")</f>
        <v>Credit</v>
      </c>
    </row>
    <row r="59" spans="1:10" x14ac:dyDescent="0.3">
      <c r="A59" t="s">
        <v>356</v>
      </c>
      <c r="B59" s="17">
        <v>46265</v>
      </c>
      <c r="C59" s="17" t="s">
        <v>357</v>
      </c>
      <c r="D59" s="17" t="s">
        <v>204</v>
      </c>
      <c r="E59" t="s">
        <v>145</v>
      </c>
      <c r="F59" t="s">
        <v>201</v>
      </c>
      <c r="G59" s="46">
        <v>100</v>
      </c>
      <c r="H59">
        <v>0</v>
      </c>
      <c r="I59" t="s">
        <v>200</v>
      </c>
      <c r="J59" t="str">
        <f>IF(TableJournal[[#This Row],[Account_Name]]="Cash","Cash","Credit")</f>
        <v>Cash</v>
      </c>
    </row>
    <row r="60" spans="1:10" x14ac:dyDescent="0.3">
      <c r="A60" t="s">
        <v>358</v>
      </c>
      <c r="B60" s="17">
        <v>46265</v>
      </c>
      <c r="C60" s="17" t="s">
        <v>357</v>
      </c>
      <c r="D60" s="17" t="s">
        <v>205</v>
      </c>
      <c r="E60" t="s">
        <v>183</v>
      </c>
      <c r="F60" t="s">
        <v>201</v>
      </c>
      <c r="G60">
        <v>0</v>
      </c>
      <c r="H60" s="46">
        <v>100</v>
      </c>
      <c r="I60" t="s">
        <v>200</v>
      </c>
      <c r="J60" t="str">
        <f>IF(TableJournal[[#This Row],[Account_Name]]="Cash","Cash","Credit")</f>
        <v>Credit</v>
      </c>
    </row>
    <row r="61" spans="1:10" x14ac:dyDescent="0.3">
      <c r="A61" t="s">
        <v>359</v>
      </c>
      <c r="B61" s="17">
        <v>46295</v>
      </c>
      <c r="C61" s="17" t="s">
        <v>360</v>
      </c>
      <c r="D61" s="17" t="s">
        <v>204</v>
      </c>
      <c r="E61" t="s">
        <v>145</v>
      </c>
      <c r="F61" t="s">
        <v>201</v>
      </c>
      <c r="G61" s="46">
        <v>100</v>
      </c>
      <c r="H61">
        <v>0</v>
      </c>
      <c r="I61" t="s">
        <v>200</v>
      </c>
      <c r="J61" t="str">
        <f>IF(TableJournal[[#This Row],[Account_Name]]="Cash","Cash","Credit")</f>
        <v>Cash</v>
      </c>
    </row>
    <row r="62" spans="1:10" x14ac:dyDescent="0.3">
      <c r="A62" t="s">
        <v>361</v>
      </c>
      <c r="B62" s="17">
        <v>46295</v>
      </c>
      <c r="C62" s="17" t="s">
        <v>360</v>
      </c>
      <c r="D62" s="17" t="s">
        <v>205</v>
      </c>
      <c r="E62" t="s">
        <v>183</v>
      </c>
      <c r="F62" t="s">
        <v>201</v>
      </c>
      <c r="G62">
        <v>0</v>
      </c>
      <c r="H62" s="46">
        <v>100</v>
      </c>
      <c r="I62" t="s">
        <v>200</v>
      </c>
      <c r="J62" t="str">
        <f>IF(TableJournal[[#This Row],[Account_Name]]="Cash","Cash","Credit")</f>
        <v>Credit</v>
      </c>
    </row>
    <row r="63" spans="1:10" x14ac:dyDescent="0.3">
      <c r="A63" t="s">
        <v>362</v>
      </c>
      <c r="B63" s="17">
        <v>46257</v>
      </c>
      <c r="C63" s="17" t="s">
        <v>364</v>
      </c>
      <c r="D63" s="17" t="s">
        <v>204</v>
      </c>
      <c r="E63" t="s">
        <v>145</v>
      </c>
      <c r="F63" t="s">
        <v>201</v>
      </c>
      <c r="G63" s="46">
        <v>1600</v>
      </c>
      <c r="H63">
        <v>0</v>
      </c>
      <c r="I63" t="s">
        <v>200</v>
      </c>
      <c r="J63" t="str">
        <f>IF(TableJournal[[#This Row],[Account_Name]]="Cash","Cash","Credit")</f>
        <v>Cash</v>
      </c>
    </row>
    <row r="64" spans="1:10" x14ac:dyDescent="0.3">
      <c r="A64" t="s">
        <v>365</v>
      </c>
      <c r="B64" s="17">
        <v>46257</v>
      </c>
      <c r="C64" s="17" t="s">
        <v>364</v>
      </c>
      <c r="D64" s="17" t="s">
        <v>205</v>
      </c>
      <c r="E64" t="s">
        <v>183</v>
      </c>
      <c r="F64" t="s">
        <v>201</v>
      </c>
      <c r="G64">
        <v>0</v>
      </c>
      <c r="H64" s="46">
        <v>1600</v>
      </c>
      <c r="I64" t="s">
        <v>200</v>
      </c>
      <c r="J64" t="str">
        <f>IF(TableJournal[[#This Row],[Account_Name]]="Cash","Cash","Credit")</f>
        <v>Credit</v>
      </c>
    </row>
    <row r="65" spans="1:10" ht="12.6" customHeight="1" x14ac:dyDescent="0.3">
      <c r="A65" t="s">
        <v>213</v>
      </c>
      <c r="B65" s="17">
        <v>46254</v>
      </c>
      <c r="C65" s="17" t="s">
        <v>212</v>
      </c>
      <c r="D65" s="17" t="s">
        <v>216</v>
      </c>
      <c r="E65" t="s">
        <v>187</v>
      </c>
      <c r="F65" t="s">
        <v>201</v>
      </c>
      <c r="G65" s="46">
        <v>2500</v>
      </c>
      <c r="H65">
        <v>0</v>
      </c>
      <c r="I65" t="s">
        <v>200</v>
      </c>
      <c r="J65" t="str">
        <f>IF(TableJournal[[#This Row],[Account_Name]]="Cash","Cash","Credit")</f>
        <v>Credit</v>
      </c>
    </row>
    <row r="66" spans="1:10" x14ac:dyDescent="0.3">
      <c r="A66" t="s">
        <v>214</v>
      </c>
      <c r="B66" s="17">
        <v>46254</v>
      </c>
      <c r="C66" s="17" t="s">
        <v>212</v>
      </c>
      <c r="D66" s="17" t="s">
        <v>205</v>
      </c>
      <c r="E66" t="s">
        <v>183</v>
      </c>
      <c r="F66" t="s">
        <v>201</v>
      </c>
      <c r="G66">
        <v>0</v>
      </c>
      <c r="H66" s="46">
        <v>2500</v>
      </c>
      <c r="I66" t="s">
        <v>200</v>
      </c>
      <c r="J66" t="str">
        <f>IF(TableJournal[[#This Row],[Account_Name]]="Cash","Cash","Credit")</f>
        <v>Credit</v>
      </c>
    </row>
    <row r="67" spans="1:10" x14ac:dyDescent="0.3">
      <c r="A67" t="s">
        <v>367</v>
      </c>
      <c r="B67" s="17">
        <v>46257</v>
      </c>
      <c r="C67" s="17" t="s">
        <v>371</v>
      </c>
      <c r="D67" s="17" t="s">
        <v>235</v>
      </c>
      <c r="E67" t="s">
        <v>182</v>
      </c>
      <c r="F67" t="s">
        <v>202</v>
      </c>
      <c r="G67" s="46">
        <v>1000</v>
      </c>
      <c r="H67">
        <v>0</v>
      </c>
      <c r="I67" t="s">
        <v>182</v>
      </c>
      <c r="J67" t="str">
        <f>IF(TableJournal[[#This Row],[Account_Name]]="Cash","Cash","Credit")</f>
        <v>Credit</v>
      </c>
    </row>
    <row r="68" spans="1:10" x14ac:dyDescent="0.3">
      <c r="A68" t="s">
        <v>368</v>
      </c>
      <c r="B68" s="17">
        <v>46257</v>
      </c>
      <c r="C68" s="17" t="s">
        <v>371</v>
      </c>
      <c r="D68" s="17" t="s">
        <v>204</v>
      </c>
      <c r="E68" t="s">
        <v>145</v>
      </c>
      <c r="F68" t="s">
        <v>202</v>
      </c>
      <c r="G68">
        <v>0</v>
      </c>
      <c r="H68" s="46">
        <v>1000</v>
      </c>
      <c r="I68" t="s">
        <v>182</v>
      </c>
      <c r="J68" t="str">
        <f>IF(TableJournal[[#This Row],[Account_Name]]="Cash","Cash","Credit")</f>
        <v>Cash</v>
      </c>
    </row>
    <row r="69" spans="1:10" x14ac:dyDescent="0.3">
      <c r="A69" t="s">
        <v>370</v>
      </c>
      <c r="B69" s="17">
        <v>46257</v>
      </c>
      <c r="C69" s="17" t="s">
        <v>372</v>
      </c>
      <c r="D69" s="17" t="s">
        <v>235</v>
      </c>
      <c r="E69" t="s">
        <v>182</v>
      </c>
      <c r="F69" t="s">
        <v>202</v>
      </c>
      <c r="G69" s="46">
        <v>90</v>
      </c>
      <c r="H69">
        <v>0</v>
      </c>
      <c r="I69" t="s">
        <v>182</v>
      </c>
      <c r="J69" t="str">
        <f>IF(TableJournal[[#This Row],[Account_Name]]="Cash","Cash","Credit")</f>
        <v>Credit</v>
      </c>
    </row>
    <row r="70" spans="1:10" x14ac:dyDescent="0.3">
      <c r="A70" t="s">
        <v>373</v>
      </c>
      <c r="B70" s="17">
        <v>46257</v>
      </c>
      <c r="C70" s="17" t="s">
        <v>372</v>
      </c>
      <c r="D70" s="17" t="s">
        <v>204</v>
      </c>
      <c r="E70" t="s">
        <v>145</v>
      </c>
      <c r="F70" t="s">
        <v>202</v>
      </c>
      <c r="G70">
        <v>0</v>
      </c>
      <c r="H70" s="46">
        <v>95</v>
      </c>
      <c r="I70" t="s">
        <v>182</v>
      </c>
      <c r="J70" t="str">
        <f>IF(TableJournal[[#This Row],[Account_Name]]="Cash","Cash","Credit")</f>
        <v>Cash</v>
      </c>
    </row>
    <row r="71" spans="1:10" x14ac:dyDescent="0.3">
      <c r="A71" t="s">
        <v>374</v>
      </c>
      <c r="B71" s="17">
        <v>46257</v>
      </c>
      <c r="C71" s="17" t="s">
        <v>372</v>
      </c>
      <c r="D71" s="17" t="s">
        <v>241</v>
      </c>
      <c r="E71" t="s">
        <v>181</v>
      </c>
      <c r="F71" t="s">
        <v>202</v>
      </c>
      <c r="G71" s="46">
        <v>5</v>
      </c>
      <c r="H71">
        <v>0</v>
      </c>
      <c r="I71" t="s">
        <v>182</v>
      </c>
      <c r="J71" t="str">
        <f>IF(TableJournal[[#This Row],[Account_Name]]="Cash","Cash","Credit")</f>
        <v>Credit</v>
      </c>
    </row>
    <row r="72" spans="1:10" x14ac:dyDescent="0.3">
      <c r="A72" t="s">
        <v>369</v>
      </c>
      <c r="B72" s="17">
        <v>46257</v>
      </c>
      <c r="C72" s="17" t="s">
        <v>366</v>
      </c>
      <c r="D72" s="17" t="s">
        <v>204</v>
      </c>
      <c r="E72" t="s">
        <v>145</v>
      </c>
      <c r="F72" t="s">
        <v>201</v>
      </c>
      <c r="G72" s="46">
        <v>1400</v>
      </c>
      <c r="H72">
        <v>0</v>
      </c>
      <c r="I72" t="s">
        <v>200</v>
      </c>
      <c r="J72" s="1" t="str">
        <f>IF(TableJournal[[#This Row],[Account_Name]]="Cash","Cash","Credit")</f>
        <v>Cash</v>
      </c>
    </row>
    <row r="73" spans="1:10" x14ac:dyDescent="0.3">
      <c r="A73" t="s">
        <v>370</v>
      </c>
      <c r="B73" s="17">
        <v>46257</v>
      </c>
      <c r="C73" s="17" t="s">
        <v>366</v>
      </c>
      <c r="D73" s="17" t="s">
        <v>205</v>
      </c>
      <c r="E73" t="s">
        <v>183</v>
      </c>
      <c r="F73" t="s">
        <v>201</v>
      </c>
      <c r="G73">
        <v>0</v>
      </c>
      <c r="H73" s="46">
        <v>1400</v>
      </c>
      <c r="I73" t="s">
        <v>200</v>
      </c>
      <c r="J73" s="1" t="str">
        <f>IF(TableJournal[[#This Row],[Account_Name]]="Cash","Cash","Credit")</f>
        <v>Credit</v>
      </c>
    </row>
  </sheetData>
  <sheetProtection algorithmName="SHA-512" hashValue="tT6H9ltjMu0QGcUB+QFgv0/+kAwGW/oeRIMhk2KKIicIEC0wnkkJ6m8c+iNJlyyQZa5EhiwzvMNwD4WVD3TLbg==" saltValue="Zvr+xCg/od4GLOGeTkzQ9w==" spinCount="100000" sheet="1" objects="1" scenario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88BA3-3415-429C-AC91-78E2391299D4}">
  <sheetPr codeName="Sheet1"/>
  <dimension ref="A1:K29"/>
  <sheetViews>
    <sheetView showGridLines="0" showRowColHeaders="0" zoomScale="120" zoomScaleNormal="120" workbookViewId="0">
      <selection activeCell="H26" sqref="H26"/>
    </sheetView>
  </sheetViews>
  <sheetFormatPr defaultRowHeight="14.4" x14ac:dyDescent="0.3"/>
  <cols>
    <col min="1" max="1" width="10.77734375" bestFit="1" customWidth="1"/>
    <col min="2" max="2" width="17" customWidth="1"/>
    <col min="3" max="3" width="16.5546875" customWidth="1"/>
    <col min="4" max="4" width="6.44140625" bestFit="1" customWidth="1"/>
    <col min="5" max="5" width="7.6640625" bestFit="1" customWidth="1"/>
    <col min="6" max="6" width="7.77734375" bestFit="1" customWidth="1"/>
    <col min="7" max="7" width="11.77734375" bestFit="1" customWidth="1"/>
    <col min="8" max="8" width="16.6640625" bestFit="1" customWidth="1"/>
    <col min="9" max="9" width="18" bestFit="1" customWidth="1"/>
    <col min="10" max="10" width="15.5546875" customWidth="1"/>
    <col min="11" max="11" width="15" bestFit="1" customWidth="1"/>
  </cols>
  <sheetData>
    <row r="1" spans="1:11" s="91" customFormat="1" ht="35.4" customHeight="1" x14ac:dyDescent="0.3">
      <c r="A1" s="91" t="s">
        <v>20</v>
      </c>
      <c r="B1" s="91" t="s">
        <v>21</v>
      </c>
      <c r="C1" s="91" t="s">
        <v>0</v>
      </c>
      <c r="D1" s="91" t="s">
        <v>1</v>
      </c>
      <c r="E1" s="91" t="s">
        <v>2</v>
      </c>
      <c r="F1" s="91" t="s">
        <v>3</v>
      </c>
      <c r="G1" s="91" t="s">
        <v>4</v>
      </c>
      <c r="H1" s="91" t="s">
        <v>88</v>
      </c>
      <c r="I1" s="91" t="s">
        <v>89</v>
      </c>
      <c r="J1" s="91" t="s">
        <v>90</v>
      </c>
      <c r="K1" s="91" t="s">
        <v>91</v>
      </c>
    </row>
    <row r="2" spans="1:11" x14ac:dyDescent="0.3">
      <c r="A2" t="str">
        <f t="shared" ref="A2:A7" si="0">"ACC-" &amp; TEXT(ROW()-1,"0000")</f>
        <v>ACC-0001</v>
      </c>
      <c r="B2" t="s">
        <v>186</v>
      </c>
      <c r="C2" s="42" t="s">
        <v>189</v>
      </c>
      <c r="E2" t="s">
        <v>195</v>
      </c>
      <c r="F2" t="s">
        <v>194</v>
      </c>
      <c r="H2" t="s">
        <v>263</v>
      </c>
      <c r="I2" t="s">
        <v>104</v>
      </c>
      <c r="J2">
        <v>0</v>
      </c>
      <c r="K2">
        <f>SUMIF(TableJournal[Account_ID],TableAccounts[[#This Row],[Account_ID]],TableJournal[Debit])-SUMIF(TableJournal[Account_ID],TableAccounts[[#This Row],[Account_ID]],TableJournal[Credit])</f>
        <v>-5900</v>
      </c>
    </row>
    <row r="3" spans="1:11" x14ac:dyDescent="0.3">
      <c r="A3" t="str">
        <f t="shared" si="0"/>
        <v>ACC-0002</v>
      </c>
      <c r="B3" t="s">
        <v>185</v>
      </c>
      <c r="C3" s="42" t="s">
        <v>190</v>
      </c>
      <c r="E3" t="s">
        <v>196</v>
      </c>
      <c r="F3" t="s">
        <v>194</v>
      </c>
      <c r="H3" t="s">
        <v>263</v>
      </c>
      <c r="I3" t="s">
        <v>104</v>
      </c>
      <c r="J3">
        <v>0</v>
      </c>
      <c r="K3">
        <f>SUMIF(TableJournal[Account_ID],TableAccounts[[#This Row],[Account_ID]],TableJournal[Debit])-SUMIF(TableJournal[Account_ID],TableAccounts[[#This Row],[Account_ID]],TableJournal[Credit])</f>
        <v>0</v>
      </c>
    </row>
    <row r="4" spans="1:11" x14ac:dyDescent="0.3">
      <c r="A4" t="str">
        <f t="shared" si="0"/>
        <v>ACC-0003</v>
      </c>
      <c r="B4" t="s">
        <v>184</v>
      </c>
      <c r="C4" s="42" t="s">
        <v>191</v>
      </c>
      <c r="E4" t="s">
        <v>197</v>
      </c>
      <c r="F4" t="s">
        <v>194</v>
      </c>
      <c r="H4" t="s">
        <v>264</v>
      </c>
      <c r="I4" t="s">
        <v>105</v>
      </c>
      <c r="J4">
        <v>0</v>
      </c>
      <c r="K4">
        <f>SUMIF(TableJournal[Account_ID],TableAccounts[[#This Row],[Account_ID]],TableJournal[Debit])-SUMIF(TableJournal[Account_ID],TableAccounts[[#This Row],[Account_ID]],TableJournal[Credit])</f>
        <v>3800</v>
      </c>
    </row>
    <row r="5" spans="1:11" x14ac:dyDescent="0.3">
      <c r="A5" t="str">
        <f t="shared" si="0"/>
        <v>ACC-0004</v>
      </c>
      <c r="B5" t="s">
        <v>188</v>
      </c>
      <c r="C5" s="42" t="s">
        <v>87</v>
      </c>
      <c r="E5" t="s">
        <v>87</v>
      </c>
      <c r="F5" t="s">
        <v>194</v>
      </c>
      <c r="H5" t="s">
        <v>264</v>
      </c>
      <c r="I5" t="s">
        <v>105</v>
      </c>
      <c r="J5">
        <v>0</v>
      </c>
      <c r="K5">
        <f>SUMIF(TableJournal[Account_ID],TableAccounts[[#This Row],[Account_ID]],TableJournal[Debit])-SUMIF(TableJournal[Account_ID],TableAccounts[[#This Row],[Account_ID]],TableJournal[Credit])</f>
        <v>0</v>
      </c>
    </row>
    <row r="6" spans="1:11" x14ac:dyDescent="0.3">
      <c r="A6" t="str">
        <f t="shared" si="0"/>
        <v>ACC-0005</v>
      </c>
      <c r="B6" t="s">
        <v>106</v>
      </c>
      <c r="C6" s="42" t="s">
        <v>192</v>
      </c>
      <c r="E6" t="s">
        <v>198</v>
      </c>
      <c r="F6" t="s">
        <v>194</v>
      </c>
      <c r="H6" t="s">
        <v>106</v>
      </c>
      <c r="I6" t="s">
        <v>106</v>
      </c>
      <c r="J6">
        <v>0</v>
      </c>
      <c r="K6">
        <f>SUMIF(TableJournal[Account_ID],TableAccounts[[#This Row],[Account_ID]],TableJournal[Debit])-SUMIF(TableJournal[Account_ID],TableAccounts[[#This Row],[Account_ID]],TableJournal[Credit])</f>
        <v>26000</v>
      </c>
    </row>
    <row r="7" spans="1:11" x14ac:dyDescent="0.3">
      <c r="A7" t="str">
        <f t="shared" si="0"/>
        <v>ACC-0006</v>
      </c>
      <c r="B7" t="s">
        <v>187</v>
      </c>
      <c r="C7" s="42" t="s">
        <v>193</v>
      </c>
      <c r="E7" t="s">
        <v>199</v>
      </c>
      <c r="F7" t="s">
        <v>194</v>
      </c>
      <c r="H7" t="s">
        <v>262</v>
      </c>
      <c r="I7" t="s">
        <v>105</v>
      </c>
      <c r="J7">
        <v>0</v>
      </c>
      <c r="K7">
        <f>SUMIF(TableJournal[Account_ID],TableAccounts[[#This Row],[Account_ID]],TableJournal[Debit])-SUMIF(TableJournal[Account_ID],TableAccounts[[#This Row],[Account_ID]],TableJournal[Credit])</f>
        <v>8800</v>
      </c>
    </row>
    <row r="8" spans="1:11" x14ac:dyDescent="0.3">
      <c r="A8" s="1" t="str">
        <f t="shared" ref="A8:A13" si="1">"ACC-" &amp; TEXT(ROW()-1,"0000")</f>
        <v>ACC-0007</v>
      </c>
      <c r="B8" t="s">
        <v>145</v>
      </c>
      <c r="H8" t="s">
        <v>262</v>
      </c>
      <c r="I8" t="s">
        <v>145</v>
      </c>
      <c r="J8">
        <v>0</v>
      </c>
      <c r="K8">
        <f>SUMIF(TableJournal[Account_ID],TableAccounts[[#This Row],[Account_ID]],TableJournal[Debit])-SUMIF(TableJournal[Account_ID],TableAccounts[[#This Row],[Account_ID]],TableJournal[Credit])</f>
        <v>12845</v>
      </c>
    </row>
    <row r="9" spans="1:11" x14ac:dyDescent="0.3">
      <c r="A9" s="1" t="str">
        <f t="shared" si="1"/>
        <v>ACC-0008</v>
      </c>
      <c r="B9" t="s">
        <v>179</v>
      </c>
      <c r="H9" t="s">
        <v>264</v>
      </c>
      <c r="I9" t="s">
        <v>179</v>
      </c>
      <c r="J9">
        <v>0</v>
      </c>
      <c r="K9">
        <f>SUMIF(TableJournal[Account_ID],TableAccounts[[#This Row],[Account_ID]],TableJournal[Debit])-SUMIF(TableJournal[Account_ID],TableAccounts[[#This Row],[Account_ID]],TableJournal[Credit])</f>
        <v>0</v>
      </c>
    </row>
    <row r="10" spans="1:11" x14ac:dyDescent="0.3">
      <c r="A10" s="1" t="str">
        <f t="shared" si="1"/>
        <v>ACC-0009</v>
      </c>
      <c r="B10" t="s">
        <v>180</v>
      </c>
      <c r="H10" t="s">
        <v>263</v>
      </c>
      <c r="I10" t="s">
        <v>265</v>
      </c>
      <c r="J10">
        <v>0</v>
      </c>
      <c r="K10">
        <f>SUMIF(TableJournal[Account_ID],TableAccounts[[#This Row],[Account_ID]],TableJournal[Debit])-SUMIF(TableJournal[Account_ID],TableAccounts[[#This Row],[Account_ID]],TableJournal[Credit])</f>
        <v>-120</v>
      </c>
    </row>
    <row r="11" spans="1:11" x14ac:dyDescent="0.3">
      <c r="A11" s="1" t="str">
        <f t="shared" si="1"/>
        <v>ACC-0010</v>
      </c>
      <c r="B11" t="s">
        <v>181</v>
      </c>
      <c r="H11" t="s">
        <v>264</v>
      </c>
      <c r="I11" t="s">
        <v>266</v>
      </c>
      <c r="J11">
        <v>0</v>
      </c>
      <c r="K11">
        <f>SUMIF(TableJournal[Account_ID],TableAccounts[[#This Row],[Account_ID]],TableJournal[Debit])-SUMIF(TableJournal[Account_ID],TableAccounts[[#This Row],[Account_ID]],TableJournal[Credit])</f>
        <v>75</v>
      </c>
    </row>
    <row r="12" spans="1:11" x14ac:dyDescent="0.3">
      <c r="A12" s="1" t="str">
        <f t="shared" si="1"/>
        <v>ACC-0011</v>
      </c>
      <c r="B12" t="s">
        <v>183</v>
      </c>
      <c r="H12" t="s">
        <v>267</v>
      </c>
      <c r="I12" t="s">
        <v>183</v>
      </c>
      <c r="J12">
        <v>0</v>
      </c>
      <c r="K12">
        <f>SUMIF(TableJournal[Account_ID],TableAccounts[[#This Row],[Account_ID]],TableJournal[Debit])-SUMIF(TableJournal[Account_ID],TableAccounts[[#This Row],[Account_ID]],TableJournal[Credit])</f>
        <v>-75480</v>
      </c>
    </row>
    <row r="13" spans="1:11" x14ac:dyDescent="0.3">
      <c r="A13" s="1" t="str">
        <f t="shared" si="1"/>
        <v>ACC-0012</v>
      </c>
      <c r="B13" t="s">
        <v>182</v>
      </c>
      <c r="H13" t="s">
        <v>106</v>
      </c>
      <c r="I13" t="s">
        <v>182</v>
      </c>
      <c r="J13">
        <v>0</v>
      </c>
      <c r="K13">
        <f>SUMIF(TableJournal[Account_ID],TableAccounts[[#This Row],[Account_ID]],TableJournal[Debit])-SUMIF(TableJournal[Account_ID],TableAccounts[[#This Row],[Account_ID]],TableJournal[Credit])</f>
        <v>29980</v>
      </c>
    </row>
    <row r="14" spans="1:11" x14ac:dyDescent="0.3">
      <c r="A14" s="1" t="str">
        <f>"ACC-" &amp; TEXT(ROW()-1,"0000")</f>
        <v>ACC-0013</v>
      </c>
      <c r="B14" t="s">
        <v>146</v>
      </c>
      <c r="H14" t="s">
        <v>264</v>
      </c>
      <c r="I14" t="s">
        <v>268</v>
      </c>
      <c r="J14">
        <v>0</v>
      </c>
      <c r="K14">
        <f>SUMIF(TableJournal[Account_ID],TableAccounts[[#This Row],[Account_ID]],TableJournal[Debit])-SUMIF(TableJournal[Account_ID],TableAccounts[[#This Row],[Account_ID]],TableJournal[Credit])</f>
        <v>0</v>
      </c>
    </row>
    <row r="16" spans="1:11" x14ac:dyDescent="0.3">
      <c r="C16" s="47"/>
      <c r="D16" s="47"/>
      <c r="E16" s="47"/>
    </row>
    <row r="21" spans="3:5" x14ac:dyDescent="0.3">
      <c r="C21" s="50"/>
      <c r="D21" s="49"/>
      <c r="E21" s="49"/>
    </row>
    <row r="22" spans="3:5" x14ac:dyDescent="0.3">
      <c r="C22" s="50"/>
      <c r="D22" s="49"/>
      <c r="E22" s="49"/>
    </row>
    <row r="23" spans="3:5" x14ac:dyDescent="0.3">
      <c r="C23" s="50"/>
      <c r="D23" s="49"/>
      <c r="E23" s="49"/>
    </row>
    <row r="24" spans="3:5" x14ac:dyDescent="0.3">
      <c r="C24" s="50"/>
      <c r="D24" s="49"/>
      <c r="E24" s="49"/>
    </row>
    <row r="25" spans="3:5" x14ac:dyDescent="0.3">
      <c r="C25" s="50"/>
      <c r="D25" s="49"/>
      <c r="E25" s="49"/>
    </row>
    <row r="26" spans="3:5" x14ac:dyDescent="0.3">
      <c r="C26" s="50"/>
      <c r="D26" s="49"/>
      <c r="E26" s="49"/>
    </row>
    <row r="27" spans="3:5" x14ac:dyDescent="0.3">
      <c r="C27" s="50"/>
      <c r="D27" s="49"/>
      <c r="E27" s="49"/>
    </row>
    <row r="28" spans="3:5" x14ac:dyDescent="0.3">
      <c r="C28" s="50"/>
      <c r="D28" s="49"/>
      <c r="E28" s="49"/>
    </row>
    <row r="29" spans="3:5" x14ac:dyDescent="0.3">
      <c r="C29" s="50"/>
      <c r="D29" s="49"/>
      <c r="E29" s="49"/>
    </row>
  </sheetData>
  <sheetProtection algorithmName="SHA-512" hashValue="V9iH7cn6K2f+Of0Vsm5bLx7tSBUwo9XqoDJSZtYV75s71hR30yv9f17jsyFqSE3FUio08AhVufiT+aPf6nB/TA==" saltValue="lvfj5T7Fn1XWcoFed4lRHA==" spinCount="100000" sheet="1" objects="1" scenarios="1"/>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0EBDF-3125-4A52-8F59-F0659A41FE54}">
  <sheetPr codeName="Sheet16"/>
  <dimension ref="C1:Z59"/>
  <sheetViews>
    <sheetView showGridLines="0" showRowColHeaders="0" zoomScale="120" zoomScaleNormal="120" workbookViewId="0"/>
  </sheetViews>
  <sheetFormatPr defaultColWidth="0" defaultRowHeight="13.8" customHeight="1" zeroHeight="1" x14ac:dyDescent="0.3"/>
  <cols>
    <col min="1" max="1" width="9.33203125" customWidth="1"/>
    <col min="2" max="2" width="6.6640625" customWidth="1"/>
    <col min="3" max="3" width="19.109375" customWidth="1"/>
    <col min="4" max="4" width="35.21875" bestFit="1" customWidth="1"/>
    <col min="5" max="9" width="9.77734375" customWidth="1"/>
    <col min="10" max="10" width="7.5546875" customWidth="1"/>
    <col min="11" max="11" width="16.44140625" customWidth="1"/>
    <col min="12" max="17" width="9.77734375" customWidth="1"/>
    <col min="18" max="26" width="9.77734375" hidden="1" customWidth="1"/>
  </cols>
  <sheetData>
    <row r="1" spans="3:4" s="73" customFormat="1" ht="29.4" customHeight="1" x14ac:dyDescent="0.3"/>
    <row r="2" spans="3:4" s="97" customFormat="1" ht="28.8" customHeight="1" x14ac:dyDescent="0.35">
      <c r="C2" s="98" t="s">
        <v>319</v>
      </c>
    </row>
    <row r="3" spans="3:4" s="75" customFormat="1" ht="14.4" x14ac:dyDescent="0.3"/>
    <row r="4" spans="3:4" s="75" customFormat="1" ht="15.6" x14ac:dyDescent="0.3">
      <c r="C4" s="99" t="s">
        <v>320</v>
      </c>
      <c r="D4" s="99" t="s">
        <v>321</v>
      </c>
    </row>
    <row r="5" spans="3:4" s="75" customFormat="1" ht="15.6" x14ac:dyDescent="0.3">
      <c r="C5" s="99" t="s">
        <v>322</v>
      </c>
      <c r="D5" s="100" t="s">
        <v>323</v>
      </c>
    </row>
    <row r="6" spans="3:4" s="75" customFormat="1" ht="15.6" x14ac:dyDescent="0.3">
      <c r="C6" s="99" t="s">
        <v>324</v>
      </c>
      <c r="D6" s="101">
        <v>923002740001</v>
      </c>
    </row>
    <row r="7" spans="3:4" s="75" customFormat="1" ht="15.6" x14ac:dyDescent="0.3">
      <c r="C7" s="99" t="s">
        <v>325</v>
      </c>
      <c r="D7" s="99" t="s">
        <v>334</v>
      </c>
    </row>
    <row r="8" spans="3:4" s="75" customFormat="1" ht="15.6" x14ac:dyDescent="0.3">
      <c r="C8" s="99" t="s">
        <v>326</v>
      </c>
      <c r="D8" s="102">
        <v>46255</v>
      </c>
    </row>
    <row r="9" spans="3:4" s="75" customFormat="1" ht="14.4" x14ac:dyDescent="0.3"/>
    <row r="10" spans="3:4" s="75" customFormat="1" ht="14.4" x14ac:dyDescent="0.3"/>
    <row r="11" spans="3:4" s="75" customFormat="1" ht="18" x14ac:dyDescent="0.35">
      <c r="C11" s="103" t="s">
        <v>327</v>
      </c>
    </row>
    <row r="12" spans="3:4" s="75" customFormat="1" ht="14.4" x14ac:dyDescent="0.3"/>
    <row r="13" spans="3:4" s="75" customFormat="1" ht="15.6" x14ac:dyDescent="0.3">
      <c r="C13" s="99" t="s">
        <v>328</v>
      </c>
    </row>
    <row r="14" spans="3:4" s="75" customFormat="1" ht="15.6" x14ac:dyDescent="0.3">
      <c r="C14" s="99" t="s">
        <v>329</v>
      </c>
    </row>
    <row r="15" spans="3:4" s="75" customFormat="1" ht="14.4" x14ac:dyDescent="0.3"/>
    <row r="16" spans="3:4" s="75" customFormat="1" ht="14.4" x14ac:dyDescent="0.3"/>
    <row r="17" spans="3:3" s="75" customFormat="1" ht="18" x14ac:dyDescent="0.35">
      <c r="C17" s="103" t="s">
        <v>330</v>
      </c>
    </row>
    <row r="18" spans="3:3" s="75" customFormat="1" ht="14.4" x14ac:dyDescent="0.3"/>
    <row r="19" spans="3:3" s="75" customFormat="1" ht="15.6" x14ac:dyDescent="0.3">
      <c r="C19" s="99" t="s">
        <v>331</v>
      </c>
    </row>
    <row r="20" spans="3:3" s="75" customFormat="1" ht="15.6" x14ac:dyDescent="0.3">
      <c r="C20" s="99" t="s">
        <v>332</v>
      </c>
    </row>
    <row r="21" spans="3:3" s="75" customFormat="1" ht="15.6" x14ac:dyDescent="0.3">
      <c r="C21" s="99"/>
    </row>
    <row r="22" spans="3:3" s="75" customFormat="1" ht="15.6" x14ac:dyDescent="0.3">
      <c r="C22" s="99"/>
    </row>
    <row r="23" spans="3:3" s="75" customFormat="1" ht="15.6" x14ac:dyDescent="0.3">
      <c r="C23" s="99" t="s">
        <v>333</v>
      </c>
    </row>
    <row r="24" spans="3:3" s="75" customFormat="1" ht="14.4" x14ac:dyDescent="0.3"/>
    <row r="25" spans="3:3" s="75" customFormat="1" ht="14.4" x14ac:dyDescent="0.3"/>
    <row r="26" spans="3:3" s="75" customFormat="1" ht="14.4" x14ac:dyDescent="0.3"/>
    <row r="27" spans="3:3" s="75" customFormat="1" ht="14.4" x14ac:dyDescent="0.3"/>
    <row r="28" spans="3:3" s="75" customFormat="1" ht="14.4" x14ac:dyDescent="0.3"/>
    <row r="29" spans="3:3" s="75" customFormat="1" ht="14.4" x14ac:dyDescent="0.3"/>
    <row r="30" spans="3:3" s="75" customFormat="1" ht="14.4" x14ac:dyDescent="0.3"/>
    <row r="31" spans="3:3" s="75" customFormat="1" ht="14.4" x14ac:dyDescent="0.3"/>
    <row r="32" spans="3:3" s="75" customFormat="1" ht="14.4" x14ac:dyDescent="0.3"/>
    <row r="33" s="75" customFormat="1" ht="14.4" x14ac:dyDescent="0.3"/>
    <row r="34" s="75" customFormat="1" ht="14.4" x14ac:dyDescent="0.3"/>
    <row r="35" s="75" customFormat="1" ht="14.4" x14ac:dyDescent="0.3"/>
    <row r="36" s="75" customFormat="1" ht="14.4" x14ac:dyDescent="0.3"/>
    <row r="37" s="75" customFormat="1" ht="14.4" hidden="1" x14ac:dyDescent="0.3"/>
    <row r="38" s="75" customFormat="1" ht="14.4" hidden="1" x14ac:dyDescent="0.3"/>
    <row r="39" s="75" customFormat="1" ht="14.4" hidden="1" x14ac:dyDescent="0.3"/>
    <row r="40" s="75" customFormat="1" ht="14.4" hidden="1" x14ac:dyDescent="0.3"/>
    <row r="41" s="75" customFormat="1" ht="14.4" hidden="1" x14ac:dyDescent="0.3"/>
    <row r="42" s="75" customFormat="1" ht="14.4" hidden="1" x14ac:dyDescent="0.3"/>
    <row r="43" s="75" customFormat="1" ht="14.4" hidden="1" x14ac:dyDescent="0.3"/>
    <row r="44" s="75" customFormat="1" ht="14.4" hidden="1" x14ac:dyDescent="0.3"/>
    <row r="45" s="75" customFormat="1" ht="14.4" hidden="1" x14ac:dyDescent="0.3"/>
    <row r="46" s="75" customFormat="1" ht="14.4" hidden="1" x14ac:dyDescent="0.3"/>
    <row r="47" s="75" customFormat="1" ht="14.4" hidden="1" x14ac:dyDescent="0.3"/>
    <row r="48" s="75" customFormat="1" ht="14.4" hidden="1" x14ac:dyDescent="0.3"/>
    <row r="49" s="75" customFormat="1" ht="14.4" hidden="1" x14ac:dyDescent="0.3"/>
    <row r="50" s="75" customFormat="1" ht="14.4" hidden="1" x14ac:dyDescent="0.3"/>
    <row r="51" s="75" customFormat="1" ht="14.4" hidden="1" x14ac:dyDescent="0.3"/>
    <row r="52" s="75" customFormat="1" ht="14.4" hidden="1" x14ac:dyDescent="0.3"/>
    <row r="53" s="75" customFormat="1" ht="14.4" hidden="1" x14ac:dyDescent="0.3"/>
    <row r="54" s="75" customFormat="1" ht="14.4" hidden="1" x14ac:dyDescent="0.3"/>
    <row r="55" s="75" customFormat="1" ht="14.4" hidden="1" x14ac:dyDescent="0.3"/>
    <row r="56" s="75" customFormat="1" ht="14.4" hidden="1" x14ac:dyDescent="0.3"/>
    <row r="57" s="75" customFormat="1" ht="14.4" hidden="1" x14ac:dyDescent="0.3"/>
    <row r="58" s="75" customFormat="1" ht="14.4" hidden="1" x14ac:dyDescent="0.3"/>
    <row r="59" s="75" customFormat="1" ht="14.4" hidden="1" x14ac:dyDescent="0.3"/>
  </sheetData>
  <sheetProtection algorithmName="SHA-512" hashValue="LK54P8G5AlIsY/+fFPJDCHTkC5IvcdIe6j7WMM7ax8S/oyi4awdarQyU/EhxM1NAxz8lTGZd2mkcr3CFyBUcGA==" saltValue="gHyVXP10Y+R2BGXUBEwfYw==" spinCount="100000" sheet="1" objects="1" scenarios="1" selectLockedCells="1"/>
  <hyperlinks>
    <hyperlink ref="D5" r:id="rId1" xr:uid="{CED87DD6-F9D1-47D5-A494-990AA4B13B2E}"/>
  </hyperlink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82C27-BC11-46DD-B929-4E77C75EAE4C}">
  <sheetPr codeName="Sheet4"/>
  <dimension ref="A1:M13"/>
  <sheetViews>
    <sheetView showGridLines="0" showRowColHeaders="0" zoomScale="120" zoomScaleNormal="120" workbookViewId="0">
      <selection activeCell="G25" sqref="G25"/>
    </sheetView>
  </sheetViews>
  <sheetFormatPr defaultRowHeight="14.4" x14ac:dyDescent="0.3"/>
  <cols>
    <col min="1" max="1" width="11.44140625" bestFit="1" customWidth="1"/>
    <col min="2" max="2" width="13.6640625" bestFit="1" customWidth="1"/>
    <col min="3" max="3" width="14.109375" bestFit="1" customWidth="1"/>
    <col min="4" max="4" width="10.77734375" bestFit="1" customWidth="1"/>
    <col min="5" max="5" width="9.44140625" bestFit="1" customWidth="1"/>
    <col min="6" max="6" width="11.77734375" bestFit="1" customWidth="1"/>
    <col min="7" max="7" width="8.33203125" bestFit="1" customWidth="1"/>
    <col min="8" max="8" width="11.33203125" bestFit="1" customWidth="1"/>
    <col min="9" max="9" width="8.6640625" customWidth="1"/>
    <col min="10" max="10" width="7.109375" customWidth="1"/>
    <col min="11" max="11" width="10.5546875" bestFit="1" customWidth="1"/>
    <col min="12" max="12" width="8.5546875" bestFit="1" customWidth="1"/>
    <col min="13" max="13" width="17.5546875" customWidth="1"/>
  </cols>
  <sheetData>
    <row r="1" spans="1:13" s="91" customFormat="1" ht="35.4" customHeight="1" x14ac:dyDescent="0.3">
      <c r="A1" s="91" t="s">
        <v>94</v>
      </c>
      <c r="B1" s="91" t="s">
        <v>161</v>
      </c>
      <c r="C1" s="91" t="s">
        <v>21</v>
      </c>
      <c r="D1" s="91" t="s">
        <v>20</v>
      </c>
      <c r="E1" s="91" t="s">
        <v>11</v>
      </c>
      <c r="F1" s="91" t="s">
        <v>12</v>
      </c>
      <c r="G1" s="91" t="s">
        <v>13</v>
      </c>
      <c r="H1" s="91" t="s">
        <v>14</v>
      </c>
      <c r="I1" s="91" t="s">
        <v>96</v>
      </c>
      <c r="J1" s="91" t="s">
        <v>108</v>
      </c>
      <c r="K1" s="91" t="s">
        <v>16</v>
      </c>
      <c r="L1" s="91" t="s">
        <v>171</v>
      </c>
      <c r="M1" s="91" t="s">
        <v>95</v>
      </c>
    </row>
    <row r="2" spans="1:13" x14ac:dyDescent="0.3">
      <c r="A2" t="s">
        <v>156</v>
      </c>
    </row>
    <row r="3" spans="1:13" x14ac:dyDescent="0.3">
      <c r="A3" t="s">
        <v>236</v>
      </c>
      <c r="B3" s="17">
        <v>46254</v>
      </c>
      <c r="C3" t="s">
        <v>145</v>
      </c>
      <c r="D3" t="s">
        <v>204</v>
      </c>
      <c r="E3">
        <v>3100</v>
      </c>
      <c r="F3">
        <v>20</v>
      </c>
      <c r="G3">
        <v>0</v>
      </c>
      <c r="H3">
        <v>3120</v>
      </c>
      <c r="I3" t="s">
        <v>145</v>
      </c>
      <c r="J3" t="s">
        <v>148</v>
      </c>
      <c r="K3" t="s">
        <v>159</v>
      </c>
      <c r="L3" t="s">
        <v>182</v>
      </c>
    </row>
    <row r="4" spans="1:13" x14ac:dyDescent="0.3">
      <c r="A4" t="s">
        <v>172</v>
      </c>
      <c r="B4" s="17">
        <v>46254</v>
      </c>
      <c r="C4" t="s">
        <v>145</v>
      </c>
      <c r="D4" t="s">
        <v>204</v>
      </c>
      <c r="E4">
        <v>2700</v>
      </c>
      <c r="F4">
        <v>50</v>
      </c>
      <c r="G4">
        <v>10</v>
      </c>
      <c r="H4">
        <v>2740</v>
      </c>
      <c r="I4" t="s">
        <v>145</v>
      </c>
      <c r="J4" t="s">
        <v>148</v>
      </c>
      <c r="K4" t="s">
        <v>159</v>
      </c>
      <c r="L4" t="s">
        <v>182</v>
      </c>
      <c r="M4">
        <v>0</v>
      </c>
    </row>
    <row r="5" spans="1:13" x14ac:dyDescent="0.3">
      <c r="A5" t="s">
        <v>173</v>
      </c>
      <c r="B5" s="17">
        <v>46254</v>
      </c>
      <c r="C5" t="s">
        <v>145</v>
      </c>
      <c r="D5" t="s">
        <v>204</v>
      </c>
      <c r="E5">
        <v>6000</v>
      </c>
      <c r="F5">
        <v>0</v>
      </c>
      <c r="G5">
        <v>0</v>
      </c>
      <c r="H5">
        <v>6000</v>
      </c>
      <c r="I5" t="s">
        <v>145</v>
      </c>
      <c r="J5" t="s">
        <v>148</v>
      </c>
      <c r="K5" t="s">
        <v>159</v>
      </c>
      <c r="L5" t="s">
        <v>182</v>
      </c>
      <c r="M5">
        <v>0</v>
      </c>
    </row>
    <row r="6" spans="1:13" x14ac:dyDescent="0.3">
      <c r="A6" t="s">
        <v>277</v>
      </c>
      <c r="B6" s="17">
        <v>46254</v>
      </c>
      <c r="C6" t="s">
        <v>186</v>
      </c>
      <c r="D6" t="s">
        <v>280</v>
      </c>
      <c r="E6">
        <v>6000</v>
      </c>
      <c r="F6">
        <v>0</v>
      </c>
      <c r="G6">
        <v>100</v>
      </c>
      <c r="H6">
        <v>5900</v>
      </c>
      <c r="I6" t="s">
        <v>147</v>
      </c>
      <c r="J6" t="s">
        <v>149</v>
      </c>
      <c r="K6" s="17">
        <v>46284</v>
      </c>
      <c r="L6" t="s">
        <v>182</v>
      </c>
      <c r="M6">
        <v>0</v>
      </c>
    </row>
    <row r="7" spans="1:13" x14ac:dyDescent="0.3">
      <c r="A7" t="s">
        <v>281</v>
      </c>
      <c r="B7" s="17">
        <v>46254</v>
      </c>
      <c r="C7" t="s">
        <v>185</v>
      </c>
      <c r="D7" t="s">
        <v>284</v>
      </c>
      <c r="E7">
        <v>1800</v>
      </c>
      <c r="F7">
        <v>0</v>
      </c>
      <c r="G7">
        <v>100</v>
      </c>
      <c r="H7">
        <v>1700</v>
      </c>
      <c r="I7" t="s">
        <v>147</v>
      </c>
      <c r="J7" t="s">
        <v>149</v>
      </c>
      <c r="K7" s="17">
        <v>46284</v>
      </c>
      <c r="L7" t="s">
        <v>182</v>
      </c>
      <c r="M7">
        <v>0</v>
      </c>
    </row>
    <row r="8" spans="1:13" x14ac:dyDescent="0.3">
      <c r="A8" t="s">
        <v>302</v>
      </c>
      <c r="B8" s="17">
        <v>46254</v>
      </c>
      <c r="C8" t="s">
        <v>145</v>
      </c>
      <c r="D8" t="s">
        <v>204</v>
      </c>
      <c r="E8">
        <v>500</v>
      </c>
      <c r="F8">
        <v>0</v>
      </c>
      <c r="G8">
        <v>0</v>
      </c>
      <c r="H8">
        <v>500</v>
      </c>
      <c r="I8" t="s">
        <v>145</v>
      </c>
      <c r="J8" t="s">
        <v>148</v>
      </c>
      <c r="K8" t="s">
        <v>159</v>
      </c>
      <c r="L8" t="s">
        <v>182</v>
      </c>
      <c r="M8">
        <v>0</v>
      </c>
    </row>
    <row r="9" spans="1:13" x14ac:dyDescent="0.3">
      <c r="A9" t="s">
        <v>305</v>
      </c>
      <c r="B9" s="17">
        <v>46255</v>
      </c>
      <c r="C9" t="s">
        <v>145</v>
      </c>
      <c r="D9" t="s">
        <v>204</v>
      </c>
      <c r="E9">
        <v>6000</v>
      </c>
      <c r="F9">
        <v>0</v>
      </c>
      <c r="G9">
        <v>2000</v>
      </c>
      <c r="H9">
        <v>4000</v>
      </c>
      <c r="I9" t="s">
        <v>145</v>
      </c>
      <c r="J9" t="s">
        <v>148</v>
      </c>
      <c r="K9" t="s">
        <v>159</v>
      </c>
      <c r="L9" t="s">
        <v>182</v>
      </c>
      <c r="M9">
        <v>0</v>
      </c>
    </row>
    <row r="10" spans="1:13" x14ac:dyDescent="0.3">
      <c r="A10" t="s">
        <v>313</v>
      </c>
      <c r="B10" s="17">
        <v>46255</v>
      </c>
      <c r="C10" t="s">
        <v>145</v>
      </c>
      <c r="D10" t="s">
        <v>204</v>
      </c>
      <c r="E10">
        <v>2000</v>
      </c>
      <c r="F10">
        <v>0</v>
      </c>
      <c r="G10">
        <v>0</v>
      </c>
      <c r="H10">
        <v>2000</v>
      </c>
      <c r="I10" t="s">
        <v>145</v>
      </c>
      <c r="J10" t="s">
        <v>148</v>
      </c>
      <c r="K10" t="s">
        <v>159</v>
      </c>
      <c r="L10" t="s">
        <v>182</v>
      </c>
      <c r="M10">
        <v>0</v>
      </c>
    </row>
    <row r="11" spans="1:13" x14ac:dyDescent="0.3">
      <c r="A11" t="s">
        <v>350</v>
      </c>
      <c r="B11" s="17">
        <v>46256</v>
      </c>
      <c r="C11" t="s">
        <v>145</v>
      </c>
      <c r="D11" t="s">
        <v>204</v>
      </c>
      <c r="E11">
        <v>3000</v>
      </c>
      <c r="F11">
        <v>0</v>
      </c>
      <c r="G11">
        <v>0</v>
      </c>
      <c r="H11">
        <v>3000</v>
      </c>
      <c r="I11" t="s">
        <v>145</v>
      </c>
      <c r="J11" t="s">
        <v>148</v>
      </c>
      <c r="K11" t="s">
        <v>159</v>
      </c>
      <c r="L11" t="s">
        <v>182</v>
      </c>
      <c r="M11">
        <v>0</v>
      </c>
    </row>
    <row r="12" spans="1:13" x14ac:dyDescent="0.3">
      <c r="A12" t="s">
        <v>371</v>
      </c>
      <c r="B12" s="17">
        <v>46257</v>
      </c>
      <c r="C12" t="s">
        <v>145</v>
      </c>
      <c r="D12" t="s">
        <v>204</v>
      </c>
      <c r="E12">
        <v>1000</v>
      </c>
      <c r="F12">
        <v>0</v>
      </c>
      <c r="G12">
        <v>0</v>
      </c>
      <c r="H12">
        <v>1000</v>
      </c>
      <c r="I12" t="s">
        <v>145</v>
      </c>
      <c r="J12" t="s">
        <v>148</v>
      </c>
      <c r="K12" t="s">
        <v>159</v>
      </c>
      <c r="L12" t="s">
        <v>182</v>
      </c>
      <c r="M12">
        <v>0</v>
      </c>
    </row>
    <row r="13" spans="1:13" x14ac:dyDescent="0.3">
      <c r="A13" t="s">
        <v>372</v>
      </c>
      <c r="B13" s="17">
        <v>46257</v>
      </c>
      <c r="C13" t="s">
        <v>145</v>
      </c>
      <c r="D13" t="s">
        <v>204</v>
      </c>
      <c r="E13">
        <v>100</v>
      </c>
      <c r="F13">
        <v>5</v>
      </c>
      <c r="G13">
        <v>10</v>
      </c>
      <c r="H13">
        <v>95</v>
      </c>
      <c r="I13" t="s">
        <v>145</v>
      </c>
      <c r="J13" t="s">
        <v>148</v>
      </c>
      <c r="K13" t="s">
        <v>159</v>
      </c>
      <c r="L13" t="s">
        <v>182</v>
      </c>
    </row>
  </sheetData>
  <sheetProtection algorithmName="SHA-512" hashValue="iRpGpll5AOMk+bBpY99yzCJuw0uyd7oABNZ4WqtYer5oe6oSmyjLMcxhX3ZGbBGaTSazyqUj2N9PmEuyOEzF5w==" saltValue="apJmPctw9RzyaVlQQF4i1w==" spinCount="100000" sheet="1" objects="1" scenarios="1"/>
  <phoneticPr fontId="4"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E3F29-9344-4DFE-9B1A-95341D0724FC}">
  <sheetPr codeName="Sheet8"/>
  <dimension ref="A1:J14"/>
  <sheetViews>
    <sheetView showGridLines="0" showRowColHeaders="0" zoomScale="120" zoomScaleNormal="120" workbookViewId="0">
      <selection activeCell="D11" sqref="D11"/>
    </sheetView>
  </sheetViews>
  <sheetFormatPr defaultRowHeight="14.4" x14ac:dyDescent="0.3"/>
  <cols>
    <col min="1" max="1" width="12.109375" bestFit="1" customWidth="1"/>
    <col min="2" max="2" width="12" bestFit="1" customWidth="1"/>
    <col min="3" max="3" width="15.33203125" bestFit="1" customWidth="1"/>
    <col min="4" max="4" width="12.6640625" bestFit="1" customWidth="1"/>
    <col min="5" max="5" width="12.109375" bestFit="1" customWidth="1"/>
    <col min="6" max="6" width="11.88671875" bestFit="1" customWidth="1"/>
    <col min="7" max="7" width="10.5546875" bestFit="1" customWidth="1"/>
    <col min="8" max="8" width="8.6640625" customWidth="1"/>
    <col min="9" max="10" width="11.88671875" bestFit="1" customWidth="1"/>
    <col min="11" max="11" width="23.88671875" customWidth="1"/>
  </cols>
  <sheetData>
    <row r="1" spans="1:10" s="91" customFormat="1" ht="35.4" customHeight="1" x14ac:dyDescent="0.3">
      <c r="A1" s="91" t="s">
        <v>107</v>
      </c>
      <c r="B1" s="91" t="s">
        <v>5</v>
      </c>
      <c r="C1" s="91" t="s">
        <v>6</v>
      </c>
      <c r="D1" s="91" t="s">
        <v>7</v>
      </c>
      <c r="E1" s="91" t="s">
        <v>17</v>
      </c>
      <c r="F1" s="91" t="s">
        <v>9</v>
      </c>
      <c r="G1" s="91" t="s">
        <v>13</v>
      </c>
      <c r="H1" s="91" t="s">
        <v>110</v>
      </c>
      <c r="I1" s="91" t="s">
        <v>19</v>
      </c>
      <c r="J1" s="91" t="s">
        <v>10</v>
      </c>
    </row>
    <row r="2" spans="1:10" x14ac:dyDescent="0.3">
      <c r="A2" t="s">
        <v>173</v>
      </c>
      <c r="B2" s="1" t="str">
        <f>IF(TableInvoicePurchaseDetails[[#This Row],[Service_Name]]&gt;0,_xlfn.XLOOKUP(TableInvoicePurchaseDetails[[#This Row],[Service_Name]],TableServices[Service_Name],TableServices[Service_ID],"-",0,1),"")</f>
        <v>SRV-0016</v>
      </c>
      <c r="C2" t="s">
        <v>36</v>
      </c>
      <c r="D2" t="s">
        <v>227</v>
      </c>
      <c r="E2">
        <v>2</v>
      </c>
      <c r="F2">
        <v>3000</v>
      </c>
      <c r="I2">
        <v>6000</v>
      </c>
      <c r="J2" s="17">
        <f>_xlfn.XLOOKUP(TableInvoicePurchaseDetails[[#This Row],[Invoice_ID]],TablePurchases[Purchase_ID],TablePurchases[Purchase_Date],"",0,1)</f>
        <v>46254</v>
      </c>
    </row>
    <row r="3" spans="1:10" x14ac:dyDescent="0.3">
      <c r="A3" t="s">
        <v>236</v>
      </c>
      <c r="B3" s="1" t="str">
        <f>IF(TableInvoicePurchaseDetails[[#This Row],[Service_Name]]&gt;0,_xlfn.XLOOKUP(TableInvoicePurchaseDetails[[#This Row],[Service_Name]],TableServices[Service_Name],TableServices[Service_ID],"-",0,1),"")</f>
        <v>SRV-0011</v>
      </c>
      <c r="C3" t="s">
        <v>32</v>
      </c>
      <c r="D3" t="s">
        <v>61</v>
      </c>
      <c r="E3">
        <v>1</v>
      </c>
      <c r="F3">
        <v>100</v>
      </c>
      <c r="H3">
        <v>10</v>
      </c>
      <c r="I3">
        <v>110</v>
      </c>
      <c r="J3" s="17">
        <f>_xlfn.XLOOKUP(TableInvoicePurchaseDetails[[#This Row],[Invoice_ID]],TablePurchases[Purchase_ID],TablePurchases[Purchase_Date],"",0,1)</f>
        <v>46254</v>
      </c>
    </row>
    <row r="4" spans="1:10" x14ac:dyDescent="0.3">
      <c r="A4" t="s">
        <v>236</v>
      </c>
      <c r="B4" s="1" t="str">
        <f>IF(TableInvoicePurchaseDetails[[#This Row],[Service_Name]]&gt;0,_xlfn.XLOOKUP(TableInvoicePurchaseDetails[[#This Row],[Service_Name]],TableServices[Service_Name],TableServices[Service_ID],"-",0,1),"")</f>
        <v>SRV-0016</v>
      </c>
      <c r="C4" t="s">
        <v>36</v>
      </c>
      <c r="D4" t="s">
        <v>227</v>
      </c>
      <c r="E4">
        <v>1</v>
      </c>
      <c r="F4">
        <v>3000</v>
      </c>
      <c r="H4">
        <v>10</v>
      </c>
      <c r="I4">
        <v>3010</v>
      </c>
      <c r="J4" s="17">
        <f>_xlfn.XLOOKUP(TableInvoicePurchaseDetails[[#This Row],[Invoice_ID]],TablePurchases[Purchase_ID],TablePurchases[Purchase_Date],"",0,1)</f>
        <v>46254</v>
      </c>
    </row>
    <row r="5" spans="1:10" x14ac:dyDescent="0.3">
      <c r="A5" t="s">
        <v>172</v>
      </c>
      <c r="B5" s="1" t="str">
        <f>IF(TableInvoicePurchaseDetails[[#This Row],[Service_Name]]&gt;0,_xlfn.XLOOKUP(TableInvoicePurchaseDetails[[#This Row],[Service_Name]],TableServices[Service_Name],TableServices[Service_ID],"-",0,1),"")</f>
        <v>SRV-0010</v>
      </c>
      <c r="C5" t="s">
        <v>31</v>
      </c>
      <c r="D5" t="s">
        <v>85</v>
      </c>
      <c r="E5">
        <v>1</v>
      </c>
      <c r="F5">
        <v>2000</v>
      </c>
      <c r="G5">
        <v>10</v>
      </c>
      <c r="H5">
        <v>20</v>
      </c>
      <c r="I5">
        <v>2010</v>
      </c>
      <c r="J5" s="17">
        <f>_xlfn.XLOOKUP(TableInvoicePurchaseDetails[[#This Row],[Invoice_ID]],TablePurchases[Purchase_ID],TablePurchases[Purchase_Date],"",0,1)</f>
        <v>46254</v>
      </c>
    </row>
    <row r="6" spans="1:10" x14ac:dyDescent="0.3">
      <c r="A6" t="s">
        <v>172</v>
      </c>
      <c r="B6" s="1" t="str">
        <f>IF(TableInvoicePurchaseDetails[[#This Row],[Service_Name]]&gt;0,_xlfn.XLOOKUP(TableInvoicePurchaseDetails[[#This Row],[Service_Name]],TableServices[Service_Name],TableServices[Service_ID],"-",0,1),"")</f>
        <v>SRV-0032</v>
      </c>
      <c r="C6" t="s">
        <v>50</v>
      </c>
      <c r="D6" t="s">
        <v>75</v>
      </c>
      <c r="E6">
        <v>2</v>
      </c>
      <c r="F6">
        <v>350</v>
      </c>
      <c r="H6">
        <v>30</v>
      </c>
      <c r="I6">
        <v>730</v>
      </c>
      <c r="J6" s="17">
        <f>_xlfn.XLOOKUP(TableInvoicePurchaseDetails[[#This Row],[Invoice_ID]],TablePurchases[Purchase_ID],TablePurchases[Purchase_Date],"",0,1)</f>
        <v>46254</v>
      </c>
    </row>
    <row r="7" spans="1:10" x14ac:dyDescent="0.3">
      <c r="A7" t="s">
        <v>277</v>
      </c>
      <c r="B7" s="1" t="str">
        <f>IF(TableInvoicePurchaseDetails[[#This Row],[Service_Name]]&gt;0,_xlfn.XLOOKUP(TableInvoicePurchaseDetails[[#This Row],[Service_Name]],TableServices[Service_Name],TableServices[Service_ID],"-",0,1),"")</f>
        <v>SRV-0016</v>
      </c>
      <c r="C7" t="s">
        <v>36</v>
      </c>
      <c r="D7" t="s">
        <v>227</v>
      </c>
      <c r="E7">
        <v>2</v>
      </c>
      <c r="F7">
        <v>3000</v>
      </c>
      <c r="G7">
        <v>100</v>
      </c>
      <c r="I7">
        <v>5900</v>
      </c>
      <c r="J7" s="17">
        <f>_xlfn.XLOOKUP(TableInvoicePurchaseDetails[[#This Row],[Invoice_ID]],TablePurchases[Purchase_ID],TablePurchases[Purchase_Date],"",0,1)</f>
        <v>46254</v>
      </c>
    </row>
    <row r="8" spans="1:10" x14ac:dyDescent="0.3">
      <c r="A8" t="s">
        <v>281</v>
      </c>
      <c r="B8" s="1" t="str">
        <f>IF(TableInvoicePurchaseDetails[[#This Row],[Service_Name]]&gt;0,_xlfn.XLOOKUP(TableInvoicePurchaseDetails[[#This Row],[Service_Name]],TableServices[Service_Name],TableServices[Service_ID],"-",0,1),"")</f>
        <v>SRV-0013</v>
      </c>
      <c r="C8" t="s">
        <v>33</v>
      </c>
      <c r="D8" t="s">
        <v>230</v>
      </c>
      <c r="E8">
        <v>2</v>
      </c>
      <c r="F8">
        <v>900</v>
      </c>
      <c r="G8">
        <v>100</v>
      </c>
      <c r="I8">
        <v>1700</v>
      </c>
      <c r="J8" s="17">
        <f>_xlfn.XLOOKUP(TableInvoicePurchaseDetails[[#This Row],[Invoice_ID]],TablePurchases[Purchase_ID],TablePurchases[Purchase_Date],"",0,1)</f>
        <v>46254</v>
      </c>
    </row>
    <row r="9" spans="1:10" x14ac:dyDescent="0.3">
      <c r="A9" t="s">
        <v>302</v>
      </c>
      <c r="B9" s="1" t="str">
        <f>IF(TableInvoicePurchaseDetails[[#This Row],[Service_Name]]&gt;0,_xlfn.XLOOKUP(TableInvoicePurchaseDetails[[#This Row],[Service_Name]],TableServices[Service_Name],TableServices[Service_ID],"-",0,1),"")</f>
        <v>SRV-0031</v>
      </c>
      <c r="C9" t="s">
        <v>49</v>
      </c>
      <c r="D9" t="s">
        <v>74</v>
      </c>
      <c r="E9">
        <v>500</v>
      </c>
      <c r="F9">
        <v>1</v>
      </c>
      <c r="I9">
        <v>500</v>
      </c>
      <c r="J9" s="17">
        <f>_xlfn.XLOOKUP(TableInvoicePurchaseDetails[[#This Row],[Invoice_ID]],TablePurchases[Purchase_ID],TablePurchases[Purchase_Date],"",0,1)</f>
        <v>46254</v>
      </c>
    </row>
    <row r="10" spans="1:10" x14ac:dyDescent="0.3">
      <c r="A10" t="s">
        <v>305</v>
      </c>
      <c r="B10" s="1" t="str">
        <f>IF(TableInvoicePurchaseDetails[[#This Row],[Service_Name]]&gt;0,_xlfn.XLOOKUP(TableInvoicePurchaseDetails[[#This Row],[Service_Name]],TableServices[Service_Name],TableServices[Service_ID],"-",0,1),"")</f>
        <v>SRV-0016</v>
      </c>
      <c r="C10" t="s">
        <v>36</v>
      </c>
      <c r="D10" t="s">
        <v>227</v>
      </c>
      <c r="E10">
        <v>2</v>
      </c>
      <c r="F10">
        <v>3000</v>
      </c>
      <c r="G10">
        <v>2000</v>
      </c>
      <c r="I10">
        <v>4000</v>
      </c>
      <c r="J10" s="17">
        <f>_xlfn.XLOOKUP(TableInvoicePurchaseDetails[[#This Row],[Invoice_ID]],TablePurchases[Purchase_ID],TablePurchases[Purchase_Date],"",0,1)</f>
        <v>46255</v>
      </c>
    </row>
    <row r="11" spans="1:10" x14ac:dyDescent="0.3">
      <c r="A11" t="s">
        <v>313</v>
      </c>
      <c r="B11" s="1" t="str">
        <f>IF(TableInvoicePurchaseDetails[[#This Row],[Service_Name]]&gt;0,_xlfn.XLOOKUP(TableInvoicePurchaseDetails[[#This Row],[Service_Name]],TableServices[Service_Name],TableServices[Service_ID],"-",0,1),"")</f>
        <v>SRV-0012</v>
      </c>
      <c r="C11" t="s">
        <v>222</v>
      </c>
      <c r="D11" t="s">
        <v>226</v>
      </c>
      <c r="E11">
        <v>10</v>
      </c>
      <c r="F11">
        <v>200</v>
      </c>
      <c r="I11">
        <v>2000</v>
      </c>
      <c r="J11" s="17">
        <f>_xlfn.XLOOKUP(TableInvoicePurchaseDetails[[#This Row],[Invoice_ID]],TablePurchases[Purchase_ID],TablePurchases[Purchase_Date],"",0,1)</f>
        <v>46255</v>
      </c>
    </row>
    <row r="12" spans="1:10" x14ac:dyDescent="0.3">
      <c r="A12" t="s">
        <v>350</v>
      </c>
      <c r="B12" s="1" t="str">
        <f>IF(TableInvoicePurchaseDetails[[#This Row],[Service_Name]]&gt;0,_xlfn.XLOOKUP(TableInvoicePurchaseDetails[[#This Row],[Service_Name]],TableServices[Service_Name],TableServices[Service_ID],"-",0,1),"")</f>
        <v>SRV-0016</v>
      </c>
      <c r="C12" t="s">
        <v>36</v>
      </c>
      <c r="D12" t="s">
        <v>227</v>
      </c>
      <c r="E12">
        <v>1</v>
      </c>
      <c r="F12">
        <v>3000</v>
      </c>
      <c r="I12">
        <v>3000</v>
      </c>
      <c r="J12" s="17">
        <f>_xlfn.XLOOKUP(TableInvoicePurchaseDetails[[#This Row],[Invoice_ID]],TablePurchases[Purchase_ID],TablePurchases[Purchase_Date],"",0,1)</f>
        <v>46256</v>
      </c>
    </row>
    <row r="13" spans="1:10" x14ac:dyDescent="0.3">
      <c r="A13" t="s">
        <v>371</v>
      </c>
      <c r="B13" s="1" t="str">
        <f>IF(TableInvoicePurchaseDetails[[#This Row],[Service_Name]]&gt;0,_xlfn.XLOOKUP(TableInvoicePurchaseDetails[[#This Row],[Service_Name]],TableServices[Service_Name],TableServices[Service_ID],"-",0,1),"")</f>
        <v>SRV-0009</v>
      </c>
      <c r="C13" t="s">
        <v>30</v>
      </c>
      <c r="D13" t="s">
        <v>60</v>
      </c>
      <c r="E13">
        <v>2</v>
      </c>
      <c r="F13">
        <v>500</v>
      </c>
      <c r="I13">
        <v>1000</v>
      </c>
      <c r="J13" s="17">
        <f>_xlfn.XLOOKUP(TableInvoicePurchaseDetails[[#This Row],[Invoice_ID]],TablePurchases[Purchase_ID],TablePurchases[Purchase_Date],"",0,1)</f>
        <v>46257</v>
      </c>
    </row>
    <row r="14" spans="1:10" x14ac:dyDescent="0.3">
      <c r="A14" t="s">
        <v>372</v>
      </c>
      <c r="B14" s="1" t="str">
        <f>IF(TableInvoicePurchaseDetails[[#This Row],[Service_Name]]&gt;0,_xlfn.XLOOKUP(TableInvoicePurchaseDetails[[#This Row],[Service_Name]],TableServices[Service_Name],TableServices[Service_ID],"-",0,1),"")</f>
        <v>SRV-0029</v>
      </c>
      <c r="C14" t="s">
        <v>47</v>
      </c>
      <c r="D14" t="s">
        <v>72</v>
      </c>
      <c r="E14">
        <v>1</v>
      </c>
      <c r="F14">
        <v>100</v>
      </c>
      <c r="G14">
        <v>10</v>
      </c>
      <c r="H14">
        <v>5</v>
      </c>
      <c r="I14">
        <v>95</v>
      </c>
      <c r="J14" s="17">
        <f>_xlfn.XLOOKUP(TableInvoicePurchaseDetails[[#This Row],[Invoice_ID]],TablePurchases[Purchase_ID],TablePurchases[Purchase_Date],"",0,1)</f>
        <v>46257</v>
      </c>
    </row>
  </sheetData>
  <sheetProtection algorithmName="SHA-512" hashValue="vXac6hRQeXLY3A44qT876oHkm0mf3j932WcEO9pnN14QPk9jceFAo5t5BG1hrmiFieUjgO3Qk+zbZVJYgQI9zQ==" saltValue="E+pmq9pgHePqVBUjwuOYXQ==" spinCount="100000" sheet="1" objects="1" scenarios="1"/>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6D091-DCE0-426C-ADA1-67E958498FAF}">
  <sheetPr codeName="Sheet3"/>
  <dimension ref="A1:K17"/>
  <sheetViews>
    <sheetView showGridLines="0" showRowColHeaders="0" zoomScale="120" zoomScaleNormal="120" workbookViewId="0">
      <selection activeCell="A17" sqref="A17:K17"/>
    </sheetView>
  </sheetViews>
  <sheetFormatPr defaultRowHeight="14.4" x14ac:dyDescent="0.3"/>
  <cols>
    <col min="1" max="1" width="9.88671875" bestFit="1" customWidth="1"/>
    <col min="2" max="2" width="12" bestFit="1" customWidth="1"/>
    <col min="3" max="3" width="14.109375" bestFit="1" customWidth="1"/>
    <col min="4" max="4" width="10.77734375" bestFit="1" customWidth="1"/>
    <col min="5" max="5" width="9.44140625" bestFit="1" customWidth="1"/>
    <col min="6" max="6" width="11.77734375" bestFit="1" customWidth="1"/>
    <col min="7" max="7" width="8.33203125" bestFit="1" customWidth="1"/>
    <col min="8" max="8" width="11.33203125" bestFit="1" customWidth="1"/>
    <col min="9" max="9" width="16.44140625" bestFit="1" customWidth="1"/>
    <col min="10" max="10" width="18.88671875" bestFit="1" customWidth="1"/>
    <col min="11" max="11" width="20.6640625" customWidth="1"/>
  </cols>
  <sheetData>
    <row r="1" spans="1:11" s="91" customFormat="1" ht="35.4" customHeight="1" x14ac:dyDescent="0.3">
      <c r="A1" s="91" t="s">
        <v>107</v>
      </c>
      <c r="B1" s="91" t="s">
        <v>109</v>
      </c>
      <c r="C1" s="91" t="s">
        <v>21</v>
      </c>
      <c r="D1" s="91" t="s">
        <v>20</v>
      </c>
      <c r="E1" s="91" t="s">
        <v>11</v>
      </c>
      <c r="F1" s="91" t="s">
        <v>12</v>
      </c>
      <c r="G1" s="91" t="s">
        <v>13</v>
      </c>
      <c r="H1" s="91" t="s">
        <v>14</v>
      </c>
      <c r="I1" s="91" t="s">
        <v>96</v>
      </c>
      <c r="J1" s="91" t="s">
        <v>15</v>
      </c>
      <c r="K1" s="91" t="s">
        <v>16</v>
      </c>
    </row>
    <row r="2" spans="1:11" x14ac:dyDescent="0.3">
      <c r="A2" t="s">
        <v>156</v>
      </c>
    </row>
    <row r="3" spans="1:11" x14ac:dyDescent="0.3">
      <c r="A3" t="s">
        <v>211</v>
      </c>
      <c r="B3" s="17">
        <v>46253</v>
      </c>
      <c r="C3" t="s">
        <v>145</v>
      </c>
      <c r="D3" t="s">
        <v>204</v>
      </c>
      <c r="E3">
        <v>1000</v>
      </c>
      <c r="F3">
        <v>50</v>
      </c>
      <c r="G3">
        <v>100</v>
      </c>
      <c r="H3">
        <v>950</v>
      </c>
      <c r="I3" t="s">
        <v>145</v>
      </c>
      <c r="J3" t="s">
        <v>148</v>
      </c>
      <c r="K3" t="s">
        <v>159</v>
      </c>
    </row>
    <row r="4" spans="1:11" x14ac:dyDescent="0.3">
      <c r="A4" t="s">
        <v>157</v>
      </c>
      <c r="B4" s="17">
        <v>46253</v>
      </c>
      <c r="C4" t="s">
        <v>184</v>
      </c>
      <c r="D4" t="s">
        <v>160</v>
      </c>
      <c r="E4">
        <v>4100</v>
      </c>
      <c r="F4">
        <v>50</v>
      </c>
      <c r="G4">
        <v>150</v>
      </c>
      <c r="H4">
        <v>4000</v>
      </c>
      <c r="I4" t="s">
        <v>147</v>
      </c>
      <c r="J4" t="s">
        <v>149</v>
      </c>
      <c r="K4" s="17">
        <v>46283</v>
      </c>
    </row>
    <row r="5" spans="1:11" x14ac:dyDescent="0.3">
      <c r="A5" t="s">
        <v>212</v>
      </c>
      <c r="B5" s="17">
        <v>46254</v>
      </c>
      <c r="C5" t="s">
        <v>187</v>
      </c>
      <c r="D5" t="s">
        <v>216</v>
      </c>
      <c r="E5">
        <v>2600</v>
      </c>
      <c r="F5">
        <v>0</v>
      </c>
      <c r="G5">
        <v>100</v>
      </c>
      <c r="H5">
        <v>2500</v>
      </c>
      <c r="I5" t="s">
        <v>147</v>
      </c>
      <c r="J5" t="s">
        <v>149</v>
      </c>
      <c r="K5" s="17">
        <v>46284</v>
      </c>
    </row>
    <row r="6" spans="1:11" x14ac:dyDescent="0.3">
      <c r="A6" t="s">
        <v>217</v>
      </c>
      <c r="B6" s="17">
        <v>46254</v>
      </c>
      <c r="C6" t="s">
        <v>184</v>
      </c>
      <c r="D6" t="s">
        <v>160</v>
      </c>
      <c r="E6">
        <v>4100</v>
      </c>
      <c r="F6">
        <v>20</v>
      </c>
      <c r="G6">
        <v>120</v>
      </c>
      <c r="H6">
        <v>4000</v>
      </c>
      <c r="I6" t="s">
        <v>147</v>
      </c>
      <c r="J6" t="s">
        <v>149</v>
      </c>
      <c r="K6" s="17">
        <v>46284</v>
      </c>
    </row>
    <row r="7" spans="1:11" x14ac:dyDescent="0.3">
      <c r="A7" t="s">
        <v>273</v>
      </c>
      <c r="B7" s="17">
        <v>46254</v>
      </c>
      <c r="C7" t="s">
        <v>187</v>
      </c>
      <c r="D7" t="s">
        <v>216</v>
      </c>
      <c r="E7">
        <v>6300</v>
      </c>
      <c r="F7">
        <v>0</v>
      </c>
      <c r="G7">
        <v>0</v>
      </c>
      <c r="H7">
        <v>6300</v>
      </c>
      <c r="I7" t="s">
        <v>147</v>
      </c>
      <c r="J7" t="s">
        <v>149</v>
      </c>
      <c r="K7" s="17">
        <v>46284</v>
      </c>
    </row>
    <row r="8" spans="1:11" x14ac:dyDescent="0.3">
      <c r="A8" t="s">
        <v>285</v>
      </c>
      <c r="B8" s="17">
        <v>46254</v>
      </c>
      <c r="C8" t="s">
        <v>145</v>
      </c>
      <c r="D8" t="s">
        <v>204</v>
      </c>
      <c r="E8">
        <v>150</v>
      </c>
      <c r="F8">
        <v>0</v>
      </c>
      <c r="G8">
        <v>0</v>
      </c>
      <c r="H8">
        <v>150</v>
      </c>
      <c r="I8" t="s">
        <v>145</v>
      </c>
      <c r="J8" t="s">
        <v>148</v>
      </c>
      <c r="K8" t="s">
        <v>159</v>
      </c>
    </row>
    <row r="9" spans="1:11" x14ac:dyDescent="0.3">
      <c r="A9" t="s">
        <v>295</v>
      </c>
      <c r="B9" s="17">
        <v>46255</v>
      </c>
      <c r="C9" t="s">
        <v>145</v>
      </c>
      <c r="D9" t="s">
        <v>204</v>
      </c>
      <c r="E9">
        <v>2100</v>
      </c>
      <c r="F9">
        <v>0</v>
      </c>
      <c r="G9">
        <v>0</v>
      </c>
      <c r="H9">
        <v>2100</v>
      </c>
      <c r="I9" t="s">
        <v>147</v>
      </c>
      <c r="J9" t="s">
        <v>149</v>
      </c>
      <c r="K9" s="17">
        <v>46285</v>
      </c>
    </row>
    <row r="10" spans="1:11" x14ac:dyDescent="0.3">
      <c r="A10" t="s">
        <v>299</v>
      </c>
      <c r="B10" s="17">
        <v>46255</v>
      </c>
      <c r="C10" t="s">
        <v>145</v>
      </c>
      <c r="D10" t="s">
        <v>204</v>
      </c>
      <c r="E10">
        <v>6000</v>
      </c>
      <c r="F10">
        <v>0</v>
      </c>
      <c r="G10">
        <v>0</v>
      </c>
      <c r="H10">
        <v>6000</v>
      </c>
      <c r="I10" t="s">
        <v>145</v>
      </c>
      <c r="J10" t="s">
        <v>148</v>
      </c>
      <c r="K10" t="s">
        <v>159</v>
      </c>
    </row>
    <row r="11" spans="1:11" x14ac:dyDescent="0.3">
      <c r="A11" t="s">
        <v>317</v>
      </c>
      <c r="B11" s="17">
        <v>46255</v>
      </c>
      <c r="C11" t="s">
        <v>145</v>
      </c>
      <c r="D11" t="s">
        <v>204</v>
      </c>
      <c r="E11">
        <v>35000</v>
      </c>
      <c r="F11">
        <v>0</v>
      </c>
      <c r="G11">
        <v>0</v>
      </c>
      <c r="H11">
        <v>35000</v>
      </c>
      <c r="I11" t="s">
        <v>145</v>
      </c>
      <c r="J11" t="s">
        <v>148</v>
      </c>
      <c r="K11" t="s">
        <v>159</v>
      </c>
    </row>
    <row r="12" spans="1:11" x14ac:dyDescent="0.3">
      <c r="A12" t="s">
        <v>342</v>
      </c>
      <c r="B12" s="17">
        <v>46256</v>
      </c>
      <c r="C12" t="s">
        <v>145</v>
      </c>
      <c r="D12" t="s">
        <v>204</v>
      </c>
      <c r="E12">
        <v>1900</v>
      </c>
      <c r="F12">
        <v>0</v>
      </c>
      <c r="G12">
        <v>0</v>
      </c>
      <c r="H12">
        <v>1900</v>
      </c>
      <c r="I12" t="s">
        <v>145</v>
      </c>
      <c r="J12" t="s">
        <v>148</v>
      </c>
      <c r="K12" t="s">
        <v>159</v>
      </c>
    </row>
    <row r="13" spans="1:11" x14ac:dyDescent="0.3">
      <c r="A13" t="s">
        <v>353</v>
      </c>
      <c r="B13" s="17">
        <v>46257</v>
      </c>
      <c r="C13" t="s">
        <v>145</v>
      </c>
      <c r="D13" t="s">
        <v>204</v>
      </c>
      <c r="E13">
        <v>9500</v>
      </c>
      <c r="F13">
        <v>0</v>
      </c>
      <c r="G13">
        <v>0</v>
      </c>
      <c r="H13">
        <v>9500</v>
      </c>
      <c r="I13" t="s">
        <v>145</v>
      </c>
      <c r="J13" t="s">
        <v>148</v>
      </c>
      <c r="K13" t="s">
        <v>159</v>
      </c>
    </row>
    <row r="14" spans="1:11" x14ac:dyDescent="0.3">
      <c r="A14" t="s">
        <v>357</v>
      </c>
      <c r="B14" s="17">
        <v>46265</v>
      </c>
      <c r="C14" t="s">
        <v>145</v>
      </c>
      <c r="D14" t="s">
        <v>204</v>
      </c>
      <c r="E14">
        <v>100</v>
      </c>
      <c r="F14">
        <v>0</v>
      </c>
      <c r="G14">
        <v>0</v>
      </c>
      <c r="H14">
        <v>100</v>
      </c>
      <c r="I14" t="s">
        <v>145</v>
      </c>
      <c r="J14" t="s">
        <v>148</v>
      </c>
      <c r="K14" t="s">
        <v>159</v>
      </c>
    </row>
    <row r="15" spans="1:11" x14ac:dyDescent="0.3">
      <c r="A15" t="s">
        <v>360</v>
      </c>
      <c r="B15" s="17">
        <v>46295</v>
      </c>
      <c r="C15" t="s">
        <v>145</v>
      </c>
      <c r="D15" t="s">
        <v>204</v>
      </c>
      <c r="E15">
        <v>100</v>
      </c>
      <c r="F15">
        <v>0</v>
      </c>
      <c r="G15">
        <v>0</v>
      </c>
      <c r="H15">
        <v>100</v>
      </c>
      <c r="I15" t="s">
        <v>145</v>
      </c>
      <c r="J15" t="s">
        <v>148</v>
      </c>
      <c r="K15" t="s">
        <v>159</v>
      </c>
    </row>
    <row r="16" spans="1:11" x14ac:dyDescent="0.3">
      <c r="A16" t="s">
        <v>364</v>
      </c>
      <c r="B16" s="17">
        <v>46257</v>
      </c>
      <c r="C16" t="s">
        <v>145</v>
      </c>
      <c r="D16" t="s">
        <v>204</v>
      </c>
      <c r="E16">
        <v>1600</v>
      </c>
      <c r="F16">
        <v>0</v>
      </c>
      <c r="G16">
        <v>0</v>
      </c>
      <c r="H16">
        <v>1600</v>
      </c>
      <c r="I16" t="s">
        <v>145</v>
      </c>
      <c r="J16" t="s">
        <v>148</v>
      </c>
      <c r="K16" t="s">
        <v>159</v>
      </c>
    </row>
    <row r="17" spans="1:11" x14ac:dyDescent="0.3">
      <c r="A17" t="s">
        <v>366</v>
      </c>
      <c r="B17" s="17">
        <v>46257</v>
      </c>
      <c r="C17" t="s">
        <v>145</v>
      </c>
      <c r="D17" t="s">
        <v>204</v>
      </c>
      <c r="E17">
        <v>1400</v>
      </c>
      <c r="F17">
        <v>0</v>
      </c>
      <c r="G17">
        <v>0</v>
      </c>
      <c r="H17">
        <v>1400</v>
      </c>
      <c r="I17" t="s">
        <v>145</v>
      </c>
      <c r="J17" t="s">
        <v>148</v>
      </c>
      <c r="K17" t="s">
        <v>159</v>
      </c>
    </row>
  </sheetData>
  <sheetProtection algorithmName="SHA-512" hashValue="VczcxFcoQ1tUJDxqPjGGqUf1PqhoKGL7DqyA2doiylaiyrUAt0a5Fi8lqXOVXbqJqW3dCBlw/C41LDpppIE73Q==" saltValue="kH/M9otCDsuD+4rSYxfXVw==" spinCount="100000" sheet="1" objects="1" scenarios="1"/>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44FFA-9E22-475E-A24E-7BC6A9F72717}">
  <sheetPr codeName="Sheet5"/>
  <dimension ref="A1:L25"/>
  <sheetViews>
    <sheetView showGridLines="0" showRowColHeaders="0" zoomScale="120" zoomScaleNormal="120" workbookViewId="0">
      <selection activeCell="K28" sqref="K28"/>
    </sheetView>
  </sheetViews>
  <sheetFormatPr defaultRowHeight="14.4" x14ac:dyDescent="0.3"/>
  <cols>
    <col min="1" max="1" width="12.109375" bestFit="1" customWidth="1"/>
    <col min="2" max="2" width="12" bestFit="1" customWidth="1"/>
    <col min="3" max="3" width="15.33203125" bestFit="1" customWidth="1"/>
    <col min="4" max="4" width="12.6640625" bestFit="1" customWidth="1"/>
    <col min="5" max="6" width="12.109375" bestFit="1" customWidth="1"/>
    <col min="7" max="7" width="11.88671875" bestFit="1" customWidth="1"/>
    <col min="8" max="8" width="10.5546875" bestFit="1" customWidth="1"/>
    <col min="9" max="9" width="10.5546875" customWidth="1"/>
    <col min="10" max="10" width="12.21875" bestFit="1" customWidth="1"/>
    <col min="11" max="11" width="12.21875" customWidth="1"/>
    <col min="12" max="12" width="9.5546875" customWidth="1"/>
    <col min="13" max="13" width="11.88671875" bestFit="1" customWidth="1"/>
  </cols>
  <sheetData>
    <row r="1" spans="1:12" s="91" customFormat="1" ht="35.4" customHeight="1" x14ac:dyDescent="0.3">
      <c r="A1" s="91" t="s">
        <v>107</v>
      </c>
      <c r="B1" s="91" t="s">
        <v>5</v>
      </c>
      <c r="C1" s="91" t="s">
        <v>6</v>
      </c>
      <c r="D1" s="91" t="s">
        <v>7</v>
      </c>
      <c r="E1" s="91" t="s">
        <v>113</v>
      </c>
      <c r="F1" s="91" t="s">
        <v>9</v>
      </c>
      <c r="G1" s="91" t="s">
        <v>13</v>
      </c>
      <c r="H1" s="91" t="s">
        <v>110</v>
      </c>
      <c r="I1" s="91" t="s">
        <v>19</v>
      </c>
      <c r="J1" s="91" t="s">
        <v>162</v>
      </c>
      <c r="K1" s="96" t="s">
        <v>10</v>
      </c>
      <c r="L1" s="91" t="s">
        <v>376</v>
      </c>
    </row>
    <row r="2" spans="1:12" x14ac:dyDescent="0.3">
      <c r="A2" t="s">
        <v>157</v>
      </c>
      <c r="B2" t="str">
        <f>IF(TableInvoiceDetails[[#This Row],[Service_Name]]&gt;0,_xlfn.XLOOKUP(TableInvoiceDetails[[#This Row],[Service_Name]],TableServices[Service_Name],TableServices[Service_ID],"-",0,1),"")</f>
        <v>SRV-0032</v>
      </c>
      <c r="C2" t="s">
        <v>50</v>
      </c>
      <c r="D2" t="s">
        <v>75</v>
      </c>
      <c r="E2">
        <v>4</v>
      </c>
      <c r="F2">
        <v>800</v>
      </c>
      <c r="G2">
        <v>150</v>
      </c>
      <c r="H2">
        <v>50</v>
      </c>
      <c r="I2" s="111">
        <v>3100</v>
      </c>
      <c r="J2" s="1" t="str">
        <f>IFERROR(VLOOKUP(TableInvoiceDetails[[#This Row],[Service_ID]],TableServices[],6,0),"")</f>
        <v>Online Payments</v>
      </c>
      <c r="K2" s="17">
        <f>_xlfn.XLOOKUP(TableInvoiceDetails[[#This Row],[Invoice_ID]],TableInvoices[Invoice_ID],TableInvoices[Invoice_Date],"",0,1)</f>
        <v>46253</v>
      </c>
      <c r="L2" t="str">
        <f>_xlfn.XLOOKUP(TableInvoiceDetails[[#This Row],[Invoice_ID]],TableJournal[Reference],TableJournal[Cash/Credit],"",0,1)</f>
        <v>Credit</v>
      </c>
    </row>
    <row r="3" spans="1:12" x14ac:dyDescent="0.3">
      <c r="A3" t="s">
        <v>157</v>
      </c>
      <c r="B3" t="str">
        <f>IF(TableInvoiceDetails[[#This Row],[Service_Name]]&gt;0,_xlfn.XLOOKUP(TableInvoiceDetails[[#This Row],[Service_Name]],TableServices[Service_Name],TableServices[Service_ID],"-",0,1),"")</f>
        <v>SRV-0031</v>
      </c>
      <c r="C3" t="s">
        <v>49</v>
      </c>
      <c r="D3" t="s">
        <v>74</v>
      </c>
      <c r="E3">
        <v>3</v>
      </c>
      <c r="F3">
        <v>300</v>
      </c>
      <c r="I3" s="111">
        <v>900</v>
      </c>
      <c r="J3" s="1" t="str">
        <f>IFERROR(VLOOKUP(TableInvoiceDetails[[#This Row],[Service_ID]],TableServices[],6,0),"")</f>
        <v>Online Payments</v>
      </c>
      <c r="K3" s="17">
        <f>_xlfn.XLOOKUP(TableInvoiceDetails[[#This Row],[Invoice_ID]],TableInvoices[Invoice_ID],TableInvoices[Invoice_Date],"",0,1)</f>
        <v>46253</v>
      </c>
      <c r="L3" t="str">
        <f>_xlfn.XLOOKUP(TableInvoiceDetails[[#This Row],[Invoice_ID]],TableJournal[Reference],TableJournal[Cash/Credit],"",0,1)</f>
        <v>Credit</v>
      </c>
    </row>
    <row r="4" spans="1:12" x14ac:dyDescent="0.3">
      <c r="A4" t="s">
        <v>211</v>
      </c>
      <c r="B4" t="str">
        <f>IF(TableInvoiceDetails[[#This Row],[Service_Name]]&gt;0,_xlfn.XLOOKUP(TableInvoiceDetails[[#This Row],[Service_Name]],TableServices[Service_Name],TableServices[Service_ID],"-",0,1),"")</f>
        <v>SRV-0012</v>
      </c>
      <c r="C4" t="s">
        <v>222</v>
      </c>
      <c r="D4" t="s">
        <v>62</v>
      </c>
      <c r="E4">
        <v>3</v>
      </c>
      <c r="F4">
        <v>200</v>
      </c>
      <c r="G4">
        <v>50</v>
      </c>
      <c r="I4" s="111">
        <v>550</v>
      </c>
      <c r="J4" s="1" t="str">
        <f>IFERROR(VLOOKUP(TableInvoiceDetails[[#This Row],[Service_ID]],TableServices[],6,0),"")</f>
        <v>Word/Excel</v>
      </c>
      <c r="K4" s="17">
        <f>_xlfn.XLOOKUP(TableInvoiceDetails[[#This Row],[Invoice_ID]],TableInvoices[Invoice_ID],TableInvoices[Invoice_Date],"",0,1)</f>
        <v>46253</v>
      </c>
      <c r="L4" t="str">
        <f>_xlfn.XLOOKUP(TableInvoiceDetails[[#This Row],[Invoice_ID]],TableJournal[Reference],TableJournal[Cash/Credit],"",0,1)</f>
        <v>Cash</v>
      </c>
    </row>
    <row r="5" spans="1:12" x14ac:dyDescent="0.3">
      <c r="A5" t="s">
        <v>211</v>
      </c>
      <c r="B5" t="str">
        <f>IF(TableInvoiceDetails[[#This Row],[Service_Name]]&gt;0,_xlfn.XLOOKUP(TableInvoiceDetails[[#This Row],[Service_Name]],TableServices[Service_Name],TableServices[Service_ID],"-",0,1),"")</f>
        <v>SRV-0032</v>
      </c>
      <c r="C5" t="s">
        <v>50</v>
      </c>
      <c r="D5" t="s">
        <v>75</v>
      </c>
      <c r="E5">
        <v>400</v>
      </c>
      <c r="F5">
        <v>1</v>
      </c>
      <c r="G5">
        <v>50</v>
      </c>
      <c r="H5">
        <v>50</v>
      </c>
      <c r="I5" s="111">
        <v>400</v>
      </c>
      <c r="J5" s="1" t="str">
        <f>IFERROR(VLOOKUP(TableInvoiceDetails[[#This Row],[Service_ID]],TableServices[],6,0),"")</f>
        <v>Online Payments</v>
      </c>
      <c r="K5" s="17">
        <f>_xlfn.XLOOKUP(TableInvoiceDetails[[#This Row],[Invoice_ID]],TableInvoices[Invoice_ID],TableInvoices[Invoice_Date],"",0,1)</f>
        <v>46253</v>
      </c>
      <c r="L5" t="str">
        <f>_xlfn.XLOOKUP(TableInvoiceDetails[[#This Row],[Invoice_ID]],TableJournal[Reference],TableJournal[Cash/Credit],"",0,1)</f>
        <v>Cash</v>
      </c>
    </row>
    <row r="6" spans="1:12" x14ac:dyDescent="0.3">
      <c r="A6" t="s">
        <v>273</v>
      </c>
      <c r="B6" t="str">
        <f>IF(TableInvoiceDetails[[#This Row],[Service_Name]]&gt;0,_xlfn.XLOOKUP(TableInvoiceDetails[[#This Row],[Service_Name]],TableServices[Service_Name],TableServices[Service_ID],"-",0,1),"")</f>
        <v>SRV-0016</v>
      </c>
      <c r="C6" t="s">
        <v>36</v>
      </c>
      <c r="D6" t="s">
        <v>227</v>
      </c>
      <c r="E6">
        <v>2</v>
      </c>
      <c r="F6">
        <v>3000</v>
      </c>
      <c r="I6" s="111">
        <v>6000</v>
      </c>
      <c r="J6" s="1" t="str">
        <f>IFERROR(VLOOKUP(TableInvoiceDetails[[#This Row],[Service_ID]],TableServices[],6,0),"")</f>
        <v>Union Concil</v>
      </c>
      <c r="K6" s="17">
        <f>_xlfn.XLOOKUP(TableInvoiceDetails[[#This Row],[Invoice_ID]],TableInvoices[Invoice_ID],TableInvoices[Invoice_Date],"",0,1)</f>
        <v>46254</v>
      </c>
      <c r="L6" t="str">
        <f>_xlfn.XLOOKUP(TableInvoiceDetails[[#This Row],[Invoice_ID]],TableJournal[Reference],TableJournal[Cash/Credit],"",0,1)</f>
        <v>Credit</v>
      </c>
    </row>
    <row r="7" spans="1:12" x14ac:dyDescent="0.3">
      <c r="A7" t="s">
        <v>273</v>
      </c>
      <c r="B7" t="str">
        <f>IF(TableInvoiceDetails[[#This Row],[Service_Name]]&gt;0,_xlfn.XLOOKUP(TableInvoiceDetails[[#This Row],[Service_Name]],TableServices[Service_Name],TableServices[Service_ID],"-",0,1),"")</f>
        <v>SRV-0029</v>
      </c>
      <c r="C7" t="s">
        <v>47</v>
      </c>
      <c r="D7" t="s">
        <v>72</v>
      </c>
      <c r="E7">
        <v>2</v>
      </c>
      <c r="F7">
        <v>150</v>
      </c>
      <c r="I7" s="111">
        <v>300</v>
      </c>
      <c r="J7" s="1" t="str">
        <f>IFERROR(VLOOKUP(TableInvoiceDetails[[#This Row],[Service_ID]],TableServices[],6,0),"")</f>
        <v>NADRA</v>
      </c>
      <c r="K7" s="17">
        <f>_xlfn.XLOOKUP(TableInvoiceDetails[[#This Row],[Invoice_ID]],TableInvoices[Invoice_ID],TableInvoices[Invoice_Date],"",0,1)</f>
        <v>46254</v>
      </c>
      <c r="L7" t="str">
        <f>_xlfn.XLOOKUP(TableInvoiceDetails[[#This Row],[Invoice_ID]],TableJournal[Reference],TableJournal[Cash/Credit],"",0,1)</f>
        <v>Credit</v>
      </c>
    </row>
    <row r="8" spans="1:12" x14ac:dyDescent="0.3">
      <c r="A8" t="s">
        <v>285</v>
      </c>
      <c r="B8" t="str">
        <f>IF(TableInvoiceDetails[[#This Row],[Service_Name]]&gt;0,_xlfn.XLOOKUP(TableInvoiceDetails[[#This Row],[Service_Name]],TableServices[Service_Name],TableServices[Service_ID],"-",0,1),"")</f>
        <v>SRV-0029</v>
      </c>
      <c r="C8" t="s">
        <v>47</v>
      </c>
      <c r="D8" t="s">
        <v>72</v>
      </c>
      <c r="E8">
        <v>1</v>
      </c>
      <c r="F8">
        <v>150</v>
      </c>
      <c r="I8" s="111">
        <v>150</v>
      </c>
      <c r="J8" s="1" t="str">
        <f>IFERROR(VLOOKUP(TableInvoiceDetails[[#This Row],[Service_ID]],TableServices[],6,0),"")</f>
        <v>NADRA</v>
      </c>
      <c r="K8" s="17">
        <f>_xlfn.XLOOKUP(TableInvoiceDetails[[#This Row],[Invoice_ID]],TableInvoices[Invoice_ID],TableInvoices[Invoice_Date],"",0,1)</f>
        <v>46254</v>
      </c>
      <c r="L8" t="str">
        <f>_xlfn.XLOOKUP(TableInvoiceDetails[[#This Row],[Invoice_ID]],TableJournal[Reference],TableJournal[Cash/Credit],"",0,1)</f>
        <v>Cash</v>
      </c>
    </row>
    <row r="9" spans="1:12" x14ac:dyDescent="0.3">
      <c r="A9" t="s">
        <v>217</v>
      </c>
      <c r="B9" t="str">
        <f>IF(TableInvoiceDetails[[#This Row],[Service_Name]]&gt;0,_xlfn.XLOOKUP(TableInvoiceDetails[[#This Row],[Service_Name]],TableServices[Service_Name],TableServices[Service_ID],"-",0,1),"")</f>
        <v>SRV-0031</v>
      </c>
      <c r="C9" t="s">
        <v>49</v>
      </c>
      <c r="D9" t="s">
        <v>74</v>
      </c>
      <c r="E9">
        <v>2</v>
      </c>
      <c r="F9">
        <v>300</v>
      </c>
      <c r="G9">
        <v>0</v>
      </c>
      <c r="H9">
        <v>0</v>
      </c>
      <c r="I9" s="111">
        <v>600</v>
      </c>
      <c r="J9" s="1" t="str">
        <f>IFERROR(VLOOKUP(TableInvoiceDetails[[#This Row],[Service_ID]],TableServices[],6,0),"")</f>
        <v>Online Payments</v>
      </c>
      <c r="K9" s="17">
        <f>_xlfn.XLOOKUP(TableInvoiceDetails[[#This Row],[Invoice_ID]],TableInvoices[Invoice_ID],TableInvoices[Invoice_Date],"",0,1)</f>
        <v>46254</v>
      </c>
      <c r="L9" t="str">
        <f>_xlfn.XLOOKUP(TableInvoiceDetails[[#This Row],[Invoice_ID]],TableJournal[Reference],TableJournal[Cash/Credit],"",0,1)</f>
        <v>Credit</v>
      </c>
    </row>
    <row r="10" spans="1:12" x14ac:dyDescent="0.3">
      <c r="A10" t="s">
        <v>217</v>
      </c>
      <c r="B10" t="str">
        <f>IF(TableInvoiceDetails[[#This Row],[Service_Name]]&gt;0,_xlfn.XLOOKUP(TableInvoiceDetails[[#This Row],[Service_Name]],TableServices[Service_Name],TableServices[Service_ID],"-",0,1),"")</f>
        <v>SRV-0032</v>
      </c>
      <c r="C10" t="s">
        <v>50</v>
      </c>
      <c r="D10" t="s">
        <v>75</v>
      </c>
      <c r="E10">
        <v>5</v>
      </c>
      <c r="F10">
        <v>100</v>
      </c>
      <c r="G10">
        <v>10</v>
      </c>
      <c r="H10">
        <v>20</v>
      </c>
      <c r="I10" s="111">
        <v>510</v>
      </c>
      <c r="J10" s="1" t="str">
        <f>IFERROR(VLOOKUP(TableInvoiceDetails[[#This Row],[Service_ID]],TableServices[],6,0),"")</f>
        <v>Online Payments</v>
      </c>
      <c r="K10" s="17">
        <f>_xlfn.XLOOKUP(TableInvoiceDetails[[#This Row],[Invoice_ID]],TableInvoices[Invoice_ID],TableInvoices[Invoice_Date],"",0,1)</f>
        <v>46254</v>
      </c>
      <c r="L10" t="str">
        <f>_xlfn.XLOOKUP(TableInvoiceDetails[[#This Row],[Invoice_ID]],TableJournal[Reference],TableJournal[Cash/Credit],"",0,1)</f>
        <v>Credit</v>
      </c>
    </row>
    <row r="11" spans="1:12" x14ac:dyDescent="0.3">
      <c r="A11" t="s">
        <v>217</v>
      </c>
      <c r="B11" t="str">
        <f>IF(TableInvoiceDetails[[#This Row],[Service_Name]]&gt;0,_xlfn.XLOOKUP(TableInvoiceDetails[[#This Row],[Service_Name]],TableServices[Service_Name],TableServices[Service_ID],"-",0,1),"")</f>
        <v>SRV-0010</v>
      </c>
      <c r="C11" t="s">
        <v>31</v>
      </c>
      <c r="D11" t="s">
        <v>85</v>
      </c>
      <c r="E11">
        <v>1</v>
      </c>
      <c r="F11">
        <v>3000</v>
      </c>
      <c r="G11">
        <v>110</v>
      </c>
      <c r="I11" s="111">
        <v>2890</v>
      </c>
      <c r="J11" s="1" t="str">
        <f>IFERROR(VLOOKUP(TableInvoiceDetails[[#This Row],[Service_ID]],TableServices[],6,0),"")</f>
        <v>NADRA</v>
      </c>
      <c r="K11" s="17">
        <f>_xlfn.XLOOKUP(TableInvoiceDetails[[#This Row],[Invoice_ID]],TableInvoices[Invoice_ID],TableInvoices[Invoice_Date],"",0,1)</f>
        <v>46254</v>
      </c>
      <c r="L11" t="str">
        <f>_xlfn.XLOOKUP(TableInvoiceDetails[[#This Row],[Invoice_ID]],TableJournal[Reference],TableJournal[Cash/Credit],"",0,1)</f>
        <v>Credit</v>
      </c>
    </row>
    <row r="12" spans="1:12" x14ac:dyDescent="0.3">
      <c r="A12" t="s">
        <v>295</v>
      </c>
      <c r="B12" t="str">
        <f>IF(TableInvoiceDetails[[#This Row],[Service_Name]]&gt;0,_xlfn.XLOOKUP(TableInvoiceDetails[[#This Row],[Service_Name]],TableServices[Service_Name],TableServices[Service_ID],"-",0,1),"")</f>
        <v>SRV-0009</v>
      </c>
      <c r="C12" t="s">
        <v>30</v>
      </c>
      <c r="D12" t="s">
        <v>60</v>
      </c>
      <c r="E12">
        <v>3</v>
      </c>
      <c r="F12">
        <v>700</v>
      </c>
      <c r="I12" s="111">
        <v>2100</v>
      </c>
      <c r="J12" s="1" t="str">
        <f>IFERROR(VLOOKUP(TableInvoiceDetails[[#This Row],[Service_ID]],TableServices[],6,0),"")</f>
        <v>NADRA</v>
      </c>
      <c r="K12" s="17">
        <f>_xlfn.XLOOKUP(TableInvoiceDetails[[#This Row],[Invoice_ID]],TableInvoices[Invoice_ID],TableInvoices[Invoice_Date],"",0,1)</f>
        <v>46255</v>
      </c>
      <c r="L12" t="str">
        <f>_xlfn.XLOOKUP(TableInvoiceDetails[[#This Row],[Invoice_ID]],TableJournal[Reference],TableJournal[Cash/Credit],"",0,1)</f>
        <v>Cash</v>
      </c>
    </row>
    <row r="13" spans="1:12" x14ac:dyDescent="0.3">
      <c r="A13" t="s">
        <v>299</v>
      </c>
      <c r="B13" t="str">
        <f>IF(TableInvoiceDetails[[#This Row],[Service_Name]]&gt;0,_xlfn.XLOOKUP(TableInvoiceDetails[[#This Row],[Service_Name]],TableServices[Service_Name],TableServices[Service_ID],"-",0,1),"")</f>
        <v>SRV-0016</v>
      </c>
      <c r="C13" t="s">
        <v>36</v>
      </c>
      <c r="D13" t="s">
        <v>227</v>
      </c>
      <c r="E13">
        <v>2</v>
      </c>
      <c r="F13">
        <v>3000</v>
      </c>
      <c r="I13" s="111">
        <v>6000</v>
      </c>
      <c r="J13" s="1" t="str">
        <f>IFERROR(VLOOKUP(TableInvoiceDetails[[#This Row],[Service_ID]],TableServices[],6,0),"")</f>
        <v>Union Concil</v>
      </c>
      <c r="K13" s="17">
        <f>_xlfn.XLOOKUP(TableInvoiceDetails[[#This Row],[Invoice_ID]],TableInvoices[Invoice_ID],TableInvoices[Invoice_Date],"",0,1)</f>
        <v>46255</v>
      </c>
      <c r="L13" t="str">
        <f>_xlfn.XLOOKUP(TableInvoiceDetails[[#This Row],[Invoice_ID]],TableJournal[Reference],TableJournal[Cash/Credit],"",0,1)</f>
        <v>Cash</v>
      </c>
    </row>
    <row r="14" spans="1:12" x14ac:dyDescent="0.3">
      <c r="A14" t="s">
        <v>317</v>
      </c>
      <c r="B14" t="str">
        <f>IF(TableInvoiceDetails[[#This Row],[Service_Name]]&gt;0,_xlfn.XLOOKUP(TableInvoiceDetails[[#This Row],[Service_Name]],TableServices[Service_Name],TableServices[Service_ID],"-",0,1),"")</f>
        <v>SRV-0031</v>
      </c>
      <c r="C14" t="s">
        <v>49</v>
      </c>
      <c r="D14" t="s">
        <v>74</v>
      </c>
      <c r="E14">
        <v>5000</v>
      </c>
      <c r="F14">
        <v>1</v>
      </c>
      <c r="I14" s="111">
        <v>5000</v>
      </c>
      <c r="J14" s="1" t="str">
        <f>IFERROR(VLOOKUP(TableInvoiceDetails[[#This Row],[Service_ID]],TableServices[],6,0),"")</f>
        <v>Online Payments</v>
      </c>
      <c r="K14" s="17">
        <f>_xlfn.XLOOKUP(TableInvoiceDetails[[#This Row],[Invoice_ID]],TableInvoices[Invoice_ID],TableInvoices[Invoice_Date],"",0,1)</f>
        <v>46255</v>
      </c>
      <c r="L14" t="str">
        <f>_xlfn.XLOOKUP(TableInvoiceDetails[[#This Row],[Invoice_ID]],TableJournal[Reference],TableJournal[Cash/Credit],"",0,1)</f>
        <v>Cash</v>
      </c>
    </row>
    <row r="15" spans="1:12" x14ac:dyDescent="0.3">
      <c r="A15" t="s">
        <v>317</v>
      </c>
      <c r="B15" t="str">
        <f>IF(TableInvoiceDetails[[#This Row],[Service_Name]]&gt;0,_xlfn.XLOOKUP(TableInvoiceDetails[[#This Row],[Service_Name]],TableServices[Service_Name],TableServices[Service_ID],"-",0,1),"")</f>
        <v>SRV-0032</v>
      </c>
      <c r="C15" t="s">
        <v>50</v>
      </c>
      <c r="D15" t="s">
        <v>75</v>
      </c>
      <c r="E15">
        <v>15000</v>
      </c>
      <c r="F15">
        <v>2</v>
      </c>
      <c r="I15" s="111">
        <v>30000</v>
      </c>
      <c r="J15" s="1" t="str">
        <f>IFERROR(VLOOKUP(TableInvoiceDetails[[#This Row],[Service_ID]],TableServices[],6,0),"")</f>
        <v>Online Payments</v>
      </c>
      <c r="K15" s="17">
        <f>_xlfn.XLOOKUP(TableInvoiceDetails[[#This Row],[Invoice_ID]],TableInvoices[Invoice_ID],TableInvoices[Invoice_Date],"",0,1)</f>
        <v>46255</v>
      </c>
      <c r="L15" t="str">
        <f>_xlfn.XLOOKUP(TableInvoiceDetails[[#This Row],[Invoice_ID]],TableJournal[Reference],TableJournal[Cash/Credit],"",0,1)</f>
        <v>Cash</v>
      </c>
    </row>
    <row r="16" spans="1:12" x14ac:dyDescent="0.3">
      <c r="A16" t="s">
        <v>342</v>
      </c>
      <c r="B16" t="str">
        <f>IF(TableInvoiceDetails[[#This Row],[Service_Name]]&gt;0,_xlfn.XLOOKUP(TableInvoiceDetails[[#This Row],[Service_Name]],TableServices[Service_Name],TableServices[Service_ID],"-",0,1),"")</f>
        <v>SRV-0012</v>
      </c>
      <c r="C16" t="s">
        <v>222</v>
      </c>
      <c r="D16" t="s">
        <v>226</v>
      </c>
      <c r="E16">
        <v>2</v>
      </c>
      <c r="F16">
        <v>200</v>
      </c>
      <c r="I16" s="111">
        <v>400</v>
      </c>
      <c r="J16" s="1" t="str">
        <f>IFERROR(VLOOKUP(TableInvoiceDetails[[#This Row],[Service_ID]],TableServices[],6,0),"")</f>
        <v>Word/Excel</v>
      </c>
      <c r="K16" s="17">
        <f>_xlfn.XLOOKUP(TableInvoiceDetails[[#This Row],[Invoice_ID]],TableInvoices[Invoice_ID],TableInvoices[Invoice_Date],"",0,1)</f>
        <v>46256</v>
      </c>
      <c r="L16" t="str">
        <f>_xlfn.XLOOKUP(TableInvoiceDetails[[#This Row],[Invoice_ID]],TableJournal[Reference],TableJournal[Cash/Credit],"",0,1)</f>
        <v>Cash</v>
      </c>
    </row>
    <row r="17" spans="1:12" x14ac:dyDescent="0.3">
      <c r="A17" t="s">
        <v>342</v>
      </c>
      <c r="B17" t="str">
        <f>IF(TableInvoiceDetails[[#This Row],[Service_Name]]&gt;0,_xlfn.XLOOKUP(TableInvoiceDetails[[#This Row],[Service_Name]],TableServices[Service_Name],TableServices[Service_ID],"-",0,1),"")</f>
        <v>SRV-0032</v>
      </c>
      <c r="C17" t="s">
        <v>50</v>
      </c>
      <c r="D17" t="s">
        <v>75</v>
      </c>
      <c r="E17">
        <v>500</v>
      </c>
      <c r="F17">
        <v>3</v>
      </c>
      <c r="I17" s="111">
        <v>1500</v>
      </c>
      <c r="J17" s="1" t="str">
        <f>IFERROR(VLOOKUP(TableInvoiceDetails[[#This Row],[Service_ID]],TableServices[],6,0),"")</f>
        <v>Online Payments</v>
      </c>
      <c r="K17" s="17">
        <f>_xlfn.XLOOKUP(TableInvoiceDetails[[#This Row],[Invoice_ID]],TableInvoices[Invoice_ID],TableInvoices[Invoice_Date],"",0,1)</f>
        <v>46256</v>
      </c>
      <c r="L17" t="str">
        <f>_xlfn.XLOOKUP(TableInvoiceDetails[[#This Row],[Invoice_ID]],TableJournal[Reference],TableJournal[Cash/Credit],"",0,1)</f>
        <v>Cash</v>
      </c>
    </row>
    <row r="18" spans="1:12" x14ac:dyDescent="0.3">
      <c r="A18" t="s">
        <v>353</v>
      </c>
      <c r="B18" t="str">
        <f>IF(TableInvoiceDetails[[#This Row],[Service_Name]]&gt;0,_xlfn.XLOOKUP(TableInvoiceDetails[[#This Row],[Service_Name]],TableServices[Service_Name],TableServices[Service_ID],"-",0,1),"")</f>
        <v>SRV-0002</v>
      </c>
      <c r="C18" t="s">
        <v>23</v>
      </c>
      <c r="D18" t="s">
        <v>53</v>
      </c>
      <c r="E18">
        <v>350</v>
      </c>
      <c r="F18">
        <v>10</v>
      </c>
      <c r="I18" s="111">
        <v>3500</v>
      </c>
      <c r="J18" s="1" t="str">
        <f>IFERROR(VLOOKUP(TableInvoiceDetails[[#This Row],[Service_ID]],TableServices[],6,0),"")</f>
        <v>Photocopy</v>
      </c>
      <c r="K18" s="17">
        <f>_xlfn.XLOOKUP(TableInvoiceDetails[[#This Row],[Invoice_ID]],TableInvoices[Invoice_ID],TableInvoices[Invoice_Date],"",0,1)</f>
        <v>46257</v>
      </c>
      <c r="L18" t="str">
        <f>_xlfn.XLOOKUP(TableInvoiceDetails[[#This Row],[Invoice_ID]],TableJournal[Reference],TableJournal[Cash/Credit],"",0,1)</f>
        <v>Cash</v>
      </c>
    </row>
    <row r="19" spans="1:12" x14ac:dyDescent="0.3">
      <c r="A19" t="s">
        <v>353</v>
      </c>
      <c r="B19" t="str">
        <f>IF(TableInvoiceDetails[[#This Row],[Service_Name]]&gt;0,_xlfn.XLOOKUP(TableInvoiceDetails[[#This Row],[Service_Name]],TableServices[Service_Name],TableServices[Service_ID],"-",0,1),"")</f>
        <v>SRV-0023</v>
      </c>
      <c r="C19" t="s">
        <v>41</v>
      </c>
      <c r="D19" t="s">
        <v>67</v>
      </c>
      <c r="E19">
        <v>20</v>
      </c>
      <c r="F19">
        <v>300</v>
      </c>
      <c r="I19" s="111">
        <v>6000</v>
      </c>
      <c r="J19" s="1" t="str">
        <f>IFERROR(VLOOKUP(TableInvoiceDetails[[#This Row],[Service_ID]],TableServices[],6,0),"")</f>
        <v>Misc.</v>
      </c>
      <c r="K19" s="17">
        <f>_xlfn.XLOOKUP(TableInvoiceDetails[[#This Row],[Invoice_ID]],TableInvoices[Invoice_ID],TableInvoices[Invoice_Date],"",0,1)</f>
        <v>46257</v>
      </c>
      <c r="L19" t="str">
        <f>_xlfn.XLOOKUP(TableInvoiceDetails[[#This Row],[Invoice_ID]],TableJournal[Reference],TableJournal[Cash/Credit],"",0,1)</f>
        <v>Cash</v>
      </c>
    </row>
    <row r="20" spans="1:12" x14ac:dyDescent="0.3">
      <c r="A20" t="s">
        <v>357</v>
      </c>
      <c r="B20" t="str">
        <f>IF(TableInvoiceDetails[[#This Row],[Service_Name]]&gt;0,_xlfn.XLOOKUP(TableInvoiceDetails[[#This Row],[Service_Name]],TableServices[Service_Name],TableServices[Service_ID],"-",0,1),"")</f>
        <v>SRV-0011</v>
      </c>
      <c r="C20" t="s">
        <v>32</v>
      </c>
      <c r="D20" t="s">
        <v>61</v>
      </c>
      <c r="E20">
        <v>1</v>
      </c>
      <c r="F20">
        <v>100</v>
      </c>
      <c r="I20" s="111">
        <v>100</v>
      </c>
      <c r="J20" s="1" t="str">
        <f>IFERROR(VLOOKUP(TableInvoiceDetails[[#This Row],[Service_ID]],TableServices[],6,0),"")</f>
        <v>NADRA</v>
      </c>
      <c r="K20" s="17">
        <f>_xlfn.XLOOKUP(TableInvoiceDetails[[#This Row],[Invoice_ID]],TableInvoices[Invoice_ID],TableInvoices[Invoice_Date],"",0,1)</f>
        <v>46265</v>
      </c>
      <c r="L20" t="str">
        <f>_xlfn.XLOOKUP(TableInvoiceDetails[[#This Row],[Invoice_ID]],TableJournal[Reference],TableJournal[Cash/Credit],"",0,1)</f>
        <v>Cash</v>
      </c>
    </row>
    <row r="21" spans="1:12" x14ac:dyDescent="0.3">
      <c r="A21" t="s">
        <v>360</v>
      </c>
      <c r="B21" t="str">
        <f>IF(TableInvoiceDetails[[#This Row],[Service_Name]]&gt;0,_xlfn.XLOOKUP(TableInvoiceDetails[[#This Row],[Service_Name]],TableServices[Service_Name],TableServices[Service_ID],"-",0,1),"")</f>
        <v>SRV-0011</v>
      </c>
      <c r="C21" t="s">
        <v>32</v>
      </c>
      <c r="D21" t="s">
        <v>61</v>
      </c>
      <c r="E21">
        <v>1</v>
      </c>
      <c r="F21">
        <v>100</v>
      </c>
      <c r="I21" s="111">
        <v>100</v>
      </c>
      <c r="J21" s="1" t="str">
        <f>IFERROR(VLOOKUP(TableInvoiceDetails[[#This Row],[Service_ID]],TableServices[],6,0),"")</f>
        <v>NADRA</v>
      </c>
      <c r="K21" s="17">
        <f>_xlfn.XLOOKUP(TableInvoiceDetails[[#This Row],[Invoice_ID]],TableInvoices[Invoice_ID],TableInvoices[Invoice_Date],"",0,1)</f>
        <v>46295</v>
      </c>
      <c r="L21" t="str">
        <f>_xlfn.XLOOKUP(TableInvoiceDetails[[#This Row],[Invoice_ID]],TableJournal[Reference],TableJournal[Cash/Credit],"",0,1)</f>
        <v>Cash</v>
      </c>
    </row>
    <row r="22" spans="1:12" x14ac:dyDescent="0.3">
      <c r="A22" t="s">
        <v>364</v>
      </c>
      <c r="B22" t="str">
        <f>IF(TableInvoiceDetails[[#This Row],[Service_Name]]&gt;0,_xlfn.XLOOKUP(TableInvoiceDetails[[#This Row],[Service_Name]],TableServices[Service_Name],TableServices[Service_ID],"-",0,1),"")</f>
        <v>SRV-0001</v>
      </c>
      <c r="C22" t="s">
        <v>22</v>
      </c>
      <c r="D22" t="s">
        <v>52</v>
      </c>
      <c r="E22">
        <v>400</v>
      </c>
      <c r="F22">
        <v>4</v>
      </c>
      <c r="I22" s="111">
        <v>1600</v>
      </c>
      <c r="J22" s="1" t="str">
        <f>IFERROR(VLOOKUP(TableInvoiceDetails[[#This Row],[Service_ID]],TableServices[],6,0),"")</f>
        <v>Photocopy</v>
      </c>
      <c r="K22" s="17">
        <f>_xlfn.XLOOKUP(TableInvoiceDetails[[#This Row],[Invoice_ID]],TableInvoices[Invoice_ID],TableInvoices[Invoice_Date],"",0,1)</f>
        <v>46257</v>
      </c>
      <c r="L22" t="str">
        <f>_xlfn.XLOOKUP(TableInvoiceDetails[[#This Row],[Invoice_ID]],TableJournal[Reference],TableJournal[Cash/Credit],"",0,1)</f>
        <v>Cash</v>
      </c>
    </row>
    <row r="23" spans="1:12" x14ac:dyDescent="0.3">
      <c r="A23" t="s">
        <v>212</v>
      </c>
      <c r="B23" t="str">
        <f>IF(TableInvoiceDetails[[#This Row],[Service_Name]]&gt;0,_xlfn.XLOOKUP(TableInvoiceDetails[[#This Row],[Service_Name]],TableServices[Service_Name],TableServices[Service_ID],"-",0,1),"")</f>
        <v>SRV-0025</v>
      </c>
      <c r="C23" t="s">
        <v>43</v>
      </c>
      <c r="D23" t="s">
        <v>69</v>
      </c>
      <c r="E23">
        <v>2</v>
      </c>
      <c r="F23">
        <v>1000</v>
      </c>
      <c r="G23">
        <v>100</v>
      </c>
      <c r="I23" s="111">
        <v>1900</v>
      </c>
      <c r="J23" s="1" t="str">
        <f>IFERROR(VLOOKUP(TableInvoiceDetails[[#This Row],[Service_ID]],TableServices[],6,0),"")</f>
        <v>Misc.</v>
      </c>
      <c r="K23" s="17">
        <f>_xlfn.XLOOKUP(TableInvoiceDetails[[#This Row],[Invoice_ID]],TableInvoices[Invoice_ID],TableInvoices[Invoice_Date],"",0,1)</f>
        <v>46254</v>
      </c>
      <c r="L23" t="str">
        <f>_xlfn.XLOOKUP(TableInvoiceDetails[[#This Row],[Invoice_ID]],TableJournal[Reference],TableJournal[Cash/Credit],"",0,1)</f>
        <v>Credit</v>
      </c>
    </row>
    <row r="24" spans="1:12" x14ac:dyDescent="0.3">
      <c r="A24" t="s">
        <v>212</v>
      </c>
      <c r="B24" t="str">
        <f>IF(TableInvoiceDetails[[#This Row],[Service_Name]]&gt;0,_xlfn.XLOOKUP(TableInvoiceDetails[[#This Row],[Service_Name]],TableServices[Service_Name],TableServices[Service_ID],"-",0,1),"")</f>
        <v>SRV-0004</v>
      </c>
      <c r="C24" t="s">
        <v>25</v>
      </c>
      <c r="D24" t="s">
        <v>55</v>
      </c>
      <c r="E24">
        <v>20</v>
      </c>
      <c r="F24">
        <v>30</v>
      </c>
      <c r="I24" s="111">
        <v>600</v>
      </c>
      <c r="J24" s="1" t="str">
        <f>IFERROR(VLOOKUP(TableInvoiceDetails[[#This Row],[Service_ID]],TableServices[],6,0),"")</f>
        <v>Photocopy</v>
      </c>
      <c r="K24" s="17">
        <f>_xlfn.XLOOKUP(TableInvoiceDetails[[#This Row],[Invoice_ID]],TableInvoices[Invoice_ID],TableInvoices[Invoice_Date],"",0,1)</f>
        <v>46254</v>
      </c>
      <c r="L24" t="str">
        <f>_xlfn.XLOOKUP(TableInvoiceDetails[[#This Row],[Invoice_ID]],TableJournal[Reference],TableJournal[Cash/Credit],"",0,1)</f>
        <v>Credit</v>
      </c>
    </row>
    <row r="25" spans="1:12" x14ac:dyDescent="0.3">
      <c r="A25" t="s">
        <v>366</v>
      </c>
      <c r="B25" t="str">
        <f>IF(TableInvoiceDetails[[#This Row],[Service_Name]]&gt;0,_xlfn.XLOOKUP(TableInvoiceDetails[[#This Row],[Service_Name]],TableServices[Service_Name],TableServices[Service_ID],"-",0,1),"")</f>
        <v>SRV-0009</v>
      </c>
      <c r="C25" t="s">
        <v>30</v>
      </c>
      <c r="D25" t="s">
        <v>60</v>
      </c>
      <c r="E25">
        <v>2</v>
      </c>
      <c r="F25">
        <v>700</v>
      </c>
      <c r="I25" s="111">
        <v>1400</v>
      </c>
      <c r="J25" s="1" t="str">
        <f>IFERROR(VLOOKUP(TableInvoiceDetails[[#This Row],[Service_ID]],TableServices[],6,0),"")</f>
        <v>NADRA</v>
      </c>
      <c r="K25" s="17">
        <f>_xlfn.XLOOKUP(TableInvoiceDetails[[#This Row],[Invoice_ID]],TableInvoices[Invoice_ID],TableInvoices[Invoice_Date],"",0,1)</f>
        <v>46257</v>
      </c>
      <c r="L25" s="17" t="str">
        <f>_xlfn.XLOOKUP(TableInvoiceDetails[[#This Row],[Invoice_ID]],TableJournal[Reference],TableJournal[Cash/Credit],"",0,1)</f>
        <v>Cash</v>
      </c>
    </row>
  </sheetData>
  <sheetProtection algorithmName="SHA-512" hashValue="6n5jjjVufiYtrHq08mXOYr1eIHWEK6xwkdCVE/dy06w2dVPNAwIwLLBr4x/cSDVKedMtKbN19bYhb+hjHsxycg==" saltValue="BuUnGHymznaB8Av38sY7LA==" spinCount="100000" sheet="1" objects="1" scenarios="1"/>
  <dataConsolidate/>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FDCA3-1EE2-4811-A73D-A718ADBF8BEF}">
  <sheetPr codeName="Sheet19"/>
  <dimension ref="A3:AU14"/>
  <sheetViews>
    <sheetView topLeftCell="AH1" workbookViewId="0">
      <selection activeCell="AO34" sqref="AO34"/>
    </sheetView>
  </sheetViews>
  <sheetFormatPr defaultRowHeight="14.4" x14ac:dyDescent="0.3"/>
  <cols>
    <col min="1" max="1" width="12.5546875" bestFit="1" customWidth="1"/>
    <col min="2" max="2" width="15.5546875" bestFit="1" customWidth="1"/>
    <col min="3" max="3" width="6" bestFit="1" customWidth="1"/>
    <col min="4" max="5" width="10.77734375" bestFit="1" customWidth="1"/>
    <col min="12" max="12" width="12.5546875" bestFit="1" customWidth="1"/>
    <col min="13" max="13" width="14.6640625" bestFit="1" customWidth="1"/>
    <col min="14" max="15" width="16.21875" bestFit="1" customWidth="1"/>
    <col min="16" max="16" width="10.77734375" bestFit="1" customWidth="1"/>
    <col min="17" max="17" width="14.6640625" bestFit="1" customWidth="1"/>
    <col min="18" max="18" width="17.6640625" bestFit="1" customWidth="1"/>
    <col min="19" max="21" width="5" bestFit="1" customWidth="1"/>
    <col min="22" max="22" width="4" bestFit="1" customWidth="1"/>
    <col min="23" max="23" width="19.21875" bestFit="1" customWidth="1"/>
    <col min="24" max="24" width="6" bestFit="1" customWidth="1"/>
    <col min="25" max="25" width="4" bestFit="1" customWidth="1"/>
    <col min="26" max="26" width="5" bestFit="1" customWidth="1"/>
    <col min="27" max="29" width="4" bestFit="1" customWidth="1"/>
    <col min="30" max="30" width="5" bestFit="1" customWidth="1"/>
    <col min="31" max="32" width="4" bestFit="1" customWidth="1"/>
    <col min="33" max="34" width="10.77734375" bestFit="1" customWidth="1"/>
    <col min="40" max="40" width="12.5546875" bestFit="1" customWidth="1"/>
    <col min="41" max="41" width="16.21875" bestFit="1" customWidth="1"/>
    <col min="45" max="45" width="12.5546875" bestFit="1" customWidth="1"/>
    <col min="46" max="47" width="16.21875" bestFit="1" customWidth="1"/>
    <col min="48" max="53" width="10.77734375" bestFit="1" customWidth="1"/>
  </cols>
  <sheetData>
    <row r="3" spans="1:47" x14ac:dyDescent="0.3">
      <c r="A3" s="76" t="s">
        <v>349</v>
      </c>
      <c r="B3" s="76" t="s">
        <v>292</v>
      </c>
      <c r="AN3" s="76" t="s">
        <v>290</v>
      </c>
      <c r="AO3" t="s">
        <v>294</v>
      </c>
      <c r="AS3" s="76" t="s">
        <v>290</v>
      </c>
      <c r="AT3" t="s">
        <v>294</v>
      </c>
      <c r="AU3" t="s">
        <v>294</v>
      </c>
    </row>
    <row r="4" spans="1:47" x14ac:dyDescent="0.3">
      <c r="A4" s="76" t="s">
        <v>290</v>
      </c>
      <c r="B4" t="s">
        <v>182</v>
      </c>
      <c r="C4" t="s">
        <v>200</v>
      </c>
      <c r="D4" t="s">
        <v>291</v>
      </c>
      <c r="AN4" s="77" t="s">
        <v>145</v>
      </c>
      <c r="AO4" s="1">
        <v>58800</v>
      </c>
      <c r="AS4" s="77" t="s">
        <v>348</v>
      </c>
      <c r="AT4" s="1"/>
      <c r="AU4" s="1"/>
    </row>
    <row r="5" spans="1:47" x14ac:dyDescent="0.3">
      <c r="A5" s="77" t="s">
        <v>348</v>
      </c>
      <c r="B5" s="1"/>
      <c r="C5" s="1"/>
      <c r="D5" s="1"/>
      <c r="M5" s="76" t="s">
        <v>290</v>
      </c>
      <c r="N5" t="s">
        <v>294</v>
      </c>
      <c r="AN5" s="77" t="s">
        <v>147</v>
      </c>
      <c r="AO5" s="1">
        <v>16800</v>
      </c>
      <c r="AS5" s="112">
        <v>19</v>
      </c>
      <c r="AT5" s="1">
        <v>4950</v>
      </c>
      <c r="AU5" s="1"/>
    </row>
    <row r="6" spans="1:47" x14ac:dyDescent="0.3">
      <c r="A6" s="112">
        <v>19</v>
      </c>
      <c r="B6" s="1"/>
      <c r="C6" s="1">
        <v>4950</v>
      </c>
      <c r="D6" s="1">
        <v>4950</v>
      </c>
      <c r="M6" s="77" t="s">
        <v>81</v>
      </c>
      <c r="N6" s="1">
        <v>7900</v>
      </c>
      <c r="W6" s="76" t="s">
        <v>290</v>
      </c>
      <c r="X6" t="s">
        <v>139</v>
      </c>
      <c r="AN6" s="77" t="s">
        <v>291</v>
      </c>
      <c r="AO6" s="1">
        <v>75600</v>
      </c>
      <c r="AS6" s="112">
        <v>20</v>
      </c>
      <c r="AT6" s="1">
        <v>12950</v>
      </c>
      <c r="AU6" s="1">
        <v>19960</v>
      </c>
    </row>
    <row r="7" spans="1:47" x14ac:dyDescent="0.3">
      <c r="A7" s="112">
        <v>20</v>
      </c>
      <c r="B7" s="1">
        <v>19960</v>
      </c>
      <c r="C7" s="1">
        <v>12950</v>
      </c>
      <c r="D7" s="1">
        <v>32910</v>
      </c>
      <c r="M7" s="77" t="s">
        <v>78</v>
      </c>
      <c r="N7" s="1">
        <v>7040</v>
      </c>
      <c r="W7" s="77" t="s">
        <v>30</v>
      </c>
      <c r="X7" s="1">
        <v>3500</v>
      </c>
      <c r="AS7" s="112">
        <v>21</v>
      </c>
      <c r="AT7" s="1">
        <v>43100</v>
      </c>
      <c r="AU7" s="1">
        <v>6000</v>
      </c>
    </row>
    <row r="8" spans="1:47" x14ac:dyDescent="0.3">
      <c r="A8" s="112">
        <v>21</v>
      </c>
      <c r="B8" s="1">
        <v>6000</v>
      </c>
      <c r="C8" s="1">
        <v>43100</v>
      </c>
      <c r="D8" s="1">
        <v>49100</v>
      </c>
      <c r="M8" s="77" t="s">
        <v>83</v>
      </c>
      <c r="N8" s="1">
        <v>42010</v>
      </c>
      <c r="W8" s="77" t="s">
        <v>41</v>
      </c>
      <c r="X8" s="1">
        <v>6000</v>
      </c>
      <c r="AS8" s="112">
        <v>22</v>
      </c>
      <c r="AT8" s="1">
        <v>1900</v>
      </c>
      <c r="AU8" s="1">
        <v>3000</v>
      </c>
    </row>
    <row r="9" spans="1:47" x14ac:dyDescent="0.3">
      <c r="A9" s="112">
        <v>22</v>
      </c>
      <c r="B9" s="1">
        <v>3000</v>
      </c>
      <c r="C9" s="1">
        <v>1900</v>
      </c>
      <c r="D9" s="1">
        <v>4900</v>
      </c>
      <c r="M9" s="77" t="s">
        <v>77</v>
      </c>
      <c r="N9" s="1">
        <v>5700</v>
      </c>
      <c r="W9" s="77" t="s">
        <v>49</v>
      </c>
      <c r="X9" s="1">
        <v>6500</v>
      </c>
      <c r="AS9" s="112">
        <v>23</v>
      </c>
      <c r="AT9" s="1">
        <v>12500</v>
      </c>
      <c r="AU9" s="1">
        <v>1095</v>
      </c>
    </row>
    <row r="10" spans="1:47" x14ac:dyDescent="0.3">
      <c r="A10" s="112">
        <v>23</v>
      </c>
      <c r="B10" s="1">
        <v>1095</v>
      </c>
      <c r="C10" s="1">
        <v>12500</v>
      </c>
      <c r="D10" s="1">
        <v>13595</v>
      </c>
      <c r="M10" s="77" t="s">
        <v>80</v>
      </c>
      <c r="N10" s="1">
        <v>12000</v>
      </c>
      <c r="W10" s="77" t="s">
        <v>36</v>
      </c>
      <c r="X10" s="1">
        <v>12000</v>
      </c>
      <c r="AS10" s="112">
        <v>31</v>
      </c>
      <c r="AT10" s="1">
        <v>100</v>
      </c>
      <c r="AU10" s="1"/>
    </row>
    <row r="11" spans="1:47" x14ac:dyDescent="0.3">
      <c r="A11" s="112">
        <v>31</v>
      </c>
      <c r="B11" s="1"/>
      <c r="C11" s="1">
        <v>100</v>
      </c>
      <c r="D11" s="1">
        <v>100</v>
      </c>
      <c r="M11" s="77" t="s">
        <v>79</v>
      </c>
      <c r="N11" s="1">
        <v>950</v>
      </c>
      <c r="W11" s="77" t="s">
        <v>50</v>
      </c>
      <c r="X11" s="1">
        <v>35510</v>
      </c>
      <c r="AS11" s="77" t="s">
        <v>363</v>
      </c>
      <c r="AT11" s="1"/>
      <c r="AU11" s="1"/>
    </row>
    <row r="12" spans="1:47" x14ac:dyDescent="0.3">
      <c r="A12" s="77" t="s">
        <v>363</v>
      </c>
      <c r="B12" s="1"/>
      <c r="C12" s="1"/>
      <c r="D12" s="1"/>
      <c r="M12" s="77" t="s">
        <v>291</v>
      </c>
      <c r="N12" s="1">
        <v>75600</v>
      </c>
      <c r="W12" s="77" t="s">
        <v>291</v>
      </c>
      <c r="X12" s="1">
        <v>63510</v>
      </c>
      <c r="AS12" s="112">
        <v>30</v>
      </c>
      <c r="AT12" s="1">
        <v>100</v>
      </c>
      <c r="AU12" s="1"/>
    </row>
    <row r="13" spans="1:47" x14ac:dyDescent="0.3">
      <c r="A13" s="112">
        <v>30</v>
      </c>
      <c r="B13" s="1"/>
      <c r="C13" s="1">
        <v>100</v>
      </c>
      <c r="D13" s="1">
        <v>100</v>
      </c>
      <c r="AS13" s="77" t="s">
        <v>291</v>
      </c>
      <c r="AT13" s="1">
        <v>75600</v>
      </c>
      <c r="AU13" s="1">
        <v>30055</v>
      </c>
    </row>
    <row r="14" spans="1:47" x14ac:dyDescent="0.3">
      <c r="A14" s="77" t="s">
        <v>291</v>
      </c>
      <c r="B14" s="1">
        <v>30055</v>
      </c>
      <c r="C14" s="1">
        <v>75600</v>
      </c>
      <c r="D14" s="1">
        <v>105655</v>
      </c>
    </row>
  </sheetData>
  <sheetProtection algorithmName="SHA-512" hashValue="4WXyXR7Vu2sRkxaHVQtjIzXEO5K8yX+v8zBwI88BsZLWUQAEmB+DySulWRclmUFXH5M3i6uiinqG0nOcLX3Wjw==" saltValue="RxC3NAuQSFYPRJHorRNLlQ==" spinCount="100000" sheet="1" objects="1" scenarios="1"/>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082CE-C0DA-47F7-B416-424BF36339F7}">
  <sheetPr codeName="Sheet18"/>
  <dimension ref="A1:H1801"/>
  <sheetViews>
    <sheetView topLeftCell="A2" workbookViewId="0">
      <selection activeCell="K6" sqref="K6:M17"/>
    </sheetView>
  </sheetViews>
  <sheetFormatPr defaultRowHeight="14.4" x14ac:dyDescent="0.3"/>
  <cols>
    <col min="1" max="1" width="11.5546875" customWidth="1"/>
    <col min="4" max="4" width="9.6640625" customWidth="1"/>
    <col min="11" max="11" width="16.6640625" bestFit="1" customWidth="1"/>
    <col min="12" max="13" width="16.21875" bestFit="1" customWidth="1"/>
    <col min="14" max="19" width="10.77734375" bestFit="1" customWidth="1"/>
    <col min="20" max="71" width="15.5546875" bestFit="1" customWidth="1"/>
    <col min="72" max="72" width="10.77734375" bestFit="1" customWidth="1"/>
    <col min="73" max="1811" width="15.5546875" bestFit="1" customWidth="1"/>
    <col min="1812" max="1812" width="10.77734375" bestFit="1" customWidth="1"/>
  </cols>
  <sheetData>
    <row r="1" spans="1:8" x14ac:dyDescent="0.3">
      <c r="A1" t="s">
        <v>10</v>
      </c>
      <c r="B1" t="s">
        <v>335</v>
      </c>
      <c r="C1" t="s">
        <v>336</v>
      </c>
      <c r="D1" t="s">
        <v>337</v>
      </c>
      <c r="E1" t="s">
        <v>339</v>
      </c>
      <c r="F1" t="s">
        <v>338</v>
      </c>
      <c r="G1" t="s">
        <v>340</v>
      </c>
      <c r="H1" t="s">
        <v>341</v>
      </c>
    </row>
    <row r="2" spans="1:8" x14ac:dyDescent="0.3">
      <c r="A2" s="17">
        <f>MIN(TableJournal[Journal_Date])</f>
        <v>46253</v>
      </c>
      <c r="B2">
        <f>YEAR(A2)</f>
        <v>2026</v>
      </c>
      <c r="C2" t="str">
        <f t="shared" ref="C2:C65" si="0">TEXT(A2,"mmm-yy")</f>
        <v>Aug-26</v>
      </c>
      <c r="D2">
        <f>MONTH(A2)</f>
        <v>8</v>
      </c>
      <c r="E2">
        <f>DAY(A2)</f>
        <v>19</v>
      </c>
      <c r="F2" t="str">
        <f>TEXT(A2,"ddd")</f>
        <v>Wed</v>
      </c>
      <c r="G2">
        <f>WEEKNUM(Calender[[#This Row],[Date]])</f>
        <v>34</v>
      </c>
      <c r="H2" s="110" t="str">
        <f>TEXT(Calender[[#This Row],[Date]],"yymmdd")</f>
        <v>260819</v>
      </c>
    </row>
    <row r="3" spans="1:8" x14ac:dyDescent="0.3">
      <c r="A3" s="17">
        <f>A2+1</f>
        <v>46254</v>
      </c>
      <c r="B3">
        <f t="shared" ref="B3:B66" si="1">YEAR(A3)</f>
        <v>2026</v>
      </c>
      <c r="C3" t="str">
        <f t="shared" si="0"/>
        <v>Aug-26</v>
      </c>
      <c r="D3">
        <f t="shared" ref="D3:D66" si="2">MONTH(A3)</f>
        <v>8</v>
      </c>
      <c r="E3">
        <f t="shared" ref="E3:E66" si="3">DAY(A3)</f>
        <v>20</v>
      </c>
      <c r="F3" t="str">
        <f t="shared" ref="F3:F66" si="4">TEXT(A3,"ddd")</f>
        <v>Thu</v>
      </c>
      <c r="G3">
        <f>WEEKNUM(Calender[[#This Row],[Date]])</f>
        <v>34</v>
      </c>
      <c r="H3" s="110" t="str">
        <f>TEXT(Calender[[#This Row],[Date]],"yymmdd")</f>
        <v>260820</v>
      </c>
    </row>
    <row r="4" spans="1:8" x14ac:dyDescent="0.3">
      <c r="A4" s="17">
        <f t="shared" ref="A4:A67" si="5">A3+1</f>
        <v>46255</v>
      </c>
      <c r="B4">
        <f t="shared" si="1"/>
        <v>2026</v>
      </c>
      <c r="C4" t="str">
        <f t="shared" si="0"/>
        <v>Aug-26</v>
      </c>
      <c r="D4">
        <f t="shared" si="2"/>
        <v>8</v>
      </c>
      <c r="E4">
        <f t="shared" si="3"/>
        <v>21</v>
      </c>
      <c r="F4" t="str">
        <f t="shared" si="4"/>
        <v>Fri</v>
      </c>
      <c r="G4">
        <f>WEEKNUM(Calender[[#This Row],[Date]])</f>
        <v>34</v>
      </c>
      <c r="H4" s="110" t="str">
        <f>TEXT(Calender[[#This Row],[Date]],"yymmdd")</f>
        <v>260821</v>
      </c>
    </row>
    <row r="5" spans="1:8" x14ac:dyDescent="0.3">
      <c r="A5" s="17">
        <f t="shared" si="5"/>
        <v>46256</v>
      </c>
      <c r="B5">
        <f t="shared" si="1"/>
        <v>2026</v>
      </c>
      <c r="C5" t="str">
        <f t="shared" si="0"/>
        <v>Aug-26</v>
      </c>
      <c r="D5">
        <f t="shared" si="2"/>
        <v>8</v>
      </c>
      <c r="E5">
        <f t="shared" si="3"/>
        <v>22</v>
      </c>
      <c r="F5" t="str">
        <f t="shared" si="4"/>
        <v>Sat</v>
      </c>
      <c r="G5">
        <f>WEEKNUM(Calender[[#This Row],[Date]])</f>
        <v>34</v>
      </c>
      <c r="H5" s="110" t="str">
        <f>TEXT(Calender[[#This Row],[Date]],"yymmdd")</f>
        <v>260822</v>
      </c>
    </row>
    <row r="6" spans="1:8" x14ac:dyDescent="0.3">
      <c r="A6" s="17">
        <f t="shared" si="5"/>
        <v>46257</v>
      </c>
      <c r="B6">
        <f t="shared" si="1"/>
        <v>2026</v>
      </c>
      <c r="C6" t="str">
        <f t="shared" si="0"/>
        <v>Aug-26</v>
      </c>
      <c r="D6">
        <f t="shared" si="2"/>
        <v>8</v>
      </c>
      <c r="E6">
        <f t="shared" si="3"/>
        <v>23</v>
      </c>
      <c r="F6" t="str">
        <f t="shared" si="4"/>
        <v>Sun</v>
      </c>
      <c r="G6">
        <f>WEEKNUM(Calender[[#This Row],[Date]])</f>
        <v>35</v>
      </c>
      <c r="H6" s="110" t="str">
        <f>TEXT(Calender[[#This Row],[Date]],"yymmdd")</f>
        <v>260823</v>
      </c>
    </row>
    <row r="7" spans="1:8" x14ac:dyDescent="0.3">
      <c r="A7" s="17">
        <f t="shared" si="5"/>
        <v>46258</v>
      </c>
      <c r="B7">
        <f t="shared" si="1"/>
        <v>2026</v>
      </c>
      <c r="C7" t="str">
        <f t="shared" si="0"/>
        <v>Aug-26</v>
      </c>
      <c r="D7">
        <f t="shared" si="2"/>
        <v>8</v>
      </c>
      <c r="E7">
        <f t="shared" si="3"/>
        <v>24</v>
      </c>
      <c r="F7" t="str">
        <f t="shared" si="4"/>
        <v>Mon</v>
      </c>
      <c r="G7">
        <f>WEEKNUM(Calender[[#This Row],[Date]])</f>
        <v>35</v>
      </c>
      <c r="H7" s="110" t="str">
        <f>TEXT(Calender[[#This Row],[Date]],"yymmdd")</f>
        <v>260824</v>
      </c>
    </row>
    <row r="8" spans="1:8" x14ac:dyDescent="0.3">
      <c r="A8" s="17">
        <f t="shared" si="5"/>
        <v>46259</v>
      </c>
      <c r="B8">
        <f t="shared" si="1"/>
        <v>2026</v>
      </c>
      <c r="C8" t="str">
        <f t="shared" si="0"/>
        <v>Aug-26</v>
      </c>
      <c r="D8">
        <f t="shared" si="2"/>
        <v>8</v>
      </c>
      <c r="E8">
        <f t="shared" si="3"/>
        <v>25</v>
      </c>
      <c r="F8" t="str">
        <f t="shared" si="4"/>
        <v>Tue</v>
      </c>
      <c r="G8">
        <f>WEEKNUM(Calender[[#This Row],[Date]])</f>
        <v>35</v>
      </c>
      <c r="H8" s="110" t="str">
        <f>TEXT(Calender[[#This Row],[Date]],"yymmdd")</f>
        <v>260825</v>
      </c>
    </row>
    <row r="9" spans="1:8" x14ac:dyDescent="0.3">
      <c r="A9" s="17">
        <f t="shared" si="5"/>
        <v>46260</v>
      </c>
      <c r="B9">
        <f t="shared" si="1"/>
        <v>2026</v>
      </c>
      <c r="C9" t="str">
        <f t="shared" si="0"/>
        <v>Aug-26</v>
      </c>
      <c r="D9">
        <f t="shared" si="2"/>
        <v>8</v>
      </c>
      <c r="E9">
        <f t="shared" si="3"/>
        <v>26</v>
      </c>
      <c r="F9" t="str">
        <f t="shared" si="4"/>
        <v>Wed</v>
      </c>
      <c r="G9">
        <f>WEEKNUM(Calender[[#This Row],[Date]])</f>
        <v>35</v>
      </c>
      <c r="H9" s="110" t="str">
        <f>TEXT(Calender[[#This Row],[Date]],"yymmdd")</f>
        <v>260826</v>
      </c>
    </row>
    <row r="10" spans="1:8" x14ac:dyDescent="0.3">
      <c r="A10" s="17">
        <f t="shared" si="5"/>
        <v>46261</v>
      </c>
      <c r="B10">
        <f t="shared" si="1"/>
        <v>2026</v>
      </c>
      <c r="C10" t="str">
        <f t="shared" si="0"/>
        <v>Aug-26</v>
      </c>
      <c r="D10">
        <f t="shared" si="2"/>
        <v>8</v>
      </c>
      <c r="E10">
        <f t="shared" si="3"/>
        <v>27</v>
      </c>
      <c r="F10" t="str">
        <f t="shared" si="4"/>
        <v>Thu</v>
      </c>
      <c r="G10">
        <f>WEEKNUM(Calender[[#This Row],[Date]])</f>
        <v>35</v>
      </c>
      <c r="H10" s="110" t="str">
        <f>TEXT(Calender[[#This Row],[Date]],"yymmdd")</f>
        <v>260827</v>
      </c>
    </row>
    <row r="11" spans="1:8" x14ac:dyDescent="0.3">
      <c r="A11" s="17">
        <f t="shared" si="5"/>
        <v>46262</v>
      </c>
      <c r="B11">
        <f t="shared" si="1"/>
        <v>2026</v>
      </c>
      <c r="C11" t="str">
        <f t="shared" si="0"/>
        <v>Aug-26</v>
      </c>
      <c r="D11">
        <f t="shared" si="2"/>
        <v>8</v>
      </c>
      <c r="E11">
        <f t="shared" si="3"/>
        <v>28</v>
      </c>
      <c r="F11" t="str">
        <f t="shared" si="4"/>
        <v>Fri</v>
      </c>
      <c r="G11">
        <f>WEEKNUM(Calender[[#This Row],[Date]])</f>
        <v>35</v>
      </c>
      <c r="H11" s="110" t="str">
        <f>TEXT(Calender[[#This Row],[Date]],"yymmdd")</f>
        <v>260828</v>
      </c>
    </row>
    <row r="12" spans="1:8" x14ac:dyDescent="0.3">
      <c r="A12" s="17">
        <f t="shared" si="5"/>
        <v>46263</v>
      </c>
      <c r="B12">
        <f t="shared" si="1"/>
        <v>2026</v>
      </c>
      <c r="C12" t="str">
        <f t="shared" si="0"/>
        <v>Aug-26</v>
      </c>
      <c r="D12">
        <f t="shared" si="2"/>
        <v>8</v>
      </c>
      <c r="E12">
        <f t="shared" si="3"/>
        <v>29</v>
      </c>
      <c r="F12" t="str">
        <f t="shared" si="4"/>
        <v>Sat</v>
      </c>
      <c r="G12">
        <f>WEEKNUM(Calender[[#This Row],[Date]])</f>
        <v>35</v>
      </c>
      <c r="H12" s="110" t="str">
        <f>TEXT(Calender[[#This Row],[Date]],"yymmdd")</f>
        <v>260829</v>
      </c>
    </row>
    <row r="13" spans="1:8" x14ac:dyDescent="0.3">
      <c r="A13" s="17">
        <f t="shared" si="5"/>
        <v>46264</v>
      </c>
      <c r="B13">
        <f t="shared" si="1"/>
        <v>2026</v>
      </c>
      <c r="C13" t="str">
        <f t="shared" si="0"/>
        <v>Aug-26</v>
      </c>
      <c r="D13">
        <f t="shared" si="2"/>
        <v>8</v>
      </c>
      <c r="E13">
        <f t="shared" si="3"/>
        <v>30</v>
      </c>
      <c r="F13" t="str">
        <f t="shared" si="4"/>
        <v>Sun</v>
      </c>
      <c r="G13">
        <f>WEEKNUM(Calender[[#This Row],[Date]])</f>
        <v>36</v>
      </c>
      <c r="H13" s="110" t="str">
        <f>TEXT(Calender[[#This Row],[Date]],"yymmdd")</f>
        <v>260830</v>
      </c>
    </row>
    <row r="14" spans="1:8" x14ac:dyDescent="0.3">
      <c r="A14" s="17">
        <f t="shared" si="5"/>
        <v>46265</v>
      </c>
      <c r="B14">
        <f t="shared" si="1"/>
        <v>2026</v>
      </c>
      <c r="C14" t="str">
        <f t="shared" si="0"/>
        <v>Aug-26</v>
      </c>
      <c r="D14">
        <f t="shared" si="2"/>
        <v>8</v>
      </c>
      <c r="E14">
        <f t="shared" si="3"/>
        <v>31</v>
      </c>
      <c r="F14" t="str">
        <f t="shared" si="4"/>
        <v>Mon</v>
      </c>
      <c r="G14">
        <f>WEEKNUM(Calender[[#This Row],[Date]])</f>
        <v>36</v>
      </c>
      <c r="H14" s="110" t="str">
        <f>TEXT(Calender[[#This Row],[Date]],"yymmdd")</f>
        <v>260831</v>
      </c>
    </row>
    <row r="15" spans="1:8" x14ac:dyDescent="0.3">
      <c r="A15" s="17">
        <f t="shared" si="5"/>
        <v>46266</v>
      </c>
      <c r="B15">
        <f t="shared" si="1"/>
        <v>2026</v>
      </c>
      <c r="C15" t="str">
        <f t="shared" si="0"/>
        <v>Sep-26</v>
      </c>
      <c r="D15">
        <f t="shared" si="2"/>
        <v>9</v>
      </c>
      <c r="E15">
        <f t="shared" si="3"/>
        <v>1</v>
      </c>
      <c r="F15" t="str">
        <f t="shared" si="4"/>
        <v>Tue</v>
      </c>
      <c r="G15">
        <f>WEEKNUM(Calender[[#This Row],[Date]])</f>
        <v>36</v>
      </c>
      <c r="H15" s="110" t="str">
        <f>TEXT(Calender[[#This Row],[Date]],"yymmdd")</f>
        <v>260901</v>
      </c>
    </row>
    <row r="16" spans="1:8" x14ac:dyDescent="0.3">
      <c r="A16" s="17">
        <f t="shared" si="5"/>
        <v>46267</v>
      </c>
      <c r="B16">
        <f t="shared" si="1"/>
        <v>2026</v>
      </c>
      <c r="C16" t="str">
        <f t="shared" si="0"/>
        <v>Sep-26</v>
      </c>
      <c r="D16">
        <f t="shared" si="2"/>
        <v>9</v>
      </c>
      <c r="E16">
        <f t="shared" si="3"/>
        <v>2</v>
      </c>
      <c r="F16" t="str">
        <f t="shared" si="4"/>
        <v>Wed</v>
      </c>
      <c r="G16">
        <f>WEEKNUM(Calender[[#This Row],[Date]])</f>
        <v>36</v>
      </c>
      <c r="H16" s="110" t="str">
        <f>TEXT(Calender[[#This Row],[Date]],"yymmdd")</f>
        <v>260902</v>
      </c>
    </row>
    <row r="17" spans="1:8" x14ac:dyDescent="0.3">
      <c r="A17" s="17">
        <f t="shared" si="5"/>
        <v>46268</v>
      </c>
      <c r="B17">
        <f t="shared" si="1"/>
        <v>2026</v>
      </c>
      <c r="C17" t="str">
        <f t="shared" si="0"/>
        <v>Sep-26</v>
      </c>
      <c r="D17">
        <f t="shared" si="2"/>
        <v>9</v>
      </c>
      <c r="E17">
        <f t="shared" si="3"/>
        <v>3</v>
      </c>
      <c r="F17" t="str">
        <f t="shared" si="4"/>
        <v>Thu</v>
      </c>
      <c r="G17">
        <f>WEEKNUM(Calender[[#This Row],[Date]])</f>
        <v>36</v>
      </c>
      <c r="H17" s="110" t="str">
        <f>TEXT(Calender[[#This Row],[Date]],"yymmdd")</f>
        <v>260903</v>
      </c>
    </row>
    <row r="18" spans="1:8" x14ac:dyDescent="0.3">
      <c r="A18" s="17">
        <f t="shared" si="5"/>
        <v>46269</v>
      </c>
      <c r="B18">
        <f t="shared" si="1"/>
        <v>2026</v>
      </c>
      <c r="C18" t="str">
        <f t="shared" si="0"/>
        <v>Sep-26</v>
      </c>
      <c r="D18">
        <f t="shared" si="2"/>
        <v>9</v>
      </c>
      <c r="E18">
        <f t="shared" si="3"/>
        <v>4</v>
      </c>
      <c r="F18" t="str">
        <f t="shared" si="4"/>
        <v>Fri</v>
      </c>
      <c r="G18">
        <f>WEEKNUM(Calender[[#This Row],[Date]])</f>
        <v>36</v>
      </c>
      <c r="H18" s="110" t="str">
        <f>TEXT(Calender[[#This Row],[Date]],"yymmdd")</f>
        <v>260904</v>
      </c>
    </row>
    <row r="19" spans="1:8" x14ac:dyDescent="0.3">
      <c r="A19" s="17">
        <f t="shared" si="5"/>
        <v>46270</v>
      </c>
      <c r="B19">
        <f t="shared" si="1"/>
        <v>2026</v>
      </c>
      <c r="C19" t="str">
        <f t="shared" si="0"/>
        <v>Sep-26</v>
      </c>
      <c r="D19">
        <f t="shared" si="2"/>
        <v>9</v>
      </c>
      <c r="E19">
        <f t="shared" si="3"/>
        <v>5</v>
      </c>
      <c r="F19" t="str">
        <f t="shared" si="4"/>
        <v>Sat</v>
      </c>
      <c r="G19">
        <f>WEEKNUM(Calender[[#This Row],[Date]])</f>
        <v>36</v>
      </c>
      <c r="H19" s="110" t="str">
        <f>TEXT(Calender[[#This Row],[Date]],"yymmdd")</f>
        <v>260905</v>
      </c>
    </row>
    <row r="20" spans="1:8" x14ac:dyDescent="0.3">
      <c r="A20" s="17">
        <f t="shared" si="5"/>
        <v>46271</v>
      </c>
      <c r="B20">
        <f t="shared" si="1"/>
        <v>2026</v>
      </c>
      <c r="C20" t="str">
        <f t="shared" si="0"/>
        <v>Sep-26</v>
      </c>
      <c r="D20">
        <f t="shared" si="2"/>
        <v>9</v>
      </c>
      <c r="E20">
        <f t="shared" si="3"/>
        <v>6</v>
      </c>
      <c r="F20" t="str">
        <f t="shared" si="4"/>
        <v>Sun</v>
      </c>
      <c r="G20">
        <f>WEEKNUM(Calender[[#This Row],[Date]])</f>
        <v>37</v>
      </c>
      <c r="H20" s="110" t="str">
        <f>TEXT(Calender[[#This Row],[Date]],"yymmdd")</f>
        <v>260906</v>
      </c>
    </row>
    <row r="21" spans="1:8" x14ac:dyDescent="0.3">
      <c r="A21" s="17">
        <f t="shared" si="5"/>
        <v>46272</v>
      </c>
      <c r="B21">
        <f t="shared" si="1"/>
        <v>2026</v>
      </c>
      <c r="C21" t="str">
        <f t="shared" si="0"/>
        <v>Sep-26</v>
      </c>
      <c r="D21">
        <f t="shared" si="2"/>
        <v>9</v>
      </c>
      <c r="E21">
        <f t="shared" si="3"/>
        <v>7</v>
      </c>
      <c r="F21" t="str">
        <f t="shared" si="4"/>
        <v>Mon</v>
      </c>
      <c r="G21">
        <f>WEEKNUM(Calender[[#This Row],[Date]])</f>
        <v>37</v>
      </c>
      <c r="H21" s="110" t="str">
        <f>TEXT(Calender[[#This Row],[Date]],"yymmdd")</f>
        <v>260907</v>
      </c>
    </row>
    <row r="22" spans="1:8" x14ac:dyDescent="0.3">
      <c r="A22" s="17">
        <f t="shared" si="5"/>
        <v>46273</v>
      </c>
      <c r="B22">
        <f t="shared" si="1"/>
        <v>2026</v>
      </c>
      <c r="C22" t="str">
        <f t="shared" si="0"/>
        <v>Sep-26</v>
      </c>
      <c r="D22">
        <f t="shared" si="2"/>
        <v>9</v>
      </c>
      <c r="E22">
        <f t="shared" si="3"/>
        <v>8</v>
      </c>
      <c r="F22" t="str">
        <f t="shared" si="4"/>
        <v>Tue</v>
      </c>
      <c r="G22">
        <f>WEEKNUM(Calender[[#This Row],[Date]])</f>
        <v>37</v>
      </c>
      <c r="H22" s="110" t="str">
        <f>TEXT(Calender[[#This Row],[Date]],"yymmdd")</f>
        <v>260908</v>
      </c>
    </row>
    <row r="23" spans="1:8" x14ac:dyDescent="0.3">
      <c r="A23" s="17">
        <f t="shared" si="5"/>
        <v>46274</v>
      </c>
      <c r="B23">
        <f t="shared" si="1"/>
        <v>2026</v>
      </c>
      <c r="C23" t="str">
        <f t="shared" si="0"/>
        <v>Sep-26</v>
      </c>
      <c r="D23">
        <f t="shared" si="2"/>
        <v>9</v>
      </c>
      <c r="E23">
        <f t="shared" si="3"/>
        <v>9</v>
      </c>
      <c r="F23" t="str">
        <f t="shared" si="4"/>
        <v>Wed</v>
      </c>
      <c r="G23">
        <f>WEEKNUM(Calender[[#This Row],[Date]])</f>
        <v>37</v>
      </c>
      <c r="H23" s="110" t="str">
        <f>TEXT(Calender[[#This Row],[Date]],"yymmdd")</f>
        <v>260909</v>
      </c>
    </row>
    <row r="24" spans="1:8" x14ac:dyDescent="0.3">
      <c r="A24" s="17">
        <f t="shared" si="5"/>
        <v>46275</v>
      </c>
      <c r="B24">
        <f t="shared" si="1"/>
        <v>2026</v>
      </c>
      <c r="C24" t="str">
        <f t="shared" si="0"/>
        <v>Sep-26</v>
      </c>
      <c r="D24">
        <f t="shared" si="2"/>
        <v>9</v>
      </c>
      <c r="E24">
        <f t="shared" si="3"/>
        <v>10</v>
      </c>
      <c r="F24" t="str">
        <f t="shared" si="4"/>
        <v>Thu</v>
      </c>
      <c r="G24">
        <f>WEEKNUM(Calender[[#This Row],[Date]])</f>
        <v>37</v>
      </c>
      <c r="H24" s="110" t="str">
        <f>TEXT(Calender[[#This Row],[Date]],"yymmdd")</f>
        <v>260910</v>
      </c>
    </row>
    <row r="25" spans="1:8" x14ac:dyDescent="0.3">
      <c r="A25" s="17">
        <f t="shared" si="5"/>
        <v>46276</v>
      </c>
      <c r="B25">
        <f t="shared" si="1"/>
        <v>2026</v>
      </c>
      <c r="C25" t="str">
        <f t="shared" si="0"/>
        <v>Sep-26</v>
      </c>
      <c r="D25">
        <f t="shared" si="2"/>
        <v>9</v>
      </c>
      <c r="E25">
        <f t="shared" si="3"/>
        <v>11</v>
      </c>
      <c r="F25" t="str">
        <f t="shared" si="4"/>
        <v>Fri</v>
      </c>
      <c r="G25">
        <f>WEEKNUM(Calender[[#This Row],[Date]])</f>
        <v>37</v>
      </c>
      <c r="H25" s="110" t="str">
        <f>TEXT(Calender[[#This Row],[Date]],"yymmdd")</f>
        <v>260911</v>
      </c>
    </row>
    <row r="26" spans="1:8" x14ac:dyDescent="0.3">
      <c r="A26" s="17">
        <f t="shared" si="5"/>
        <v>46277</v>
      </c>
      <c r="B26">
        <f t="shared" si="1"/>
        <v>2026</v>
      </c>
      <c r="C26" t="str">
        <f t="shared" si="0"/>
        <v>Sep-26</v>
      </c>
      <c r="D26">
        <f t="shared" si="2"/>
        <v>9</v>
      </c>
      <c r="E26">
        <f t="shared" si="3"/>
        <v>12</v>
      </c>
      <c r="F26" t="str">
        <f t="shared" si="4"/>
        <v>Sat</v>
      </c>
      <c r="G26">
        <f>WEEKNUM(Calender[[#This Row],[Date]])</f>
        <v>37</v>
      </c>
      <c r="H26" s="110" t="str">
        <f>TEXT(Calender[[#This Row],[Date]],"yymmdd")</f>
        <v>260912</v>
      </c>
    </row>
    <row r="27" spans="1:8" x14ac:dyDescent="0.3">
      <c r="A27" s="17">
        <f t="shared" si="5"/>
        <v>46278</v>
      </c>
      <c r="B27">
        <f t="shared" si="1"/>
        <v>2026</v>
      </c>
      <c r="C27" t="str">
        <f t="shared" si="0"/>
        <v>Sep-26</v>
      </c>
      <c r="D27">
        <f t="shared" si="2"/>
        <v>9</v>
      </c>
      <c r="E27">
        <f t="shared" si="3"/>
        <v>13</v>
      </c>
      <c r="F27" t="str">
        <f t="shared" si="4"/>
        <v>Sun</v>
      </c>
      <c r="G27">
        <f>WEEKNUM(Calender[[#This Row],[Date]])</f>
        <v>38</v>
      </c>
      <c r="H27" s="110" t="str">
        <f>TEXT(Calender[[#This Row],[Date]],"yymmdd")</f>
        <v>260913</v>
      </c>
    </row>
    <row r="28" spans="1:8" x14ac:dyDescent="0.3">
      <c r="A28" s="17">
        <f t="shared" si="5"/>
        <v>46279</v>
      </c>
      <c r="B28">
        <f t="shared" si="1"/>
        <v>2026</v>
      </c>
      <c r="C28" t="str">
        <f t="shared" si="0"/>
        <v>Sep-26</v>
      </c>
      <c r="D28">
        <f t="shared" si="2"/>
        <v>9</v>
      </c>
      <c r="E28">
        <f t="shared" si="3"/>
        <v>14</v>
      </c>
      <c r="F28" t="str">
        <f t="shared" si="4"/>
        <v>Mon</v>
      </c>
      <c r="G28">
        <f>WEEKNUM(Calender[[#This Row],[Date]])</f>
        <v>38</v>
      </c>
      <c r="H28" s="110" t="str">
        <f>TEXT(Calender[[#This Row],[Date]],"yymmdd")</f>
        <v>260914</v>
      </c>
    </row>
    <row r="29" spans="1:8" x14ac:dyDescent="0.3">
      <c r="A29" s="17">
        <f t="shared" si="5"/>
        <v>46280</v>
      </c>
      <c r="B29">
        <f t="shared" si="1"/>
        <v>2026</v>
      </c>
      <c r="C29" t="str">
        <f t="shared" si="0"/>
        <v>Sep-26</v>
      </c>
      <c r="D29">
        <f t="shared" si="2"/>
        <v>9</v>
      </c>
      <c r="E29">
        <f t="shared" si="3"/>
        <v>15</v>
      </c>
      <c r="F29" t="str">
        <f t="shared" si="4"/>
        <v>Tue</v>
      </c>
      <c r="G29">
        <f>WEEKNUM(Calender[[#This Row],[Date]])</f>
        <v>38</v>
      </c>
      <c r="H29" s="110" t="str">
        <f>TEXT(Calender[[#This Row],[Date]],"yymmdd")</f>
        <v>260915</v>
      </c>
    </row>
    <row r="30" spans="1:8" x14ac:dyDescent="0.3">
      <c r="A30" s="17">
        <f t="shared" si="5"/>
        <v>46281</v>
      </c>
      <c r="B30">
        <f t="shared" si="1"/>
        <v>2026</v>
      </c>
      <c r="C30" t="str">
        <f t="shared" si="0"/>
        <v>Sep-26</v>
      </c>
      <c r="D30">
        <f t="shared" si="2"/>
        <v>9</v>
      </c>
      <c r="E30">
        <f t="shared" si="3"/>
        <v>16</v>
      </c>
      <c r="F30" t="str">
        <f t="shared" si="4"/>
        <v>Wed</v>
      </c>
      <c r="G30">
        <f>WEEKNUM(Calender[[#This Row],[Date]])</f>
        <v>38</v>
      </c>
      <c r="H30" s="110" t="str">
        <f>TEXT(Calender[[#This Row],[Date]],"yymmdd")</f>
        <v>260916</v>
      </c>
    </row>
    <row r="31" spans="1:8" x14ac:dyDescent="0.3">
      <c r="A31" s="17">
        <f t="shared" si="5"/>
        <v>46282</v>
      </c>
      <c r="B31">
        <f t="shared" si="1"/>
        <v>2026</v>
      </c>
      <c r="C31" t="str">
        <f t="shared" si="0"/>
        <v>Sep-26</v>
      </c>
      <c r="D31">
        <f t="shared" si="2"/>
        <v>9</v>
      </c>
      <c r="E31">
        <f t="shared" si="3"/>
        <v>17</v>
      </c>
      <c r="F31" t="str">
        <f t="shared" si="4"/>
        <v>Thu</v>
      </c>
      <c r="G31">
        <f>WEEKNUM(Calender[[#This Row],[Date]])</f>
        <v>38</v>
      </c>
      <c r="H31" s="110" t="str">
        <f>TEXT(Calender[[#This Row],[Date]],"yymmdd")</f>
        <v>260917</v>
      </c>
    </row>
    <row r="32" spans="1:8" x14ac:dyDescent="0.3">
      <c r="A32" s="17">
        <f t="shared" si="5"/>
        <v>46283</v>
      </c>
      <c r="B32">
        <f t="shared" si="1"/>
        <v>2026</v>
      </c>
      <c r="C32" t="str">
        <f t="shared" si="0"/>
        <v>Sep-26</v>
      </c>
      <c r="D32">
        <f t="shared" si="2"/>
        <v>9</v>
      </c>
      <c r="E32">
        <f t="shared" si="3"/>
        <v>18</v>
      </c>
      <c r="F32" t="str">
        <f t="shared" si="4"/>
        <v>Fri</v>
      </c>
      <c r="G32">
        <f>WEEKNUM(Calender[[#This Row],[Date]])</f>
        <v>38</v>
      </c>
      <c r="H32" s="110" t="str">
        <f>TEXT(Calender[[#This Row],[Date]],"yymmdd")</f>
        <v>260918</v>
      </c>
    </row>
    <row r="33" spans="1:8" x14ac:dyDescent="0.3">
      <c r="A33" s="17">
        <f t="shared" si="5"/>
        <v>46284</v>
      </c>
      <c r="B33">
        <f t="shared" si="1"/>
        <v>2026</v>
      </c>
      <c r="C33" t="str">
        <f t="shared" si="0"/>
        <v>Sep-26</v>
      </c>
      <c r="D33">
        <f t="shared" si="2"/>
        <v>9</v>
      </c>
      <c r="E33">
        <f t="shared" si="3"/>
        <v>19</v>
      </c>
      <c r="F33" t="str">
        <f t="shared" si="4"/>
        <v>Sat</v>
      </c>
      <c r="G33">
        <f>WEEKNUM(Calender[[#This Row],[Date]])</f>
        <v>38</v>
      </c>
      <c r="H33" s="110" t="str">
        <f>TEXT(Calender[[#This Row],[Date]],"yymmdd")</f>
        <v>260919</v>
      </c>
    </row>
    <row r="34" spans="1:8" x14ac:dyDescent="0.3">
      <c r="A34" s="17">
        <f t="shared" si="5"/>
        <v>46285</v>
      </c>
      <c r="B34">
        <f t="shared" si="1"/>
        <v>2026</v>
      </c>
      <c r="C34" t="str">
        <f t="shared" si="0"/>
        <v>Sep-26</v>
      </c>
      <c r="D34">
        <f t="shared" si="2"/>
        <v>9</v>
      </c>
      <c r="E34">
        <f t="shared" si="3"/>
        <v>20</v>
      </c>
      <c r="F34" t="str">
        <f t="shared" si="4"/>
        <v>Sun</v>
      </c>
      <c r="G34">
        <f>WEEKNUM(Calender[[#This Row],[Date]])</f>
        <v>39</v>
      </c>
      <c r="H34" s="110" t="str">
        <f>TEXT(Calender[[#This Row],[Date]],"yymmdd")</f>
        <v>260920</v>
      </c>
    </row>
    <row r="35" spans="1:8" x14ac:dyDescent="0.3">
      <c r="A35" s="17">
        <f t="shared" si="5"/>
        <v>46286</v>
      </c>
      <c r="B35">
        <f t="shared" si="1"/>
        <v>2026</v>
      </c>
      <c r="C35" t="str">
        <f t="shared" si="0"/>
        <v>Sep-26</v>
      </c>
      <c r="D35">
        <f t="shared" si="2"/>
        <v>9</v>
      </c>
      <c r="E35">
        <f t="shared" si="3"/>
        <v>21</v>
      </c>
      <c r="F35" t="str">
        <f t="shared" si="4"/>
        <v>Mon</v>
      </c>
      <c r="G35">
        <f>WEEKNUM(Calender[[#This Row],[Date]])</f>
        <v>39</v>
      </c>
      <c r="H35" s="110" t="str">
        <f>TEXT(Calender[[#This Row],[Date]],"yymmdd")</f>
        <v>260921</v>
      </c>
    </row>
    <row r="36" spans="1:8" x14ac:dyDescent="0.3">
      <c r="A36" s="17">
        <f t="shared" si="5"/>
        <v>46287</v>
      </c>
      <c r="B36">
        <f t="shared" si="1"/>
        <v>2026</v>
      </c>
      <c r="C36" t="str">
        <f t="shared" si="0"/>
        <v>Sep-26</v>
      </c>
      <c r="D36">
        <f t="shared" si="2"/>
        <v>9</v>
      </c>
      <c r="E36">
        <f t="shared" si="3"/>
        <v>22</v>
      </c>
      <c r="F36" t="str">
        <f t="shared" si="4"/>
        <v>Tue</v>
      </c>
      <c r="G36">
        <f>WEEKNUM(Calender[[#This Row],[Date]])</f>
        <v>39</v>
      </c>
      <c r="H36" s="110" t="str">
        <f>TEXT(Calender[[#This Row],[Date]],"yymmdd")</f>
        <v>260922</v>
      </c>
    </row>
    <row r="37" spans="1:8" x14ac:dyDescent="0.3">
      <c r="A37" s="17">
        <f t="shared" si="5"/>
        <v>46288</v>
      </c>
      <c r="B37">
        <f t="shared" si="1"/>
        <v>2026</v>
      </c>
      <c r="C37" t="str">
        <f t="shared" si="0"/>
        <v>Sep-26</v>
      </c>
      <c r="D37">
        <f t="shared" si="2"/>
        <v>9</v>
      </c>
      <c r="E37">
        <f t="shared" si="3"/>
        <v>23</v>
      </c>
      <c r="F37" t="str">
        <f t="shared" si="4"/>
        <v>Wed</v>
      </c>
      <c r="G37">
        <f>WEEKNUM(Calender[[#This Row],[Date]])</f>
        <v>39</v>
      </c>
      <c r="H37" s="110" t="str">
        <f>TEXT(Calender[[#This Row],[Date]],"yymmdd")</f>
        <v>260923</v>
      </c>
    </row>
    <row r="38" spans="1:8" x14ac:dyDescent="0.3">
      <c r="A38" s="17">
        <f t="shared" si="5"/>
        <v>46289</v>
      </c>
      <c r="B38">
        <f t="shared" si="1"/>
        <v>2026</v>
      </c>
      <c r="C38" t="str">
        <f t="shared" si="0"/>
        <v>Sep-26</v>
      </c>
      <c r="D38">
        <f t="shared" si="2"/>
        <v>9</v>
      </c>
      <c r="E38">
        <f t="shared" si="3"/>
        <v>24</v>
      </c>
      <c r="F38" t="str">
        <f t="shared" si="4"/>
        <v>Thu</v>
      </c>
      <c r="G38">
        <f>WEEKNUM(Calender[[#This Row],[Date]])</f>
        <v>39</v>
      </c>
      <c r="H38" s="110" t="str">
        <f>TEXT(Calender[[#This Row],[Date]],"yymmdd")</f>
        <v>260924</v>
      </c>
    </row>
    <row r="39" spans="1:8" x14ac:dyDescent="0.3">
      <c r="A39" s="17">
        <f t="shared" si="5"/>
        <v>46290</v>
      </c>
      <c r="B39">
        <f t="shared" si="1"/>
        <v>2026</v>
      </c>
      <c r="C39" t="str">
        <f t="shared" si="0"/>
        <v>Sep-26</v>
      </c>
      <c r="D39">
        <f t="shared" si="2"/>
        <v>9</v>
      </c>
      <c r="E39">
        <f t="shared" si="3"/>
        <v>25</v>
      </c>
      <c r="F39" t="str">
        <f t="shared" si="4"/>
        <v>Fri</v>
      </c>
      <c r="G39">
        <f>WEEKNUM(Calender[[#This Row],[Date]])</f>
        <v>39</v>
      </c>
      <c r="H39" s="110" t="str">
        <f>TEXT(Calender[[#This Row],[Date]],"yymmdd")</f>
        <v>260925</v>
      </c>
    </row>
    <row r="40" spans="1:8" x14ac:dyDescent="0.3">
      <c r="A40" s="17">
        <f t="shared" si="5"/>
        <v>46291</v>
      </c>
      <c r="B40">
        <f t="shared" si="1"/>
        <v>2026</v>
      </c>
      <c r="C40" t="str">
        <f t="shared" si="0"/>
        <v>Sep-26</v>
      </c>
      <c r="D40">
        <f t="shared" si="2"/>
        <v>9</v>
      </c>
      <c r="E40">
        <f t="shared" si="3"/>
        <v>26</v>
      </c>
      <c r="F40" t="str">
        <f t="shared" si="4"/>
        <v>Sat</v>
      </c>
      <c r="G40">
        <f>WEEKNUM(Calender[[#This Row],[Date]])</f>
        <v>39</v>
      </c>
      <c r="H40" s="110" t="str">
        <f>TEXT(Calender[[#This Row],[Date]],"yymmdd")</f>
        <v>260926</v>
      </c>
    </row>
    <row r="41" spans="1:8" x14ac:dyDescent="0.3">
      <c r="A41" s="17">
        <f t="shared" si="5"/>
        <v>46292</v>
      </c>
      <c r="B41">
        <f t="shared" si="1"/>
        <v>2026</v>
      </c>
      <c r="C41" t="str">
        <f t="shared" si="0"/>
        <v>Sep-26</v>
      </c>
      <c r="D41">
        <f t="shared" si="2"/>
        <v>9</v>
      </c>
      <c r="E41">
        <f t="shared" si="3"/>
        <v>27</v>
      </c>
      <c r="F41" t="str">
        <f t="shared" si="4"/>
        <v>Sun</v>
      </c>
      <c r="G41">
        <f>WEEKNUM(Calender[[#This Row],[Date]])</f>
        <v>40</v>
      </c>
      <c r="H41" s="110" t="str">
        <f>TEXT(Calender[[#This Row],[Date]],"yymmdd")</f>
        <v>260927</v>
      </c>
    </row>
    <row r="42" spans="1:8" x14ac:dyDescent="0.3">
      <c r="A42" s="17">
        <f t="shared" si="5"/>
        <v>46293</v>
      </c>
      <c r="B42">
        <f t="shared" si="1"/>
        <v>2026</v>
      </c>
      <c r="C42" t="str">
        <f t="shared" si="0"/>
        <v>Sep-26</v>
      </c>
      <c r="D42">
        <f t="shared" si="2"/>
        <v>9</v>
      </c>
      <c r="E42">
        <f t="shared" si="3"/>
        <v>28</v>
      </c>
      <c r="F42" t="str">
        <f t="shared" si="4"/>
        <v>Mon</v>
      </c>
      <c r="G42">
        <f>WEEKNUM(Calender[[#This Row],[Date]])</f>
        <v>40</v>
      </c>
      <c r="H42" s="110" t="str">
        <f>TEXT(Calender[[#This Row],[Date]],"yymmdd")</f>
        <v>260928</v>
      </c>
    </row>
    <row r="43" spans="1:8" x14ac:dyDescent="0.3">
      <c r="A43" s="17">
        <f t="shared" si="5"/>
        <v>46294</v>
      </c>
      <c r="B43">
        <f t="shared" si="1"/>
        <v>2026</v>
      </c>
      <c r="C43" t="str">
        <f t="shared" si="0"/>
        <v>Sep-26</v>
      </c>
      <c r="D43">
        <f t="shared" si="2"/>
        <v>9</v>
      </c>
      <c r="E43">
        <f t="shared" si="3"/>
        <v>29</v>
      </c>
      <c r="F43" t="str">
        <f t="shared" si="4"/>
        <v>Tue</v>
      </c>
      <c r="G43">
        <f>WEEKNUM(Calender[[#This Row],[Date]])</f>
        <v>40</v>
      </c>
      <c r="H43" s="110" t="str">
        <f>TEXT(Calender[[#This Row],[Date]],"yymmdd")</f>
        <v>260929</v>
      </c>
    </row>
    <row r="44" spans="1:8" x14ac:dyDescent="0.3">
      <c r="A44" s="17">
        <f t="shared" si="5"/>
        <v>46295</v>
      </c>
      <c r="B44">
        <f t="shared" si="1"/>
        <v>2026</v>
      </c>
      <c r="C44" t="str">
        <f t="shared" si="0"/>
        <v>Sep-26</v>
      </c>
      <c r="D44">
        <f t="shared" si="2"/>
        <v>9</v>
      </c>
      <c r="E44">
        <f t="shared" si="3"/>
        <v>30</v>
      </c>
      <c r="F44" t="str">
        <f t="shared" si="4"/>
        <v>Wed</v>
      </c>
      <c r="G44">
        <f>WEEKNUM(Calender[[#This Row],[Date]])</f>
        <v>40</v>
      </c>
      <c r="H44" s="110" t="str">
        <f>TEXT(Calender[[#This Row],[Date]],"yymmdd")</f>
        <v>260930</v>
      </c>
    </row>
    <row r="45" spans="1:8" x14ac:dyDescent="0.3">
      <c r="A45" s="17">
        <f t="shared" si="5"/>
        <v>46296</v>
      </c>
      <c r="B45">
        <f t="shared" si="1"/>
        <v>2026</v>
      </c>
      <c r="C45" t="str">
        <f t="shared" si="0"/>
        <v>Oct-26</v>
      </c>
      <c r="D45">
        <f t="shared" si="2"/>
        <v>10</v>
      </c>
      <c r="E45">
        <f t="shared" si="3"/>
        <v>1</v>
      </c>
      <c r="F45" t="str">
        <f t="shared" si="4"/>
        <v>Thu</v>
      </c>
      <c r="G45">
        <f>WEEKNUM(Calender[[#This Row],[Date]])</f>
        <v>40</v>
      </c>
      <c r="H45" s="110" t="str">
        <f>TEXT(Calender[[#This Row],[Date]],"yymmdd")</f>
        <v>261001</v>
      </c>
    </row>
    <row r="46" spans="1:8" x14ac:dyDescent="0.3">
      <c r="A46" s="17">
        <f t="shared" si="5"/>
        <v>46297</v>
      </c>
      <c r="B46">
        <f t="shared" si="1"/>
        <v>2026</v>
      </c>
      <c r="C46" t="str">
        <f t="shared" si="0"/>
        <v>Oct-26</v>
      </c>
      <c r="D46">
        <f t="shared" si="2"/>
        <v>10</v>
      </c>
      <c r="E46">
        <f t="shared" si="3"/>
        <v>2</v>
      </c>
      <c r="F46" t="str">
        <f t="shared" si="4"/>
        <v>Fri</v>
      </c>
      <c r="G46">
        <f>WEEKNUM(Calender[[#This Row],[Date]])</f>
        <v>40</v>
      </c>
      <c r="H46" s="110" t="str">
        <f>TEXT(Calender[[#This Row],[Date]],"yymmdd")</f>
        <v>261002</v>
      </c>
    </row>
    <row r="47" spans="1:8" x14ac:dyDescent="0.3">
      <c r="A47" s="17">
        <f t="shared" si="5"/>
        <v>46298</v>
      </c>
      <c r="B47">
        <f t="shared" si="1"/>
        <v>2026</v>
      </c>
      <c r="C47" t="str">
        <f t="shared" si="0"/>
        <v>Oct-26</v>
      </c>
      <c r="D47">
        <f t="shared" si="2"/>
        <v>10</v>
      </c>
      <c r="E47">
        <f t="shared" si="3"/>
        <v>3</v>
      </c>
      <c r="F47" t="str">
        <f t="shared" si="4"/>
        <v>Sat</v>
      </c>
      <c r="G47">
        <f>WEEKNUM(Calender[[#This Row],[Date]])</f>
        <v>40</v>
      </c>
      <c r="H47" s="110" t="str">
        <f>TEXT(Calender[[#This Row],[Date]],"yymmdd")</f>
        <v>261003</v>
      </c>
    </row>
    <row r="48" spans="1:8" x14ac:dyDescent="0.3">
      <c r="A48" s="17">
        <f t="shared" si="5"/>
        <v>46299</v>
      </c>
      <c r="B48">
        <f t="shared" si="1"/>
        <v>2026</v>
      </c>
      <c r="C48" t="str">
        <f t="shared" si="0"/>
        <v>Oct-26</v>
      </c>
      <c r="D48">
        <f t="shared" si="2"/>
        <v>10</v>
      </c>
      <c r="E48">
        <f t="shared" si="3"/>
        <v>4</v>
      </c>
      <c r="F48" t="str">
        <f t="shared" si="4"/>
        <v>Sun</v>
      </c>
      <c r="G48">
        <f>WEEKNUM(Calender[[#This Row],[Date]])</f>
        <v>41</v>
      </c>
      <c r="H48" s="110" t="str">
        <f>TEXT(Calender[[#This Row],[Date]],"yymmdd")</f>
        <v>261004</v>
      </c>
    </row>
    <row r="49" spans="1:8" x14ac:dyDescent="0.3">
      <c r="A49" s="17">
        <f t="shared" si="5"/>
        <v>46300</v>
      </c>
      <c r="B49">
        <f t="shared" si="1"/>
        <v>2026</v>
      </c>
      <c r="C49" t="str">
        <f t="shared" si="0"/>
        <v>Oct-26</v>
      </c>
      <c r="D49">
        <f t="shared" si="2"/>
        <v>10</v>
      </c>
      <c r="E49">
        <f t="shared" si="3"/>
        <v>5</v>
      </c>
      <c r="F49" t="str">
        <f t="shared" si="4"/>
        <v>Mon</v>
      </c>
      <c r="G49">
        <f>WEEKNUM(Calender[[#This Row],[Date]])</f>
        <v>41</v>
      </c>
      <c r="H49" s="110" t="str">
        <f>TEXT(Calender[[#This Row],[Date]],"yymmdd")</f>
        <v>261005</v>
      </c>
    </row>
    <row r="50" spans="1:8" x14ac:dyDescent="0.3">
      <c r="A50" s="17">
        <f t="shared" si="5"/>
        <v>46301</v>
      </c>
      <c r="B50">
        <f t="shared" si="1"/>
        <v>2026</v>
      </c>
      <c r="C50" t="str">
        <f t="shared" si="0"/>
        <v>Oct-26</v>
      </c>
      <c r="D50">
        <f t="shared" si="2"/>
        <v>10</v>
      </c>
      <c r="E50">
        <f t="shared" si="3"/>
        <v>6</v>
      </c>
      <c r="F50" t="str">
        <f t="shared" si="4"/>
        <v>Tue</v>
      </c>
      <c r="G50">
        <f>WEEKNUM(Calender[[#This Row],[Date]])</f>
        <v>41</v>
      </c>
      <c r="H50" s="110" t="str">
        <f>TEXT(Calender[[#This Row],[Date]],"yymmdd")</f>
        <v>261006</v>
      </c>
    </row>
    <row r="51" spans="1:8" x14ac:dyDescent="0.3">
      <c r="A51" s="17">
        <f t="shared" si="5"/>
        <v>46302</v>
      </c>
      <c r="B51">
        <f t="shared" si="1"/>
        <v>2026</v>
      </c>
      <c r="C51" t="str">
        <f t="shared" si="0"/>
        <v>Oct-26</v>
      </c>
      <c r="D51">
        <f t="shared" si="2"/>
        <v>10</v>
      </c>
      <c r="E51">
        <f t="shared" si="3"/>
        <v>7</v>
      </c>
      <c r="F51" t="str">
        <f t="shared" si="4"/>
        <v>Wed</v>
      </c>
      <c r="G51">
        <f>WEEKNUM(Calender[[#This Row],[Date]])</f>
        <v>41</v>
      </c>
      <c r="H51" s="110" t="str">
        <f>TEXT(Calender[[#This Row],[Date]],"yymmdd")</f>
        <v>261007</v>
      </c>
    </row>
    <row r="52" spans="1:8" x14ac:dyDescent="0.3">
      <c r="A52" s="17">
        <f t="shared" si="5"/>
        <v>46303</v>
      </c>
      <c r="B52">
        <f t="shared" si="1"/>
        <v>2026</v>
      </c>
      <c r="C52" t="str">
        <f t="shared" si="0"/>
        <v>Oct-26</v>
      </c>
      <c r="D52">
        <f t="shared" si="2"/>
        <v>10</v>
      </c>
      <c r="E52">
        <f t="shared" si="3"/>
        <v>8</v>
      </c>
      <c r="F52" t="str">
        <f t="shared" si="4"/>
        <v>Thu</v>
      </c>
      <c r="G52">
        <f>WEEKNUM(Calender[[#This Row],[Date]])</f>
        <v>41</v>
      </c>
      <c r="H52" s="110" t="str">
        <f>TEXT(Calender[[#This Row],[Date]],"yymmdd")</f>
        <v>261008</v>
      </c>
    </row>
    <row r="53" spans="1:8" x14ac:dyDescent="0.3">
      <c r="A53" s="17">
        <f t="shared" si="5"/>
        <v>46304</v>
      </c>
      <c r="B53">
        <f t="shared" si="1"/>
        <v>2026</v>
      </c>
      <c r="C53" t="str">
        <f t="shared" si="0"/>
        <v>Oct-26</v>
      </c>
      <c r="D53">
        <f t="shared" si="2"/>
        <v>10</v>
      </c>
      <c r="E53">
        <f t="shared" si="3"/>
        <v>9</v>
      </c>
      <c r="F53" t="str">
        <f t="shared" si="4"/>
        <v>Fri</v>
      </c>
      <c r="G53">
        <f>WEEKNUM(Calender[[#This Row],[Date]])</f>
        <v>41</v>
      </c>
      <c r="H53" s="110" t="str">
        <f>TEXT(Calender[[#This Row],[Date]],"yymmdd")</f>
        <v>261009</v>
      </c>
    </row>
    <row r="54" spans="1:8" x14ac:dyDescent="0.3">
      <c r="A54" s="17">
        <f t="shared" si="5"/>
        <v>46305</v>
      </c>
      <c r="B54">
        <f t="shared" si="1"/>
        <v>2026</v>
      </c>
      <c r="C54" t="str">
        <f t="shared" si="0"/>
        <v>Oct-26</v>
      </c>
      <c r="D54">
        <f t="shared" si="2"/>
        <v>10</v>
      </c>
      <c r="E54">
        <f t="shared" si="3"/>
        <v>10</v>
      </c>
      <c r="F54" t="str">
        <f t="shared" si="4"/>
        <v>Sat</v>
      </c>
      <c r="G54">
        <f>WEEKNUM(Calender[[#This Row],[Date]])</f>
        <v>41</v>
      </c>
      <c r="H54" s="110" t="str">
        <f>TEXT(Calender[[#This Row],[Date]],"yymmdd")</f>
        <v>261010</v>
      </c>
    </row>
    <row r="55" spans="1:8" x14ac:dyDescent="0.3">
      <c r="A55" s="17">
        <f t="shared" si="5"/>
        <v>46306</v>
      </c>
      <c r="B55">
        <f t="shared" si="1"/>
        <v>2026</v>
      </c>
      <c r="C55" t="str">
        <f t="shared" si="0"/>
        <v>Oct-26</v>
      </c>
      <c r="D55">
        <f t="shared" si="2"/>
        <v>10</v>
      </c>
      <c r="E55">
        <f t="shared" si="3"/>
        <v>11</v>
      </c>
      <c r="F55" t="str">
        <f t="shared" si="4"/>
        <v>Sun</v>
      </c>
      <c r="G55">
        <f>WEEKNUM(Calender[[#This Row],[Date]])</f>
        <v>42</v>
      </c>
      <c r="H55" s="110" t="str">
        <f>TEXT(Calender[[#This Row],[Date]],"yymmdd")</f>
        <v>261011</v>
      </c>
    </row>
    <row r="56" spans="1:8" x14ac:dyDescent="0.3">
      <c r="A56" s="17">
        <f t="shared" si="5"/>
        <v>46307</v>
      </c>
      <c r="B56">
        <f t="shared" si="1"/>
        <v>2026</v>
      </c>
      <c r="C56" t="str">
        <f t="shared" si="0"/>
        <v>Oct-26</v>
      </c>
      <c r="D56">
        <f t="shared" si="2"/>
        <v>10</v>
      </c>
      <c r="E56">
        <f t="shared" si="3"/>
        <v>12</v>
      </c>
      <c r="F56" t="str">
        <f t="shared" si="4"/>
        <v>Mon</v>
      </c>
      <c r="G56">
        <f>WEEKNUM(Calender[[#This Row],[Date]])</f>
        <v>42</v>
      </c>
      <c r="H56" s="110" t="str">
        <f>TEXT(Calender[[#This Row],[Date]],"yymmdd")</f>
        <v>261012</v>
      </c>
    </row>
    <row r="57" spans="1:8" x14ac:dyDescent="0.3">
      <c r="A57" s="17">
        <f t="shared" si="5"/>
        <v>46308</v>
      </c>
      <c r="B57">
        <f t="shared" si="1"/>
        <v>2026</v>
      </c>
      <c r="C57" t="str">
        <f t="shared" si="0"/>
        <v>Oct-26</v>
      </c>
      <c r="D57">
        <f t="shared" si="2"/>
        <v>10</v>
      </c>
      <c r="E57">
        <f t="shared" si="3"/>
        <v>13</v>
      </c>
      <c r="F57" t="str">
        <f t="shared" si="4"/>
        <v>Tue</v>
      </c>
      <c r="G57">
        <f>WEEKNUM(Calender[[#This Row],[Date]])</f>
        <v>42</v>
      </c>
      <c r="H57" s="110" t="str">
        <f>TEXT(Calender[[#This Row],[Date]],"yymmdd")</f>
        <v>261013</v>
      </c>
    </row>
    <row r="58" spans="1:8" x14ac:dyDescent="0.3">
      <c r="A58" s="17">
        <f t="shared" si="5"/>
        <v>46309</v>
      </c>
      <c r="B58">
        <f t="shared" si="1"/>
        <v>2026</v>
      </c>
      <c r="C58" t="str">
        <f t="shared" si="0"/>
        <v>Oct-26</v>
      </c>
      <c r="D58">
        <f t="shared" si="2"/>
        <v>10</v>
      </c>
      <c r="E58">
        <f t="shared" si="3"/>
        <v>14</v>
      </c>
      <c r="F58" t="str">
        <f t="shared" si="4"/>
        <v>Wed</v>
      </c>
      <c r="G58">
        <f>WEEKNUM(Calender[[#This Row],[Date]])</f>
        <v>42</v>
      </c>
      <c r="H58" s="110" t="str">
        <f>TEXT(Calender[[#This Row],[Date]],"yymmdd")</f>
        <v>261014</v>
      </c>
    </row>
    <row r="59" spans="1:8" x14ac:dyDescent="0.3">
      <c r="A59" s="17">
        <f t="shared" si="5"/>
        <v>46310</v>
      </c>
      <c r="B59">
        <f t="shared" si="1"/>
        <v>2026</v>
      </c>
      <c r="C59" t="str">
        <f t="shared" si="0"/>
        <v>Oct-26</v>
      </c>
      <c r="D59">
        <f t="shared" si="2"/>
        <v>10</v>
      </c>
      <c r="E59">
        <f t="shared" si="3"/>
        <v>15</v>
      </c>
      <c r="F59" t="str">
        <f t="shared" si="4"/>
        <v>Thu</v>
      </c>
      <c r="G59">
        <f>WEEKNUM(Calender[[#This Row],[Date]])</f>
        <v>42</v>
      </c>
      <c r="H59" s="110" t="str">
        <f>TEXT(Calender[[#This Row],[Date]],"yymmdd")</f>
        <v>261015</v>
      </c>
    </row>
    <row r="60" spans="1:8" x14ac:dyDescent="0.3">
      <c r="A60" s="17">
        <f t="shared" si="5"/>
        <v>46311</v>
      </c>
      <c r="B60">
        <f t="shared" si="1"/>
        <v>2026</v>
      </c>
      <c r="C60" t="str">
        <f t="shared" si="0"/>
        <v>Oct-26</v>
      </c>
      <c r="D60">
        <f t="shared" si="2"/>
        <v>10</v>
      </c>
      <c r="E60">
        <f t="shared" si="3"/>
        <v>16</v>
      </c>
      <c r="F60" t="str">
        <f t="shared" si="4"/>
        <v>Fri</v>
      </c>
      <c r="G60">
        <f>WEEKNUM(Calender[[#This Row],[Date]])</f>
        <v>42</v>
      </c>
      <c r="H60" s="110" t="str">
        <f>TEXT(Calender[[#This Row],[Date]],"yymmdd")</f>
        <v>261016</v>
      </c>
    </row>
    <row r="61" spans="1:8" x14ac:dyDescent="0.3">
      <c r="A61" s="17">
        <f t="shared" si="5"/>
        <v>46312</v>
      </c>
      <c r="B61">
        <f t="shared" si="1"/>
        <v>2026</v>
      </c>
      <c r="C61" t="str">
        <f t="shared" si="0"/>
        <v>Oct-26</v>
      </c>
      <c r="D61">
        <f t="shared" si="2"/>
        <v>10</v>
      </c>
      <c r="E61">
        <f t="shared" si="3"/>
        <v>17</v>
      </c>
      <c r="F61" t="str">
        <f t="shared" si="4"/>
        <v>Sat</v>
      </c>
      <c r="G61">
        <f>WEEKNUM(Calender[[#This Row],[Date]])</f>
        <v>42</v>
      </c>
      <c r="H61" s="110" t="str">
        <f>TEXT(Calender[[#This Row],[Date]],"yymmdd")</f>
        <v>261017</v>
      </c>
    </row>
    <row r="62" spans="1:8" x14ac:dyDescent="0.3">
      <c r="A62" s="17">
        <f t="shared" si="5"/>
        <v>46313</v>
      </c>
      <c r="B62">
        <f t="shared" si="1"/>
        <v>2026</v>
      </c>
      <c r="C62" t="str">
        <f t="shared" si="0"/>
        <v>Oct-26</v>
      </c>
      <c r="D62">
        <f t="shared" si="2"/>
        <v>10</v>
      </c>
      <c r="E62">
        <f t="shared" si="3"/>
        <v>18</v>
      </c>
      <c r="F62" t="str">
        <f t="shared" si="4"/>
        <v>Sun</v>
      </c>
      <c r="G62">
        <f>WEEKNUM(Calender[[#This Row],[Date]])</f>
        <v>43</v>
      </c>
      <c r="H62" s="110" t="str">
        <f>TEXT(Calender[[#This Row],[Date]],"yymmdd")</f>
        <v>261018</v>
      </c>
    </row>
    <row r="63" spans="1:8" x14ac:dyDescent="0.3">
      <c r="A63" s="17">
        <f t="shared" si="5"/>
        <v>46314</v>
      </c>
      <c r="B63">
        <f t="shared" si="1"/>
        <v>2026</v>
      </c>
      <c r="C63" t="str">
        <f t="shared" si="0"/>
        <v>Oct-26</v>
      </c>
      <c r="D63">
        <f t="shared" si="2"/>
        <v>10</v>
      </c>
      <c r="E63">
        <f t="shared" si="3"/>
        <v>19</v>
      </c>
      <c r="F63" t="str">
        <f t="shared" si="4"/>
        <v>Mon</v>
      </c>
      <c r="G63">
        <f>WEEKNUM(Calender[[#This Row],[Date]])</f>
        <v>43</v>
      </c>
      <c r="H63" s="110" t="str">
        <f>TEXT(Calender[[#This Row],[Date]],"yymmdd")</f>
        <v>261019</v>
      </c>
    </row>
    <row r="64" spans="1:8" x14ac:dyDescent="0.3">
      <c r="A64" s="17">
        <f t="shared" si="5"/>
        <v>46315</v>
      </c>
      <c r="B64">
        <f t="shared" si="1"/>
        <v>2026</v>
      </c>
      <c r="C64" t="str">
        <f t="shared" si="0"/>
        <v>Oct-26</v>
      </c>
      <c r="D64">
        <f t="shared" si="2"/>
        <v>10</v>
      </c>
      <c r="E64">
        <f t="shared" si="3"/>
        <v>20</v>
      </c>
      <c r="F64" t="str">
        <f t="shared" si="4"/>
        <v>Tue</v>
      </c>
      <c r="G64">
        <f>WEEKNUM(Calender[[#This Row],[Date]])</f>
        <v>43</v>
      </c>
      <c r="H64" s="110" t="str">
        <f>TEXT(Calender[[#This Row],[Date]],"yymmdd")</f>
        <v>261020</v>
      </c>
    </row>
    <row r="65" spans="1:8" x14ac:dyDescent="0.3">
      <c r="A65" s="17">
        <f t="shared" si="5"/>
        <v>46316</v>
      </c>
      <c r="B65">
        <f t="shared" si="1"/>
        <v>2026</v>
      </c>
      <c r="C65" t="str">
        <f t="shared" si="0"/>
        <v>Oct-26</v>
      </c>
      <c r="D65">
        <f t="shared" si="2"/>
        <v>10</v>
      </c>
      <c r="E65">
        <f t="shared" si="3"/>
        <v>21</v>
      </c>
      <c r="F65" t="str">
        <f t="shared" si="4"/>
        <v>Wed</v>
      </c>
      <c r="G65">
        <f>WEEKNUM(Calender[[#This Row],[Date]])</f>
        <v>43</v>
      </c>
      <c r="H65" s="110" t="str">
        <f>TEXT(Calender[[#This Row],[Date]],"yymmdd")</f>
        <v>261021</v>
      </c>
    </row>
    <row r="66" spans="1:8" x14ac:dyDescent="0.3">
      <c r="A66" s="17">
        <f t="shared" si="5"/>
        <v>46317</v>
      </c>
      <c r="B66">
        <f t="shared" si="1"/>
        <v>2026</v>
      </c>
      <c r="C66" t="str">
        <f t="shared" ref="C66:C129" si="6">TEXT(A66,"mmm-yy")</f>
        <v>Oct-26</v>
      </c>
      <c r="D66">
        <f t="shared" si="2"/>
        <v>10</v>
      </c>
      <c r="E66">
        <f t="shared" si="3"/>
        <v>22</v>
      </c>
      <c r="F66" t="str">
        <f t="shared" si="4"/>
        <v>Thu</v>
      </c>
      <c r="G66">
        <f>WEEKNUM(Calender[[#This Row],[Date]])</f>
        <v>43</v>
      </c>
      <c r="H66" s="110" t="str">
        <f>TEXT(Calender[[#This Row],[Date]],"yymmdd")</f>
        <v>261022</v>
      </c>
    </row>
    <row r="67" spans="1:8" x14ac:dyDescent="0.3">
      <c r="A67" s="17">
        <f t="shared" si="5"/>
        <v>46318</v>
      </c>
      <c r="B67">
        <f t="shared" ref="B67:B130" si="7">YEAR(A67)</f>
        <v>2026</v>
      </c>
      <c r="C67" t="str">
        <f t="shared" si="6"/>
        <v>Oct-26</v>
      </c>
      <c r="D67">
        <f t="shared" ref="D67:D130" si="8">MONTH(A67)</f>
        <v>10</v>
      </c>
      <c r="E67">
        <f t="shared" ref="E67:E130" si="9">DAY(A67)</f>
        <v>23</v>
      </c>
      <c r="F67" t="str">
        <f t="shared" ref="F67:F130" si="10">TEXT(A67,"ddd")</f>
        <v>Fri</v>
      </c>
      <c r="G67">
        <f>WEEKNUM(Calender[[#This Row],[Date]])</f>
        <v>43</v>
      </c>
      <c r="H67" s="110" t="str">
        <f>TEXT(Calender[[#This Row],[Date]],"yymmdd")</f>
        <v>261023</v>
      </c>
    </row>
    <row r="68" spans="1:8" x14ac:dyDescent="0.3">
      <c r="A68" s="17">
        <f t="shared" ref="A68:A131" si="11">A67+1</f>
        <v>46319</v>
      </c>
      <c r="B68">
        <f t="shared" si="7"/>
        <v>2026</v>
      </c>
      <c r="C68" t="str">
        <f t="shared" si="6"/>
        <v>Oct-26</v>
      </c>
      <c r="D68">
        <f t="shared" si="8"/>
        <v>10</v>
      </c>
      <c r="E68">
        <f t="shared" si="9"/>
        <v>24</v>
      </c>
      <c r="F68" t="str">
        <f t="shared" si="10"/>
        <v>Sat</v>
      </c>
      <c r="G68">
        <f>WEEKNUM(Calender[[#This Row],[Date]])</f>
        <v>43</v>
      </c>
      <c r="H68" s="110" t="str">
        <f>TEXT(Calender[[#This Row],[Date]],"yymmdd")</f>
        <v>261024</v>
      </c>
    </row>
    <row r="69" spans="1:8" x14ac:dyDescent="0.3">
      <c r="A69" s="17">
        <f t="shared" si="11"/>
        <v>46320</v>
      </c>
      <c r="B69">
        <f t="shared" si="7"/>
        <v>2026</v>
      </c>
      <c r="C69" t="str">
        <f t="shared" si="6"/>
        <v>Oct-26</v>
      </c>
      <c r="D69">
        <f t="shared" si="8"/>
        <v>10</v>
      </c>
      <c r="E69">
        <f t="shared" si="9"/>
        <v>25</v>
      </c>
      <c r="F69" t="str">
        <f t="shared" si="10"/>
        <v>Sun</v>
      </c>
      <c r="G69">
        <f>WEEKNUM(Calender[[#This Row],[Date]])</f>
        <v>44</v>
      </c>
      <c r="H69" s="110" t="str">
        <f>TEXT(Calender[[#This Row],[Date]],"yymmdd")</f>
        <v>261025</v>
      </c>
    </row>
    <row r="70" spans="1:8" x14ac:dyDescent="0.3">
      <c r="A70" s="17">
        <f t="shared" si="11"/>
        <v>46321</v>
      </c>
      <c r="B70">
        <f t="shared" si="7"/>
        <v>2026</v>
      </c>
      <c r="C70" t="str">
        <f t="shared" si="6"/>
        <v>Oct-26</v>
      </c>
      <c r="D70">
        <f t="shared" si="8"/>
        <v>10</v>
      </c>
      <c r="E70">
        <f t="shared" si="9"/>
        <v>26</v>
      </c>
      <c r="F70" t="str">
        <f t="shared" si="10"/>
        <v>Mon</v>
      </c>
      <c r="G70">
        <f>WEEKNUM(Calender[[#This Row],[Date]])</f>
        <v>44</v>
      </c>
      <c r="H70" s="110" t="str">
        <f>TEXT(Calender[[#This Row],[Date]],"yymmdd")</f>
        <v>261026</v>
      </c>
    </row>
    <row r="71" spans="1:8" x14ac:dyDescent="0.3">
      <c r="A71" s="17">
        <f t="shared" si="11"/>
        <v>46322</v>
      </c>
      <c r="B71">
        <f t="shared" si="7"/>
        <v>2026</v>
      </c>
      <c r="C71" t="str">
        <f t="shared" si="6"/>
        <v>Oct-26</v>
      </c>
      <c r="D71">
        <f t="shared" si="8"/>
        <v>10</v>
      </c>
      <c r="E71">
        <f t="shared" si="9"/>
        <v>27</v>
      </c>
      <c r="F71" t="str">
        <f t="shared" si="10"/>
        <v>Tue</v>
      </c>
      <c r="G71">
        <f>WEEKNUM(Calender[[#This Row],[Date]])</f>
        <v>44</v>
      </c>
      <c r="H71" s="110" t="str">
        <f>TEXT(Calender[[#This Row],[Date]],"yymmdd")</f>
        <v>261027</v>
      </c>
    </row>
    <row r="72" spans="1:8" x14ac:dyDescent="0.3">
      <c r="A72" s="17">
        <f t="shared" si="11"/>
        <v>46323</v>
      </c>
      <c r="B72">
        <f t="shared" si="7"/>
        <v>2026</v>
      </c>
      <c r="C72" t="str">
        <f t="shared" si="6"/>
        <v>Oct-26</v>
      </c>
      <c r="D72">
        <f t="shared" si="8"/>
        <v>10</v>
      </c>
      <c r="E72">
        <f t="shared" si="9"/>
        <v>28</v>
      </c>
      <c r="F72" t="str">
        <f t="shared" si="10"/>
        <v>Wed</v>
      </c>
      <c r="G72">
        <f>WEEKNUM(Calender[[#This Row],[Date]])</f>
        <v>44</v>
      </c>
      <c r="H72" s="110" t="str">
        <f>TEXT(Calender[[#This Row],[Date]],"yymmdd")</f>
        <v>261028</v>
      </c>
    </row>
    <row r="73" spans="1:8" x14ac:dyDescent="0.3">
      <c r="A73" s="17">
        <f t="shared" si="11"/>
        <v>46324</v>
      </c>
      <c r="B73">
        <f t="shared" si="7"/>
        <v>2026</v>
      </c>
      <c r="C73" t="str">
        <f t="shared" si="6"/>
        <v>Oct-26</v>
      </c>
      <c r="D73">
        <f t="shared" si="8"/>
        <v>10</v>
      </c>
      <c r="E73">
        <f t="shared" si="9"/>
        <v>29</v>
      </c>
      <c r="F73" t="str">
        <f t="shared" si="10"/>
        <v>Thu</v>
      </c>
      <c r="G73">
        <f>WEEKNUM(Calender[[#This Row],[Date]])</f>
        <v>44</v>
      </c>
      <c r="H73" s="110" t="str">
        <f>TEXT(Calender[[#This Row],[Date]],"yymmdd")</f>
        <v>261029</v>
      </c>
    </row>
    <row r="74" spans="1:8" x14ac:dyDescent="0.3">
      <c r="A74" s="17">
        <f t="shared" si="11"/>
        <v>46325</v>
      </c>
      <c r="B74">
        <f t="shared" si="7"/>
        <v>2026</v>
      </c>
      <c r="C74" t="str">
        <f t="shared" si="6"/>
        <v>Oct-26</v>
      </c>
      <c r="D74">
        <f t="shared" si="8"/>
        <v>10</v>
      </c>
      <c r="E74">
        <f t="shared" si="9"/>
        <v>30</v>
      </c>
      <c r="F74" t="str">
        <f t="shared" si="10"/>
        <v>Fri</v>
      </c>
      <c r="G74">
        <f>WEEKNUM(Calender[[#This Row],[Date]])</f>
        <v>44</v>
      </c>
      <c r="H74" s="110" t="str">
        <f>TEXT(Calender[[#This Row],[Date]],"yymmdd")</f>
        <v>261030</v>
      </c>
    </row>
    <row r="75" spans="1:8" x14ac:dyDescent="0.3">
      <c r="A75" s="17">
        <f t="shared" si="11"/>
        <v>46326</v>
      </c>
      <c r="B75">
        <f t="shared" si="7"/>
        <v>2026</v>
      </c>
      <c r="C75" t="str">
        <f t="shared" si="6"/>
        <v>Oct-26</v>
      </c>
      <c r="D75">
        <f t="shared" si="8"/>
        <v>10</v>
      </c>
      <c r="E75">
        <f t="shared" si="9"/>
        <v>31</v>
      </c>
      <c r="F75" t="str">
        <f t="shared" si="10"/>
        <v>Sat</v>
      </c>
      <c r="G75">
        <f>WEEKNUM(Calender[[#This Row],[Date]])</f>
        <v>44</v>
      </c>
      <c r="H75" s="110" t="str">
        <f>TEXT(Calender[[#This Row],[Date]],"yymmdd")</f>
        <v>261031</v>
      </c>
    </row>
    <row r="76" spans="1:8" x14ac:dyDescent="0.3">
      <c r="A76" s="17">
        <f t="shared" si="11"/>
        <v>46327</v>
      </c>
      <c r="B76">
        <f t="shared" si="7"/>
        <v>2026</v>
      </c>
      <c r="C76" t="str">
        <f t="shared" si="6"/>
        <v>Nov-26</v>
      </c>
      <c r="D76">
        <f t="shared" si="8"/>
        <v>11</v>
      </c>
      <c r="E76">
        <f t="shared" si="9"/>
        <v>1</v>
      </c>
      <c r="F76" t="str">
        <f t="shared" si="10"/>
        <v>Sun</v>
      </c>
      <c r="G76">
        <f>WEEKNUM(Calender[[#This Row],[Date]])</f>
        <v>45</v>
      </c>
      <c r="H76" s="110" t="str">
        <f>TEXT(Calender[[#This Row],[Date]],"yymmdd")</f>
        <v>261101</v>
      </c>
    </row>
    <row r="77" spans="1:8" x14ac:dyDescent="0.3">
      <c r="A77" s="17">
        <f t="shared" si="11"/>
        <v>46328</v>
      </c>
      <c r="B77">
        <f t="shared" si="7"/>
        <v>2026</v>
      </c>
      <c r="C77" t="str">
        <f t="shared" si="6"/>
        <v>Nov-26</v>
      </c>
      <c r="D77">
        <f t="shared" si="8"/>
        <v>11</v>
      </c>
      <c r="E77">
        <f t="shared" si="9"/>
        <v>2</v>
      </c>
      <c r="F77" t="str">
        <f t="shared" si="10"/>
        <v>Mon</v>
      </c>
      <c r="G77">
        <f>WEEKNUM(Calender[[#This Row],[Date]])</f>
        <v>45</v>
      </c>
      <c r="H77" s="110" t="str">
        <f>TEXT(Calender[[#This Row],[Date]],"yymmdd")</f>
        <v>261102</v>
      </c>
    </row>
    <row r="78" spans="1:8" x14ac:dyDescent="0.3">
      <c r="A78" s="17">
        <f t="shared" si="11"/>
        <v>46329</v>
      </c>
      <c r="B78">
        <f t="shared" si="7"/>
        <v>2026</v>
      </c>
      <c r="C78" t="str">
        <f t="shared" si="6"/>
        <v>Nov-26</v>
      </c>
      <c r="D78">
        <f t="shared" si="8"/>
        <v>11</v>
      </c>
      <c r="E78">
        <f t="shared" si="9"/>
        <v>3</v>
      </c>
      <c r="F78" t="str">
        <f t="shared" si="10"/>
        <v>Tue</v>
      </c>
      <c r="G78">
        <f>WEEKNUM(Calender[[#This Row],[Date]])</f>
        <v>45</v>
      </c>
      <c r="H78" s="110" t="str">
        <f>TEXT(Calender[[#This Row],[Date]],"yymmdd")</f>
        <v>261103</v>
      </c>
    </row>
    <row r="79" spans="1:8" x14ac:dyDescent="0.3">
      <c r="A79" s="17">
        <f t="shared" si="11"/>
        <v>46330</v>
      </c>
      <c r="B79">
        <f t="shared" si="7"/>
        <v>2026</v>
      </c>
      <c r="C79" t="str">
        <f t="shared" si="6"/>
        <v>Nov-26</v>
      </c>
      <c r="D79">
        <f t="shared" si="8"/>
        <v>11</v>
      </c>
      <c r="E79">
        <f t="shared" si="9"/>
        <v>4</v>
      </c>
      <c r="F79" t="str">
        <f t="shared" si="10"/>
        <v>Wed</v>
      </c>
      <c r="G79">
        <f>WEEKNUM(Calender[[#This Row],[Date]])</f>
        <v>45</v>
      </c>
      <c r="H79" s="110" t="str">
        <f>TEXT(Calender[[#This Row],[Date]],"yymmdd")</f>
        <v>261104</v>
      </c>
    </row>
    <row r="80" spans="1:8" x14ac:dyDescent="0.3">
      <c r="A80" s="17">
        <f t="shared" si="11"/>
        <v>46331</v>
      </c>
      <c r="B80">
        <f t="shared" si="7"/>
        <v>2026</v>
      </c>
      <c r="C80" t="str">
        <f t="shared" si="6"/>
        <v>Nov-26</v>
      </c>
      <c r="D80">
        <f t="shared" si="8"/>
        <v>11</v>
      </c>
      <c r="E80">
        <f t="shared" si="9"/>
        <v>5</v>
      </c>
      <c r="F80" t="str">
        <f t="shared" si="10"/>
        <v>Thu</v>
      </c>
      <c r="G80">
        <f>WEEKNUM(Calender[[#This Row],[Date]])</f>
        <v>45</v>
      </c>
      <c r="H80" s="110" t="str">
        <f>TEXT(Calender[[#This Row],[Date]],"yymmdd")</f>
        <v>261105</v>
      </c>
    </row>
    <row r="81" spans="1:8" x14ac:dyDescent="0.3">
      <c r="A81" s="17">
        <f t="shared" si="11"/>
        <v>46332</v>
      </c>
      <c r="B81">
        <f t="shared" si="7"/>
        <v>2026</v>
      </c>
      <c r="C81" t="str">
        <f t="shared" si="6"/>
        <v>Nov-26</v>
      </c>
      <c r="D81">
        <f t="shared" si="8"/>
        <v>11</v>
      </c>
      <c r="E81">
        <f t="shared" si="9"/>
        <v>6</v>
      </c>
      <c r="F81" t="str">
        <f t="shared" si="10"/>
        <v>Fri</v>
      </c>
      <c r="G81">
        <f>WEEKNUM(Calender[[#This Row],[Date]])</f>
        <v>45</v>
      </c>
      <c r="H81" s="110" t="str">
        <f>TEXT(Calender[[#This Row],[Date]],"yymmdd")</f>
        <v>261106</v>
      </c>
    </row>
    <row r="82" spans="1:8" x14ac:dyDescent="0.3">
      <c r="A82" s="17">
        <f t="shared" si="11"/>
        <v>46333</v>
      </c>
      <c r="B82">
        <f t="shared" si="7"/>
        <v>2026</v>
      </c>
      <c r="C82" t="str">
        <f t="shared" si="6"/>
        <v>Nov-26</v>
      </c>
      <c r="D82">
        <f t="shared" si="8"/>
        <v>11</v>
      </c>
      <c r="E82">
        <f t="shared" si="9"/>
        <v>7</v>
      </c>
      <c r="F82" t="str">
        <f t="shared" si="10"/>
        <v>Sat</v>
      </c>
      <c r="G82">
        <f>WEEKNUM(Calender[[#This Row],[Date]])</f>
        <v>45</v>
      </c>
      <c r="H82" s="110" t="str">
        <f>TEXT(Calender[[#This Row],[Date]],"yymmdd")</f>
        <v>261107</v>
      </c>
    </row>
    <row r="83" spans="1:8" x14ac:dyDescent="0.3">
      <c r="A83" s="17">
        <f t="shared" si="11"/>
        <v>46334</v>
      </c>
      <c r="B83">
        <f t="shared" si="7"/>
        <v>2026</v>
      </c>
      <c r="C83" t="str">
        <f t="shared" si="6"/>
        <v>Nov-26</v>
      </c>
      <c r="D83">
        <f t="shared" si="8"/>
        <v>11</v>
      </c>
      <c r="E83">
        <f t="shared" si="9"/>
        <v>8</v>
      </c>
      <c r="F83" t="str">
        <f t="shared" si="10"/>
        <v>Sun</v>
      </c>
      <c r="G83">
        <f>WEEKNUM(Calender[[#This Row],[Date]])</f>
        <v>46</v>
      </c>
      <c r="H83" s="110" t="str">
        <f>TEXT(Calender[[#This Row],[Date]],"yymmdd")</f>
        <v>261108</v>
      </c>
    </row>
    <row r="84" spans="1:8" x14ac:dyDescent="0.3">
      <c r="A84" s="17">
        <f t="shared" si="11"/>
        <v>46335</v>
      </c>
      <c r="B84">
        <f t="shared" si="7"/>
        <v>2026</v>
      </c>
      <c r="C84" t="str">
        <f t="shared" si="6"/>
        <v>Nov-26</v>
      </c>
      <c r="D84">
        <f t="shared" si="8"/>
        <v>11</v>
      </c>
      <c r="E84">
        <f t="shared" si="9"/>
        <v>9</v>
      </c>
      <c r="F84" t="str">
        <f t="shared" si="10"/>
        <v>Mon</v>
      </c>
      <c r="G84">
        <f>WEEKNUM(Calender[[#This Row],[Date]])</f>
        <v>46</v>
      </c>
      <c r="H84" s="110" t="str">
        <f>TEXT(Calender[[#This Row],[Date]],"yymmdd")</f>
        <v>261109</v>
      </c>
    </row>
    <row r="85" spans="1:8" x14ac:dyDescent="0.3">
      <c r="A85" s="17">
        <f t="shared" si="11"/>
        <v>46336</v>
      </c>
      <c r="B85">
        <f t="shared" si="7"/>
        <v>2026</v>
      </c>
      <c r="C85" t="str">
        <f t="shared" si="6"/>
        <v>Nov-26</v>
      </c>
      <c r="D85">
        <f t="shared" si="8"/>
        <v>11</v>
      </c>
      <c r="E85">
        <f t="shared" si="9"/>
        <v>10</v>
      </c>
      <c r="F85" t="str">
        <f t="shared" si="10"/>
        <v>Tue</v>
      </c>
      <c r="G85">
        <f>WEEKNUM(Calender[[#This Row],[Date]])</f>
        <v>46</v>
      </c>
      <c r="H85" s="110" t="str">
        <f>TEXT(Calender[[#This Row],[Date]],"yymmdd")</f>
        <v>261110</v>
      </c>
    </row>
    <row r="86" spans="1:8" x14ac:dyDescent="0.3">
      <c r="A86" s="17">
        <f t="shared" si="11"/>
        <v>46337</v>
      </c>
      <c r="B86">
        <f t="shared" si="7"/>
        <v>2026</v>
      </c>
      <c r="C86" t="str">
        <f t="shared" si="6"/>
        <v>Nov-26</v>
      </c>
      <c r="D86">
        <f t="shared" si="8"/>
        <v>11</v>
      </c>
      <c r="E86">
        <f t="shared" si="9"/>
        <v>11</v>
      </c>
      <c r="F86" t="str">
        <f t="shared" si="10"/>
        <v>Wed</v>
      </c>
      <c r="G86">
        <f>WEEKNUM(Calender[[#This Row],[Date]])</f>
        <v>46</v>
      </c>
      <c r="H86" s="110" t="str">
        <f>TEXT(Calender[[#This Row],[Date]],"yymmdd")</f>
        <v>261111</v>
      </c>
    </row>
    <row r="87" spans="1:8" x14ac:dyDescent="0.3">
      <c r="A87" s="17">
        <f t="shared" si="11"/>
        <v>46338</v>
      </c>
      <c r="B87">
        <f t="shared" si="7"/>
        <v>2026</v>
      </c>
      <c r="C87" t="str">
        <f t="shared" si="6"/>
        <v>Nov-26</v>
      </c>
      <c r="D87">
        <f t="shared" si="8"/>
        <v>11</v>
      </c>
      <c r="E87">
        <f t="shared" si="9"/>
        <v>12</v>
      </c>
      <c r="F87" t="str">
        <f t="shared" si="10"/>
        <v>Thu</v>
      </c>
      <c r="G87">
        <f>WEEKNUM(Calender[[#This Row],[Date]])</f>
        <v>46</v>
      </c>
      <c r="H87" s="110" t="str">
        <f>TEXT(Calender[[#This Row],[Date]],"yymmdd")</f>
        <v>261112</v>
      </c>
    </row>
    <row r="88" spans="1:8" x14ac:dyDescent="0.3">
      <c r="A88" s="17">
        <f t="shared" si="11"/>
        <v>46339</v>
      </c>
      <c r="B88">
        <f t="shared" si="7"/>
        <v>2026</v>
      </c>
      <c r="C88" t="str">
        <f t="shared" si="6"/>
        <v>Nov-26</v>
      </c>
      <c r="D88">
        <f t="shared" si="8"/>
        <v>11</v>
      </c>
      <c r="E88">
        <f t="shared" si="9"/>
        <v>13</v>
      </c>
      <c r="F88" t="str">
        <f t="shared" si="10"/>
        <v>Fri</v>
      </c>
      <c r="G88">
        <f>WEEKNUM(Calender[[#This Row],[Date]])</f>
        <v>46</v>
      </c>
      <c r="H88" s="110" t="str">
        <f>TEXT(Calender[[#This Row],[Date]],"yymmdd")</f>
        <v>261113</v>
      </c>
    </row>
    <row r="89" spans="1:8" x14ac:dyDescent="0.3">
      <c r="A89" s="17">
        <f t="shared" si="11"/>
        <v>46340</v>
      </c>
      <c r="B89">
        <f t="shared" si="7"/>
        <v>2026</v>
      </c>
      <c r="C89" t="str">
        <f t="shared" si="6"/>
        <v>Nov-26</v>
      </c>
      <c r="D89">
        <f t="shared" si="8"/>
        <v>11</v>
      </c>
      <c r="E89">
        <f t="shared" si="9"/>
        <v>14</v>
      </c>
      <c r="F89" t="str">
        <f t="shared" si="10"/>
        <v>Sat</v>
      </c>
      <c r="G89">
        <f>WEEKNUM(Calender[[#This Row],[Date]])</f>
        <v>46</v>
      </c>
      <c r="H89" s="110" t="str">
        <f>TEXT(Calender[[#This Row],[Date]],"yymmdd")</f>
        <v>261114</v>
      </c>
    </row>
    <row r="90" spans="1:8" x14ac:dyDescent="0.3">
      <c r="A90" s="17">
        <f t="shared" si="11"/>
        <v>46341</v>
      </c>
      <c r="B90">
        <f t="shared" si="7"/>
        <v>2026</v>
      </c>
      <c r="C90" t="str">
        <f t="shared" si="6"/>
        <v>Nov-26</v>
      </c>
      <c r="D90">
        <f t="shared" si="8"/>
        <v>11</v>
      </c>
      <c r="E90">
        <f t="shared" si="9"/>
        <v>15</v>
      </c>
      <c r="F90" t="str">
        <f t="shared" si="10"/>
        <v>Sun</v>
      </c>
      <c r="G90">
        <f>WEEKNUM(Calender[[#This Row],[Date]])</f>
        <v>47</v>
      </c>
      <c r="H90" s="110" t="str">
        <f>TEXT(Calender[[#This Row],[Date]],"yymmdd")</f>
        <v>261115</v>
      </c>
    </row>
    <row r="91" spans="1:8" x14ac:dyDescent="0.3">
      <c r="A91" s="17">
        <f t="shared" si="11"/>
        <v>46342</v>
      </c>
      <c r="B91">
        <f t="shared" si="7"/>
        <v>2026</v>
      </c>
      <c r="C91" t="str">
        <f t="shared" si="6"/>
        <v>Nov-26</v>
      </c>
      <c r="D91">
        <f t="shared" si="8"/>
        <v>11</v>
      </c>
      <c r="E91">
        <f t="shared" si="9"/>
        <v>16</v>
      </c>
      <c r="F91" t="str">
        <f t="shared" si="10"/>
        <v>Mon</v>
      </c>
      <c r="G91">
        <f>WEEKNUM(Calender[[#This Row],[Date]])</f>
        <v>47</v>
      </c>
      <c r="H91" s="110" t="str">
        <f>TEXT(Calender[[#This Row],[Date]],"yymmdd")</f>
        <v>261116</v>
      </c>
    </row>
    <row r="92" spans="1:8" x14ac:dyDescent="0.3">
      <c r="A92" s="17">
        <f t="shared" si="11"/>
        <v>46343</v>
      </c>
      <c r="B92">
        <f t="shared" si="7"/>
        <v>2026</v>
      </c>
      <c r="C92" t="str">
        <f t="shared" si="6"/>
        <v>Nov-26</v>
      </c>
      <c r="D92">
        <f t="shared" si="8"/>
        <v>11</v>
      </c>
      <c r="E92">
        <f t="shared" si="9"/>
        <v>17</v>
      </c>
      <c r="F92" t="str">
        <f t="shared" si="10"/>
        <v>Tue</v>
      </c>
      <c r="G92">
        <f>WEEKNUM(Calender[[#This Row],[Date]])</f>
        <v>47</v>
      </c>
      <c r="H92" s="110" t="str">
        <f>TEXT(Calender[[#This Row],[Date]],"yymmdd")</f>
        <v>261117</v>
      </c>
    </row>
    <row r="93" spans="1:8" x14ac:dyDescent="0.3">
      <c r="A93" s="17">
        <f t="shared" si="11"/>
        <v>46344</v>
      </c>
      <c r="B93">
        <f t="shared" si="7"/>
        <v>2026</v>
      </c>
      <c r="C93" t="str">
        <f t="shared" si="6"/>
        <v>Nov-26</v>
      </c>
      <c r="D93">
        <f t="shared" si="8"/>
        <v>11</v>
      </c>
      <c r="E93">
        <f t="shared" si="9"/>
        <v>18</v>
      </c>
      <c r="F93" t="str">
        <f t="shared" si="10"/>
        <v>Wed</v>
      </c>
      <c r="G93">
        <f>WEEKNUM(Calender[[#This Row],[Date]])</f>
        <v>47</v>
      </c>
      <c r="H93" s="110" t="str">
        <f>TEXT(Calender[[#This Row],[Date]],"yymmdd")</f>
        <v>261118</v>
      </c>
    </row>
    <row r="94" spans="1:8" x14ac:dyDescent="0.3">
      <c r="A94" s="17">
        <f t="shared" si="11"/>
        <v>46345</v>
      </c>
      <c r="B94">
        <f t="shared" si="7"/>
        <v>2026</v>
      </c>
      <c r="C94" t="str">
        <f t="shared" si="6"/>
        <v>Nov-26</v>
      </c>
      <c r="D94">
        <f t="shared" si="8"/>
        <v>11</v>
      </c>
      <c r="E94">
        <f t="shared" si="9"/>
        <v>19</v>
      </c>
      <c r="F94" t="str">
        <f t="shared" si="10"/>
        <v>Thu</v>
      </c>
      <c r="G94">
        <f>WEEKNUM(Calender[[#This Row],[Date]])</f>
        <v>47</v>
      </c>
      <c r="H94" s="110" t="str">
        <f>TEXT(Calender[[#This Row],[Date]],"yymmdd")</f>
        <v>261119</v>
      </c>
    </row>
    <row r="95" spans="1:8" x14ac:dyDescent="0.3">
      <c r="A95" s="17">
        <f t="shared" si="11"/>
        <v>46346</v>
      </c>
      <c r="B95">
        <f t="shared" si="7"/>
        <v>2026</v>
      </c>
      <c r="C95" t="str">
        <f t="shared" si="6"/>
        <v>Nov-26</v>
      </c>
      <c r="D95">
        <f t="shared" si="8"/>
        <v>11</v>
      </c>
      <c r="E95">
        <f t="shared" si="9"/>
        <v>20</v>
      </c>
      <c r="F95" t="str">
        <f t="shared" si="10"/>
        <v>Fri</v>
      </c>
      <c r="G95">
        <f>WEEKNUM(Calender[[#This Row],[Date]])</f>
        <v>47</v>
      </c>
      <c r="H95" s="110" t="str">
        <f>TEXT(Calender[[#This Row],[Date]],"yymmdd")</f>
        <v>261120</v>
      </c>
    </row>
    <row r="96" spans="1:8" x14ac:dyDescent="0.3">
      <c r="A96" s="17">
        <f t="shared" si="11"/>
        <v>46347</v>
      </c>
      <c r="B96">
        <f t="shared" si="7"/>
        <v>2026</v>
      </c>
      <c r="C96" t="str">
        <f t="shared" si="6"/>
        <v>Nov-26</v>
      </c>
      <c r="D96">
        <f t="shared" si="8"/>
        <v>11</v>
      </c>
      <c r="E96">
        <f t="shared" si="9"/>
        <v>21</v>
      </c>
      <c r="F96" t="str">
        <f t="shared" si="10"/>
        <v>Sat</v>
      </c>
      <c r="G96">
        <f>WEEKNUM(Calender[[#This Row],[Date]])</f>
        <v>47</v>
      </c>
      <c r="H96" s="110" t="str">
        <f>TEXT(Calender[[#This Row],[Date]],"yymmdd")</f>
        <v>261121</v>
      </c>
    </row>
    <row r="97" spans="1:8" x14ac:dyDescent="0.3">
      <c r="A97" s="17">
        <f t="shared" si="11"/>
        <v>46348</v>
      </c>
      <c r="B97">
        <f t="shared" si="7"/>
        <v>2026</v>
      </c>
      <c r="C97" t="str">
        <f t="shared" si="6"/>
        <v>Nov-26</v>
      </c>
      <c r="D97">
        <f t="shared" si="8"/>
        <v>11</v>
      </c>
      <c r="E97">
        <f t="shared" si="9"/>
        <v>22</v>
      </c>
      <c r="F97" t="str">
        <f t="shared" si="10"/>
        <v>Sun</v>
      </c>
      <c r="G97">
        <f>WEEKNUM(Calender[[#This Row],[Date]])</f>
        <v>48</v>
      </c>
      <c r="H97" s="110" t="str">
        <f>TEXT(Calender[[#This Row],[Date]],"yymmdd")</f>
        <v>261122</v>
      </c>
    </row>
    <row r="98" spans="1:8" x14ac:dyDescent="0.3">
      <c r="A98" s="17">
        <f t="shared" si="11"/>
        <v>46349</v>
      </c>
      <c r="B98">
        <f t="shared" si="7"/>
        <v>2026</v>
      </c>
      <c r="C98" t="str">
        <f t="shared" si="6"/>
        <v>Nov-26</v>
      </c>
      <c r="D98">
        <f t="shared" si="8"/>
        <v>11</v>
      </c>
      <c r="E98">
        <f t="shared" si="9"/>
        <v>23</v>
      </c>
      <c r="F98" t="str">
        <f t="shared" si="10"/>
        <v>Mon</v>
      </c>
      <c r="G98">
        <f>WEEKNUM(Calender[[#This Row],[Date]])</f>
        <v>48</v>
      </c>
      <c r="H98" s="110" t="str">
        <f>TEXT(Calender[[#This Row],[Date]],"yymmdd")</f>
        <v>261123</v>
      </c>
    </row>
    <row r="99" spans="1:8" x14ac:dyDescent="0.3">
      <c r="A99" s="17">
        <f t="shared" si="11"/>
        <v>46350</v>
      </c>
      <c r="B99">
        <f t="shared" si="7"/>
        <v>2026</v>
      </c>
      <c r="C99" t="str">
        <f t="shared" si="6"/>
        <v>Nov-26</v>
      </c>
      <c r="D99">
        <f t="shared" si="8"/>
        <v>11</v>
      </c>
      <c r="E99">
        <f t="shared" si="9"/>
        <v>24</v>
      </c>
      <c r="F99" t="str">
        <f t="shared" si="10"/>
        <v>Tue</v>
      </c>
      <c r="G99">
        <f>WEEKNUM(Calender[[#This Row],[Date]])</f>
        <v>48</v>
      </c>
      <c r="H99" s="110" t="str">
        <f>TEXT(Calender[[#This Row],[Date]],"yymmdd")</f>
        <v>261124</v>
      </c>
    </row>
    <row r="100" spans="1:8" x14ac:dyDescent="0.3">
      <c r="A100" s="17">
        <f t="shared" si="11"/>
        <v>46351</v>
      </c>
      <c r="B100">
        <f t="shared" si="7"/>
        <v>2026</v>
      </c>
      <c r="C100" t="str">
        <f t="shared" si="6"/>
        <v>Nov-26</v>
      </c>
      <c r="D100">
        <f t="shared" si="8"/>
        <v>11</v>
      </c>
      <c r="E100">
        <f t="shared" si="9"/>
        <v>25</v>
      </c>
      <c r="F100" t="str">
        <f t="shared" si="10"/>
        <v>Wed</v>
      </c>
      <c r="G100">
        <f>WEEKNUM(Calender[[#This Row],[Date]])</f>
        <v>48</v>
      </c>
      <c r="H100" s="110" t="str">
        <f>TEXT(Calender[[#This Row],[Date]],"yymmdd")</f>
        <v>261125</v>
      </c>
    </row>
    <row r="101" spans="1:8" x14ac:dyDescent="0.3">
      <c r="A101" s="17">
        <f t="shared" si="11"/>
        <v>46352</v>
      </c>
      <c r="B101">
        <f t="shared" si="7"/>
        <v>2026</v>
      </c>
      <c r="C101" t="str">
        <f t="shared" si="6"/>
        <v>Nov-26</v>
      </c>
      <c r="D101">
        <f t="shared" si="8"/>
        <v>11</v>
      </c>
      <c r="E101">
        <f t="shared" si="9"/>
        <v>26</v>
      </c>
      <c r="F101" t="str">
        <f t="shared" si="10"/>
        <v>Thu</v>
      </c>
      <c r="G101">
        <f>WEEKNUM(Calender[[#This Row],[Date]])</f>
        <v>48</v>
      </c>
      <c r="H101" s="110" t="str">
        <f>TEXT(Calender[[#This Row],[Date]],"yymmdd")</f>
        <v>261126</v>
      </c>
    </row>
    <row r="102" spans="1:8" x14ac:dyDescent="0.3">
      <c r="A102" s="17">
        <f t="shared" si="11"/>
        <v>46353</v>
      </c>
      <c r="B102">
        <f t="shared" si="7"/>
        <v>2026</v>
      </c>
      <c r="C102" t="str">
        <f t="shared" si="6"/>
        <v>Nov-26</v>
      </c>
      <c r="D102">
        <f t="shared" si="8"/>
        <v>11</v>
      </c>
      <c r="E102">
        <f t="shared" si="9"/>
        <v>27</v>
      </c>
      <c r="F102" t="str">
        <f t="shared" si="10"/>
        <v>Fri</v>
      </c>
      <c r="G102">
        <f>WEEKNUM(Calender[[#This Row],[Date]])</f>
        <v>48</v>
      </c>
      <c r="H102" s="110" t="str">
        <f>TEXT(Calender[[#This Row],[Date]],"yymmdd")</f>
        <v>261127</v>
      </c>
    </row>
    <row r="103" spans="1:8" x14ac:dyDescent="0.3">
      <c r="A103" s="17">
        <f t="shared" si="11"/>
        <v>46354</v>
      </c>
      <c r="B103">
        <f t="shared" si="7"/>
        <v>2026</v>
      </c>
      <c r="C103" t="str">
        <f t="shared" si="6"/>
        <v>Nov-26</v>
      </c>
      <c r="D103">
        <f t="shared" si="8"/>
        <v>11</v>
      </c>
      <c r="E103">
        <f t="shared" si="9"/>
        <v>28</v>
      </c>
      <c r="F103" t="str">
        <f t="shared" si="10"/>
        <v>Sat</v>
      </c>
      <c r="G103">
        <f>WEEKNUM(Calender[[#This Row],[Date]])</f>
        <v>48</v>
      </c>
      <c r="H103" s="110" t="str">
        <f>TEXT(Calender[[#This Row],[Date]],"yymmdd")</f>
        <v>261128</v>
      </c>
    </row>
    <row r="104" spans="1:8" x14ac:dyDescent="0.3">
      <c r="A104" s="17">
        <f t="shared" si="11"/>
        <v>46355</v>
      </c>
      <c r="B104">
        <f t="shared" si="7"/>
        <v>2026</v>
      </c>
      <c r="C104" t="str">
        <f t="shared" si="6"/>
        <v>Nov-26</v>
      </c>
      <c r="D104">
        <f t="shared" si="8"/>
        <v>11</v>
      </c>
      <c r="E104">
        <f t="shared" si="9"/>
        <v>29</v>
      </c>
      <c r="F104" t="str">
        <f t="shared" si="10"/>
        <v>Sun</v>
      </c>
      <c r="G104">
        <f>WEEKNUM(Calender[[#This Row],[Date]])</f>
        <v>49</v>
      </c>
      <c r="H104" s="110" t="str">
        <f>TEXT(Calender[[#This Row],[Date]],"yymmdd")</f>
        <v>261129</v>
      </c>
    </row>
    <row r="105" spans="1:8" x14ac:dyDescent="0.3">
      <c r="A105" s="17">
        <f t="shared" si="11"/>
        <v>46356</v>
      </c>
      <c r="B105">
        <f t="shared" si="7"/>
        <v>2026</v>
      </c>
      <c r="C105" t="str">
        <f t="shared" si="6"/>
        <v>Nov-26</v>
      </c>
      <c r="D105">
        <f t="shared" si="8"/>
        <v>11</v>
      </c>
      <c r="E105">
        <f t="shared" si="9"/>
        <v>30</v>
      </c>
      <c r="F105" t="str">
        <f t="shared" si="10"/>
        <v>Mon</v>
      </c>
      <c r="G105">
        <f>WEEKNUM(Calender[[#This Row],[Date]])</f>
        <v>49</v>
      </c>
      <c r="H105" s="110" t="str">
        <f>TEXT(Calender[[#This Row],[Date]],"yymmdd")</f>
        <v>261130</v>
      </c>
    </row>
    <row r="106" spans="1:8" x14ac:dyDescent="0.3">
      <c r="A106" s="17">
        <f t="shared" si="11"/>
        <v>46357</v>
      </c>
      <c r="B106">
        <f t="shared" si="7"/>
        <v>2026</v>
      </c>
      <c r="C106" t="str">
        <f t="shared" si="6"/>
        <v>Dec-26</v>
      </c>
      <c r="D106">
        <f t="shared" si="8"/>
        <v>12</v>
      </c>
      <c r="E106">
        <f t="shared" si="9"/>
        <v>1</v>
      </c>
      <c r="F106" t="str">
        <f t="shared" si="10"/>
        <v>Tue</v>
      </c>
      <c r="G106">
        <f>WEEKNUM(Calender[[#This Row],[Date]])</f>
        <v>49</v>
      </c>
      <c r="H106" s="110" t="str">
        <f>TEXT(Calender[[#This Row],[Date]],"yymmdd")</f>
        <v>261201</v>
      </c>
    </row>
    <row r="107" spans="1:8" x14ac:dyDescent="0.3">
      <c r="A107" s="17">
        <f t="shared" si="11"/>
        <v>46358</v>
      </c>
      <c r="B107">
        <f t="shared" si="7"/>
        <v>2026</v>
      </c>
      <c r="C107" t="str">
        <f t="shared" si="6"/>
        <v>Dec-26</v>
      </c>
      <c r="D107">
        <f t="shared" si="8"/>
        <v>12</v>
      </c>
      <c r="E107">
        <f t="shared" si="9"/>
        <v>2</v>
      </c>
      <c r="F107" t="str">
        <f t="shared" si="10"/>
        <v>Wed</v>
      </c>
      <c r="G107">
        <f>WEEKNUM(Calender[[#This Row],[Date]])</f>
        <v>49</v>
      </c>
      <c r="H107" s="110" t="str">
        <f>TEXT(Calender[[#This Row],[Date]],"yymmdd")</f>
        <v>261202</v>
      </c>
    </row>
    <row r="108" spans="1:8" x14ac:dyDescent="0.3">
      <c r="A108" s="17">
        <f t="shared" si="11"/>
        <v>46359</v>
      </c>
      <c r="B108">
        <f t="shared" si="7"/>
        <v>2026</v>
      </c>
      <c r="C108" t="str">
        <f t="shared" si="6"/>
        <v>Dec-26</v>
      </c>
      <c r="D108">
        <f t="shared" si="8"/>
        <v>12</v>
      </c>
      <c r="E108">
        <f t="shared" si="9"/>
        <v>3</v>
      </c>
      <c r="F108" t="str">
        <f t="shared" si="10"/>
        <v>Thu</v>
      </c>
      <c r="G108">
        <f>WEEKNUM(Calender[[#This Row],[Date]])</f>
        <v>49</v>
      </c>
      <c r="H108" s="110" t="str">
        <f>TEXT(Calender[[#This Row],[Date]],"yymmdd")</f>
        <v>261203</v>
      </c>
    </row>
    <row r="109" spans="1:8" x14ac:dyDescent="0.3">
      <c r="A109" s="17">
        <f t="shared" si="11"/>
        <v>46360</v>
      </c>
      <c r="B109">
        <f t="shared" si="7"/>
        <v>2026</v>
      </c>
      <c r="C109" t="str">
        <f t="shared" si="6"/>
        <v>Dec-26</v>
      </c>
      <c r="D109">
        <f t="shared" si="8"/>
        <v>12</v>
      </c>
      <c r="E109">
        <f t="shared" si="9"/>
        <v>4</v>
      </c>
      <c r="F109" t="str">
        <f t="shared" si="10"/>
        <v>Fri</v>
      </c>
      <c r="G109">
        <f>WEEKNUM(Calender[[#This Row],[Date]])</f>
        <v>49</v>
      </c>
      <c r="H109" s="110" t="str">
        <f>TEXT(Calender[[#This Row],[Date]],"yymmdd")</f>
        <v>261204</v>
      </c>
    </row>
    <row r="110" spans="1:8" x14ac:dyDescent="0.3">
      <c r="A110" s="17">
        <f t="shared" si="11"/>
        <v>46361</v>
      </c>
      <c r="B110">
        <f t="shared" si="7"/>
        <v>2026</v>
      </c>
      <c r="C110" t="str">
        <f t="shared" si="6"/>
        <v>Dec-26</v>
      </c>
      <c r="D110">
        <f t="shared" si="8"/>
        <v>12</v>
      </c>
      <c r="E110">
        <f t="shared" si="9"/>
        <v>5</v>
      </c>
      <c r="F110" t="str">
        <f t="shared" si="10"/>
        <v>Sat</v>
      </c>
      <c r="G110">
        <f>WEEKNUM(Calender[[#This Row],[Date]])</f>
        <v>49</v>
      </c>
      <c r="H110" s="110" t="str">
        <f>TEXT(Calender[[#This Row],[Date]],"yymmdd")</f>
        <v>261205</v>
      </c>
    </row>
    <row r="111" spans="1:8" x14ac:dyDescent="0.3">
      <c r="A111" s="17">
        <f t="shared" si="11"/>
        <v>46362</v>
      </c>
      <c r="B111">
        <f t="shared" si="7"/>
        <v>2026</v>
      </c>
      <c r="C111" t="str">
        <f t="shared" si="6"/>
        <v>Dec-26</v>
      </c>
      <c r="D111">
        <f t="shared" si="8"/>
        <v>12</v>
      </c>
      <c r="E111">
        <f t="shared" si="9"/>
        <v>6</v>
      </c>
      <c r="F111" t="str">
        <f t="shared" si="10"/>
        <v>Sun</v>
      </c>
      <c r="G111">
        <f>WEEKNUM(Calender[[#This Row],[Date]])</f>
        <v>50</v>
      </c>
      <c r="H111" s="110" t="str">
        <f>TEXT(Calender[[#This Row],[Date]],"yymmdd")</f>
        <v>261206</v>
      </c>
    </row>
    <row r="112" spans="1:8" x14ac:dyDescent="0.3">
      <c r="A112" s="17">
        <f t="shared" si="11"/>
        <v>46363</v>
      </c>
      <c r="B112">
        <f t="shared" si="7"/>
        <v>2026</v>
      </c>
      <c r="C112" t="str">
        <f t="shared" si="6"/>
        <v>Dec-26</v>
      </c>
      <c r="D112">
        <f t="shared" si="8"/>
        <v>12</v>
      </c>
      <c r="E112">
        <f t="shared" si="9"/>
        <v>7</v>
      </c>
      <c r="F112" t="str">
        <f t="shared" si="10"/>
        <v>Mon</v>
      </c>
      <c r="G112">
        <f>WEEKNUM(Calender[[#This Row],[Date]])</f>
        <v>50</v>
      </c>
      <c r="H112" s="110" t="str">
        <f>TEXT(Calender[[#This Row],[Date]],"yymmdd")</f>
        <v>261207</v>
      </c>
    </row>
    <row r="113" spans="1:8" x14ac:dyDescent="0.3">
      <c r="A113" s="17">
        <f t="shared" si="11"/>
        <v>46364</v>
      </c>
      <c r="B113">
        <f t="shared" si="7"/>
        <v>2026</v>
      </c>
      <c r="C113" t="str">
        <f t="shared" si="6"/>
        <v>Dec-26</v>
      </c>
      <c r="D113">
        <f t="shared" si="8"/>
        <v>12</v>
      </c>
      <c r="E113">
        <f t="shared" si="9"/>
        <v>8</v>
      </c>
      <c r="F113" t="str">
        <f t="shared" si="10"/>
        <v>Tue</v>
      </c>
      <c r="G113">
        <f>WEEKNUM(Calender[[#This Row],[Date]])</f>
        <v>50</v>
      </c>
      <c r="H113" s="110" t="str">
        <f>TEXT(Calender[[#This Row],[Date]],"yymmdd")</f>
        <v>261208</v>
      </c>
    </row>
    <row r="114" spans="1:8" x14ac:dyDescent="0.3">
      <c r="A114" s="17">
        <f t="shared" si="11"/>
        <v>46365</v>
      </c>
      <c r="B114">
        <f t="shared" si="7"/>
        <v>2026</v>
      </c>
      <c r="C114" t="str">
        <f t="shared" si="6"/>
        <v>Dec-26</v>
      </c>
      <c r="D114">
        <f t="shared" si="8"/>
        <v>12</v>
      </c>
      <c r="E114">
        <f t="shared" si="9"/>
        <v>9</v>
      </c>
      <c r="F114" t="str">
        <f t="shared" si="10"/>
        <v>Wed</v>
      </c>
      <c r="G114">
        <f>WEEKNUM(Calender[[#This Row],[Date]])</f>
        <v>50</v>
      </c>
      <c r="H114" s="110" t="str">
        <f>TEXT(Calender[[#This Row],[Date]],"yymmdd")</f>
        <v>261209</v>
      </c>
    </row>
    <row r="115" spans="1:8" x14ac:dyDescent="0.3">
      <c r="A115" s="17">
        <f t="shared" si="11"/>
        <v>46366</v>
      </c>
      <c r="B115">
        <f t="shared" si="7"/>
        <v>2026</v>
      </c>
      <c r="C115" t="str">
        <f t="shared" si="6"/>
        <v>Dec-26</v>
      </c>
      <c r="D115">
        <f t="shared" si="8"/>
        <v>12</v>
      </c>
      <c r="E115">
        <f t="shared" si="9"/>
        <v>10</v>
      </c>
      <c r="F115" t="str">
        <f t="shared" si="10"/>
        <v>Thu</v>
      </c>
      <c r="G115">
        <f>WEEKNUM(Calender[[#This Row],[Date]])</f>
        <v>50</v>
      </c>
      <c r="H115" s="110" t="str">
        <f>TEXT(Calender[[#This Row],[Date]],"yymmdd")</f>
        <v>261210</v>
      </c>
    </row>
    <row r="116" spans="1:8" x14ac:dyDescent="0.3">
      <c r="A116" s="17">
        <f t="shared" si="11"/>
        <v>46367</v>
      </c>
      <c r="B116">
        <f t="shared" si="7"/>
        <v>2026</v>
      </c>
      <c r="C116" t="str">
        <f t="shared" si="6"/>
        <v>Dec-26</v>
      </c>
      <c r="D116">
        <f t="shared" si="8"/>
        <v>12</v>
      </c>
      <c r="E116">
        <f t="shared" si="9"/>
        <v>11</v>
      </c>
      <c r="F116" t="str">
        <f t="shared" si="10"/>
        <v>Fri</v>
      </c>
      <c r="G116">
        <f>WEEKNUM(Calender[[#This Row],[Date]])</f>
        <v>50</v>
      </c>
      <c r="H116" s="110" t="str">
        <f>TEXT(Calender[[#This Row],[Date]],"yymmdd")</f>
        <v>261211</v>
      </c>
    </row>
    <row r="117" spans="1:8" x14ac:dyDescent="0.3">
      <c r="A117" s="17">
        <f t="shared" si="11"/>
        <v>46368</v>
      </c>
      <c r="B117">
        <f t="shared" si="7"/>
        <v>2026</v>
      </c>
      <c r="C117" t="str">
        <f t="shared" si="6"/>
        <v>Dec-26</v>
      </c>
      <c r="D117">
        <f t="shared" si="8"/>
        <v>12</v>
      </c>
      <c r="E117">
        <f t="shared" si="9"/>
        <v>12</v>
      </c>
      <c r="F117" t="str">
        <f t="shared" si="10"/>
        <v>Sat</v>
      </c>
      <c r="G117">
        <f>WEEKNUM(Calender[[#This Row],[Date]])</f>
        <v>50</v>
      </c>
      <c r="H117" s="110" t="str">
        <f>TEXT(Calender[[#This Row],[Date]],"yymmdd")</f>
        <v>261212</v>
      </c>
    </row>
    <row r="118" spans="1:8" x14ac:dyDescent="0.3">
      <c r="A118" s="17">
        <f t="shared" si="11"/>
        <v>46369</v>
      </c>
      <c r="B118">
        <f t="shared" si="7"/>
        <v>2026</v>
      </c>
      <c r="C118" t="str">
        <f t="shared" si="6"/>
        <v>Dec-26</v>
      </c>
      <c r="D118">
        <f t="shared" si="8"/>
        <v>12</v>
      </c>
      <c r="E118">
        <f t="shared" si="9"/>
        <v>13</v>
      </c>
      <c r="F118" t="str">
        <f t="shared" si="10"/>
        <v>Sun</v>
      </c>
      <c r="G118">
        <f>WEEKNUM(Calender[[#This Row],[Date]])</f>
        <v>51</v>
      </c>
      <c r="H118" s="110" t="str">
        <f>TEXT(Calender[[#This Row],[Date]],"yymmdd")</f>
        <v>261213</v>
      </c>
    </row>
    <row r="119" spans="1:8" x14ac:dyDescent="0.3">
      <c r="A119" s="17">
        <f t="shared" si="11"/>
        <v>46370</v>
      </c>
      <c r="B119">
        <f t="shared" si="7"/>
        <v>2026</v>
      </c>
      <c r="C119" t="str">
        <f t="shared" si="6"/>
        <v>Dec-26</v>
      </c>
      <c r="D119">
        <f t="shared" si="8"/>
        <v>12</v>
      </c>
      <c r="E119">
        <f t="shared" si="9"/>
        <v>14</v>
      </c>
      <c r="F119" t="str">
        <f t="shared" si="10"/>
        <v>Mon</v>
      </c>
      <c r="G119">
        <f>WEEKNUM(Calender[[#This Row],[Date]])</f>
        <v>51</v>
      </c>
      <c r="H119" s="110" t="str">
        <f>TEXT(Calender[[#This Row],[Date]],"yymmdd")</f>
        <v>261214</v>
      </c>
    </row>
    <row r="120" spans="1:8" x14ac:dyDescent="0.3">
      <c r="A120" s="17">
        <f t="shared" si="11"/>
        <v>46371</v>
      </c>
      <c r="B120">
        <f t="shared" si="7"/>
        <v>2026</v>
      </c>
      <c r="C120" t="str">
        <f t="shared" si="6"/>
        <v>Dec-26</v>
      </c>
      <c r="D120">
        <f t="shared" si="8"/>
        <v>12</v>
      </c>
      <c r="E120">
        <f t="shared" si="9"/>
        <v>15</v>
      </c>
      <c r="F120" t="str">
        <f t="shared" si="10"/>
        <v>Tue</v>
      </c>
      <c r="G120">
        <f>WEEKNUM(Calender[[#This Row],[Date]])</f>
        <v>51</v>
      </c>
      <c r="H120" s="110" t="str">
        <f>TEXT(Calender[[#This Row],[Date]],"yymmdd")</f>
        <v>261215</v>
      </c>
    </row>
    <row r="121" spans="1:8" x14ac:dyDescent="0.3">
      <c r="A121" s="17">
        <f t="shared" si="11"/>
        <v>46372</v>
      </c>
      <c r="B121">
        <f t="shared" si="7"/>
        <v>2026</v>
      </c>
      <c r="C121" t="str">
        <f t="shared" si="6"/>
        <v>Dec-26</v>
      </c>
      <c r="D121">
        <f t="shared" si="8"/>
        <v>12</v>
      </c>
      <c r="E121">
        <f t="shared" si="9"/>
        <v>16</v>
      </c>
      <c r="F121" t="str">
        <f t="shared" si="10"/>
        <v>Wed</v>
      </c>
      <c r="G121">
        <f>WEEKNUM(Calender[[#This Row],[Date]])</f>
        <v>51</v>
      </c>
      <c r="H121" s="110" t="str">
        <f>TEXT(Calender[[#This Row],[Date]],"yymmdd")</f>
        <v>261216</v>
      </c>
    </row>
    <row r="122" spans="1:8" x14ac:dyDescent="0.3">
      <c r="A122" s="17">
        <f t="shared" si="11"/>
        <v>46373</v>
      </c>
      <c r="B122">
        <f t="shared" si="7"/>
        <v>2026</v>
      </c>
      <c r="C122" t="str">
        <f t="shared" si="6"/>
        <v>Dec-26</v>
      </c>
      <c r="D122">
        <f t="shared" si="8"/>
        <v>12</v>
      </c>
      <c r="E122">
        <f t="shared" si="9"/>
        <v>17</v>
      </c>
      <c r="F122" t="str">
        <f t="shared" si="10"/>
        <v>Thu</v>
      </c>
      <c r="G122">
        <f>WEEKNUM(Calender[[#This Row],[Date]])</f>
        <v>51</v>
      </c>
      <c r="H122" s="110" t="str">
        <f>TEXT(Calender[[#This Row],[Date]],"yymmdd")</f>
        <v>261217</v>
      </c>
    </row>
    <row r="123" spans="1:8" x14ac:dyDescent="0.3">
      <c r="A123" s="17">
        <f t="shared" si="11"/>
        <v>46374</v>
      </c>
      <c r="B123">
        <f t="shared" si="7"/>
        <v>2026</v>
      </c>
      <c r="C123" t="str">
        <f t="shared" si="6"/>
        <v>Dec-26</v>
      </c>
      <c r="D123">
        <f t="shared" si="8"/>
        <v>12</v>
      </c>
      <c r="E123">
        <f t="shared" si="9"/>
        <v>18</v>
      </c>
      <c r="F123" t="str">
        <f t="shared" si="10"/>
        <v>Fri</v>
      </c>
      <c r="G123">
        <f>WEEKNUM(Calender[[#This Row],[Date]])</f>
        <v>51</v>
      </c>
      <c r="H123" s="110" t="str">
        <f>TEXT(Calender[[#This Row],[Date]],"yymmdd")</f>
        <v>261218</v>
      </c>
    </row>
    <row r="124" spans="1:8" x14ac:dyDescent="0.3">
      <c r="A124" s="17">
        <f t="shared" si="11"/>
        <v>46375</v>
      </c>
      <c r="B124">
        <f t="shared" si="7"/>
        <v>2026</v>
      </c>
      <c r="C124" t="str">
        <f t="shared" si="6"/>
        <v>Dec-26</v>
      </c>
      <c r="D124">
        <f t="shared" si="8"/>
        <v>12</v>
      </c>
      <c r="E124">
        <f t="shared" si="9"/>
        <v>19</v>
      </c>
      <c r="F124" t="str">
        <f t="shared" si="10"/>
        <v>Sat</v>
      </c>
      <c r="G124">
        <f>WEEKNUM(Calender[[#This Row],[Date]])</f>
        <v>51</v>
      </c>
      <c r="H124" s="110" t="str">
        <f>TEXT(Calender[[#This Row],[Date]],"yymmdd")</f>
        <v>261219</v>
      </c>
    </row>
    <row r="125" spans="1:8" x14ac:dyDescent="0.3">
      <c r="A125" s="17">
        <f t="shared" si="11"/>
        <v>46376</v>
      </c>
      <c r="B125">
        <f t="shared" si="7"/>
        <v>2026</v>
      </c>
      <c r="C125" t="str">
        <f t="shared" si="6"/>
        <v>Dec-26</v>
      </c>
      <c r="D125">
        <f t="shared" si="8"/>
        <v>12</v>
      </c>
      <c r="E125">
        <f t="shared" si="9"/>
        <v>20</v>
      </c>
      <c r="F125" t="str">
        <f t="shared" si="10"/>
        <v>Sun</v>
      </c>
      <c r="G125">
        <f>WEEKNUM(Calender[[#This Row],[Date]])</f>
        <v>52</v>
      </c>
      <c r="H125" s="110" t="str">
        <f>TEXT(Calender[[#This Row],[Date]],"yymmdd")</f>
        <v>261220</v>
      </c>
    </row>
    <row r="126" spans="1:8" x14ac:dyDescent="0.3">
      <c r="A126" s="17">
        <f t="shared" si="11"/>
        <v>46377</v>
      </c>
      <c r="B126">
        <f t="shared" si="7"/>
        <v>2026</v>
      </c>
      <c r="C126" t="str">
        <f t="shared" si="6"/>
        <v>Dec-26</v>
      </c>
      <c r="D126">
        <f t="shared" si="8"/>
        <v>12</v>
      </c>
      <c r="E126">
        <f t="shared" si="9"/>
        <v>21</v>
      </c>
      <c r="F126" t="str">
        <f t="shared" si="10"/>
        <v>Mon</v>
      </c>
      <c r="G126">
        <f>WEEKNUM(Calender[[#This Row],[Date]])</f>
        <v>52</v>
      </c>
      <c r="H126" s="110" t="str">
        <f>TEXT(Calender[[#This Row],[Date]],"yymmdd")</f>
        <v>261221</v>
      </c>
    </row>
    <row r="127" spans="1:8" x14ac:dyDescent="0.3">
      <c r="A127" s="17">
        <f t="shared" si="11"/>
        <v>46378</v>
      </c>
      <c r="B127">
        <f t="shared" si="7"/>
        <v>2026</v>
      </c>
      <c r="C127" t="str">
        <f t="shared" si="6"/>
        <v>Dec-26</v>
      </c>
      <c r="D127">
        <f t="shared" si="8"/>
        <v>12</v>
      </c>
      <c r="E127">
        <f t="shared" si="9"/>
        <v>22</v>
      </c>
      <c r="F127" t="str">
        <f t="shared" si="10"/>
        <v>Tue</v>
      </c>
      <c r="G127">
        <f>WEEKNUM(Calender[[#This Row],[Date]])</f>
        <v>52</v>
      </c>
      <c r="H127" s="110" t="str">
        <f>TEXT(Calender[[#This Row],[Date]],"yymmdd")</f>
        <v>261222</v>
      </c>
    </row>
    <row r="128" spans="1:8" x14ac:dyDescent="0.3">
      <c r="A128" s="17">
        <f t="shared" si="11"/>
        <v>46379</v>
      </c>
      <c r="B128">
        <f t="shared" si="7"/>
        <v>2026</v>
      </c>
      <c r="C128" t="str">
        <f t="shared" si="6"/>
        <v>Dec-26</v>
      </c>
      <c r="D128">
        <f t="shared" si="8"/>
        <v>12</v>
      </c>
      <c r="E128">
        <f t="shared" si="9"/>
        <v>23</v>
      </c>
      <c r="F128" t="str">
        <f t="shared" si="10"/>
        <v>Wed</v>
      </c>
      <c r="G128">
        <f>WEEKNUM(Calender[[#This Row],[Date]])</f>
        <v>52</v>
      </c>
      <c r="H128" s="110" t="str">
        <f>TEXT(Calender[[#This Row],[Date]],"yymmdd")</f>
        <v>261223</v>
      </c>
    </row>
    <row r="129" spans="1:8" x14ac:dyDescent="0.3">
      <c r="A129" s="17">
        <f t="shared" si="11"/>
        <v>46380</v>
      </c>
      <c r="B129">
        <f t="shared" si="7"/>
        <v>2026</v>
      </c>
      <c r="C129" t="str">
        <f t="shared" si="6"/>
        <v>Dec-26</v>
      </c>
      <c r="D129">
        <f t="shared" si="8"/>
        <v>12</v>
      </c>
      <c r="E129">
        <f t="shared" si="9"/>
        <v>24</v>
      </c>
      <c r="F129" t="str">
        <f t="shared" si="10"/>
        <v>Thu</v>
      </c>
      <c r="G129">
        <f>WEEKNUM(Calender[[#This Row],[Date]])</f>
        <v>52</v>
      </c>
      <c r="H129" s="110" t="str">
        <f>TEXT(Calender[[#This Row],[Date]],"yymmdd")</f>
        <v>261224</v>
      </c>
    </row>
    <row r="130" spans="1:8" x14ac:dyDescent="0.3">
      <c r="A130" s="17">
        <f t="shared" si="11"/>
        <v>46381</v>
      </c>
      <c r="B130">
        <f t="shared" si="7"/>
        <v>2026</v>
      </c>
      <c r="C130" t="str">
        <f t="shared" ref="C130:C193" si="12">TEXT(A130,"mmm-yy")</f>
        <v>Dec-26</v>
      </c>
      <c r="D130">
        <f t="shared" si="8"/>
        <v>12</v>
      </c>
      <c r="E130">
        <f t="shared" si="9"/>
        <v>25</v>
      </c>
      <c r="F130" t="str">
        <f t="shared" si="10"/>
        <v>Fri</v>
      </c>
      <c r="G130">
        <f>WEEKNUM(Calender[[#This Row],[Date]])</f>
        <v>52</v>
      </c>
      <c r="H130" s="110" t="str">
        <f>TEXT(Calender[[#This Row],[Date]],"yymmdd")</f>
        <v>261225</v>
      </c>
    </row>
    <row r="131" spans="1:8" x14ac:dyDescent="0.3">
      <c r="A131" s="17">
        <f t="shared" si="11"/>
        <v>46382</v>
      </c>
      <c r="B131">
        <f t="shared" ref="B131:B194" si="13">YEAR(A131)</f>
        <v>2026</v>
      </c>
      <c r="C131" t="str">
        <f t="shared" si="12"/>
        <v>Dec-26</v>
      </c>
      <c r="D131">
        <f t="shared" ref="D131:D194" si="14">MONTH(A131)</f>
        <v>12</v>
      </c>
      <c r="E131">
        <f t="shared" ref="E131:E194" si="15">DAY(A131)</f>
        <v>26</v>
      </c>
      <c r="F131" t="str">
        <f t="shared" ref="F131:F194" si="16">TEXT(A131,"ddd")</f>
        <v>Sat</v>
      </c>
      <c r="G131">
        <f>WEEKNUM(Calender[[#This Row],[Date]])</f>
        <v>52</v>
      </c>
      <c r="H131" s="110" t="str">
        <f>TEXT(Calender[[#This Row],[Date]],"yymmdd")</f>
        <v>261226</v>
      </c>
    </row>
    <row r="132" spans="1:8" x14ac:dyDescent="0.3">
      <c r="A132" s="17">
        <f t="shared" ref="A132:A195" si="17">A131+1</f>
        <v>46383</v>
      </c>
      <c r="B132">
        <f t="shared" si="13"/>
        <v>2026</v>
      </c>
      <c r="C132" t="str">
        <f t="shared" si="12"/>
        <v>Dec-26</v>
      </c>
      <c r="D132">
        <f t="shared" si="14"/>
        <v>12</v>
      </c>
      <c r="E132">
        <f t="shared" si="15"/>
        <v>27</v>
      </c>
      <c r="F132" t="str">
        <f t="shared" si="16"/>
        <v>Sun</v>
      </c>
      <c r="G132">
        <f>WEEKNUM(Calender[[#This Row],[Date]])</f>
        <v>53</v>
      </c>
      <c r="H132" s="110" t="str">
        <f>TEXT(Calender[[#This Row],[Date]],"yymmdd")</f>
        <v>261227</v>
      </c>
    </row>
    <row r="133" spans="1:8" x14ac:dyDescent="0.3">
      <c r="A133" s="17">
        <f t="shared" si="17"/>
        <v>46384</v>
      </c>
      <c r="B133">
        <f t="shared" si="13"/>
        <v>2026</v>
      </c>
      <c r="C133" t="str">
        <f t="shared" si="12"/>
        <v>Dec-26</v>
      </c>
      <c r="D133">
        <f t="shared" si="14"/>
        <v>12</v>
      </c>
      <c r="E133">
        <f t="shared" si="15"/>
        <v>28</v>
      </c>
      <c r="F133" t="str">
        <f t="shared" si="16"/>
        <v>Mon</v>
      </c>
      <c r="G133">
        <f>WEEKNUM(Calender[[#This Row],[Date]])</f>
        <v>53</v>
      </c>
      <c r="H133" s="110" t="str">
        <f>TEXT(Calender[[#This Row],[Date]],"yymmdd")</f>
        <v>261228</v>
      </c>
    </row>
    <row r="134" spans="1:8" x14ac:dyDescent="0.3">
      <c r="A134" s="17">
        <f t="shared" si="17"/>
        <v>46385</v>
      </c>
      <c r="B134">
        <f t="shared" si="13"/>
        <v>2026</v>
      </c>
      <c r="C134" t="str">
        <f t="shared" si="12"/>
        <v>Dec-26</v>
      </c>
      <c r="D134">
        <f t="shared" si="14"/>
        <v>12</v>
      </c>
      <c r="E134">
        <f t="shared" si="15"/>
        <v>29</v>
      </c>
      <c r="F134" t="str">
        <f t="shared" si="16"/>
        <v>Tue</v>
      </c>
      <c r="G134">
        <f>WEEKNUM(Calender[[#This Row],[Date]])</f>
        <v>53</v>
      </c>
      <c r="H134" s="110" t="str">
        <f>TEXT(Calender[[#This Row],[Date]],"yymmdd")</f>
        <v>261229</v>
      </c>
    </row>
    <row r="135" spans="1:8" x14ac:dyDescent="0.3">
      <c r="A135" s="17">
        <f t="shared" si="17"/>
        <v>46386</v>
      </c>
      <c r="B135">
        <f t="shared" si="13"/>
        <v>2026</v>
      </c>
      <c r="C135" t="str">
        <f t="shared" si="12"/>
        <v>Dec-26</v>
      </c>
      <c r="D135">
        <f t="shared" si="14"/>
        <v>12</v>
      </c>
      <c r="E135">
        <f t="shared" si="15"/>
        <v>30</v>
      </c>
      <c r="F135" t="str">
        <f t="shared" si="16"/>
        <v>Wed</v>
      </c>
      <c r="G135">
        <f>WEEKNUM(Calender[[#This Row],[Date]])</f>
        <v>53</v>
      </c>
      <c r="H135" s="110" t="str">
        <f>TEXT(Calender[[#This Row],[Date]],"yymmdd")</f>
        <v>261230</v>
      </c>
    </row>
    <row r="136" spans="1:8" x14ac:dyDescent="0.3">
      <c r="A136" s="17">
        <f t="shared" si="17"/>
        <v>46387</v>
      </c>
      <c r="B136">
        <f t="shared" si="13"/>
        <v>2026</v>
      </c>
      <c r="C136" t="str">
        <f t="shared" si="12"/>
        <v>Dec-26</v>
      </c>
      <c r="D136">
        <f t="shared" si="14"/>
        <v>12</v>
      </c>
      <c r="E136">
        <f t="shared" si="15"/>
        <v>31</v>
      </c>
      <c r="F136" t="str">
        <f t="shared" si="16"/>
        <v>Thu</v>
      </c>
      <c r="G136">
        <f>WEEKNUM(Calender[[#This Row],[Date]])</f>
        <v>53</v>
      </c>
      <c r="H136" s="110" t="str">
        <f>TEXT(Calender[[#This Row],[Date]],"yymmdd")</f>
        <v>261231</v>
      </c>
    </row>
    <row r="137" spans="1:8" x14ac:dyDescent="0.3">
      <c r="A137" s="17">
        <f t="shared" si="17"/>
        <v>46388</v>
      </c>
      <c r="B137">
        <f t="shared" si="13"/>
        <v>2027</v>
      </c>
      <c r="C137" t="str">
        <f t="shared" si="12"/>
        <v>Jan-27</v>
      </c>
      <c r="D137">
        <f t="shared" si="14"/>
        <v>1</v>
      </c>
      <c r="E137">
        <f t="shared" si="15"/>
        <v>1</v>
      </c>
      <c r="F137" t="str">
        <f t="shared" si="16"/>
        <v>Fri</v>
      </c>
      <c r="G137">
        <f>WEEKNUM(Calender[[#This Row],[Date]])</f>
        <v>1</v>
      </c>
      <c r="H137" s="110" t="str">
        <f>TEXT(Calender[[#This Row],[Date]],"yymmdd")</f>
        <v>270101</v>
      </c>
    </row>
    <row r="138" spans="1:8" x14ac:dyDescent="0.3">
      <c r="A138" s="17">
        <f t="shared" si="17"/>
        <v>46389</v>
      </c>
      <c r="B138">
        <f t="shared" si="13"/>
        <v>2027</v>
      </c>
      <c r="C138" t="str">
        <f t="shared" si="12"/>
        <v>Jan-27</v>
      </c>
      <c r="D138">
        <f t="shared" si="14"/>
        <v>1</v>
      </c>
      <c r="E138">
        <f t="shared" si="15"/>
        <v>2</v>
      </c>
      <c r="F138" t="str">
        <f t="shared" si="16"/>
        <v>Sat</v>
      </c>
      <c r="G138">
        <f>WEEKNUM(Calender[[#This Row],[Date]])</f>
        <v>1</v>
      </c>
      <c r="H138" s="110" t="str">
        <f>TEXT(Calender[[#This Row],[Date]],"yymmdd")</f>
        <v>270102</v>
      </c>
    </row>
    <row r="139" spans="1:8" x14ac:dyDescent="0.3">
      <c r="A139" s="17">
        <f t="shared" si="17"/>
        <v>46390</v>
      </c>
      <c r="B139">
        <f t="shared" si="13"/>
        <v>2027</v>
      </c>
      <c r="C139" t="str">
        <f t="shared" si="12"/>
        <v>Jan-27</v>
      </c>
      <c r="D139">
        <f t="shared" si="14"/>
        <v>1</v>
      </c>
      <c r="E139">
        <f t="shared" si="15"/>
        <v>3</v>
      </c>
      <c r="F139" t="str">
        <f t="shared" si="16"/>
        <v>Sun</v>
      </c>
      <c r="G139">
        <f>WEEKNUM(Calender[[#This Row],[Date]])</f>
        <v>2</v>
      </c>
      <c r="H139" s="110" t="str">
        <f>TEXT(Calender[[#This Row],[Date]],"yymmdd")</f>
        <v>270103</v>
      </c>
    </row>
    <row r="140" spans="1:8" x14ac:dyDescent="0.3">
      <c r="A140" s="17">
        <f t="shared" si="17"/>
        <v>46391</v>
      </c>
      <c r="B140">
        <f t="shared" si="13"/>
        <v>2027</v>
      </c>
      <c r="C140" t="str">
        <f t="shared" si="12"/>
        <v>Jan-27</v>
      </c>
      <c r="D140">
        <f t="shared" si="14"/>
        <v>1</v>
      </c>
      <c r="E140">
        <f t="shared" si="15"/>
        <v>4</v>
      </c>
      <c r="F140" t="str">
        <f t="shared" si="16"/>
        <v>Mon</v>
      </c>
      <c r="G140">
        <f>WEEKNUM(Calender[[#This Row],[Date]])</f>
        <v>2</v>
      </c>
      <c r="H140" s="110" t="str">
        <f>TEXT(Calender[[#This Row],[Date]],"yymmdd")</f>
        <v>270104</v>
      </c>
    </row>
    <row r="141" spans="1:8" x14ac:dyDescent="0.3">
      <c r="A141" s="17">
        <f t="shared" si="17"/>
        <v>46392</v>
      </c>
      <c r="B141">
        <f t="shared" si="13"/>
        <v>2027</v>
      </c>
      <c r="C141" t="str">
        <f t="shared" si="12"/>
        <v>Jan-27</v>
      </c>
      <c r="D141">
        <f t="shared" si="14"/>
        <v>1</v>
      </c>
      <c r="E141">
        <f t="shared" si="15"/>
        <v>5</v>
      </c>
      <c r="F141" t="str">
        <f t="shared" si="16"/>
        <v>Tue</v>
      </c>
      <c r="G141">
        <f>WEEKNUM(Calender[[#This Row],[Date]])</f>
        <v>2</v>
      </c>
      <c r="H141" s="110" t="str">
        <f>TEXT(Calender[[#This Row],[Date]],"yymmdd")</f>
        <v>270105</v>
      </c>
    </row>
    <row r="142" spans="1:8" x14ac:dyDescent="0.3">
      <c r="A142" s="17">
        <f t="shared" si="17"/>
        <v>46393</v>
      </c>
      <c r="B142">
        <f t="shared" si="13"/>
        <v>2027</v>
      </c>
      <c r="C142" t="str">
        <f t="shared" si="12"/>
        <v>Jan-27</v>
      </c>
      <c r="D142">
        <f t="shared" si="14"/>
        <v>1</v>
      </c>
      <c r="E142">
        <f t="shared" si="15"/>
        <v>6</v>
      </c>
      <c r="F142" t="str">
        <f t="shared" si="16"/>
        <v>Wed</v>
      </c>
      <c r="G142">
        <f>WEEKNUM(Calender[[#This Row],[Date]])</f>
        <v>2</v>
      </c>
      <c r="H142" s="110" t="str">
        <f>TEXT(Calender[[#This Row],[Date]],"yymmdd")</f>
        <v>270106</v>
      </c>
    </row>
    <row r="143" spans="1:8" x14ac:dyDescent="0.3">
      <c r="A143" s="17">
        <f t="shared" si="17"/>
        <v>46394</v>
      </c>
      <c r="B143">
        <f t="shared" si="13"/>
        <v>2027</v>
      </c>
      <c r="C143" t="str">
        <f t="shared" si="12"/>
        <v>Jan-27</v>
      </c>
      <c r="D143">
        <f t="shared" si="14"/>
        <v>1</v>
      </c>
      <c r="E143">
        <f t="shared" si="15"/>
        <v>7</v>
      </c>
      <c r="F143" t="str">
        <f t="shared" si="16"/>
        <v>Thu</v>
      </c>
      <c r="G143">
        <f>WEEKNUM(Calender[[#This Row],[Date]])</f>
        <v>2</v>
      </c>
      <c r="H143" s="110" t="str">
        <f>TEXT(Calender[[#This Row],[Date]],"yymmdd")</f>
        <v>270107</v>
      </c>
    </row>
    <row r="144" spans="1:8" x14ac:dyDescent="0.3">
      <c r="A144" s="17">
        <f t="shared" si="17"/>
        <v>46395</v>
      </c>
      <c r="B144">
        <f t="shared" si="13"/>
        <v>2027</v>
      </c>
      <c r="C144" t="str">
        <f t="shared" si="12"/>
        <v>Jan-27</v>
      </c>
      <c r="D144">
        <f t="shared" si="14"/>
        <v>1</v>
      </c>
      <c r="E144">
        <f t="shared" si="15"/>
        <v>8</v>
      </c>
      <c r="F144" t="str">
        <f t="shared" si="16"/>
        <v>Fri</v>
      </c>
      <c r="G144">
        <f>WEEKNUM(Calender[[#This Row],[Date]])</f>
        <v>2</v>
      </c>
      <c r="H144" s="110" t="str">
        <f>TEXT(Calender[[#This Row],[Date]],"yymmdd")</f>
        <v>270108</v>
      </c>
    </row>
    <row r="145" spans="1:8" x14ac:dyDescent="0.3">
      <c r="A145" s="17">
        <f t="shared" si="17"/>
        <v>46396</v>
      </c>
      <c r="B145">
        <f t="shared" si="13"/>
        <v>2027</v>
      </c>
      <c r="C145" t="str">
        <f t="shared" si="12"/>
        <v>Jan-27</v>
      </c>
      <c r="D145">
        <f t="shared" si="14"/>
        <v>1</v>
      </c>
      <c r="E145">
        <f t="shared" si="15"/>
        <v>9</v>
      </c>
      <c r="F145" t="str">
        <f t="shared" si="16"/>
        <v>Sat</v>
      </c>
      <c r="G145">
        <f>WEEKNUM(Calender[[#This Row],[Date]])</f>
        <v>2</v>
      </c>
      <c r="H145" s="110" t="str">
        <f>TEXT(Calender[[#This Row],[Date]],"yymmdd")</f>
        <v>270109</v>
      </c>
    </row>
    <row r="146" spans="1:8" x14ac:dyDescent="0.3">
      <c r="A146" s="17">
        <f t="shared" si="17"/>
        <v>46397</v>
      </c>
      <c r="B146">
        <f t="shared" si="13"/>
        <v>2027</v>
      </c>
      <c r="C146" t="str">
        <f t="shared" si="12"/>
        <v>Jan-27</v>
      </c>
      <c r="D146">
        <f t="shared" si="14"/>
        <v>1</v>
      </c>
      <c r="E146">
        <f t="shared" si="15"/>
        <v>10</v>
      </c>
      <c r="F146" t="str">
        <f t="shared" si="16"/>
        <v>Sun</v>
      </c>
      <c r="G146">
        <f>WEEKNUM(Calender[[#This Row],[Date]])</f>
        <v>3</v>
      </c>
      <c r="H146" s="110" t="str">
        <f>TEXT(Calender[[#This Row],[Date]],"yymmdd")</f>
        <v>270110</v>
      </c>
    </row>
    <row r="147" spans="1:8" x14ac:dyDescent="0.3">
      <c r="A147" s="17">
        <f t="shared" si="17"/>
        <v>46398</v>
      </c>
      <c r="B147">
        <f t="shared" si="13"/>
        <v>2027</v>
      </c>
      <c r="C147" t="str">
        <f t="shared" si="12"/>
        <v>Jan-27</v>
      </c>
      <c r="D147">
        <f t="shared" si="14"/>
        <v>1</v>
      </c>
      <c r="E147">
        <f t="shared" si="15"/>
        <v>11</v>
      </c>
      <c r="F147" t="str">
        <f t="shared" si="16"/>
        <v>Mon</v>
      </c>
      <c r="G147">
        <f>WEEKNUM(Calender[[#This Row],[Date]])</f>
        <v>3</v>
      </c>
      <c r="H147" s="110" t="str">
        <f>TEXT(Calender[[#This Row],[Date]],"yymmdd")</f>
        <v>270111</v>
      </c>
    </row>
    <row r="148" spans="1:8" x14ac:dyDescent="0.3">
      <c r="A148" s="17">
        <f t="shared" si="17"/>
        <v>46399</v>
      </c>
      <c r="B148">
        <f t="shared" si="13"/>
        <v>2027</v>
      </c>
      <c r="C148" t="str">
        <f t="shared" si="12"/>
        <v>Jan-27</v>
      </c>
      <c r="D148">
        <f t="shared" si="14"/>
        <v>1</v>
      </c>
      <c r="E148">
        <f t="shared" si="15"/>
        <v>12</v>
      </c>
      <c r="F148" t="str">
        <f t="shared" si="16"/>
        <v>Tue</v>
      </c>
      <c r="G148">
        <f>WEEKNUM(Calender[[#This Row],[Date]])</f>
        <v>3</v>
      </c>
      <c r="H148" s="110" t="str">
        <f>TEXT(Calender[[#This Row],[Date]],"yymmdd")</f>
        <v>270112</v>
      </c>
    </row>
    <row r="149" spans="1:8" x14ac:dyDescent="0.3">
      <c r="A149" s="17">
        <f t="shared" si="17"/>
        <v>46400</v>
      </c>
      <c r="B149">
        <f t="shared" si="13"/>
        <v>2027</v>
      </c>
      <c r="C149" t="str">
        <f t="shared" si="12"/>
        <v>Jan-27</v>
      </c>
      <c r="D149">
        <f t="shared" si="14"/>
        <v>1</v>
      </c>
      <c r="E149">
        <f t="shared" si="15"/>
        <v>13</v>
      </c>
      <c r="F149" t="str">
        <f t="shared" si="16"/>
        <v>Wed</v>
      </c>
      <c r="G149">
        <f>WEEKNUM(Calender[[#This Row],[Date]])</f>
        <v>3</v>
      </c>
      <c r="H149" s="110" t="str">
        <f>TEXT(Calender[[#This Row],[Date]],"yymmdd")</f>
        <v>270113</v>
      </c>
    </row>
    <row r="150" spans="1:8" x14ac:dyDescent="0.3">
      <c r="A150" s="17">
        <f t="shared" si="17"/>
        <v>46401</v>
      </c>
      <c r="B150">
        <f t="shared" si="13"/>
        <v>2027</v>
      </c>
      <c r="C150" t="str">
        <f t="shared" si="12"/>
        <v>Jan-27</v>
      </c>
      <c r="D150">
        <f t="shared" si="14"/>
        <v>1</v>
      </c>
      <c r="E150">
        <f t="shared" si="15"/>
        <v>14</v>
      </c>
      <c r="F150" t="str">
        <f t="shared" si="16"/>
        <v>Thu</v>
      </c>
      <c r="G150">
        <f>WEEKNUM(Calender[[#This Row],[Date]])</f>
        <v>3</v>
      </c>
      <c r="H150" s="110" t="str">
        <f>TEXT(Calender[[#This Row],[Date]],"yymmdd")</f>
        <v>270114</v>
      </c>
    </row>
    <row r="151" spans="1:8" x14ac:dyDescent="0.3">
      <c r="A151" s="17">
        <f t="shared" si="17"/>
        <v>46402</v>
      </c>
      <c r="B151">
        <f t="shared" si="13"/>
        <v>2027</v>
      </c>
      <c r="C151" t="str">
        <f t="shared" si="12"/>
        <v>Jan-27</v>
      </c>
      <c r="D151">
        <f t="shared" si="14"/>
        <v>1</v>
      </c>
      <c r="E151">
        <f t="shared" si="15"/>
        <v>15</v>
      </c>
      <c r="F151" t="str">
        <f t="shared" si="16"/>
        <v>Fri</v>
      </c>
      <c r="G151">
        <f>WEEKNUM(Calender[[#This Row],[Date]])</f>
        <v>3</v>
      </c>
      <c r="H151" s="110" t="str">
        <f>TEXT(Calender[[#This Row],[Date]],"yymmdd")</f>
        <v>270115</v>
      </c>
    </row>
    <row r="152" spans="1:8" x14ac:dyDescent="0.3">
      <c r="A152" s="17">
        <f t="shared" si="17"/>
        <v>46403</v>
      </c>
      <c r="B152">
        <f t="shared" si="13"/>
        <v>2027</v>
      </c>
      <c r="C152" t="str">
        <f t="shared" si="12"/>
        <v>Jan-27</v>
      </c>
      <c r="D152">
        <f t="shared" si="14"/>
        <v>1</v>
      </c>
      <c r="E152">
        <f t="shared" si="15"/>
        <v>16</v>
      </c>
      <c r="F152" t="str">
        <f t="shared" si="16"/>
        <v>Sat</v>
      </c>
      <c r="G152">
        <f>WEEKNUM(Calender[[#This Row],[Date]])</f>
        <v>3</v>
      </c>
      <c r="H152" s="110" t="str">
        <f>TEXT(Calender[[#This Row],[Date]],"yymmdd")</f>
        <v>270116</v>
      </c>
    </row>
    <row r="153" spans="1:8" x14ac:dyDescent="0.3">
      <c r="A153" s="17">
        <f t="shared" si="17"/>
        <v>46404</v>
      </c>
      <c r="B153">
        <f t="shared" si="13"/>
        <v>2027</v>
      </c>
      <c r="C153" t="str">
        <f t="shared" si="12"/>
        <v>Jan-27</v>
      </c>
      <c r="D153">
        <f t="shared" si="14"/>
        <v>1</v>
      </c>
      <c r="E153">
        <f t="shared" si="15"/>
        <v>17</v>
      </c>
      <c r="F153" t="str">
        <f t="shared" si="16"/>
        <v>Sun</v>
      </c>
      <c r="G153">
        <f>WEEKNUM(Calender[[#This Row],[Date]])</f>
        <v>4</v>
      </c>
      <c r="H153" s="110" t="str">
        <f>TEXT(Calender[[#This Row],[Date]],"yymmdd")</f>
        <v>270117</v>
      </c>
    </row>
    <row r="154" spans="1:8" x14ac:dyDescent="0.3">
      <c r="A154" s="17">
        <f t="shared" si="17"/>
        <v>46405</v>
      </c>
      <c r="B154">
        <f t="shared" si="13"/>
        <v>2027</v>
      </c>
      <c r="C154" t="str">
        <f t="shared" si="12"/>
        <v>Jan-27</v>
      </c>
      <c r="D154">
        <f t="shared" si="14"/>
        <v>1</v>
      </c>
      <c r="E154">
        <f t="shared" si="15"/>
        <v>18</v>
      </c>
      <c r="F154" t="str">
        <f t="shared" si="16"/>
        <v>Mon</v>
      </c>
      <c r="G154">
        <f>WEEKNUM(Calender[[#This Row],[Date]])</f>
        <v>4</v>
      </c>
      <c r="H154" s="110" t="str">
        <f>TEXT(Calender[[#This Row],[Date]],"yymmdd")</f>
        <v>270118</v>
      </c>
    </row>
    <row r="155" spans="1:8" x14ac:dyDescent="0.3">
      <c r="A155" s="17">
        <f t="shared" si="17"/>
        <v>46406</v>
      </c>
      <c r="B155">
        <f t="shared" si="13"/>
        <v>2027</v>
      </c>
      <c r="C155" t="str">
        <f t="shared" si="12"/>
        <v>Jan-27</v>
      </c>
      <c r="D155">
        <f t="shared" si="14"/>
        <v>1</v>
      </c>
      <c r="E155">
        <f t="shared" si="15"/>
        <v>19</v>
      </c>
      <c r="F155" t="str">
        <f t="shared" si="16"/>
        <v>Tue</v>
      </c>
      <c r="G155">
        <f>WEEKNUM(Calender[[#This Row],[Date]])</f>
        <v>4</v>
      </c>
      <c r="H155" s="110" t="str">
        <f>TEXT(Calender[[#This Row],[Date]],"yymmdd")</f>
        <v>270119</v>
      </c>
    </row>
    <row r="156" spans="1:8" x14ac:dyDescent="0.3">
      <c r="A156" s="17">
        <f t="shared" si="17"/>
        <v>46407</v>
      </c>
      <c r="B156">
        <f t="shared" si="13"/>
        <v>2027</v>
      </c>
      <c r="C156" t="str">
        <f t="shared" si="12"/>
        <v>Jan-27</v>
      </c>
      <c r="D156">
        <f t="shared" si="14"/>
        <v>1</v>
      </c>
      <c r="E156">
        <f t="shared" si="15"/>
        <v>20</v>
      </c>
      <c r="F156" t="str">
        <f t="shared" si="16"/>
        <v>Wed</v>
      </c>
      <c r="G156">
        <f>WEEKNUM(Calender[[#This Row],[Date]])</f>
        <v>4</v>
      </c>
      <c r="H156" s="110" t="str">
        <f>TEXT(Calender[[#This Row],[Date]],"yymmdd")</f>
        <v>270120</v>
      </c>
    </row>
    <row r="157" spans="1:8" x14ac:dyDescent="0.3">
      <c r="A157" s="17">
        <f t="shared" si="17"/>
        <v>46408</v>
      </c>
      <c r="B157">
        <f t="shared" si="13"/>
        <v>2027</v>
      </c>
      <c r="C157" t="str">
        <f t="shared" si="12"/>
        <v>Jan-27</v>
      </c>
      <c r="D157">
        <f t="shared" si="14"/>
        <v>1</v>
      </c>
      <c r="E157">
        <f t="shared" si="15"/>
        <v>21</v>
      </c>
      <c r="F157" t="str">
        <f t="shared" si="16"/>
        <v>Thu</v>
      </c>
      <c r="G157">
        <f>WEEKNUM(Calender[[#This Row],[Date]])</f>
        <v>4</v>
      </c>
      <c r="H157" s="110" t="str">
        <f>TEXT(Calender[[#This Row],[Date]],"yymmdd")</f>
        <v>270121</v>
      </c>
    </row>
    <row r="158" spans="1:8" x14ac:dyDescent="0.3">
      <c r="A158" s="17">
        <f t="shared" si="17"/>
        <v>46409</v>
      </c>
      <c r="B158">
        <f t="shared" si="13"/>
        <v>2027</v>
      </c>
      <c r="C158" t="str">
        <f t="shared" si="12"/>
        <v>Jan-27</v>
      </c>
      <c r="D158">
        <f t="shared" si="14"/>
        <v>1</v>
      </c>
      <c r="E158">
        <f t="shared" si="15"/>
        <v>22</v>
      </c>
      <c r="F158" t="str">
        <f t="shared" si="16"/>
        <v>Fri</v>
      </c>
      <c r="G158">
        <f>WEEKNUM(Calender[[#This Row],[Date]])</f>
        <v>4</v>
      </c>
      <c r="H158" s="110" t="str">
        <f>TEXT(Calender[[#This Row],[Date]],"yymmdd")</f>
        <v>270122</v>
      </c>
    </row>
    <row r="159" spans="1:8" x14ac:dyDescent="0.3">
      <c r="A159" s="17">
        <f t="shared" si="17"/>
        <v>46410</v>
      </c>
      <c r="B159">
        <f t="shared" si="13"/>
        <v>2027</v>
      </c>
      <c r="C159" t="str">
        <f t="shared" si="12"/>
        <v>Jan-27</v>
      </c>
      <c r="D159">
        <f t="shared" si="14"/>
        <v>1</v>
      </c>
      <c r="E159">
        <f t="shared" si="15"/>
        <v>23</v>
      </c>
      <c r="F159" t="str">
        <f t="shared" si="16"/>
        <v>Sat</v>
      </c>
      <c r="G159">
        <f>WEEKNUM(Calender[[#This Row],[Date]])</f>
        <v>4</v>
      </c>
      <c r="H159" s="110" t="str">
        <f>TEXT(Calender[[#This Row],[Date]],"yymmdd")</f>
        <v>270123</v>
      </c>
    </row>
    <row r="160" spans="1:8" x14ac:dyDescent="0.3">
      <c r="A160" s="17">
        <f t="shared" si="17"/>
        <v>46411</v>
      </c>
      <c r="B160">
        <f t="shared" si="13"/>
        <v>2027</v>
      </c>
      <c r="C160" t="str">
        <f t="shared" si="12"/>
        <v>Jan-27</v>
      </c>
      <c r="D160">
        <f t="shared" si="14"/>
        <v>1</v>
      </c>
      <c r="E160">
        <f t="shared" si="15"/>
        <v>24</v>
      </c>
      <c r="F160" t="str">
        <f t="shared" si="16"/>
        <v>Sun</v>
      </c>
      <c r="G160">
        <f>WEEKNUM(Calender[[#This Row],[Date]])</f>
        <v>5</v>
      </c>
      <c r="H160" s="110" t="str">
        <f>TEXT(Calender[[#This Row],[Date]],"yymmdd")</f>
        <v>270124</v>
      </c>
    </row>
    <row r="161" spans="1:8" x14ac:dyDescent="0.3">
      <c r="A161" s="17">
        <f t="shared" si="17"/>
        <v>46412</v>
      </c>
      <c r="B161">
        <f t="shared" si="13"/>
        <v>2027</v>
      </c>
      <c r="C161" t="str">
        <f t="shared" si="12"/>
        <v>Jan-27</v>
      </c>
      <c r="D161">
        <f t="shared" si="14"/>
        <v>1</v>
      </c>
      <c r="E161">
        <f t="shared" si="15"/>
        <v>25</v>
      </c>
      <c r="F161" t="str">
        <f t="shared" si="16"/>
        <v>Mon</v>
      </c>
      <c r="G161">
        <f>WEEKNUM(Calender[[#This Row],[Date]])</f>
        <v>5</v>
      </c>
      <c r="H161" s="110" t="str">
        <f>TEXT(Calender[[#This Row],[Date]],"yymmdd")</f>
        <v>270125</v>
      </c>
    </row>
    <row r="162" spans="1:8" x14ac:dyDescent="0.3">
      <c r="A162" s="17">
        <f t="shared" si="17"/>
        <v>46413</v>
      </c>
      <c r="B162">
        <f t="shared" si="13"/>
        <v>2027</v>
      </c>
      <c r="C162" t="str">
        <f t="shared" si="12"/>
        <v>Jan-27</v>
      </c>
      <c r="D162">
        <f t="shared" si="14"/>
        <v>1</v>
      </c>
      <c r="E162">
        <f t="shared" si="15"/>
        <v>26</v>
      </c>
      <c r="F162" t="str">
        <f t="shared" si="16"/>
        <v>Tue</v>
      </c>
      <c r="G162">
        <f>WEEKNUM(Calender[[#This Row],[Date]])</f>
        <v>5</v>
      </c>
      <c r="H162" s="110" t="str">
        <f>TEXT(Calender[[#This Row],[Date]],"yymmdd")</f>
        <v>270126</v>
      </c>
    </row>
    <row r="163" spans="1:8" x14ac:dyDescent="0.3">
      <c r="A163" s="17">
        <f t="shared" si="17"/>
        <v>46414</v>
      </c>
      <c r="B163">
        <f t="shared" si="13"/>
        <v>2027</v>
      </c>
      <c r="C163" t="str">
        <f t="shared" si="12"/>
        <v>Jan-27</v>
      </c>
      <c r="D163">
        <f t="shared" si="14"/>
        <v>1</v>
      </c>
      <c r="E163">
        <f t="shared" si="15"/>
        <v>27</v>
      </c>
      <c r="F163" t="str">
        <f t="shared" si="16"/>
        <v>Wed</v>
      </c>
      <c r="G163">
        <f>WEEKNUM(Calender[[#This Row],[Date]])</f>
        <v>5</v>
      </c>
      <c r="H163" s="110" t="str">
        <f>TEXT(Calender[[#This Row],[Date]],"yymmdd")</f>
        <v>270127</v>
      </c>
    </row>
    <row r="164" spans="1:8" x14ac:dyDescent="0.3">
      <c r="A164" s="17">
        <f t="shared" si="17"/>
        <v>46415</v>
      </c>
      <c r="B164">
        <f t="shared" si="13"/>
        <v>2027</v>
      </c>
      <c r="C164" t="str">
        <f t="shared" si="12"/>
        <v>Jan-27</v>
      </c>
      <c r="D164">
        <f t="shared" si="14"/>
        <v>1</v>
      </c>
      <c r="E164">
        <f t="shared" si="15"/>
        <v>28</v>
      </c>
      <c r="F164" t="str">
        <f t="shared" si="16"/>
        <v>Thu</v>
      </c>
      <c r="G164">
        <f>WEEKNUM(Calender[[#This Row],[Date]])</f>
        <v>5</v>
      </c>
      <c r="H164" s="110" t="str">
        <f>TEXT(Calender[[#This Row],[Date]],"yymmdd")</f>
        <v>270128</v>
      </c>
    </row>
    <row r="165" spans="1:8" x14ac:dyDescent="0.3">
      <c r="A165" s="17">
        <f t="shared" si="17"/>
        <v>46416</v>
      </c>
      <c r="B165">
        <f t="shared" si="13"/>
        <v>2027</v>
      </c>
      <c r="C165" t="str">
        <f t="shared" si="12"/>
        <v>Jan-27</v>
      </c>
      <c r="D165">
        <f t="shared" si="14"/>
        <v>1</v>
      </c>
      <c r="E165">
        <f t="shared" si="15"/>
        <v>29</v>
      </c>
      <c r="F165" t="str">
        <f t="shared" si="16"/>
        <v>Fri</v>
      </c>
      <c r="G165">
        <f>WEEKNUM(Calender[[#This Row],[Date]])</f>
        <v>5</v>
      </c>
      <c r="H165" s="110" t="str">
        <f>TEXT(Calender[[#This Row],[Date]],"yymmdd")</f>
        <v>270129</v>
      </c>
    </row>
    <row r="166" spans="1:8" x14ac:dyDescent="0.3">
      <c r="A166" s="17">
        <f t="shared" si="17"/>
        <v>46417</v>
      </c>
      <c r="B166">
        <f t="shared" si="13"/>
        <v>2027</v>
      </c>
      <c r="C166" t="str">
        <f t="shared" si="12"/>
        <v>Jan-27</v>
      </c>
      <c r="D166">
        <f t="shared" si="14"/>
        <v>1</v>
      </c>
      <c r="E166">
        <f t="shared" si="15"/>
        <v>30</v>
      </c>
      <c r="F166" t="str">
        <f t="shared" si="16"/>
        <v>Sat</v>
      </c>
      <c r="G166">
        <f>WEEKNUM(Calender[[#This Row],[Date]])</f>
        <v>5</v>
      </c>
      <c r="H166" s="110" t="str">
        <f>TEXT(Calender[[#This Row],[Date]],"yymmdd")</f>
        <v>270130</v>
      </c>
    </row>
    <row r="167" spans="1:8" x14ac:dyDescent="0.3">
      <c r="A167" s="17">
        <f t="shared" si="17"/>
        <v>46418</v>
      </c>
      <c r="B167">
        <f t="shared" si="13"/>
        <v>2027</v>
      </c>
      <c r="C167" t="str">
        <f t="shared" si="12"/>
        <v>Jan-27</v>
      </c>
      <c r="D167">
        <f t="shared" si="14"/>
        <v>1</v>
      </c>
      <c r="E167">
        <f t="shared" si="15"/>
        <v>31</v>
      </c>
      <c r="F167" t="str">
        <f t="shared" si="16"/>
        <v>Sun</v>
      </c>
      <c r="G167">
        <f>WEEKNUM(Calender[[#This Row],[Date]])</f>
        <v>6</v>
      </c>
      <c r="H167" s="110" t="str">
        <f>TEXT(Calender[[#This Row],[Date]],"yymmdd")</f>
        <v>270131</v>
      </c>
    </row>
    <row r="168" spans="1:8" x14ac:dyDescent="0.3">
      <c r="A168" s="17">
        <f t="shared" si="17"/>
        <v>46419</v>
      </c>
      <c r="B168">
        <f t="shared" si="13"/>
        <v>2027</v>
      </c>
      <c r="C168" t="str">
        <f t="shared" si="12"/>
        <v>Feb-27</v>
      </c>
      <c r="D168">
        <f t="shared" si="14"/>
        <v>2</v>
      </c>
      <c r="E168">
        <f t="shared" si="15"/>
        <v>1</v>
      </c>
      <c r="F168" t="str">
        <f t="shared" si="16"/>
        <v>Mon</v>
      </c>
      <c r="G168">
        <f>WEEKNUM(Calender[[#This Row],[Date]])</f>
        <v>6</v>
      </c>
      <c r="H168" s="110" t="str">
        <f>TEXT(Calender[[#This Row],[Date]],"yymmdd")</f>
        <v>270201</v>
      </c>
    </row>
    <row r="169" spans="1:8" x14ac:dyDescent="0.3">
      <c r="A169" s="17">
        <f t="shared" si="17"/>
        <v>46420</v>
      </c>
      <c r="B169">
        <f t="shared" si="13"/>
        <v>2027</v>
      </c>
      <c r="C169" t="str">
        <f t="shared" si="12"/>
        <v>Feb-27</v>
      </c>
      <c r="D169">
        <f t="shared" si="14"/>
        <v>2</v>
      </c>
      <c r="E169">
        <f t="shared" si="15"/>
        <v>2</v>
      </c>
      <c r="F169" t="str">
        <f t="shared" si="16"/>
        <v>Tue</v>
      </c>
      <c r="G169">
        <f>WEEKNUM(Calender[[#This Row],[Date]])</f>
        <v>6</v>
      </c>
      <c r="H169" s="110" t="str">
        <f>TEXT(Calender[[#This Row],[Date]],"yymmdd")</f>
        <v>270202</v>
      </c>
    </row>
    <row r="170" spans="1:8" x14ac:dyDescent="0.3">
      <c r="A170" s="17">
        <f t="shared" si="17"/>
        <v>46421</v>
      </c>
      <c r="B170">
        <f t="shared" si="13"/>
        <v>2027</v>
      </c>
      <c r="C170" t="str">
        <f t="shared" si="12"/>
        <v>Feb-27</v>
      </c>
      <c r="D170">
        <f t="shared" si="14"/>
        <v>2</v>
      </c>
      <c r="E170">
        <f t="shared" si="15"/>
        <v>3</v>
      </c>
      <c r="F170" t="str">
        <f t="shared" si="16"/>
        <v>Wed</v>
      </c>
      <c r="G170">
        <f>WEEKNUM(Calender[[#This Row],[Date]])</f>
        <v>6</v>
      </c>
      <c r="H170" s="110" t="str">
        <f>TEXT(Calender[[#This Row],[Date]],"yymmdd")</f>
        <v>270203</v>
      </c>
    </row>
    <row r="171" spans="1:8" x14ac:dyDescent="0.3">
      <c r="A171" s="17">
        <f t="shared" si="17"/>
        <v>46422</v>
      </c>
      <c r="B171">
        <f t="shared" si="13"/>
        <v>2027</v>
      </c>
      <c r="C171" t="str">
        <f t="shared" si="12"/>
        <v>Feb-27</v>
      </c>
      <c r="D171">
        <f t="shared" si="14"/>
        <v>2</v>
      </c>
      <c r="E171">
        <f t="shared" si="15"/>
        <v>4</v>
      </c>
      <c r="F171" t="str">
        <f t="shared" si="16"/>
        <v>Thu</v>
      </c>
      <c r="G171">
        <f>WEEKNUM(Calender[[#This Row],[Date]])</f>
        <v>6</v>
      </c>
      <c r="H171" s="110" t="str">
        <f>TEXT(Calender[[#This Row],[Date]],"yymmdd")</f>
        <v>270204</v>
      </c>
    </row>
    <row r="172" spans="1:8" x14ac:dyDescent="0.3">
      <c r="A172" s="17">
        <f t="shared" si="17"/>
        <v>46423</v>
      </c>
      <c r="B172">
        <f t="shared" si="13"/>
        <v>2027</v>
      </c>
      <c r="C172" t="str">
        <f t="shared" si="12"/>
        <v>Feb-27</v>
      </c>
      <c r="D172">
        <f t="shared" si="14"/>
        <v>2</v>
      </c>
      <c r="E172">
        <f t="shared" si="15"/>
        <v>5</v>
      </c>
      <c r="F172" t="str">
        <f t="shared" si="16"/>
        <v>Fri</v>
      </c>
      <c r="G172">
        <f>WEEKNUM(Calender[[#This Row],[Date]])</f>
        <v>6</v>
      </c>
      <c r="H172" s="110" t="str">
        <f>TEXT(Calender[[#This Row],[Date]],"yymmdd")</f>
        <v>270205</v>
      </c>
    </row>
    <row r="173" spans="1:8" x14ac:dyDescent="0.3">
      <c r="A173" s="17">
        <f t="shared" si="17"/>
        <v>46424</v>
      </c>
      <c r="B173">
        <f t="shared" si="13"/>
        <v>2027</v>
      </c>
      <c r="C173" t="str">
        <f t="shared" si="12"/>
        <v>Feb-27</v>
      </c>
      <c r="D173">
        <f t="shared" si="14"/>
        <v>2</v>
      </c>
      <c r="E173">
        <f t="shared" si="15"/>
        <v>6</v>
      </c>
      <c r="F173" t="str">
        <f t="shared" si="16"/>
        <v>Sat</v>
      </c>
      <c r="G173">
        <f>WEEKNUM(Calender[[#This Row],[Date]])</f>
        <v>6</v>
      </c>
      <c r="H173" s="110" t="str">
        <f>TEXT(Calender[[#This Row],[Date]],"yymmdd")</f>
        <v>270206</v>
      </c>
    </row>
    <row r="174" spans="1:8" x14ac:dyDescent="0.3">
      <c r="A174" s="17">
        <f t="shared" si="17"/>
        <v>46425</v>
      </c>
      <c r="B174">
        <f t="shared" si="13"/>
        <v>2027</v>
      </c>
      <c r="C174" t="str">
        <f t="shared" si="12"/>
        <v>Feb-27</v>
      </c>
      <c r="D174">
        <f t="shared" si="14"/>
        <v>2</v>
      </c>
      <c r="E174">
        <f t="shared" si="15"/>
        <v>7</v>
      </c>
      <c r="F174" t="str">
        <f t="shared" si="16"/>
        <v>Sun</v>
      </c>
      <c r="G174">
        <f>WEEKNUM(Calender[[#This Row],[Date]])</f>
        <v>7</v>
      </c>
      <c r="H174" s="110" t="str">
        <f>TEXT(Calender[[#This Row],[Date]],"yymmdd")</f>
        <v>270207</v>
      </c>
    </row>
    <row r="175" spans="1:8" x14ac:dyDescent="0.3">
      <c r="A175" s="17">
        <f t="shared" si="17"/>
        <v>46426</v>
      </c>
      <c r="B175">
        <f t="shared" si="13"/>
        <v>2027</v>
      </c>
      <c r="C175" t="str">
        <f t="shared" si="12"/>
        <v>Feb-27</v>
      </c>
      <c r="D175">
        <f t="shared" si="14"/>
        <v>2</v>
      </c>
      <c r="E175">
        <f t="shared" si="15"/>
        <v>8</v>
      </c>
      <c r="F175" t="str">
        <f t="shared" si="16"/>
        <v>Mon</v>
      </c>
      <c r="G175">
        <f>WEEKNUM(Calender[[#This Row],[Date]])</f>
        <v>7</v>
      </c>
      <c r="H175" s="110" t="str">
        <f>TEXT(Calender[[#This Row],[Date]],"yymmdd")</f>
        <v>270208</v>
      </c>
    </row>
    <row r="176" spans="1:8" x14ac:dyDescent="0.3">
      <c r="A176" s="17">
        <f t="shared" si="17"/>
        <v>46427</v>
      </c>
      <c r="B176">
        <f t="shared" si="13"/>
        <v>2027</v>
      </c>
      <c r="C176" t="str">
        <f t="shared" si="12"/>
        <v>Feb-27</v>
      </c>
      <c r="D176">
        <f t="shared" si="14"/>
        <v>2</v>
      </c>
      <c r="E176">
        <f t="shared" si="15"/>
        <v>9</v>
      </c>
      <c r="F176" t="str">
        <f t="shared" si="16"/>
        <v>Tue</v>
      </c>
      <c r="G176">
        <f>WEEKNUM(Calender[[#This Row],[Date]])</f>
        <v>7</v>
      </c>
      <c r="H176" s="110" t="str">
        <f>TEXT(Calender[[#This Row],[Date]],"yymmdd")</f>
        <v>270209</v>
      </c>
    </row>
    <row r="177" spans="1:8" x14ac:dyDescent="0.3">
      <c r="A177" s="17">
        <f t="shared" si="17"/>
        <v>46428</v>
      </c>
      <c r="B177">
        <f t="shared" si="13"/>
        <v>2027</v>
      </c>
      <c r="C177" t="str">
        <f t="shared" si="12"/>
        <v>Feb-27</v>
      </c>
      <c r="D177">
        <f t="shared" si="14"/>
        <v>2</v>
      </c>
      <c r="E177">
        <f t="shared" si="15"/>
        <v>10</v>
      </c>
      <c r="F177" t="str">
        <f t="shared" si="16"/>
        <v>Wed</v>
      </c>
      <c r="G177">
        <f>WEEKNUM(Calender[[#This Row],[Date]])</f>
        <v>7</v>
      </c>
      <c r="H177" s="110" t="str">
        <f>TEXT(Calender[[#This Row],[Date]],"yymmdd")</f>
        <v>270210</v>
      </c>
    </row>
    <row r="178" spans="1:8" x14ac:dyDescent="0.3">
      <c r="A178" s="17">
        <f t="shared" si="17"/>
        <v>46429</v>
      </c>
      <c r="B178">
        <f t="shared" si="13"/>
        <v>2027</v>
      </c>
      <c r="C178" t="str">
        <f t="shared" si="12"/>
        <v>Feb-27</v>
      </c>
      <c r="D178">
        <f t="shared" si="14"/>
        <v>2</v>
      </c>
      <c r="E178">
        <f t="shared" si="15"/>
        <v>11</v>
      </c>
      <c r="F178" t="str">
        <f t="shared" si="16"/>
        <v>Thu</v>
      </c>
      <c r="G178">
        <f>WEEKNUM(Calender[[#This Row],[Date]])</f>
        <v>7</v>
      </c>
      <c r="H178" s="110" t="str">
        <f>TEXT(Calender[[#This Row],[Date]],"yymmdd")</f>
        <v>270211</v>
      </c>
    </row>
    <row r="179" spans="1:8" x14ac:dyDescent="0.3">
      <c r="A179" s="17">
        <f t="shared" si="17"/>
        <v>46430</v>
      </c>
      <c r="B179">
        <f t="shared" si="13"/>
        <v>2027</v>
      </c>
      <c r="C179" t="str">
        <f t="shared" si="12"/>
        <v>Feb-27</v>
      </c>
      <c r="D179">
        <f t="shared" si="14"/>
        <v>2</v>
      </c>
      <c r="E179">
        <f t="shared" si="15"/>
        <v>12</v>
      </c>
      <c r="F179" t="str">
        <f t="shared" si="16"/>
        <v>Fri</v>
      </c>
      <c r="G179">
        <f>WEEKNUM(Calender[[#This Row],[Date]])</f>
        <v>7</v>
      </c>
      <c r="H179" s="110" t="str">
        <f>TEXT(Calender[[#This Row],[Date]],"yymmdd")</f>
        <v>270212</v>
      </c>
    </row>
    <row r="180" spans="1:8" x14ac:dyDescent="0.3">
      <c r="A180" s="17">
        <f t="shared" si="17"/>
        <v>46431</v>
      </c>
      <c r="B180">
        <f t="shared" si="13"/>
        <v>2027</v>
      </c>
      <c r="C180" t="str">
        <f t="shared" si="12"/>
        <v>Feb-27</v>
      </c>
      <c r="D180">
        <f t="shared" si="14"/>
        <v>2</v>
      </c>
      <c r="E180">
        <f t="shared" si="15"/>
        <v>13</v>
      </c>
      <c r="F180" t="str">
        <f t="shared" si="16"/>
        <v>Sat</v>
      </c>
      <c r="G180">
        <f>WEEKNUM(Calender[[#This Row],[Date]])</f>
        <v>7</v>
      </c>
      <c r="H180" s="110" t="str">
        <f>TEXT(Calender[[#This Row],[Date]],"yymmdd")</f>
        <v>270213</v>
      </c>
    </row>
    <row r="181" spans="1:8" x14ac:dyDescent="0.3">
      <c r="A181" s="17">
        <f t="shared" si="17"/>
        <v>46432</v>
      </c>
      <c r="B181">
        <f t="shared" si="13"/>
        <v>2027</v>
      </c>
      <c r="C181" t="str">
        <f t="shared" si="12"/>
        <v>Feb-27</v>
      </c>
      <c r="D181">
        <f t="shared" si="14"/>
        <v>2</v>
      </c>
      <c r="E181">
        <f t="shared" si="15"/>
        <v>14</v>
      </c>
      <c r="F181" t="str">
        <f t="shared" si="16"/>
        <v>Sun</v>
      </c>
      <c r="G181">
        <f>WEEKNUM(Calender[[#This Row],[Date]])</f>
        <v>8</v>
      </c>
      <c r="H181" s="110" t="str">
        <f>TEXT(Calender[[#This Row],[Date]],"yymmdd")</f>
        <v>270214</v>
      </c>
    </row>
    <row r="182" spans="1:8" x14ac:dyDescent="0.3">
      <c r="A182" s="17">
        <f t="shared" si="17"/>
        <v>46433</v>
      </c>
      <c r="B182">
        <f t="shared" si="13"/>
        <v>2027</v>
      </c>
      <c r="C182" t="str">
        <f t="shared" si="12"/>
        <v>Feb-27</v>
      </c>
      <c r="D182">
        <f t="shared" si="14"/>
        <v>2</v>
      </c>
      <c r="E182">
        <f t="shared" si="15"/>
        <v>15</v>
      </c>
      <c r="F182" t="str">
        <f t="shared" si="16"/>
        <v>Mon</v>
      </c>
      <c r="G182">
        <f>WEEKNUM(Calender[[#This Row],[Date]])</f>
        <v>8</v>
      </c>
      <c r="H182" s="110" t="str">
        <f>TEXT(Calender[[#This Row],[Date]],"yymmdd")</f>
        <v>270215</v>
      </c>
    </row>
    <row r="183" spans="1:8" x14ac:dyDescent="0.3">
      <c r="A183" s="17">
        <f t="shared" si="17"/>
        <v>46434</v>
      </c>
      <c r="B183">
        <f t="shared" si="13"/>
        <v>2027</v>
      </c>
      <c r="C183" t="str">
        <f t="shared" si="12"/>
        <v>Feb-27</v>
      </c>
      <c r="D183">
        <f t="shared" si="14"/>
        <v>2</v>
      </c>
      <c r="E183">
        <f t="shared" si="15"/>
        <v>16</v>
      </c>
      <c r="F183" t="str">
        <f t="shared" si="16"/>
        <v>Tue</v>
      </c>
      <c r="G183">
        <f>WEEKNUM(Calender[[#This Row],[Date]])</f>
        <v>8</v>
      </c>
      <c r="H183" s="110" t="str">
        <f>TEXT(Calender[[#This Row],[Date]],"yymmdd")</f>
        <v>270216</v>
      </c>
    </row>
    <row r="184" spans="1:8" x14ac:dyDescent="0.3">
      <c r="A184" s="17">
        <f t="shared" si="17"/>
        <v>46435</v>
      </c>
      <c r="B184">
        <f t="shared" si="13"/>
        <v>2027</v>
      </c>
      <c r="C184" t="str">
        <f t="shared" si="12"/>
        <v>Feb-27</v>
      </c>
      <c r="D184">
        <f t="shared" si="14"/>
        <v>2</v>
      </c>
      <c r="E184">
        <f t="shared" si="15"/>
        <v>17</v>
      </c>
      <c r="F184" t="str">
        <f t="shared" si="16"/>
        <v>Wed</v>
      </c>
      <c r="G184">
        <f>WEEKNUM(Calender[[#This Row],[Date]])</f>
        <v>8</v>
      </c>
      <c r="H184" s="110" t="str">
        <f>TEXT(Calender[[#This Row],[Date]],"yymmdd")</f>
        <v>270217</v>
      </c>
    </row>
    <row r="185" spans="1:8" x14ac:dyDescent="0.3">
      <c r="A185" s="17">
        <f t="shared" si="17"/>
        <v>46436</v>
      </c>
      <c r="B185">
        <f t="shared" si="13"/>
        <v>2027</v>
      </c>
      <c r="C185" t="str">
        <f t="shared" si="12"/>
        <v>Feb-27</v>
      </c>
      <c r="D185">
        <f t="shared" si="14"/>
        <v>2</v>
      </c>
      <c r="E185">
        <f t="shared" si="15"/>
        <v>18</v>
      </c>
      <c r="F185" t="str">
        <f t="shared" si="16"/>
        <v>Thu</v>
      </c>
      <c r="G185">
        <f>WEEKNUM(Calender[[#This Row],[Date]])</f>
        <v>8</v>
      </c>
      <c r="H185" s="110" t="str">
        <f>TEXT(Calender[[#This Row],[Date]],"yymmdd")</f>
        <v>270218</v>
      </c>
    </row>
    <row r="186" spans="1:8" x14ac:dyDescent="0.3">
      <c r="A186" s="17">
        <f t="shared" si="17"/>
        <v>46437</v>
      </c>
      <c r="B186">
        <f t="shared" si="13"/>
        <v>2027</v>
      </c>
      <c r="C186" t="str">
        <f t="shared" si="12"/>
        <v>Feb-27</v>
      </c>
      <c r="D186">
        <f t="shared" si="14"/>
        <v>2</v>
      </c>
      <c r="E186">
        <f t="shared" si="15"/>
        <v>19</v>
      </c>
      <c r="F186" t="str">
        <f t="shared" si="16"/>
        <v>Fri</v>
      </c>
      <c r="G186">
        <f>WEEKNUM(Calender[[#This Row],[Date]])</f>
        <v>8</v>
      </c>
      <c r="H186" s="110" t="str">
        <f>TEXT(Calender[[#This Row],[Date]],"yymmdd")</f>
        <v>270219</v>
      </c>
    </row>
    <row r="187" spans="1:8" x14ac:dyDescent="0.3">
      <c r="A187" s="17">
        <f t="shared" si="17"/>
        <v>46438</v>
      </c>
      <c r="B187">
        <f t="shared" si="13"/>
        <v>2027</v>
      </c>
      <c r="C187" t="str">
        <f t="shared" si="12"/>
        <v>Feb-27</v>
      </c>
      <c r="D187">
        <f t="shared" si="14"/>
        <v>2</v>
      </c>
      <c r="E187">
        <f t="shared" si="15"/>
        <v>20</v>
      </c>
      <c r="F187" t="str">
        <f t="shared" si="16"/>
        <v>Sat</v>
      </c>
      <c r="G187">
        <f>WEEKNUM(Calender[[#This Row],[Date]])</f>
        <v>8</v>
      </c>
      <c r="H187" s="110" t="str">
        <f>TEXT(Calender[[#This Row],[Date]],"yymmdd")</f>
        <v>270220</v>
      </c>
    </row>
    <row r="188" spans="1:8" x14ac:dyDescent="0.3">
      <c r="A188" s="17">
        <f t="shared" si="17"/>
        <v>46439</v>
      </c>
      <c r="B188">
        <f t="shared" si="13"/>
        <v>2027</v>
      </c>
      <c r="C188" t="str">
        <f t="shared" si="12"/>
        <v>Feb-27</v>
      </c>
      <c r="D188">
        <f t="shared" si="14"/>
        <v>2</v>
      </c>
      <c r="E188">
        <f t="shared" si="15"/>
        <v>21</v>
      </c>
      <c r="F188" t="str">
        <f t="shared" si="16"/>
        <v>Sun</v>
      </c>
      <c r="G188">
        <f>WEEKNUM(Calender[[#This Row],[Date]])</f>
        <v>9</v>
      </c>
      <c r="H188" s="110" t="str">
        <f>TEXT(Calender[[#This Row],[Date]],"yymmdd")</f>
        <v>270221</v>
      </c>
    </row>
    <row r="189" spans="1:8" x14ac:dyDescent="0.3">
      <c r="A189" s="17">
        <f t="shared" si="17"/>
        <v>46440</v>
      </c>
      <c r="B189">
        <f t="shared" si="13"/>
        <v>2027</v>
      </c>
      <c r="C189" t="str">
        <f t="shared" si="12"/>
        <v>Feb-27</v>
      </c>
      <c r="D189">
        <f t="shared" si="14"/>
        <v>2</v>
      </c>
      <c r="E189">
        <f t="shared" si="15"/>
        <v>22</v>
      </c>
      <c r="F189" t="str">
        <f t="shared" si="16"/>
        <v>Mon</v>
      </c>
      <c r="G189">
        <f>WEEKNUM(Calender[[#This Row],[Date]])</f>
        <v>9</v>
      </c>
      <c r="H189" s="110" t="str">
        <f>TEXT(Calender[[#This Row],[Date]],"yymmdd")</f>
        <v>270222</v>
      </c>
    </row>
    <row r="190" spans="1:8" x14ac:dyDescent="0.3">
      <c r="A190" s="17">
        <f t="shared" si="17"/>
        <v>46441</v>
      </c>
      <c r="B190">
        <f t="shared" si="13"/>
        <v>2027</v>
      </c>
      <c r="C190" t="str">
        <f t="shared" si="12"/>
        <v>Feb-27</v>
      </c>
      <c r="D190">
        <f t="shared" si="14"/>
        <v>2</v>
      </c>
      <c r="E190">
        <f t="shared" si="15"/>
        <v>23</v>
      </c>
      <c r="F190" t="str">
        <f t="shared" si="16"/>
        <v>Tue</v>
      </c>
      <c r="G190">
        <f>WEEKNUM(Calender[[#This Row],[Date]])</f>
        <v>9</v>
      </c>
      <c r="H190" s="110" t="str">
        <f>TEXT(Calender[[#This Row],[Date]],"yymmdd")</f>
        <v>270223</v>
      </c>
    </row>
    <row r="191" spans="1:8" x14ac:dyDescent="0.3">
      <c r="A191" s="17">
        <f t="shared" si="17"/>
        <v>46442</v>
      </c>
      <c r="B191">
        <f t="shared" si="13"/>
        <v>2027</v>
      </c>
      <c r="C191" t="str">
        <f t="shared" si="12"/>
        <v>Feb-27</v>
      </c>
      <c r="D191">
        <f t="shared" si="14"/>
        <v>2</v>
      </c>
      <c r="E191">
        <f t="shared" si="15"/>
        <v>24</v>
      </c>
      <c r="F191" t="str">
        <f t="shared" si="16"/>
        <v>Wed</v>
      </c>
      <c r="G191">
        <f>WEEKNUM(Calender[[#This Row],[Date]])</f>
        <v>9</v>
      </c>
      <c r="H191" s="110" t="str">
        <f>TEXT(Calender[[#This Row],[Date]],"yymmdd")</f>
        <v>270224</v>
      </c>
    </row>
    <row r="192" spans="1:8" x14ac:dyDescent="0.3">
      <c r="A192" s="17">
        <f t="shared" si="17"/>
        <v>46443</v>
      </c>
      <c r="B192">
        <f t="shared" si="13"/>
        <v>2027</v>
      </c>
      <c r="C192" t="str">
        <f t="shared" si="12"/>
        <v>Feb-27</v>
      </c>
      <c r="D192">
        <f t="shared" si="14"/>
        <v>2</v>
      </c>
      <c r="E192">
        <f t="shared" si="15"/>
        <v>25</v>
      </c>
      <c r="F192" t="str">
        <f t="shared" si="16"/>
        <v>Thu</v>
      </c>
      <c r="G192">
        <f>WEEKNUM(Calender[[#This Row],[Date]])</f>
        <v>9</v>
      </c>
      <c r="H192" s="110" t="str">
        <f>TEXT(Calender[[#This Row],[Date]],"yymmdd")</f>
        <v>270225</v>
      </c>
    </row>
    <row r="193" spans="1:8" x14ac:dyDescent="0.3">
      <c r="A193" s="17">
        <f t="shared" si="17"/>
        <v>46444</v>
      </c>
      <c r="B193">
        <f t="shared" si="13"/>
        <v>2027</v>
      </c>
      <c r="C193" t="str">
        <f t="shared" si="12"/>
        <v>Feb-27</v>
      </c>
      <c r="D193">
        <f t="shared" si="14"/>
        <v>2</v>
      </c>
      <c r="E193">
        <f t="shared" si="15"/>
        <v>26</v>
      </c>
      <c r="F193" t="str">
        <f t="shared" si="16"/>
        <v>Fri</v>
      </c>
      <c r="G193">
        <f>WEEKNUM(Calender[[#This Row],[Date]])</f>
        <v>9</v>
      </c>
      <c r="H193" s="110" t="str">
        <f>TEXT(Calender[[#This Row],[Date]],"yymmdd")</f>
        <v>270226</v>
      </c>
    </row>
    <row r="194" spans="1:8" x14ac:dyDescent="0.3">
      <c r="A194" s="17">
        <f t="shared" si="17"/>
        <v>46445</v>
      </c>
      <c r="B194">
        <f t="shared" si="13"/>
        <v>2027</v>
      </c>
      <c r="C194" t="str">
        <f t="shared" ref="C194:C257" si="18">TEXT(A194,"mmm-yy")</f>
        <v>Feb-27</v>
      </c>
      <c r="D194">
        <f t="shared" si="14"/>
        <v>2</v>
      </c>
      <c r="E194">
        <f t="shared" si="15"/>
        <v>27</v>
      </c>
      <c r="F194" t="str">
        <f t="shared" si="16"/>
        <v>Sat</v>
      </c>
      <c r="G194">
        <f>WEEKNUM(Calender[[#This Row],[Date]])</f>
        <v>9</v>
      </c>
      <c r="H194" s="110" t="str">
        <f>TEXT(Calender[[#This Row],[Date]],"yymmdd")</f>
        <v>270227</v>
      </c>
    </row>
    <row r="195" spans="1:8" x14ac:dyDescent="0.3">
      <c r="A195" s="17">
        <f t="shared" si="17"/>
        <v>46446</v>
      </c>
      <c r="B195">
        <f t="shared" ref="B195:B258" si="19">YEAR(A195)</f>
        <v>2027</v>
      </c>
      <c r="C195" t="str">
        <f t="shared" si="18"/>
        <v>Feb-27</v>
      </c>
      <c r="D195">
        <f t="shared" ref="D195:D258" si="20">MONTH(A195)</f>
        <v>2</v>
      </c>
      <c r="E195">
        <f t="shared" ref="E195:E258" si="21">DAY(A195)</f>
        <v>28</v>
      </c>
      <c r="F195" t="str">
        <f t="shared" ref="F195:F258" si="22">TEXT(A195,"ddd")</f>
        <v>Sun</v>
      </c>
      <c r="G195">
        <f>WEEKNUM(Calender[[#This Row],[Date]])</f>
        <v>10</v>
      </c>
      <c r="H195" s="110" t="str">
        <f>TEXT(Calender[[#This Row],[Date]],"yymmdd")</f>
        <v>270228</v>
      </c>
    </row>
    <row r="196" spans="1:8" x14ac:dyDescent="0.3">
      <c r="A196" s="17">
        <f t="shared" ref="A196:A259" si="23">A195+1</f>
        <v>46447</v>
      </c>
      <c r="B196">
        <f t="shared" si="19"/>
        <v>2027</v>
      </c>
      <c r="C196" t="str">
        <f t="shared" si="18"/>
        <v>Mar-27</v>
      </c>
      <c r="D196">
        <f t="shared" si="20"/>
        <v>3</v>
      </c>
      <c r="E196">
        <f t="shared" si="21"/>
        <v>1</v>
      </c>
      <c r="F196" t="str">
        <f t="shared" si="22"/>
        <v>Mon</v>
      </c>
      <c r="G196">
        <f>WEEKNUM(Calender[[#This Row],[Date]])</f>
        <v>10</v>
      </c>
      <c r="H196" s="110" t="str">
        <f>TEXT(Calender[[#This Row],[Date]],"yymmdd")</f>
        <v>270301</v>
      </c>
    </row>
    <row r="197" spans="1:8" x14ac:dyDescent="0.3">
      <c r="A197" s="17">
        <f t="shared" si="23"/>
        <v>46448</v>
      </c>
      <c r="B197">
        <f t="shared" si="19"/>
        <v>2027</v>
      </c>
      <c r="C197" t="str">
        <f t="shared" si="18"/>
        <v>Mar-27</v>
      </c>
      <c r="D197">
        <f t="shared" si="20"/>
        <v>3</v>
      </c>
      <c r="E197">
        <f t="shared" si="21"/>
        <v>2</v>
      </c>
      <c r="F197" t="str">
        <f t="shared" si="22"/>
        <v>Tue</v>
      </c>
      <c r="G197">
        <f>WEEKNUM(Calender[[#This Row],[Date]])</f>
        <v>10</v>
      </c>
      <c r="H197" s="110" t="str">
        <f>TEXT(Calender[[#This Row],[Date]],"yymmdd")</f>
        <v>270302</v>
      </c>
    </row>
    <row r="198" spans="1:8" x14ac:dyDescent="0.3">
      <c r="A198" s="17">
        <f t="shared" si="23"/>
        <v>46449</v>
      </c>
      <c r="B198">
        <f t="shared" si="19"/>
        <v>2027</v>
      </c>
      <c r="C198" t="str">
        <f t="shared" si="18"/>
        <v>Mar-27</v>
      </c>
      <c r="D198">
        <f t="shared" si="20"/>
        <v>3</v>
      </c>
      <c r="E198">
        <f t="shared" si="21"/>
        <v>3</v>
      </c>
      <c r="F198" t="str">
        <f t="shared" si="22"/>
        <v>Wed</v>
      </c>
      <c r="G198">
        <f>WEEKNUM(Calender[[#This Row],[Date]])</f>
        <v>10</v>
      </c>
      <c r="H198" s="110" t="str">
        <f>TEXT(Calender[[#This Row],[Date]],"yymmdd")</f>
        <v>270303</v>
      </c>
    </row>
    <row r="199" spans="1:8" x14ac:dyDescent="0.3">
      <c r="A199" s="17">
        <f t="shared" si="23"/>
        <v>46450</v>
      </c>
      <c r="B199">
        <f t="shared" si="19"/>
        <v>2027</v>
      </c>
      <c r="C199" t="str">
        <f t="shared" si="18"/>
        <v>Mar-27</v>
      </c>
      <c r="D199">
        <f t="shared" si="20"/>
        <v>3</v>
      </c>
      <c r="E199">
        <f t="shared" si="21"/>
        <v>4</v>
      </c>
      <c r="F199" t="str">
        <f t="shared" si="22"/>
        <v>Thu</v>
      </c>
      <c r="G199">
        <f>WEEKNUM(Calender[[#This Row],[Date]])</f>
        <v>10</v>
      </c>
      <c r="H199" s="110" t="str">
        <f>TEXT(Calender[[#This Row],[Date]],"yymmdd")</f>
        <v>270304</v>
      </c>
    </row>
    <row r="200" spans="1:8" x14ac:dyDescent="0.3">
      <c r="A200" s="17">
        <f t="shared" si="23"/>
        <v>46451</v>
      </c>
      <c r="B200">
        <f t="shared" si="19"/>
        <v>2027</v>
      </c>
      <c r="C200" t="str">
        <f t="shared" si="18"/>
        <v>Mar-27</v>
      </c>
      <c r="D200">
        <f t="shared" si="20"/>
        <v>3</v>
      </c>
      <c r="E200">
        <f t="shared" si="21"/>
        <v>5</v>
      </c>
      <c r="F200" t="str">
        <f t="shared" si="22"/>
        <v>Fri</v>
      </c>
      <c r="G200">
        <f>WEEKNUM(Calender[[#This Row],[Date]])</f>
        <v>10</v>
      </c>
      <c r="H200" s="110" t="str">
        <f>TEXT(Calender[[#This Row],[Date]],"yymmdd")</f>
        <v>270305</v>
      </c>
    </row>
    <row r="201" spans="1:8" x14ac:dyDescent="0.3">
      <c r="A201" s="17">
        <f t="shared" si="23"/>
        <v>46452</v>
      </c>
      <c r="B201">
        <f t="shared" si="19"/>
        <v>2027</v>
      </c>
      <c r="C201" t="str">
        <f t="shared" si="18"/>
        <v>Mar-27</v>
      </c>
      <c r="D201">
        <f t="shared" si="20"/>
        <v>3</v>
      </c>
      <c r="E201">
        <f t="shared" si="21"/>
        <v>6</v>
      </c>
      <c r="F201" t="str">
        <f t="shared" si="22"/>
        <v>Sat</v>
      </c>
      <c r="G201">
        <f>WEEKNUM(Calender[[#This Row],[Date]])</f>
        <v>10</v>
      </c>
      <c r="H201" s="110" t="str">
        <f>TEXT(Calender[[#This Row],[Date]],"yymmdd")</f>
        <v>270306</v>
      </c>
    </row>
    <row r="202" spans="1:8" x14ac:dyDescent="0.3">
      <c r="A202" s="17">
        <f t="shared" si="23"/>
        <v>46453</v>
      </c>
      <c r="B202">
        <f t="shared" si="19"/>
        <v>2027</v>
      </c>
      <c r="C202" t="str">
        <f t="shared" si="18"/>
        <v>Mar-27</v>
      </c>
      <c r="D202">
        <f t="shared" si="20"/>
        <v>3</v>
      </c>
      <c r="E202">
        <f t="shared" si="21"/>
        <v>7</v>
      </c>
      <c r="F202" t="str">
        <f t="shared" si="22"/>
        <v>Sun</v>
      </c>
      <c r="G202">
        <f>WEEKNUM(Calender[[#This Row],[Date]])</f>
        <v>11</v>
      </c>
      <c r="H202" s="110" t="str">
        <f>TEXT(Calender[[#This Row],[Date]],"yymmdd")</f>
        <v>270307</v>
      </c>
    </row>
    <row r="203" spans="1:8" x14ac:dyDescent="0.3">
      <c r="A203" s="17">
        <f t="shared" si="23"/>
        <v>46454</v>
      </c>
      <c r="B203">
        <f t="shared" si="19"/>
        <v>2027</v>
      </c>
      <c r="C203" t="str">
        <f t="shared" si="18"/>
        <v>Mar-27</v>
      </c>
      <c r="D203">
        <f t="shared" si="20"/>
        <v>3</v>
      </c>
      <c r="E203">
        <f t="shared" si="21"/>
        <v>8</v>
      </c>
      <c r="F203" t="str">
        <f t="shared" si="22"/>
        <v>Mon</v>
      </c>
      <c r="G203">
        <f>WEEKNUM(Calender[[#This Row],[Date]])</f>
        <v>11</v>
      </c>
      <c r="H203" s="110" t="str">
        <f>TEXT(Calender[[#This Row],[Date]],"yymmdd")</f>
        <v>270308</v>
      </c>
    </row>
    <row r="204" spans="1:8" x14ac:dyDescent="0.3">
      <c r="A204" s="17">
        <f t="shared" si="23"/>
        <v>46455</v>
      </c>
      <c r="B204">
        <f t="shared" si="19"/>
        <v>2027</v>
      </c>
      <c r="C204" t="str">
        <f t="shared" si="18"/>
        <v>Mar-27</v>
      </c>
      <c r="D204">
        <f t="shared" si="20"/>
        <v>3</v>
      </c>
      <c r="E204">
        <f t="shared" si="21"/>
        <v>9</v>
      </c>
      <c r="F204" t="str">
        <f t="shared" si="22"/>
        <v>Tue</v>
      </c>
      <c r="G204">
        <f>WEEKNUM(Calender[[#This Row],[Date]])</f>
        <v>11</v>
      </c>
      <c r="H204" s="110" t="str">
        <f>TEXT(Calender[[#This Row],[Date]],"yymmdd")</f>
        <v>270309</v>
      </c>
    </row>
    <row r="205" spans="1:8" x14ac:dyDescent="0.3">
      <c r="A205" s="17">
        <f t="shared" si="23"/>
        <v>46456</v>
      </c>
      <c r="B205">
        <f t="shared" si="19"/>
        <v>2027</v>
      </c>
      <c r="C205" t="str">
        <f t="shared" si="18"/>
        <v>Mar-27</v>
      </c>
      <c r="D205">
        <f t="shared" si="20"/>
        <v>3</v>
      </c>
      <c r="E205">
        <f t="shared" si="21"/>
        <v>10</v>
      </c>
      <c r="F205" t="str">
        <f t="shared" si="22"/>
        <v>Wed</v>
      </c>
      <c r="G205">
        <f>WEEKNUM(Calender[[#This Row],[Date]])</f>
        <v>11</v>
      </c>
      <c r="H205" s="110" t="str">
        <f>TEXT(Calender[[#This Row],[Date]],"yymmdd")</f>
        <v>270310</v>
      </c>
    </row>
    <row r="206" spans="1:8" x14ac:dyDescent="0.3">
      <c r="A206" s="17">
        <f t="shared" si="23"/>
        <v>46457</v>
      </c>
      <c r="B206">
        <f t="shared" si="19"/>
        <v>2027</v>
      </c>
      <c r="C206" t="str">
        <f t="shared" si="18"/>
        <v>Mar-27</v>
      </c>
      <c r="D206">
        <f t="shared" si="20"/>
        <v>3</v>
      </c>
      <c r="E206">
        <f t="shared" si="21"/>
        <v>11</v>
      </c>
      <c r="F206" t="str">
        <f t="shared" si="22"/>
        <v>Thu</v>
      </c>
      <c r="G206">
        <f>WEEKNUM(Calender[[#This Row],[Date]])</f>
        <v>11</v>
      </c>
      <c r="H206" s="110" t="str">
        <f>TEXT(Calender[[#This Row],[Date]],"yymmdd")</f>
        <v>270311</v>
      </c>
    </row>
    <row r="207" spans="1:8" x14ac:dyDescent="0.3">
      <c r="A207" s="17">
        <f t="shared" si="23"/>
        <v>46458</v>
      </c>
      <c r="B207">
        <f t="shared" si="19"/>
        <v>2027</v>
      </c>
      <c r="C207" t="str">
        <f t="shared" si="18"/>
        <v>Mar-27</v>
      </c>
      <c r="D207">
        <f t="shared" si="20"/>
        <v>3</v>
      </c>
      <c r="E207">
        <f t="shared" si="21"/>
        <v>12</v>
      </c>
      <c r="F207" t="str">
        <f t="shared" si="22"/>
        <v>Fri</v>
      </c>
      <c r="G207">
        <f>WEEKNUM(Calender[[#This Row],[Date]])</f>
        <v>11</v>
      </c>
      <c r="H207" s="110" t="str">
        <f>TEXT(Calender[[#This Row],[Date]],"yymmdd")</f>
        <v>270312</v>
      </c>
    </row>
    <row r="208" spans="1:8" x14ac:dyDescent="0.3">
      <c r="A208" s="17">
        <f t="shared" si="23"/>
        <v>46459</v>
      </c>
      <c r="B208">
        <f t="shared" si="19"/>
        <v>2027</v>
      </c>
      <c r="C208" t="str">
        <f t="shared" si="18"/>
        <v>Mar-27</v>
      </c>
      <c r="D208">
        <f t="shared" si="20"/>
        <v>3</v>
      </c>
      <c r="E208">
        <f t="shared" si="21"/>
        <v>13</v>
      </c>
      <c r="F208" t="str">
        <f t="shared" si="22"/>
        <v>Sat</v>
      </c>
      <c r="G208">
        <f>WEEKNUM(Calender[[#This Row],[Date]])</f>
        <v>11</v>
      </c>
      <c r="H208" s="110" t="str">
        <f>TEXT(Calender[[#This Row],[Date]],"yymmdd")</f>
        <v>270313</v>
      </c>
    </row>
    <row r="209" spans="1:8" x14ac:dyDescent="0.3">
      <c r="A209" s="17">
        <f t="shared" si="23"/>
        <v>46460</v>
      </c>
      <c r="B209">
        <f t="shared" si="19"/>
        <v>2027</v>
      </c>
      <c r="C209" t="str">
        <f t="shared" si="18"/>
        <v>Mar-27</v>
      </c>
      <c r="D209">
        <f t="shared" si="20"/>
        <v>3</v>
      </c>
      <c r="E209">
        <f t="shared" si="21"/>
        <v>14</v>
      </c>
      <c r="F209" t="str">
        <f t="shared" si="22"/>
        <v>Sun</v>
      </c>
      <c r="G209">
        <f>WEEKNUM(Calender[[#This Row],[Date]])</f>
        <v>12</v>
      </c>
      <c r="H209" s="110" t="str">
        <f>TEXT(Calender[[#This Row],[Date]],"yymmdd")</f>
        <v>270314</v>
      </c>
    </row>
    <row r="210" spans="1:8" x14ac:dyDescent="0.3">
      <c r="A210" s="17">
        <f t="shared" si="23"/>
        <v>46461</v>
      </c>
      <c r="B210">
        <f t="shared" si="19"/>
        <v>2027</v>
      </c>
      <c r="C210" t="str">
        <f t="shared" si="18"/>
        <v>Mar-27</v>
      </c>
      <c r="D210">
        <f t="shared" si="20"/>
        <v>3</v>
      </c>
      <c r="E210">
        <f t="shared" si="21"/>
        <v>15</v>
      </c>
      <c r="F210" t="str">
        <f t="shared" si="22"/>
        <v>Mon</v>
      </c>
      <c r="G210">
        <f>WEEKNUM(Calender[[#This Row],[Date]])</f>
        <v>12</v>
      </c>
      <c r="H210" s="110" t="str">
        <f>TEXT(Calender[[#This Row],[Date]],"yymmdd")</f>
        <v>270315</v>
      </c>
    </row>
    <row r="211" spans="1:8" x14ac:dyDescent="0.3">
      <c r="A211" s="17">
        <f t="shared" si="23"/>
        <v>46462</v>
      </c>
      <c r="B211">
        <f t="shared" si="19"/>
        <v>2027</v>
      </c>
      <c r="C211" t="str">
        <f t="shared" si="18"/>
        <v>Mar-27</v>
      </c>
      <c r="D211">
        <f t="shared" si="20"/>
        <v>3</v>
      </c>
      <c r="E211">
        <f t="shared" si="21"/>
        <v>16</v>
      </c>
      <c r="F211" t="str">
        <f t="shared" si="22"/>
        <v>Tue</v>
      </c>
      <c r="G211">
        <f>WEEKNUM(Calender[[#This Row],[Date]])</f>
        <v>12</v>
      </c>
      <c r="H211" s="110" t="str">
        <f>TEXT(Calender[[#This Row],[Date]],"yymmdd")</f>
        <v>270316</v>
      </c>
    </row>
    <row r="212" spans="1:8" x14ac:dyDescent="0.3">
      <c r="A212" s="17">
        <f t="shared" si="23"/>
        <v>46463</v>
      </c>
      <c r="B212">
        <f t="shared" si="19"/>
        <v>2027</v>
      </c>
      <c r="C212" t="str">
        <f t="shared" si="18"/>
        <v>Mar-27</v>
      </c>
      <c r="D212">
        <f t="shared" si="20"/>
        <v>3</v>
      </c>
      <c r="E212">
        <f t="shared" si="21"/>
        <v>17</v>
      </c>
      <c r="F212" t="str">
        <f t="shared" si="22"/>
        <v>Wed</v>
      </c>
      <c r="G212">
        <f>WEEKNUM(Calender[[#This Row],[Date]])</f>
        <v>12</v>
      </c>
      <c r="H212" s="110" t="str">
        <f>TEXT(Calender[[#This Row],[Date]],"yymmdd")</f>
        <v>270317</v>
      </c>
    </row>
    <row r="213" spans="1:8" x14ac:dyDescent="0.3">
      <c r="A213" s="17">
        <f t="shared" si="23"/>
        <v>46464</v>
      </c>
      <c r="B213">
        <f t="shared" si="19"/>
        <v>2027</v>
      </c>
      <c r="C213" t="str">
        <f t="shared" si="18"/>
        <v>Mar-27</v>
      </c>
      <c r="D213">
        <f t="shared" si="20"/>
        <v>3</v>
      </c>
      <c r="E213">
        <f t="shared" si="21"/>
        <v>18</v>
      </c>
      <c r="F213" t="str">
        <f t="shared" si="22"/>
        <v>Thu</v>
      </c>
      <c r="G213">
        <f>WEEKNUM(Calender[[#This Row],[Date]])</f>
        <v>12</v>
      </c>
      <c r="H213" s="110" t="str">
        <f>TEXT(Calender[[#This Row],[Date]],"yymmdd")</f>
        <v>270318</v>
      </c>
    </row>
    <row r="214" spans="1:8" x14ac:dyDescent="0.3">
      <c r="A214" s="17">
        <f t="shared" si="23"/>
        <v>46465</v>
      </c>
      <c r="B214">
        <f t="shared" si="19"/>
        <v>2027</v>
      </c>
      <c r="C214" t="str">
        <f t="shared" si="18"/>
        <v>Mar-27</v>
      </c>
      <c r="D214">
        <f t="shared" si="20"/>
        <v>3</v>
      </c>
      <c r="E214">
        <f t="shared" si="21"/>
        <v>19</v>
      </c>
      <c r="F214" t="str">
        <f t="shared" si="22"/>
        <v>Fri</v>
      </c>
      <c r="G214">
        <f>WEEKNUM(Calender[[#This Row],[Date]])</f>
        <v>12</v>
      </c>
      <c r="H214" s="110" t="str">
        <f>TEXT(Calender[[#This Row],[Date]],"yymmdd")</f>
        <v>270319</v>
      </c>
    </row>
    <row r="215" spans="1:8" x14ac:dyDescent="0.3">
      <c r="A215" s="17">
        <f t="shared" si="23"/>
        <v>46466</v>
      </c>
      <c r="B215">
        <f t="shared" si="19"/>
        <v>2027</v>
      </c>
      <c r="C215" t="str">
        <f t="shared" si="18"/>
        <v>Mar-27</v>
      </c>
      <c r="D215">
        <f t="shared" si="20"/>
        <v>3</v>
      </c>
      <c r="E215">
        <f t="shared" si="21"/>
        <v>20</v>
      </c>
      <c r="F215" t="str">
        <f t="shared" si="22"/>
        <v>Sat</v>
      </c>
      <c r="G215">
        <f>WEEKNUM(Calender[[#This Row],[Date]])</f>
        <v>12</v>
      </c>
      <c r="H215" s="110" t="str">
        <f>TEXT(Calender[[#This Row],[Date]],"yymmdd")</f>
        <v>270320</v>
      </c>
    </row>
    <row r="216" spans="1:8" x14ac:dyDescent="0.3">
      <c r="A216" s="17">
        <f t="shared" si="23"/>
        <v>46467</v>
      </c>
      <c r="B216">
        <f t="shared" si="19"/>
        <v>2027</v>
      </c>
      <c r="C216" t="str">
        <f t="shared" si="18"/>
        <v>Mar-27</v>
      </c>
      <c r="D216">
        <f t="shared" si="20"/>
        <v>3</v>
      </c>
      <c r="E216">
        <f t="shared" si="21"/>
        <v>21</v>
      </c>
      <c r="F216" t="str">
        <f t="shared" si="22"/>
        <v>Sun</v>
      </c>
      <c r="G216">
        <f>WEEKNUM(Calender[[#This Row],[Date]])</f>
        <v>13</v>
      </c>
      <c r="H216" s="110" t="str">
        <f>TEXT(Calender[[#This Row],[Date]],"yymmdd")</f>
        <v>270321</v>
      </c>
    </row>
    <row r="217" spans="1:8" x14ac:dyDescent="0.3">
      <c r="A217" s="17">
        <f t="shared" si="23"/>
        <v>46468</v>
      </c>
      <c r="B217">
        <f t="shared" si="19"/>
        <v>2027</v>
      </c>
      <c r="C217" t="str">
        <f t="shared" si="18"/>
        <v>Mar-27</v>
      </c>
      <c r="D217">
        <f t="shared" si="20"/>
        <v>3</v>
      </c>
      <c r="E217">
        <f t="shared" si="21"/>
        <v>22</v>
      </c>
      <c r="F217" t="str">
        <f t="shared" si="22"/>
        <v>Mon</v>
      </c>
      <c r="G217">
        <f>WEEKNUM(Calender[[#This Row],[Date]])</f>
        <v>13</v>
      </c>
      <c r="H217" s="110" t="str">
        <f>TEXT(Calender[[#This Row],[Date]],"yymmdd")</f>
        <v>270322</v>
      </c>
    </row>
    <row r="218" spans="1:8" x14ac:dyDescent="0.3">
      <c r="A218" s="17">
        <f t="shared" si="23"/>
        <v>46469</v>
      </c>
      <c r="B218">
        <f t="shared" si="19"/>
        <v>2027</v>
      </c>
      <c r="C218" t="str">
        <f t="shared" si="18"/>
        <v>Mar-27</v>
      </c>
      <c r="D218">
        <f t="shared" si="20"/>
        <v>3</v>
      </c>
      <c r="E218">
        <f t="shared" si="21"/>
        <v>23</v>
      </c>
      <c r="F218" t="str">
        <f t="shared" si="22"/>
        <v>Tue</v>
      </c>
      <c r="G218">
        <f>WEEKNUM(Calender[[#This Row],[Date]])</f>
        <v>13</v>
      </c>
      <c r="H218" s="110" t="str">
        <f>TEXT(Calender[[#This Row],[Date]],"yymmdd")</f>
        <v>270323</v>
      </c>
    </row>
    <row r="219" spans="1:8" x14ac:dyDescent="0.3">
      <c r="A219" s="17">
        <f t="shared" si="23"/>
        <v>46470</v>
      </c>
      <c r="B219">
        <f t="shared" si="19"/>
        <v>2027</v>
      </c>
      <c r="C219" t="str">
        <f t="shared" si="18"/>
        <v>Mar-27</v>
      </c>
      <c r="D219">
        <f t="shared" si="20"/>
        <v>3</v>
      </c>
      <c r="E219">
        <f t="shared" si="21"/>
        <v>24</v>
      </c>
      <c r="F219" t="str">
        <f t="shared" si="22"/>
        <v>Wed</v>
      </c>
      <c r="G219">
        <f>WEEKNUM(Calender[[#This Row],[Date]])</f>
        <v>13</v>
      </c>
      <c r="H219" s="110" t="str">
        <f>TEXT(Calender[[#This Row],[Date]],"yymmdd")</f>
        <v>270324</v>
      </c>
    </row>
    <row r="220" spans="1:8" x14ac:dyDescent="0.3">
      <c r="A220" s="17">
        <f t="shared" si="23"/>
        <v>46471</v>
      </c>
      <c r="B220">
        <f t="shared" si="19"/>
        <v>2027</v>
      </c>
      <c r="C220" t="str">
        <f t="shared" si="18"/>
        <v>Mar-27</v>
      </c>
      <c r="D220">
        <f t="shared" si="20"/>
        <v>3</v>
      </c>
      <c r="E220">
        <f t="shared" si="21"/>
        <v>25</v>
      </c>
      <c r="F220" t="str">
        <f t="shared" si="22"/>
        <v>Thu</v>
      </c>
      <c r="G220">
        <f>WEEKNUM(Calender[[#This Row],[Date]])</f>
        <v>13</v>
      </c>
      <c r="H220" s="110" t="str">
        <f>TEXT(Calender[[#This Row],[Date]],"yymmdd")</f>
        <v>270325</v>
      </c>
    </row>
    <row r="221" spans="1:8" x14ac:dyDescent="0.3">
      <c r="A221" s="17">
        <f t="shared" si="23"/>
        <v>46472</v>
      </c>
      <c r="B221">
        <f t="shared" si="19"/>
        <v>2027</v>
      </c>
      <c r="C221" t="str">
        <f t="shared" si="18"/>
        <v>Mar-27</v>
      </c>
      <c r="D221">
        <f t="shared" si="20"/>
        <v>3</v>
      </c>
      <c r="E221">
        <f t="shared" si="21"/>
        <v>26</v>
      </c>
      <c r="F221" t="str">
        <f t="shared" si="22"/>
        <v>Fri</v>
      </c>
      <c r="G221">
        <f>WEEKNUM(Calender[[#This Row],[Date]])</f>
        <v>13</v>
      </c>
      <c r="H221" s="110" t="str">
        <f>TEXT(Calender[[#This Row],[Date]],"yymmdd")</f>
        <v>270326</v>
      </c>
    </row>
    <row r="222" spans="1:8" x14ac:dyDescent="0.3">
      <c r="A222" s="17">
        <f t="shared" si="23"/>
        <v>46473</v>
      </c>
      <c r="B222">
        <f t="shared" si="19"/>
        <v>2027</v>
      </c>
      <c r="C222" t="str">
        <f t="shared" si="18"/>
        <v>Mar-27</v>
      </c>
      <c r="D222">
        <f t="shared" si="20"/>
        <v>3</v>
      </c>
      <c r="E222">
        <f t="shared" si="21"/>
        <v>27</v>
      </c>
      <c r="F222" t="str">
        <f t="shared" si="22"/>
        <v>Sat</v>
      </c>
      <c r="G222">
        <f>WEEKNUM(Calender[[#This Row],[Date]])</f>
        <v>13</v>
      </c>
      <c r="H222" s="110" t="str">
        <f>TEXT(Calender[[#This Row],[Date]],"yymmdd")</f>
        <v>270327</v>
      </c>
    </row>
    <row r="223" spans="1:8" x14ac:dyDescent="0.3">
      <c r="A223" s="17">
        <f t="shared" si="23"/>
        <v>46474</v>
      </c>
      <c r="B223">
        <f t="shared" si="19"/>
        <v>2027</v>
      </c>
      <c r="C223" t="str">
        <f t="shared" si="18"/>
        <v>Mar-27</v>
      </c>
      <c r="D223">
        <f t="shared" si="20"/>
        <v>3</v>
      </c>
      <c r="E223">
        <f t="shared" si="21"/>
        <v>28</v>
      </c>
      <c r="F223" t="str">
        <f t="shared" si="22"/>
        <v>Sun</v>
      </c>
      <c r="G223">
        <f>WEEKNUM(Calender[[#This Row],[Date]])</f>
        <v>14</v>
      </c>
      <c r="H223" s="110" t="str">
        <f>TEXT(Calender[[#This Row],[Date]],"yymmdd")</f>
        <v>270328</v>
      </c>
    </row>
    <row r="224" spans="1:8" x14ac:dyDescent="0.3">
      <c r="A224" s="17">
        <f t="shared" si="23"/>
        <v>46475</v>
      </c>
      <c r="B224">
        <f t="shared" si="19"/>
        <v>2027</v>
      </c>
      <c r="C224" t="str">
        <f t="shared" si="18"/>
        <v>Mar-27</v>
      </c>
      <c r="D224">
        <f t="shared" si="20"/>
        <v>3</v>
      </c>
      <c r="E224">
        <f t="shared" si="21"/>
        <v>29</v>
      </c>
      <c r="F224" t="str">
        <f t="shared" si="22"/>
        <v>Mon</v>
      </c>
      <c r="G224">
        <f>WEEKNUM(Calender[[#This Row],[Date]])</f>
        <v>14</v>
      </c>
      <c r="H224" s="110" t="str">
        <f>TEXT(Calender[[#This Row],[Date]],"yymmdd")</f>
        <v>270329</v>
      </c>
    </row>
    <row r="225" spans="1:8" x14ac:dyDescent="0.3">
      <c r="A225" s="17">
        <f t="shared" si="23"/>
        <v>46476</v>
      </c>
      <c r="B225">
        <f t="shared" si="19"/>
        <v>2027</v>
      </c>
      <c r="C225" t="str">
        <f t="shared" si="18"/>
        <v>Mar-27</v>
      </c>
      <c r="D225">
        <f t="shared" si="20"/>
        <v>3</v>
      </c>
      <c r="E225">
        <f t="shared" si="21"/>
        <v>30</v>
      </c>
      <c r="F225" t="str">
        <f t="shared" si="22"/>
        <v>Tue</v>
      </c>
      <c r="G225">
        <f>WEEKNUM(Calender[[#This Row],[Date]])</f>
        <v>14</v>
      </c>
      <c r="H225" s="110" t="str">
        <f>TEXT(Calender[[#This Row],[Date]],"yymmdd")</f>
        <v>270330</v>
      </c>
    </row>
    <row r="226" spans="1:8" x14ac:dyDescent="0.3">
      <c r="A226" s="17">
        <f t="shared" si="23"/>
        <v>46477</v>
      </c>
      <c r="B226">
        <f t="shared" si="19"/>
        <v>2027</v>
      </c>
      <c r="C226" t="str">
        <f t="shared" si="18"/>
        <v>Mar-27</v>
      </c>
      <c r="D226">
        <f t="shared" si="20"/>
        <v>3</v>
      </c>
      <c r="E226">
        <f t="shared" si="21"/>
        <v>31</v>
      </c>
      <c r="F226" t="str">
        <f t="shared" si="22"/>
        <v>Wed</v>
      </c>
      <c r="G226">
        <f>WEEKNUM(Calender[[#This Row],[Date]])</f>
        <v>14</v>
      </c>
      <c r="H226" s="110" t="str">
        <f>TEXT(Calender[[#This Row],[Date]],"yymmdd")</f>
        <v>270331</v>
      </c>
    </row>
    <row r="227" spans="1:8" x14ac:dyDescent="0.3">
      <c r="A227" s="17">
        <f t="shared" si="23"/>
        <v>46478</v>
      </c>
      <c r="B227">
        <f t="shared" si="19"/>
        <v>2027</v>
      </c>
      <c r="C227" t="str">
        <f t="shared" si="18"/>
        <v>Apr-27</v>
      </c>
      <c r="D227">
        <f t="shared" si="20"/>
        <v>4</v>
      </c>
      <c r="E227">
        <f t="shared" si="21"/>
        <v>1</v>
      </c>
      <c r="F227" t="str">
        <f t="shared" si="22"/>
        <v>Thu</v>
      </c>
      <c r="G227">
        <f>WEEKNUM(Calender[[#This Row],[Date]])</f>
        <v>14</v>
      </c>
      <c r="H227" s="110" t="str">
        <f>TEXT(Calender[[#This Row],[Date]],"yymmdd")</f>
        <v>270401</v>
      </c>
    </row>
    <row r="228" spans="1:8" x14ac:dyDescent="0.3">
      <c r="A228" s="17">
        <f t="shared" si="23"/>
        <v>46479</v>
      </c>
      <c r="B228">
        <f t="shared" si="19"/>
        <v>2027</v>
      </c>
      <c r="C228" t="str">
        <f t="shared" si="18"/>
        <v>Apr-27</v>
      </c>
      <c r="D228">
        <f t="shared" si="20"/>
        <v>4</v>
      </c>
      <c r="E228">
        <f t="shared" si="21"/>
        <v>2</v>
      </c>
      <c r="F228" t="str">
        <f t="shared" si="22"/>
        <v>Fri</v>
      </c>
      <c r="G228">
        <f>WEEKNUM(Calender[[#This Row],[Date]])</f>
        <v>14</v>
      </c>
      <c r="H228" s="110" t="str">
        <f>TEXT(Calender[[#This Row],[Date]],"yymmdd")</f>
        <v>270402</v>
      </c>
    </row>
    <row r="229" spans="1:8" x14ac:dyDescent="0.3">
      <c r="A229" s="17">
        <f t="shared" si="23"/>
        <v>46480</v>
      </c>
      <c r="B229">
        <f t="shared" si="19"/>
        <v>2027</v>
      </c>
      <c r="C229" t="str">
        <f t="shared" si="18"/>
        <v>Apr-27</v>
      </c>
      <c r="D229">
        <f t="shared" si="20"/>
        <v>4</v>
      </c>
      <c r="E229">
        <f t="shared" si="21"/>
        <v>3</v>
      </c>
      <c r="F229" t="str">
        <f t="shared" si="22"/>
        <v>Sat</v>
      </c>
      <c r="G229">
        <f>WEEKNUM(Calender[[#This Row],[Date]])</f>
        <v>14</v>
      </c>
      <c r="H229" s="110" t="str">
        <f>TEXT(Calender[[#This Row],[Date]],"yymmdd")</f>
        <v>270403</v>
      </c>
    </row>
    <row r="230" spans="1:8" x14ac:dyDescent="0.3">
      <c r="A230" s="17">
        <f t="shared" si="23"/>
        <v>46481</v>
      </c>
      <c r="B230">
        <f t="shared" si="19"/>
        <v>2027</v>
      </c>
      <c r="C230" t="str">
        <f t="shared" si="18"/>
        <v>Apr-27</v>
      </c>
      <c r="D230">
        <f t="shared" si="20"/>
        <v>4</v>
      </c>
      <c r="E230">
        <f t="shared" si="21"/>
        <v>4</v>
      </c>
      <c r="F230" t="str">
        <f t="shared" si="22"/>
        <v>Sun</v>
      </c>
      <c r="G230">
        <f>WEEKNUM(Calender[[#This Row],[Date]])</f>
        <v>15</v>
      </c>
      <c r="H230" s="110" t="str">
        <f>TEXT(Calender[[#This Row],[Date]],"yymmdd")</f>
        <v>270404</v>
      </c>
    </row>
    <row r="231" spans="1:8" x14ac:dyDescent="0.3">
      <c r="A231" s="17">
        <f t="shared" si="23"/>
        <v>46482</v>
      </c>
      <c r="B231">
        <f t="shared" si="19"/>
        <v>2027</v>
      </c>
      <c r="C231" t="str">
        <f t="shared" si="18"/>
        <v>Apr-27</v>
      </c>
      <c r="D231">
        <f t="shared" si="20"/>
        <v>4</v>
      </c>
      <c r="E231">
        <f t="shared" si="21"/>
        <v>5</v>
      </c>
      <c r="F231" t="str">
        <f t="shared" si="22"/>
        <v>Mon</v>
      </c>
      <c r="G231">
        <f>WEEKNUM(Calender[[#This Row],[Date]])</f>
        <v>15</v>
      </c>
      <c r="H231" s="110" t="str">
        <f>TEXT(Calender[[#This Row],[Date]],"yymmdd")</f>
        <v>270405</v>
      </c>
    </row>
    <row r="232" spans="1:8" x14ac:dyDescent="0.3">
      <c r="A232" s="17">
        <f t="shared" si="23"/>
        <v>46483</v>
      </c>
      <c r="B232">
        <f t="shared" si="19"/>
        <v>2027</v>
      </c>
      <c r="C232" t="str">
        <f t="shared" si="18"/>
        <v>Apr-27</v>
      </c>
      <c r="D232">
        <f t="shared" si="20"/>
        <v>4</v>
      </c>
      <c r="E232">
        <f t="shared" si="21"/>
        <v>6</v>
      </c>
      <c r="F232" t="str">
        <f t="shared" si="22"/>
        <v>Tue</v>
      </c>
      <c r="G232">
        <f>WEEKNUM(Calender[[#This Row],[Date]])</f>
        <v>15</v>
      </c>
      <c r="H232" s="110" t="str">
        <f>TEXT(Calender[[#This Row],[Date]],"yymmdd")</f>
        <v>270406</v>
      </c>
    </row>
    <row r="233" spans="1:8" x14ac:dyDescent="0.3">
      <c r="A233" s="17">
        <f t="shared" si="23"/>
        <v>46484</v>
      </c>
      <c r="B233">
        <f t="shared" si="19"/>
        <v>2027</v>
      </c>
      <c r="C233" t="str">
        <f t="shared" si="18"/>
        <v>Apr-27</v>
      </c>
      <c r="D233">
        <f t="shared" si="20"/>
        <v>4</v>
      </c>
      <c r="E233">
        <f t="shared" si="21"/>
        <v>7</v>
      </c>
      <c r="F233" t="str">
        <f t="shared" si="22"/>
        <v>Wed</v>
      </c>
      <c r="G233">
        <f>WEEKNUM(Calender[[#This Row],[Date]])</f>
        <v>15</v>
      </c>
      <c r="H233" s="110" t="str">
        <f>TEXT(Calender[[#This Row],[Date]],"yymmdd")</f>
        <v>270407</v>
      </c>
    </row>
    <row r="234" spans="1:8" x14ac:dyDescent="0.3">
      <c r="A234" s="17">
        <f t="shared" si="23"/>
        <v>46485</v>
      </c>
      <c r="B234">
        <f t="shared" si="19"/>
        <v>2027</v>
      </c>
      <c r="C234" t="str">
        <f t="shared" si="18"/>
        <v>Apr-27</v>
      </c>
      <c r="D234">
        <f t="shared" si="20"/>
        <v>4</v>
      </c>
      <c r="E234">
        <f t="shared" si="21"/>
        <v>8</v>
      </c>
      <c r="F234" t="str">
        <f t="shared" si="22"/>
        <v>Thu</v>
      </c>
      <c r="G234">
        <f>WEEKNUM(Calender[[#This Row],[Date]])</f>
        <v>15</v>
      </c>
      <c r="H234" s="110" t="str">
        <f>TEXT(Calender[[#This Row],[Date]],"yymmdd")</f>
        <v>270408</v>
      </c>
    </row>
    <row r="235" spans="1:8" x14ac:dyDescent="0.3">
      <c r="A235" s="17">
        <f t="shared" si="23"/>
        <v>46486</v>
      </c>
      <c r="B235">
        <f t="shared" si="19"/>
        <v>2027</v>
      </c>
      <c r="C235" t="str">
        <f t="shared" si="18"/>
        <v>Apr-27</v>
      </c>
      <c r="D235">
        <f t="shared" si="20"/>
        <v>4</v>
      </c>
      <c r="E235">
        <f t="shared" si="21"/>
        <v>9</v>
      </c>
      <c r="F235" t="str">
        <f t="shared" si="22"/>
        <v>Fri</v>
      </c>
      <c r="G235">
        <f>WEEKNUM(Calender[[#This Row],[Date]])</f>
        <v>15</v>
      </c>
      <c r="H235" s="110" t="str">
        <f>TEXT(Calender[[#This Row],[Date]],"yymmdd")</f>
        <v>270409</v>
      </c>
    </row>
    <row r="236" spans="1:8" x14ac:dyDescent="0.3">
      <c r="A236" s="17">
        <f t="shared" si="23"/>
        <v>46487</v>
      </c>
      <c r="B236">
        <f t="shared" si="19"/>
        <v>2027</v>
      </c>
      <c r="C236" t="str">
        <f t="shared" si="18"/>
        <v>Apr-27</v>
      </c>
      <c r="D236">
        <f t="shared" si="20"/>
        <v>4</v>
      </c>
      <c r="E236">
        <f t="shared" si="21"/>
        <v>10</v>
      </c>
      <c r="F236" t="str">
        <f t="shared" si="22"/>
        <v>Sat</v>
      </c>
      <c r="G236">
        <f>WEEKNUM(Calender[[#This Row],[Date]])</f>
        <v>15</v>
      </c>
      <c r="H236" s="110" t="str">
        <f>TEXT(Calender[[#This Row],[Date]],"yymmdd")</f>
        <v>270410</v>
      </c>
    </row>
    <row r="237" spans="1:8" x14ac:dyDescent="0.3">
      <c r="A237" s="17">
        <f t="shared" si="23"/>
        <v>46488</v>
      </c>
      <c r="B237">
        <f t="shared" si="19"/>
        <v>2027</v>
      </c>
      <c r="C237" t="str">
        <f t="shared" si="18"/>
        <v>Apr-27</v>
      </c>
      <c r="D237">
        <f t="shared" si="20"/>
        <v>4</v>
      </c>
      <c r="E237">
        <f t="shared" si="21"/>
        <v>11</v>
      </c>
      <c r="F237" t="str">
        <f t="shared" si="22"/>
        <v>Sun</v>
      </c>
      <c r="G237">
        <f>WEEKNUM(Calender[[#This Row],[Date]])</f>
        <v>16</v>
      </c>
      <c r="H237" s="110" t="str">
        <f>TEXT(Calender[[#This Row],[Date]],"yymmdd")</f>
        <v>270411</v>
      </c>
    </row>
    <row r="238" spans="1:8" x14ac:dyDescent="0.3">
      <c r="A238" s="17">
        <f t="shared" si="23"/>
        <v>46489</v>
      </c>
      <c r="B238">
        <f t="shared" si="19"/>
        <v>2027</v>
      </c>
      <c r="C238" t="str">
        <f t="shared" si="18"/>
        <v>Apr-27</v>
      </c>
      <c r="D238">
        <f t="shared" si="20"/>
        <v>4</v>
      </c>
      <c r="E238">
        <f t="shared" si="21"/>
        <v>12</v>
      </c>
      <c r="F238" t="str">
        <f t="shared" si="22"/>
        <v>Mon</v>
      </c>
      <c r="G238">
        <f>WEEKNUM(Calender[[#This Row],[Date]])</f>
        <v>16</v>
      </c>
      <c r="H238" s="110" t="str">
        <f>TEXT(Calender[[#This Row],[Date]],"yymmdd")</f>
        <v>270412</v>
      </c>
    </row>
    <row r="239" spans="1:8" x14ac:dyDescent="0.3">
      <c r="A239" s="17">
        <f t="shared" si="23"/>
        <v>46490</v>
      </c>
      <c r="B239">
        <f t="shared" si="19"/>
        <v>2027</v>
      </c>
      <c r="C239" t="str">
        <f t="shared" si="18"/>
        <v>Apr-27</v>
      </c>
      <c r="D239">
        <f t="shared" si="20"/>
        <v>4</v>
      </c>
      <c r="E239">
        <f t="shared" si="21"/>
        <v>13</v>
      </c>
      <c r="F239" t="str">
        <f t="shared" si="22"/>
        <v>Tue</v>
      </c>
      <c r="G239">
        <f>WEEKNUM(Calender[[#This Row],[Date]])</f>
        <v>16</v>
      </c>
      <c r="H239" s="110" t="str">
        <f>TEXT(Calender[[#This Row],[Date]],"yymmdd")</f>
        <v>270413</v>
      </c>
    </row>
    <row r="240" spans="1:8" x14ac:dyDescent="0.3">
      <c r="A240" s="17">
        <f t="shared" si="23"/>
        <v>46491</v>
      </c>
      <c r="B240">
        <f t="shared" si="19"/>
        <v>2027</v>
      </c>
      <c r="C240" t="str">
        <f t="shared" si="18"/>
        <v>Apr-27</v>
      </c>
      <c r="D240">
        <f t="shared" si="20"/>
        <v>4</v>
      </c>
      <c r="E240">
        <f t="shared" si="21"/>
        <v>14</v>
      </c>
      <c r="F240" t="str">
        <f t="shared" si="22"/>
        <v>Wed</v>
      </c>
      <c r="G240">
        <f>WEEKNUM(Calender[[#This Row],[Date]])</f>
        <v>16</v>
      </c>
      <c r="H240" s="110" t="str">
        <f>TEXT(Calender[[#This Row],[Date]],"yymmdd")</f>
        <v>270414</v>
      </c>
    </row>
    <row r="241" spans="1:8" x14ac:dyDescent="0.3">
      <c r="A241" s="17">
        <f t="shared" si="23"/>
        <v>46492</v>
      </c>
      <c r="B241">
        <f t="shared" si="19"/>
        <v>2027</v>
      </c>
      <c r="C241" t="str">
        <f t="shared" si="18"/>
        <v>Apr-27</v>
      </c>
      <c r="D241">
        <f t="shared" si="20"/>
        <v>4</v>
      </c>
      <c r="E241">
        <f t="shared" si="21"/>
        <v>15</v>
      </c>
      <c r="F241" t="str">
        <f t="shared" si="22"/>
        <v>Thu</v>
      </c>
      <c r="G241">
        <f>WEEKNUM(Calender[[#This Row],[Date]])</f>
        <v>16</v>
      </c>
      <c r="H241" s="110" t="str">
        <f>TEXT(Calender[[#This Row],[Date]],"yymmdd")</f>
        <v>270415</v>
      </c>
    </row>
    <row r="242" spans="1:8" x14ac:dyDescent="0.3">
      <c r="A242" s="17">
        <f t="shared" si="23"/>
        <v>46493</v>
      </c>
      <c r="B242">
        <f t="shared" si="19"/>
        <v>2027</v>
      </c>
      <c r="C242" t="str">
        <f t="shared" si="18"/>
        <v>Apr-27</v>
      </c>
      <c r="D242">
        <f t="shared" si="20"/>
        <v>4</v>
      </c>
      <c r="E242">
        <f t="shared" si="21"/>
        <v>16</v>
      </c>
      <c r="F242" t="str">
        <f t="shared" si="22"/>
        <v>Fri</v>
      </c>
      <c r="G242">
        <f>WEEKNUM(Calender[[#This Row],[Date]])</f>
        <v>16</v>
      </c>
      <c r="H242" s="110" t="str">
        <f>TEXT(Calender[[#This Row],[Date]],"yymmdd")</f>
        <v>270416</v>
      </c>
    </row>
    <row r="243" spans="1:8" x14ac:dyDescent="0.3">
      <c r="A243" s="17">
        <f t="shared" si="23"/>
        <v>46494</v>
      </c>
      <c r="B243">
        <f t="shared" si="19"/>
        <v>2027</v>
      </c>
      <c r="C243" t="str">
        <f t="shared" si="18"/>
        <v>Apr-27</v>
      </c>
      <c r="D243">
        <f t="shared" si="20"/>
        <v>4</v>
      </c>
      <c r="E243">
        <f t="shared" si="21"/>
        <v>17</v>
      </c>
      <c r="F243" t="str">
        <f t="shared" si="22"/>
        <v>Sat</v>
      </c>
      <c r="G243">
        <f>WEEKNUM(Calender[[#This Row],[Date]])</f>
        <v>16</v>
      </c>
      <c r="H243" s="110" t="str">
        <f>TEXT(Calender[[#This Row],[Date]],"yymmdd")</f>
        <v>270417</v>
      </c>
    </row>
    <row r="244" spans="1:8" x14ac:dyDescent="0.3">
      <c r="A244" s="17">
        <f t="shared" si="23"/>
        <v>46495</v>
      </c>
      <c r="B244">
        <f t="shared" si="19"/>
        <v>2027</v>
      </c>
      <c r="C244" t="str">
        <f t="shared" si="18"/>
        <v>Apr-27</v>
      </c>
      <c r="D244">
        <f t="shared" si="20"/>
        <v>4</v>
      </c>
      <c r="E244">
        <f t="shared" si="21"/>
        <v>18</v>
      </c>
      <c r="F244" t="str">
        <f t="shared" si="22"/>
        <v>Sun</v>
      </c>
      <c r="G244">
        <f>WEEKNUM(Calender[[#This Row],[Date]])</f>
        <v>17</v>
      </c>
      <c r="H244" s="110" t="str">
        <f>TEXT(Calender[[#This Row],[Date]],"yymmdd")</f>
        <v>270418</v>
      </c>
    </row>
    <row r="245" spans="1:8" x14ac:dyDescent="0.3">
      <c r="A245" s="17">
        <f t="shared" si="23"/>
        <v>46496</v>
      </c>
      <c r="B245">
        <f t="shared" si="19"/>
        <v>2027</v>
      </c>
      <c r="C245" t="str">
        <f t="shared" si="18"/>
        <v>Apr-27</v>
      </c>
      <c r="D245">
        <f t="shared" si="20"/>
        <v>4</v>
      </c>
      <c r="E245">
        <f t="shared" si="21"/>
        <v>19</v>
      </c>
      <c r="F245" t="str">
        <f t="shared" si="22"/>
        <v>Mon</v>
      </c>
      <c r="G245">
        <f>WEEKNUM(Calender[[#This Row],[Date]])</f>
        <v>17</v>
      </c>
      <c r="H245" s="110" t="str">
        <f>TEXT(Calender[[#This Row],[Date]],"yymmdd")</f>
        <v>270419</v>
      </c>
    </row>
    <row r="246" spans="1:8" x14ac:dyDescent="0.3">
      <c r="A246" s="17">
        <f t="shared" si="23"/>
        <v>46497</v>
      </c>
      <c r="B246">
        <f t="shared" si="19"/>
        <v>2027</v>
      </c>
      <c r="C246" t="str">
        <f t="shared" si="18"/>
        <v>Apr-27</v>
      </c>
      <c r="D246">
        <f t="shared" si="20"/>
        <v>4</v>
      </c>
      <c r="E246">
        <f t="shared" si="21"/>
        <v>20</v>
      </c>
      <c r="F246" t="str">
        <f t="shared" si="22"/>
        <v>Tue</v>
      </c>
      <c r="G246">
        <f>WEEKNUM(Calender[[#This Row],[Date]])</f>
        <v>17</v>
      </c>
      <c r="H246" s="110" t="str">
        <f>TEXT(Calender[[#This Row],[Date]],"yymmdd")</f>
        <v>270420</v>
      </c>
    </row>
    <row r="247" spans="1:8" x14ac:dyDescent="0.3">
      <c r="A247" s="17">
        <f t="shared" si="23"/>
        <v>46498</v>
      </c>
      <c r="B247">
        <f t="shared" si="19"/>
        <v>2027</v>
      </c>
      <c r="C247" t="str">
        <f t="shared" si="18"/>
        <v>Apr-27</v>
      </c>
      <c r="D247">
        <f t="shared" si="20"/>
        <v>4</v>
      </c>
      <c r="E247">
        <f t="shared" si="21"/>
        <v>21</v>
      </c>
      <c r="F247" t="str">
        <f t="shared" si="22"/>
        <v>Wed</v>
      </c>
      <c r="G247">
        <f>WEEKNUM(Calender[[#This Row],[Date]])</f>
        <v>17</v>
      </c>
      <c r="H247" s="110" t="str">
        <f>TEXT(Calender[[#This Row],[Date]],"yymmdd")</f>
        <v>270421</v>
      </c>
    </row>
    <row r="248" spans="1:8" x14ac:dyDescent="0.3">
      <c r="A248" s="17">
        <f t="shared" si="23"/>
        <v>46499</v>
      </c>
      <c r="B248">
        <f t="shared" si="19"/>
        <v>2027</v>
      </c>
      <c r="C248" t="str">
        <f t="shared" si="18"/>
        <v>Apr-27</v>
      </c>
      <c r="D248">
        <f t="shared" si="20"/>
        <v>4</v>
      </c>
      <c r="E248">
        <f t="shared" si="21"/>
        <v>22</v>
      </c>
      <c r="F248" t="str">
        <f t="shared" si="22"/>
        <v>Thu</v>
      </c>
      <c r="G248">
        <f>WEEKNUM(Calender[[#This Row],[Date]])</f>
        <v>17</v>
      </c>
      <c r="H248" s="110" t="str">
        <f>TEXT(Calender[[#This Row],[Date]],"yymmdd")</f>
        <v>270422</v>
      </c>
    </row>
    <row r="249" spans="1:8" x14ac:dyDescent="0.3">
      <c r="A249" s="17">
        <f t="shared" si="23"/>
        <v>46500</v>
      </c>
      <c r="B249">
        <f t="shared" si="19"/>
        <v>2027</v>
      </c>
      <c r="C249" t="str">
        <f t="shared" si="18"/>
        <v>Apr-27</v>
      </c>
      <c r="D249">
        <f t="shared" si="20"/>
        <v>4</v>
      </c>
      <c r="E249">
        <f t="shared" si="21"/>
        <v>23</v>
      </c>
      <c r="F249" t="str">
        <f t="shared" si="22"/>
        <v>Fri</v>
      </c>
      <c r="G249">
        <f>WEEKNUM(Calender[[#This Row],[Date]])</f>
        <v>17</v>
      </c>
      <c r="H249" s="110" t="str">
        <f>TEXT(Calender[[#This Row],[Date]],"yymmdd")</f>
        <v>270423</v>
      </c>
    </row>
    <row r="250" spans="1:8" x14ac:dyDescent="0.3">
      <c r="A250" s="17">
        <f t="shared" si="23"/>
        <v>46501</v>
      </c>
      <c r="B250">
        <f t="shared" si="19"/>
        <v>2027</v>
      </c>
      <c r="C250" t="str">
        <f t="shared" si="18"/>
        <v>Apr-27</v>
      </c>
      <c r="D250">
        <f t="shared" si="20"/>
        <v>4</v>
      </c>
      <c r="E250">
        <f t="shared" si="21"/>
        <v>24</v>
      </c>
      <c r="F250" t="str">
        <f t="shared" si="22"/>
        <v>Sat</v>
      </c>
      <c r="G250">
        <f>WEEKNUM(Calender[[#This Row],[Date]])</f>
        <v>17</v>
      </c>
      <c r="H250" s="110" t="str">
        <f>TEXT(Calender[[#This Row],[Date]],"yymmdd")</f>
        <v>270424</v>
      </c>
    </row>
    <row r="251" spans="1:8" x14ac:dyDescent="0.3">
      <c r="A251" s="17">
        <f t="shared" si="23"/>
        <v>46502</v>
      </c>
      <c r="B251">
        <f t="shared" si="19"/>
        <v>2027</v>
      </c>
      <c r="C251" t="str">
        <f t="shared" si="18"/>
        <v>Apr-27</v>
      </c>
      <c r="D251">
        <f t="shared" si="20"/>
        <v>4</v>
      </c>
      <c r="E251">
        <f t="shared" si="21"/>
        <v>25</v>
      </c>
      <c r="F251" t="str">
        <f t="shared" si="22"/>
        <v>Sun</v>
      </c>
      <c r="G251">
        <f>WEEKNUM(Calender[[#This Row],[Date]])</f>
        <v>18</v>
      </c>
      <c r="H251" s="110" t="str">
        <f>TEXT(Calender[[#This Row],[Date]],"yymmdd")</f>
        <v>270425</v>
      </c>
    </row>
    <row r="252" spans="1:8" x14ac:dyDescent="0.3">
      <c r="A252" s="17">
        <f t="shared" si="23"/>
        <v>46503</v>
      </c>
      <c r="B252">
        <f t="shared" si="19"/>
        <v>2027</v>
      </c>
      <c r="C252" t="str">
        <f t="shared" si="18"/>
        <v>Apr-27</v>
      </c>
      <c r="D252">
        <f t="shared" si="20"/>
        <v>4</v>
      </c>
      <c r="E252">
        <f t="shared" si="21"/>
        <v>26</v>
      </c>
      <c r="F252" t="str">
        <f t="shared" si="22"/>
        <v>Mon</v>
      </c>
      <c r="G252">
        <f>WEEKNUM(Calender[[#This Row],[Date]])</f>
        <v>18</v>
      </c>
      <c r="H252" s="110" t="str">
        <f>TEXT(Calender[[#This Row],[Date]],"yymmdd")</f>
        <v>270426</v>
      </c>
    </row>
    <row r="253" spans="1:8" x14ac:dyDescent="0.3">
      <c r="A253" s="17">
        <f t="shared" si="23"/>
        <v>46504</v>
      </c>
      <c r="B253">
        <f t="shared" si="19"/>
        <v>2027</v>
      </c>
      <c r="C253" t="str">
        <f t="shared" si="18"/>
        <v>Apr-27</v>
      </c>
      <c r="D253">
        <f t="shared" si="20"/>
        <v>4</v>
      </c>
      <c r="E253">
        <f t="shared" si="21"/>
        <v>27</v>
      </c>
      <c r="F253" t="str">
        <f t="shared" si="22"/>
        <v>Tue</v>
      </c>
      <c r="G253">
        <f>WEEKNUM(Calender[[#This Row],[Date]])</f>
        <v>18</v>
      </c>
      <c r="H253" s="110" t="str">
        <f>TEXT(Calender[[#This Row],[Date]],"yymmdd")</f>
        <v>270427</v>
      </c>
    </row>
    <row r="254" spans="1:8" x14ac:dyDescent="0.3">
      <c r="A254" s="17">
        <f t="shared" si="23"/>
        <v>46505</v>
      </c>
      <c r="B254">
        <f t="shared" si="19"/>
        <v>2027</v>
      </c>
      <c r="C254" t="str">
        <f t="shared" si="18"/>
        <v>Apr-27</v>
      </c>
      <c r="D254">
        <f t="shared" si="20"/>
        <v>4</v>
      </c>
      <c r="E254">
        <f t="shared" si="21"/>
        <v>28</v>
      </c>
      <c r="F254" t="str">
        <f t="shared" si="22"/>
        <v>Wed</v>
      </c>
      <c r="G254">
        <f>WEEKNUM(Calender[[#This Row],[Date]])</f>
        <v>18</v>
      </c>
      <c r="H254" s="110" t="str">
        <f>TEXT(Calender[[#This Row],[Date]],"yymmdd")</f>
        <v>270428</v>
      </c>
    </row>
    <row r="255" spans="1:8" x14ac:dyDescent="0.3">
      <c r="A255" s="17">
        <f t="shared" si="23"/>
        <v>46506</v>
      </c>
      <c r="B255">
        <f t="shared" si="19"/>
        <v>2027</v>
      </c>
      <c r="C255" t="str">
        <f t="shared" si="18"/>
        <v>Apr-27</v>
      </c>
      <c r="D255">
        <f t="shared" si="20"/>
        <v>4</v>
      </c>
      <c r="E255">
        <f t="shared" si="21"/>
        <v>29</v>
      </c>
      <c r="F255" t="str">
        <f t="shared" si="22"/>
        <v>Thu</v>
      </c>
      <c r="G255">
        <f>WEEKNUM(Calender[[#This Row],[Date]])</f>
        <v>18</v>
      </c>
      <c r="H255" s="110" t="str">
        <f>TEXT(Calender[[#This Row],[Date]],"yymmdd")</f>
        <v>270429</v>
      </c>
    </row>
    <row r="256" spans="1:8" x14ac:dyDescent="0.3">
      <c r="A256" s="17">
        <f t="shared" si="23"/>
        <v>46507</v>
      </c>
      <c r="B256">
        <f t="shared" si="19"/>
        <v>2027</v>
      </c>
      <c r="C256" t="str">
        <f t="shared" si="18"/>
        <v>Apr-27</v>
      </c>
      <c r="D256">
        <f t="shared" si="20"/>
        <v>4</v>
      </c>
      <c r="E256">
        <f t="shared" si="21"/>
        <v>30</v>
      </c>
      <c r="F256" t="str">
        <f t="shared" si="22"/>
        <v>Fri</v>
      </c>
      <c r="G256">
        <f>WEEKNUM(Calender[[#This Row],[Date]])</f>
        <v>18</v>
      </c>
      <c r="H256" s="110" t="str">
        <f>TEXT(Calender[[#This Row],[Date]],"yymmdd")</f>
        <v>270430</v>
      </c>
    </row>
    <row r="257" spans="1:8" x14ac:dyDescent="0.3">
      <c r="A257" s="17">
        <f t="shared" si="23"/>
        <v>46508</v>
      </c>
      <c r="B257">
        <f t="shared" si="19"/>
        <v>2027</v>
      </c>
      <c r="C257" t="str">
        <f t="shared" si="18"/>
        <v>May-27</v>
      </c>
      <c r="D257">
        <f t="shared" si="20"/>
        <v>5</v>
      </c>
      <c r="E257">
        <f t="shared" si="21"/>
        <v>1</v>
      </c>
      <c r="F257" t="str">
        <f t="shared" si="22"/>
        <v>Sat</v>
      </c>
      <c r="G257">
        <f>WEEKNUM(Calender[[#This Row],[Date]])</f>
        <v>18</v>
      </c>
      <c r="H257" s="110" t="str">
        <f>TEXT(Calender[[#This Row],[Date]],"yymmdd")</f>
        <v>270501</v>
      </c>
    </row>
    <row r="258" spans="1:8" x14ac:dyDescent="0.3">
      <c r="A258" s="17">
        <f t="shared" si="23"/>
        <v>46509</v>
      </c>
      <c r="B258">
        <f t="shared" si="19"/>
        <v>2027</v>
      </c>
      <c r="C258" t="str">
        <f t="shared" ref="C258:C321" si="24">TEXT(A258,"mmm-yy")</f>
        <v>May-27</v>
      </c>
      <c r="D258">
        <f t="shared" si="20"/>
        <v>5</v>
      </c>
      <c r="E258">
        <f t="shared" si="21"/>
        <v>2</v>
      </c>
      <c r="F258" t="str">
        <f t="shared" si="22"/>
        <v>Sun</v>
      </c>
      <c r="G258">
        <f>WEEKNUM(Calender[[#This Row],[Date]])</f>
        <v>19</v>
      </c>
      <c r="H258" s="110" t="str">
        <f>TEXT(Calender[[#This Row],[Date]],"yymmdd")</f>
        <v>270502</v>
      </c>
    </row>
    <row r="259" spans="1:8" x14ac:dyDescent="0.3">
      <c r="A259" s="17">
        <f t="shared" si="23"/>
        <v>46510</v>
      </c>
      <c r="B259">
        <f t="shared" ref="B259:B322" si="25">YEAR(A259)</f>
        <v>2027</v>
      </c>
      <c r="C259" t="str">
        <f t="shared" si="24"/>
        <v>May-27</v>
      </c>
      <c r="D259">
        <f t="shared" ref="D259:D322" si="26">MONTH(A259)</f>
        <v>5</v>
      </c>
      <c r="E259">
        <f t="shared" ref="E259:E322" si="27">DAY(A259)</f>
        <v>3</v>
      </c>
      <c r="F259" t="str">
        <f t="shared" ref="F259:F322" si="28">TEXT(A259,"ddd")</f>
        <v>Mon</v>
      </c>
      <c r="G259">
        <f>WEEKNUM(Calender[[#This Row],[Date]])</f>
        <v>19</v>
      </c>
      <c r="H259" s="110" t="str">
        <f>TEXT(Calender[[#This Row],[Date]],"yymmdd")</f>
        <v>270503</v>
      </c>
    </row>
    <row r="260" spans="1:8" x14ac:dyDescent="0.3">
      <c r="A260" s="17">
        <f t="shared" ref="A260:A323" si="29">A259+1</f>
        <v>46511</v>
      </c>
      <c r="B260">
        <f t="shared" si="25"/>
        <v>2027</v>
      </c>
      <c r="C260" t="str">
        <f t="shared" si="24"/>
        <v>May-27</v>
      </c>
      <c r="D260">
        <f t="shared" si="26"/>
        <v>5</v>
      </c>
      <c r="E260">
        <f t="shared" si="27"/>
        <v>4</v>
      </c>
      <c r="F260" t="str">
        <f t="shared" si="28"/>
        <v>Tue</v>
      </c>
      <c r="G260">
        <f>WEEKNUM(Calender[[#This Row],[Date]])</f>
        <v>19</v>
      </c>
      <c r="H260" s="110" t="str">
        <f>TEXT(Calender[[#This Row],[Date]],"yymmdd")</f>
        <v>270504</v>
      </c>
    </row>
    <row r="261" spans="1:8" x14ac:dyDescent="0.3">
      <c r="A261" s="17">
        <f t="shared" si="29"/>
        <v>46512</v>
      </c>
      <c r="B261">
        <f t="shared" si="25"/>
        <v>2027</v>
      </c>
      <c r="C261" t="str">
        <f t="shared" si="24"/>
        <v>May-27</v>
      </c>
      <c r="D261">
        <f t="shared" si="26"/>
        <v>5</v>
      </c>
      <c r="E261">
        <f t="shared" si="27"/>
        <v>5</v>
      </c>
      <c r="F261" t="str">
        <f t="shared" si="28"/>
        <v>Wed</v>
      </c>
      <c r="G261">
        <f>WEEKNUM(Calender[[#This Row],[Date]])</f>
        <v>19</v>
      </c>
      <c r="H261" s="110" t="str">
        <f>TEXT(Calender[[#This Row],[Date]],"yymmdd")</f>
        <v>270505</v>
      </c>
    </row>
    <row r="262" spans="1:8" x14ac:dyDescent="0.3">
      <c r="A262" s="17">
        <f t="shared" si="29"/>
        <v>46513</v>
      </c>
      <c r="B262">
        <f t="shared" si="25"/>
        <v>2027</v>
      </c>
      <c r="C262" t="str">
        <f t="shared" si="24"/>
        <v>May-27</v>
      </c>
      <c r="D262">
        <f t="shared" si="26"/>
        <v>5</v>
      </c>
      <c r="E262">
        <f t="shared" si="27"/>
        <v>6</v>
      </c>
      <c r="F262" t="str">
        <f t="shared" si="28"/>
        <v>Thu</v>
      </c>
      <c r="G262">
        <f>WEEKNUM(Calender[[#This Row],[Date]])</f>
        <v>19</v>
      </c>
      <c r="H262" s="110" t="str">
        <f>TEXT(Calender[[#This Row],[Date]],"yymmdd")</f>
        <v>270506</v>
      </c>
    </row>
    <row r="263" spans="1:8" x14ac:dyDescent="0.3">
      <c r="A263" s="17">
        <f t="shared" si="29"/>
        <v>46514</v>
      </c>
      <c r="B263">
        <f t="shared" si="25"/>
        <v>2027</v>
      </c>
      <c r="C263" t="str">
        <f t="shared" si="24"/>
        <v>May-27</v>
      </c>
      <c r="D263">
        <f t="shared" si="26"/>
        <v>5</v>
      </c>
      <c r="E263">
        <f t="shared" si="27"/>
        <v>7</v>
      </c>
      <c r="F263" t="str">
        <f t="shared" si="28"/>
        <v>Fri</v>
      </c>
      <c r="G263">
        <f>WEEKNUM(Calender[[#This Row],[Date]])</f>
        <v>19</v>
      </c>
      <c r="H263" s="110" t="str">
        <f>TEXT(Calender[[#This Row],[Date]],"yymmdd")</f>
        <v>270507</v>
      </c>
    </row>
    <row r="264" spans="1:8" x14ac:dyDescent="0.3">
      <c r="A264" s="17">
        <f t="shared" si="29"/>
        <v>46515</v>
      </c>
      <c r="B264">
        <f t="shared" si="25"/>
        <v>2027</v>
      </c>
      <c r="C264" t="str">
        <f t="shared" si="24"/>
        <v>May-27</v>
      </c>
      <c r="D264">
        <f t="shared" si="26"/>
        <v>5</v>
      </c>
      <c r="E264">
        <f t="shared" si="27"/>
        <v>8</v>
      </c>
      <c r="F264" t="str">
        <f t="shared" si="28"/>
        <v>Sat</v>
      </c>
      <c r="G264">
        <f>WEEKNUM(Calender[[#This Row],[Date]])</f>
        <v>19</v>
      </c>
      <c r="H264" s="110" t="str">
        <f>TEXT(Calender[[#This Row],[Date]],"yymmdd")</f>
        <v>270508</v>
      </c>
    </row>
    <row r="265" spans="1:8" x14ac:dyDescent="0.3">
      <c r="A265" s="17">
        <f t="shared" si="29"/>
        <v>46516</v>
      </c>
      <c r="B265">
        <f t="shared" si="25"/>
        <v>2027</v>
      </c>
      <c r="C265" t="str">
        <f t="shared" si="24"/>
        <v>May-27</v>
      </c>
      <c r="D265">
        <f t="shared" si="26"/>
        <v>5</v>
      </c>
      <c r="E265">
        <f t="shared" si="27"/>
        <v>9</v>
      </c>
      <c r="F265" t="str">
        <f t="shared" si="28"/>
        <v>Sun</v>
      </c>
      <c r="G265">
        <f>WEEKNUM(Calender[[#This Row],[Date]])</f>
        <v>20</v>
      </c>
      <c r="H265" s="110" t="str">
        <f>TEXT(Calender[[#This Row],[Date]],"yymmdd")</f>
        <v>270509</v>
      </c>
    </row>
    <row r="266" spans="1:8" x14ac:dyDescent="0.3">
      <c r="A266" s="17">
        <f t="shared" si="29"/>
        <v>46517</v>
      </c>
      <c r="B266">
        <f t="shared" si="25"/>
        <v>2027</v>
      </c>
      <c r="C266" t="str">
        <f t="shared" si="24"/>
        <v>May-27</v>
      </c>
      <c r="D266">
        <f t="shared" si="26"/>
        <v>5</v>
      </c>
      <c r="E266">
        <f t="shared" si="27"/>
        <v>10</v>
      </c>
      <c r="F266" t="str">
        <f t="shared" si="28"/>
        <v>Mon</v>
      </c>
      <c r="G266">
        <f>WEEKNUM(Calender[[#This Row],[Date]])</f>
        <v>20</v>
      </c>
      <c r="H266" s="110" t="str">
        <f>TEXT(Calender[[#This Row],[Date]],"yymmdd")</f>
        <v>270510</v>
      </c>
    </row>
    <row r="267" spans="1:8" x14ac:dyDescent="0.3">
      <c r="A267" s="17">
        <f t="shared" si="29"/>
        <v>46518</v>
      </c>
      <c r="B267">
        <f t="shared" si="25"/>
        <v>2027</v>
      </c>
      <c r="C267" t="str">
        <f t="shared" si="24"/>
        <v>May-27</v>
      </c>
      <c r="D267">
        <f t="shared" si="26"/>
        <v>5</v>
      </c>
      <c r="E267">
        <f t="shared" si="27"/>
        <v>11</v>
      </c>
      <c r="F267" t="str">
        <f t="shared" si="28"/>
        <v>Tue</v>
      </c>
      <c r="G267">
        <f>WEEKNUM(Calender[[#This Row],[Date]])</f>
        <v>20</v>
      </c>
      <c r="H267" s="110" t="str">
        <f>TEXT(Calender[[#This Row],[Date]],"yymmdd")</f>
        <v>270511</v>
      </c>
    </row>
    <row r="268" spans="1:8" x14ac:dyDescent="0.3">
      <c r="A268" s="17">
        <f t="shared" si="29"/>
        <v>46519</v>
      </c>
      <c r="B268">
        <f t="shared" si="25"/>
        <v>2027</v>
      </c>
      <c r="C268" t="str">
        <f t="shared" si="24"/>
        <v>May-27</v>
      </c>
      <c r="D268">
        <f t="shared" si="26"/>
        <v>5</v>
      </c>
      <c r="E268">
        <f t="shared" si="27"/>
        <v>12</v>
      </c>
      <c r="F268" t="str">
        <f t="shared" si="28"/>
        <v>Wed</v>
      </c>
      <c r="G268">
        <f>WEEKNUM(Calender[[#This Row],[Date]])</f>
        <v>20</v>
      </c>
      <c r="H268" s="110" t="str">
        <f>TEXT(Calender[[#This Row],[Date]],"yymmdd")</f>
        <v>270512</v>
      </c>
    </row>
    <row r="269" spans="1:8" x14ac:dyDescent="0.3">
      <c r="A269" s="17">
        <f t="shared" si="29"/>
        <v>46520</v>
      </c>
      <c r="B269">
        <f t="shared" si="25"/>
        <v>2027</v>
      </c>
      <c r="C269" t="str">
        <f t="shared" si="24"/>
        <v>May-27</v>
      </c>
      <c r="D269">
        <f t="shared" si="26"/>
        <v>5</v>
      </c>
      <c r="E269">
        <f t="shared" si="27"/>
        <v>13</v>
      </c>
      <c r="F269" t="str">
        <f t="shared" si="28"/>
        <v>Thu</v>
      </c>
      <c r="G269">
        <f>WEEKNUM(Calender[[#This Row],[Date]])</f>
        <v>20</v>
      </c>
      <c r="H269" s="110" t="str">
        <f>TEXT(Calender[[#This Row],[Date]],"yymmdd")</f>
        <v>270513</v>
      </c>
    </row>
    <row r="270" spans="1:8" x14ac:dyDescent="0.3">
      <c r="A270" s="17">
        <f t="shared" si="29"/>
        <v>46521</v>
      </c>
      <c r="B270">
        <f t="shared" si="25"/>
        <v>2027</v>
      </c>
      <c r="C270" t="str">
        <f t="shared" si="24"/>
        <v>May-27</v>
      </c>
      <c r="D270">
        <f t="shared" si="26"/>
        <v>5</v>
      </c>
      <c r="E270">
        <f t="shared" si="27"/>
        <v>14</v>
      </c>
      <c r="F270" t="str">
        <f t="shared" si="28"/>
        <v>Fri</v>
      </c>
      <c r="G270">
        <f>WEEKNUM(Calender[[#This Row],[Date]])</f>
        <v>20</v>
      </c>
      <c r="H270" s="110" t="str">
        <f>TEXT(Calender[[#This Row],[Date]],"yymmdd")</f>
        <v>270514</v>
      </c>
    </row>
    <row r="271" spans="1:8" x14ac:dyDescent="0.3">
      <c r="A271" s="17">
        <f t="shared" si="29"/>
        <v>46522</v>
      </c>
      <c r="B271">
        <f t="shared" si="25"/>
        <v>2027</v>
      </c>
      <c r="C271" t="str">
        <f t="shared" si="24"/>
        <v>May-27</v>
      </c>
      <c r="D271">
        <f t="shared" si="26"/>
        <v>5</v>
      </c>
      <c r="E271">
        <f t="shared" si="27"/>
        <v>15</v>
      </c>
      <c r="F271" t="str">
        <f t="shared" si="28"/>
        <v>Sat</v>
      </c>
      <c r="G271">
        <f>WEEKNUM(Calender[[#This Row],[Date]])</f>
        <v>20</v>
      </c>
      <c r="H271" s="110" t="str">
        <f>TEXT(Calender[[#This Row],[Date]],"yymmdd")</f>
        <v>270515</v>
      </c>
    </row>
    <row r="272" spans="1:8" x14ac:dyDescent="0.3">
      <c r="A272" s="17">
        <f t="shared" si="29"/>
        <v>46523</v>
      </c>
      <c r="B272">
        <f t="shared" si="25"/>
        <v>2027</v>
      </c>
      <c r="C272" t="str">
        <f t="shared" si="24"/>
        <v>May-27</v>
      </c>
      <c r="D272">
        <f t="shared" si="26"/>
        <v>5</v>
      </c>
      <c r="E272">
        <f t="shared" si="27"/>
        <v>16</v>
      </c>
      <c r="F272" t="str">
        <f t="shared" si="28"/>
        <v>Sun</v>
      </c>
      <c r="G272">
        <f>WEEKNUM(Calender[[#This Row],[Date]])</f>
        <v>21</v>
      </c>
      <c r="H272" s="110" t="str">
        <f>TEXT(Calender[[#This Row],[Date]],"yymmdd")</f>
        <v>270516</v>
      </c>
    </row>
    <row r="273" spans="1:8" x14ac:dyDescent="0.3">
      <c r="A273" s="17">
        <f t="shared" si="29"/>
        <v>46524</v>
      </c>
      <c r="B273">
        <f t="shared" si="25"/>
        <v>2027</v>
      </c>
      <c r="C273" t="str">
        <f t="shared" si="24"/>
        <v>May-27</v>
      </c>
      <c r="D273">
        <f t="shared" si="26"/>
        <v>5</v>
      </c>
      <c r="E273">
        <f t="shared" si="27"/>
        <v>17</v>
      </c>
      <c r="F273" t="str">
        <f t="shared" si="28"/>
        <v>Mon</v>
      </c>
      <c r="G273">
        <f>WEEKNUM(Calender[[#This Row],[Date]])</f>
        <v>21</v>
      </c>
      <c r="H273" s="110" t="str">
        <f>TEXT(Calender[[#This Row],[Date]],"yymmdd")</f>
        <v>270517</v>
      </c>
    </row>
    <row r="274" spans="1:8" x14ac:dyDescent="0.3">
      <c r="A274" s="17">
        <f t="shared" si="29"/>
        <v>46525</v>
      </c>
      <c r="B274">
        <f t="shared" si="25"/>
        <v>2027</v>
      </c>
      <c r="C274" t="str">
        <f t="shared" si="24"/>
        <v>May-27</v>
      </c>
      <c r="D274">
        <f t="shared" si="26"/>
        <v>5</v>
      </c>
      <c r="E274">
        <f t="shared" si="27"/>
        <v>18</v>
      </c>
      <c r="F274" t="str">
        <f t="shared" si="28"/>
        <v>Tue</v>
      </c>
      <c r="G274">
        <f>WEEKNUM(Calender[[#This Row],[Date]])</f>
        <v>21</v>
      </c>
      <c r="H274" s="110" t="str">
        <f>TEXT(Calender[[#This Row],[Date]],"yymmdd")</f>
        <v>270518</v>
      </c>
    </row>
    <row r="275" spans="1:8" x14ac:dyDescent="0.3">
      <c r="A275" s="17">
        <f t="shared" si="29"/>
        <v>46526</v>
      </c>
      <c r="B275">
        <f t="shared" si="25"/>
        <v>2027</v>
      </c>
      <c r="C275" t="str">
        <f t="shared" si="24"/>
        <v>May-27</v>
      </c>
      <c r="D275">
        <f t="shared" si="26"/>
        <v>5</v>
      </c>
      <c r="E275">
        <f t="shared" si="27"/>
        <v>19</v>
      </c>
      <c r="F275" t="str">
        <f t="shared" si="28"/>
        <v>Wed</v>
      </c>
      <c r="G275">
        <f>WEEKNUM(Calender[[#This Row],[Date]])</f>
        <v>21</v>
      </c>
      <c r="H275" s="110" t="str">
        <f>TEXT(Calender[[#This Row],[Date]],"yymmdd")</f>
        <v>270519</v>
      </c>
    </row>
    <row r="276" spans="1:8" x14ac:dyDescent="0.3">
      <c r="A276" s="17">
        <f t="shared" si="29"/>
        <v>46527</v>
      </c>
      <c r="B276">
        <f t="shared" si="25"/>
        <v>2027</v>
      </c>
      <c r="C276" t="str">
        <f t="shared" si="24"/>
        <v>May-27</v>
      </c>
      <c r="D276">
        <f t="shared" si="26"/>
        <v>5</v>
      </c>
      <c r="E276">
        <f t="shared" si="27"/>
        <v>20</v>
      </c>
      <c r="F276" t="str">
        <f t="shared" si="28"/>
        <v>Thu</v>
      </c>
      <c r="G276">
        <f>WEEKNUM(Calender[[#This Row],[Date]])</f>
        <v>21</v>
      </c>
      <c r="H276" s="110" t="str">
        <f>TEXT(Calender[[#This Row],[Date]],"yymmdd")</f>
        <v>270520</v>
      </c>
    </row>
    <row r="277" spans="1:8" x14ac:dyDescent="0.3">
      <c r="A277" s="17">
        <f t="shared" si="29"/>
        <v>46528</v>
      </c>
      <c r="B277">
        <f t="shared" si="25"/>
        <v>2027</v>
      </c>
      <c r="C277" t="str">
        <f t="shared" si="24"/>
        <v>May-27</v>
      </c>
      <c r="D277">
        <f t="shared" si="26"/>
        <v>5</v>
      </c>
      <c r="E277">
        <f t="shared" si="27"/>
        <v>21</v>
      </c>
      <c r="F277" t="str">
        <f t="shared" si="28"/>
        <v>Fri</v>
      </c>
      <c r="G277">
        <f>WEEKNUM(Calender[[#This Row],[Date]])</f>
        <v>21</v>
      </c>
      <c r="H277" s="110" t="str">
        <f>TEXT(Calender[[#This Row],[Date]],"yymmdd")</f>
        <v>270521</v>
      </c>
    </row>
    <row r="278" spans="1:8" x14ac:dyDescent="0.3">
      <c r="A278" s="17">
        <f t="shared" si="29"/>
        <v>46529</v>
      </c>
      <c r="B278">
        <f t="shared" si="25"/>
        <v>2027</v>
      </c>
      <c r="C278" t="str">
        <f t="shared" si="24"/>
        <v>May-27</v>
      </c>
      <c r="D278">
        <f t="shared" si="26"/>
        <v>5</v>
      </c>
      <c r="E278">
        <f t="shared" si="27"/>
        <v>22</v>
      </c>
      <c r="F278" t="str">
        <f t="shared" si="28"/>
        <v>Sat</v>
      </c>
      <c r="G278">
        <f>WEEKNUM(Calender[[#This Row],[Date]])</f>
        <v>21</v>
      </c>
      <c r="H278" s="110" t="str">
        <f>TEXT(Calender[[#This Row],[Date]],"yymmdd")</f>
        <v>270522</v>
      </c>
    </row>
    <row r="279" spans="1:8" x14ac:dyDescent="0.3">
      <c r="A279" s="17">
        <f t="shared" si="29"/>
        <v>46530</v>
      </c>
      <c r="B279">
        <f t="shared" si="25"/>
        <v>2027</v>
      </c>
      <c r="C279" t="str">
        <f t="shared" si="24"/>
        <v>May-27</v>
      </c>
      <c r="D279">
        <f t="shared" si="26"/>
        <v>5</v>
      </c>
      <c r="E279">
        <f t="shared" si="27"/>
        <v>23</v>
      </c>
      <c r="F279" t="str">
        <f t="shared" si="28"/>
        <v>Sun</v>
      </c>
      <c r="G279">
        <f>WEEKNUM(Calender[[#This Row],[Date]])</f>
        <v>22</v>
      </c>
      <c r="H279" s="110" t="str">
        <f>TEXT(Calender[[#This Row],[Date]],"yymmdd")</f>
        <v>270523</v>
      </c>
    </row>
    <row r="280" spans="1:8" x14ac:dyDescent="0.3">
      <c r="A280" s="17">
        <f t="shared" si="29"/>
        <v>46531</v>
      </c>
      <c r="B280">
        <f t="shared" si="25"/>
        <v>2027</v>
      </c>
      <c r="C280" t="str">
        <f t="shared" si="24"/>
        <v>May-27</v>
      </c>
      <c r="D280">
        <f t="shared" si="26"/>
        <v>5</v>
      </c>
      <c r="E280">
        <f t="shared" si="27"/>
        <v>24</v>
      </c>
      <c r="F280" t="str">
        <f t="shared" si="28"/>
        <v>Mon</v>
      </c>
      <c r="G280">
        <f>WEEKNUM(Calender[[#This Row],[Date]])</f>
        <v>22</v>
      </c>
      <c r="H280" s="110" t="str">
        <f>TEXT(Calender[[#This Row],[Date]],"yymmdd")</f>
        <v>270524</v>
      </c>
    </row>
    <row r="281" spans="1:8" x14ac:dyDescent="0.3">
      <c r="A281" s="17">
        <f t="shared" si="29"/>
        <v>46532</v>
      </c>
      <c r="B281">
        <f t="shared" si="25"/>
        <v>2027</v>
      </c>
      <c r="C281" t="str">
        <f t="shared" si="24"/>
        <v>May-27</v>
      </c>
      <c r="D281">
        <f t="shared" si="26"/>
        <v>5</v>
      </c>
      <c r="E281">
        <f t="shared" si="27"/>
        <v>25</v>
      </c>
      <c r="F281" t="str">
        <f t="shared" si="28"/>
        <v>Tue</v>
      </c>
      <c r="G281">
        <f>WEEKNUM(Calender[[#This Row],[Date]])</f>
        <v>22</v>
      </c>
      <c r="H281" s="110" t="str">
        <f>TEXT(Calender[[#This Row],[Date]],"yymmdd")</f>
        <v>270525</v>
      </c>
    </row>
    <row r="282" spans="1:8" x14ac:dyDescent="0.3">
      <c r="A282" s="17">
        <f t="shared" si="29"/>
        <v>46533</v>
      </c>
      <c r="B282">
        <f t="shared" si="25"/>
        <v>2027</v>
      </c>
      <c r="C282" t="str">
        <f t="shared" si="24"/>
        <v>May-27</v>
      </c>
      <c r="D282">
        <f t="shared" si="26"/>
        <v>5</v>
      </c>
      <c r="E282">
        <f t="shared" si="27"/>
        <v>26</v>
      </c>
      <c r="F282" t="str">
        <f t="shared" si="28"/>
        <v>Wed</v>
      </c>
      <c r="G282">
        <f>WEEKNUM(Calender[[#This Row],[Date]])</f>
        <v>22</v>
      </c>
      <c r="H282" s="110" t="str">
        <f>TEXT(Calender[[#This Row],[Date]],"yymmdd")</f>
        <v>270526</v>
      </c>
    </row>
    <row r="283" spans="1:8" x14ac:dyDescent="0.3">
      <c r="A283" s="17">
        <f t="shared" si="29"/>
        <v>46534</v>
      </c>
      <c r="B283">
        <f t="shared" si="25"/>
        <v>2027</v>
      </c>
      <c r="C283" t="str">
        <f t="shared" si="24"/>
        <v>May-27</v>
      </c>
      <c r="D283">
        <f t="shared" si="26"/>
        <v>5</v>
      </c>
      <c r="E283">
        <f t="shared" si="27"/>
        <v>27</v>
      </c>
      <c r="F283" t="str">
        <f t="shared" si="28"/>
        <v>Thu</v>
      </c>
      <c r="G283">
        <f>WEEKNUM(Calender[[#This Row],[Date]])</f>
        <v>22</v>
      </c>
      <c r="H283" s="110" t="str">
        <f>TEXT(Calender[[#This Row],[Date]],"yymmdd")</f>
        <v>270527</v>
      </c>
    </row>
    <row r="284" spans="1:8" x14ac:dyDescent="0.3">
      <c r="A284" s="17">
        <f t="shared" si="29"/>
        <v>46535</v>
      </c>
      <c r="B284">
        <f t="shared" si="25"/>
        <v>2027</v>
      </c>
      <c r="C284" t="str">
        <f t="shared" si="24"/>
        <v>May-27</v>
      </c>
      <c r="D284">
        <f t="shared" si="26"/>
        <v>5</v>
      </c>
      <c r="E284">
        <f t="shared" si="27"/>
        <v>28</v>
      </c>
      <c r="F284" t="str">
        <f t="shared" si="28"/>
        <v>Fri</v>
      </c>
      <c r="G284">
        <f>WEEKNUM(Calender[[#This Row],[Date]])</f>
        <v>22</v>
      </c>
      <c r="H284" s="110" t="str">
        <f>TEXT(Calender[[#This Row],[Date]],"yymmdd")</f>
        <v>270528</v>
      </c>
    </row>
    <row r="285" spans="1:8" x14ac:dyDescent="0.3">
      <c r="A285" s="17">
        <f t="shared" si="29"/>
        <v>46536</v>
      </c>
      <c r="B285">
        <f t="shared" si="25"/>
        <v>2027</v>
      </c>
      <c r="C285" t="str">
        <f t="shared" si="24"/>
        <v>May-27</v>
      </c>
      <c r="D285">
        <f t="shared" si="26"/>
        <v>5</v>
      </c>
      <c r="E285">
        <f t="shared" si="27"/>
        <v>29</v>
      </c>
      <c r="F285" t="str">
        <f t="shared" si="28"/>
        <v>Sat</v>
      </c>
      <c r="G285">
        <f>WEEKNUM(Calender[[#This Row],[Date]])</f>
        <v>22</v>
      </c>
      <c r="H285" s="110" t="str">
        <f>TEXT(Calender[[#This Row],[Date]],"yymmdd")</f>
        <v>270529</v>
      </c>
    </row>
    <row r="286" spans="1:8" x14ac:dyDescent="0.3">
      <c r="A286" s="17">
        <f t="shared" si="29"/>
        <v>46537</v>
      </c>
      <c r="B286">
        <f t="shared" si="25"/>
        <v>2027</v>
      </c>
      <c r="C286" t="str">
        <f t="shared" si="24"/>
        <v>May-27</v>
      </c>
      <c r="D286">
        <f t="shared" si="26"/>
        <v>5</v>
      </c>
      <c r="E286">
        <f t="shared" si="27"/>
        <v>30</v>
      </c>
      <c r="F286" t="str">
        <f t="shared" si="28"/>
        <v>Sun</v>
      </c>
      <c r="G286">
        <f>WEEKNUM(Calender[[#This Row],[Date]])</f>
        <v>23</v>
      </c>
      <c r="H286" s="110" t="str">
        <f>TEXT(Calender[[#This Row],[Date]],"yymmdd")</f>
        <v>270530</v>
      </c>
    </row>
    <row r="287" spans="1:8" x14ac:dyDescent="0.3">
      <c r="A287" s="17">
        <f t="shared" si="29"/>
        <v>46538</v>
      </c>
      <c r="B287">
        <f t="shared" si="25"/>
        <v>2027</v>
      </c>
      <c r="C287" t="str">
        <f t="shared" si="24"/>
        <v>May-27</v>
      </c>
      <c r="D287">
        <f t="shared" si="26"/>
        <v>5</v>
      </c>
      <c r="E287">
        <f t="shared" si="27"/>
        <v>31</v>
      </c>
      <c r="F287" t="str">
        <f t="shared" si="28"/>
        <v>Mon</v>
      </c>
      <c r="G287">
        <f>WEEKNUM(Calender[[#This Row],[Date]])</f>
        <v>23</v>
      </c>
      <c r="H287" s="110" t="str">
        <f>TEXT(Calender[[#This Row],[Date]],"yymmdd")</f>
        <v>270531</v>
      </c>
    </row>
    <row r="288" spans="1:8" x14ac:dyDescent="0.3">
      <c r="A288" s="17">
        <f t="shared" si="29"/>
        <v>46539</v>
      </c>
      <c r="B288">
        <f t="shared" si="25"/>
        <v>2027</v>
      </c>
      <c r="C288" t="str">
        <f t="shared" si="24"/>
        <v>Jun-27</v>
      </c>
      <c r="D288">
        <f t="shared" si="26"/>
        <v>6</v>
      </c>
      <c r="E288">
        <f t="shared" si="27"/>
        <v>1</v>
      </c>
      <c r="F288" t="str">
        <f t="shared" si="28"/>
        <v>Tue</v>
      </c>
      <c r="G288">
        <f>WEEKNUM(Calender[[#This Row],[Date]])</f>
        <v>23</v>
      </c>
      <c r="H288" s="110" t="str">
        <f>TEXT(Calender[[#This Row],[Date]],"yymmdd")</f>
        <v>270601</v>
      </c>
    </row>
    <row r="289" spans="1:8" x14ac:dyDescent="0.3">
      <c r="A289" s="17">
        <f t="shared" si="29"/>
        <v>46540</v>
      </c>
      <c r="B289">
        <f t="shared" si="25"/>
        <v>2027</v>
      </c>
      <c r="C289" t="str">
        <f t="shared" si="24"/>
        <v>Jun-27</v>
      </c>
      <c r="D289">
        <f t="shared" si="26"/>
        <v>6</v>
      </c>
      <c r="E289">
        <f t="shared" si="27"/>
        <v>2</v>
      </c>
      <c r="F289" t="str">
        <f t="shared" si="28"/>
        <v>Wed</v>
      </c>
      <c r="G289">
        <f>WEEKNUM(Calender[[#This Row],[Date]])</f>
        <v>23</v>
      </c>
      <c r="H289" s="110" t="str">
        <f>TEXT(Calender[[#This Row],[Date]],"yymmdd")</f>
        <v>270602</v>
      </c>
    </row>
    <row r="290" spans="1:8" x14ac:dyDescent="0.3">
      <c r="A290" s="17">
        <f t="shared" si="29"/>
        <v>46541</v>
      </c>
      <c r="B290">
        <f t="shared" si="25"/>
        <v>2027</v>
      </c>
      <c r="C290" t="str">
        <f t="shared" si="24"/>
        <v>Jun-27</v>
      </c>
      <c r="D290">
        <f t="shared" si="26"/>
        <v>6</v>
      </c>
      <c r="E290">
        <f t="shared" si="27"/>
        <v>3</v>
      </c>
      <c r="F290" t="str">
        <f t="shared" si="28"/>
        <v>Thu</v>
      </c>
      <c r="G290">
        <f>WEEKNUM(Calender[[#This Row],[Date]])</f>
        <v>23</v>
      </c>
      <c r="H290" s="110" t="str">
        <f>TEXT(Calender[[#This Row],[Date]],"yymmdd")</f>
        <v>270603</v>
      </c>
    </row>
    <row r="291" spans="1:8" x14ac:dyDescent="0.3">
      <c r="A291" s="17">
        <f t="shared" si="29"/>
        <v>46542</v>
      </c>
      <c r="B291">
        <f t="shared" si="25"/>
        <v>2027</v>
      </c>
      <c r="C291" t="str">
        <f t="shared" si="24"/>
        <v>Jun-27</v>
      </c>
      <c r="D291">
        <f t="shared" si="26"/>
        <v>6</v>
      </c>
      <c r="E291">
        <f t="shared" si="27"/>
        <v>4</v>
      </c>
      <c r="F291" t="str">
        <f t="shared" si="28"/>
        <v>Fri</v>
      </c>
      <c r="G291">
        <f>WEEKNUM(Calender[[#This Row],[Date]])</f>
        <v>23</v>
      </c>
      <c r="H291" s="110" t="str">
        <f>TEXT(Calender[[#This Row],[Date]],"yymmdd")</f>
        <v>270604</v>
      </c>
    </row>
    <row r="292" spans="1:8" x14ac:dyDescent="0.3">
      <c r="A292" s="17">
        <f t="shared" si="29"/>
        <v>46543</v>
      </c>
      <c r="B292">
        <f t="shared" si="25"/>
        <v>2027</v>
      </c>
      <c r="C292" t="str">
        <f t="shared" si="24"/>
        <v>Jun-27</v>
      </c>
      <c r="D292">
        <f t="shared" si="26"/>
        <v>6</v>
      </c>
      <c r="E292">
        <f t="shared" si="27"/>
        <v>5</v>
      </c>
      <c r="F292" t="str">
        <f t="shared" si="28"/>
        <v>Sat</v>
      </c>
      <c r="G292">
        <f>WEEKNUM(Calender[[#This Row],[Date]])</f>
        <v>23</v>
      </c>
      <c r="H292" s="110" t="str">
        <f>TEXT(Calender[[#This Row],[Date]],"yymmdd")</f>
        <v>270605</v>
      </c>
    </row>
    <row r="293" spans="1:8" x14ac:dyDescent="0.3">
      <c r="A293" s="17">
        <f t="shared" si="29"/>
        <v>46544</v>
      </c>
      <c r="B293">
        <f t="shared" si="25"/>
        <v>2027</v>
      </c>
      <c r="C293" t="str">
        <f t="shared" si="24"/>
        <v>Jun-27</v>
      </c>
      <c r="D293">
        <f t="shared" si="26"/>
        <v>6</v>
      </c>
      <c r="E293">
        <f t="shared" si="27"/>
        <v>6</v>
      </c>
      <c r="F293" t="str">
        <f t="shared" si="28"/>
        <v>Sun</v>
      </c>
      <c r="G293">
        <f>WEEKNUM(Calender[[#This Row],[Date]])</f>
        <v>24</v>
      </c>
      <c r="H293" s="110" t="str">
        <f>TEXT(Calender[[#This Row],[Date]],"yymmdd")</f>
        <v>270606</v>
      </c>
    </row>
    <row r="294" spans="1:8" x14ac:dyDescent="0.3">
      <c r="A294" s="17">
        <f t="shared" si="29"/>
        <v>46545</v>
      </c>
      <c r="B294">
        <f t="shared" si="25"/>
        <v>2027</v>
      </c>
      <c r="C294" t="str">
        <f t="shared" si="24"/>
        <v>Jun-27</v>
      </c>
      <c r="D294">
        <f t="shared" si="26"/>
        <v>6</v>
      </c>
      <c r="E294">
        <f t="shared" si="27"/>
        <v>7</v>
      </c>
      <c r="F294" t="str">
        <f t="shared" si="28"/>
        <v>Mon</v>
      </c>
      <c r="G294">
        <f>WEEKNUM(Calender[[#This Row],[Date]])</f>
        <v>24</v>
      </c>
      <c r="H294" s="110" t="str">
        <f>TEXT(Calender[[#This Row],[Date]],"yymmdd")</f>
        <v>270607</v>
      </c>
    </row>
    <row r="295" spans="1:8" x14ac:dyDescent="0.3">
      <c r="A295" s="17">
        <f t="shared" si="29"/>
        <v>46546</v>
      </c>
      <c r="B295">
        <f t="shared" si="25"/>
        <v>2027</v>
      </c>
      <c r="C295" t="str">
        <f t="shared" si="24"/>
        <v>Jun-27</v>
      </c>
      <c r="D295">
        <f t="shared" si="26"/>
        <v>6</v>
      </c>
      <c r="E295">
        <f t="shared" si="27"/>
        <v>8</v>
      </c>
      <c r="F295" t="str">
        <f t="shared" si="28"/>
        <v>Tue</v>
      </c>
      <c r="G295">
        <f>WEEKNUM(Calender[[#This Row],[Date]])</f>
        <v>24</v>
      </c>
      <c r="H295" s="110" t="str">
        <f>TEXT(Calender[[#This Row],[Date]],"yymmdd")</f>
        <v>270608</v>
      </c>
    </row>
    <row r="296" spans="1:8" x14ac:dyDescent="0.3">
      <c r="A296" s="17">
        <f t="shared" si="29"/>
        <v>46547</v>
      </c>
      <c r="B296">
        <f t="shared" si="25"/>
        <v>2027</v>
      </c>
      <c r="C296" t="str">
        <f t="shared" si="24"/>
        <v>Jun-27</v>
      </c>
      <c r="D296">
        <f t="shared" si="26"/>
        <v>6</v>
      </c>
      <c r="E296">
        <f t="shared" si="27"/>
        <v>9</v>
      </c>
      <c r="F296" t="str">
        <f t="shared" si="28"/>
        <v>Wed</v>
      </c>
      <c r="G296">
        <f>WEEKNUM(Calender[[#This Row],[Date]])</f>
        <v>24</v>
      </c>
      <c r="H296" s="110" t="str">
        <f>TEXT(Calender[[#This Row],[Date]],"yymmdd")</f>
        <v>270609</v>
      </c>
    </row>
    <row r="297" spans="1:8" x14ac:dyDescent="0.3">
      <c r="A297" s="17">
        <f t="shared" si="29"/>
        <v>46548</v>
      </c>
      <c r="B297">
        <f t="shared" si="25"/>
        <v>2027</v>
      </c>
      <c r="C297" t="str">
        <f t="shared" si="24"/>
        <v>Jun-27</v>
      </c>
      <c r="D297">
        <f t="shared" si="26"/>
        <v>6</v>
      </c>
      <c r="E297">
        <f t="shared" si="27"/>
        <v>10</v>
      </c>
      <c r="F297" t="str">
        <f t="shared" si="28"/>
        <v>Thu</v>
      </c>
      <c r="G297">
        <f>WEEKNUM(Calender[[#This Row],[Date]])</f>
        <v>24</v>
      </c>
      <c r="H297" s="110" t="str">
        <f>TEXT(Calender[[#This Row],[Date]],"yymmdd")</f>
        <v>270610</v>
      </c>
    </row>
    <row r="298" spans="1:8" x14ac:dyDescent="0.3">
      <c r="A298" s="17">
        <f t="shared" si="29"/>
        <v>46549</v>
      </c>
      <c r="B298">
        <f t="shared" si="25"/>
        <v>2027</v>
      </c>
      <c r="C298" t="str">
        <f t="shared" si="24"/>
        <v>Jun-27</v>
      </c>
      <c r="D298">
        <f t="shared" si="26"/>
        <v>6</v>
      </c>
      <c r="E298">
        <f t="shared" si="27"/>
        <v>11</v>
      </c>
      <c r="F298" t="str">
        <f t="shared" si="28"/>
        <v>Fri</v>
      </c>
      <c r="G298">
        <f>WEEKNUM(Calender[[#This Row],[Date]])</f>
        <v>24</v>
      </c>
      <c r="H298" s="110" t="str">
        <f>TEXT(Calender[[#This Row],[Date]],"yymmdd")</f>
        <v>270611</v>
      </c>
    </row>
    <row r="299" spans="1:8" x14ac:dyDescent="0.3">
      <c r="A299" s="17">
        <f t="shared" si="29"/>
        <v>46550</v>
      </c>
      <c r="B299">
        <f t="shared" si="25"/>
        <v>2027</v>
      </c>
      <c r="C299" t="str">
        <f t="shared" si="24"/>
        <v>Jun-27</v>
      </c>
      <c r="D299">
        <f t="shared" si="26"/>
        <v>6</v>
      </c>
      <c r="E299">
        <f t="shared" si="27"/>
        <v>12</v>
      </c>
      <c r="F299" t="str">
        <f t="shared" si="28"/>
        <v>Sat</v>
      </c>
      <c r="G299">
        <f>WEEKNUM(Calender[[#This Row],[Date]])</f>
        <v>24</v>
      </c>
      <c r="H299" s="110" t="str">
        <f>TEXT(Calender[[#This Row],[Date]],"yymmdd")</f>
        <v>270612</v>
      </c>
    </row>
    <row r="300" spans="1:8" x14ac:dyDescent="0.3">
      <c r="A300" s="17">
        <f t="shared" si="29"/>
        <v>46551</v>
      </c>
      <c r="B300">
        <f t="shared" si="25"/>
        <v>2027</v>
      </c>
      <c r="C300" t="str">
        <f t="shared" si="24"/>
        <v>Jun-27</v>
      </c>
      <c r="D300">
        <f t="shared" si="26"/>
        <v>6</v>
      </c>
      <c r="E300">
        <f t="shared" si="27"/>
        <v>13</v>
      </c>
      <c r="F300" t="str">
        <f t="shared" si="28"/>
        <v>Sun</v>
      </c>
      <c r="G300">
        <f>WEEKNUM(Calender[[#This Row],[Date]])</f>
        <v>25</v>
      </c>
      <c r="H300" s="110" t="str">
        <f>TEXT(Calender[[#This Row],[Date]],"yymmdd")</f>
        <v>270613</v>
      </c>
    </row>
    <row r="301" spans="1:8" x14ac:dyDescent="0.3">
      <c r="A301" s="17">
        <f t="shared" si="29"/>
        <v>46552</v>
      </c>
      <c r="B301">
        <f t="shared" si="25"/>
        <v>2027</v>
      </c>
      <c r="C301" t="str">
        <f t="shared" si="24"/>
        <v>Jun-27</v>
      </c>
      <c r="D301">
        <f t="shared" si="26"/>
        <v>6</v>
      </c>
      <c r="E301">
        <f t="shared" si="27"/>
        <v>14</v>
      </c>
      <c r="F301" t="str">
        <f t="shared" si="28"/>
        <v>Mon</v>
      </c>
      <c r="G301">
        <f>WEEKNUM(Calender[[#This Row],[Date]])</f>
        <v>25</v>
      </c>
      <c r="H301" s="110" t="str">
        <f>TEXT(Calender[[#This Row],[Date]],"yymmdd")</f>
        <v>270614</v>
      </c>
    </row>
    <row r="302" spans="1:8" x14ac:dyDescent="0.3">
      <c r="A302" s="17">
        <f t="shared" si="29"/>
        <v>46553</v>
      </c>
      <c r="B302">
        <f t="shared" si="25"/>
        <v>2027</v>
      </c>
      <c r="C302" t="str">
        <f t="shared" si="24"/>
        <v>Jun-27</v>
      </c>
      <c r="D302">
        <f t="shared" si="26"/>
        <v>6</v>
      </c>
      <c r="E302">
        <f t="shared" si="27"/>
        <v>15</v>
      </c>
      <c r="F302" t="str">
        <f t="shared" si="28"/>
        <v>Tue</v>
      </c>
      <c r="G302">
        <f>WEEKNUM(Calender[[#This Row],[Date]])</f>
        <v>25</v>
      </c>
      <c r="H302" s="110" t="str">
        <f>TEXT(Calender[[#This Row],[Date]],"yymmdd")</f>
        <v>270615</v>
      </c>
    </row>
    <row r="303" spans="1:8" x14ac:dyDescent="0.3">
      <c r="A303" s="17">
        <f t="shared" si="29"/>
        <v>46554</v>
      </c>
      <c r="B303">
        <f t="shared" si="25"/>
        <v>2027</v>
      </c>
      <c r="C303" t="str">
        <f t="shared" si="24"/>
        <v>Jun-27</v>
      </c>
      <c r="D303">
        <f t="shared" si="26"/>
        <v>6</v>
      </c>
      <c r="E303">
        <f t="shared" si="27"/>
        <v>16</v>
      </c>
      <c r="F303" t="str">
        <f t="shared" si="28"/>
        <v>Wed</v>
      </c>
      <c r="G303">
        <f>WEEKNUM(Calender[[#This Row],[Date]])</f>
        <v>25</v>
      </c>
      <c r="H303" s="110" t="str">
        <f>TEXT(Calender[[#This Row],[Date]],"yymmdd")</f>
        <v>270616</v>
      </c>
    </row>
    <row r="304" spans="1:8" x14ac:dyDescent="0.3">
      <c r="A304" s="17">
        <f t="shared" si="29"/>
        <v>46555</v>
      </c>
      <c r="B304">
        <f t="shared" si="25"/>
        <v>2027</v>
      </c>
      <c r="C304" t="str">
        <f t="shared" si="24"/>
        <v>Jun-27</v>
      </c>
      <c r="D304">
        <f t="shared" si="26"/>
        <v>6</v>
      </c>
      <c r="E304">
        <f t="shared" si="27"/>
        <v>17</v>
      </c>
      <c r="F304" t="str">
        <f t="shared" si="28"/>
        <v>Thu</v>
      </c>
      <c r="G304">
        <f>WEEKNUM(Calender[[#This Row],[Date]])</f>
        <v>25</v>
      </c>
      <c r="H304" s="110" t="str">
        <f>TEXT(Calender[[#This Row],[Date]],"yymmdd")</f>
        <v>270617</v>
      </c>
    </row>
    <row r="305" spans="1:8" x14ac:dyDescent="0.3">
      <c r="A305" s="17">
        <f t="shared" si="29"/>
        <v>46556</v>
      </c>
      <c r="B305">
        <f t="shared" si="25"/>
        <v>2027</v>
      </c>
      <c r="C305" t="str">
        <f t="shared" si="24"/>
        <v>Jun-27</v>
      </c>
      <c r="D305">
        <f t="shared" si="26"/>
        <v>6</v>
      </c>
      <c r="E305">
        <f t="shared" si="27"/>
        <v>18</v>
      </c>
      <c r="F305" t="str">
        <f t="shared" si="28"/>
        <v>Fri</v>
      </c>
      <c r="G305">
        <f>WEEKNUM(Calender[[#This Row],[Date]])</f>
        <v>25</v>
      </c>
      <c r="H305" s="110" t="str">
        <f>TEXT(Calender[[#This Row],[Date]],"yymmdd")</f>
        <v>270618</v>
      </c>
    </row>
    <row r="306" spans="1:8" x14ac:dyDescent="0.3">
      <c r="A306" s="17">
        <f t="shared" si="29"/>
        <v>46557</v>
      </c>
      <c r="B306">
        <f t="shared" si="25"/>
        <v>2027</v>
      </c>
      <c r="C306" t="str">
        <f t="shared" si="24"/>
        <v>Jun-27</v>
      </c>
      <c r="D306">
        <f t="shared" si="26"/>
        <v>6</v>
      </c>
      <c r="E306">
        <f t="shared" si="27"/>
        <v>19</v>
      </c>
      <c r="F306" t="str">
        <f t="shared" si="28"/>
        <v>Sat</v>
      </c>
      <c r="G306">
        <f>WEEKNUM(Calender[[#This Row],[Date]])</f>
        <v>25</v>
      </c>
      <c r="H306" s="110" t="str">
        <f>TEXT(Calender[[#This Row],[Date]],"yymmdd")</f>
        <v>270619</v>
      </c>
    </row>
    <row r="307" spans="1:8" x14ac:dyDescent="0.3">
      <c r="A307" s="17">
        <f t="shared" si="29"/>
        <v>46558</v>
      </c>
      <c r="B307">
        <f t="shared" si="25"/>
        <v>2027</v>
      </c>
      <c r="C307" t="str">
        <f t="shared" si="24"/>
        <v>Jun-27</v>
      </c>
      <c r="D307">
        <f t="shared" si="26"/>
        <v>6</v>
      </c>
      <c r="E307">
        <f t="shared" si="27"/>
        <v>20</v>
      </c>
      <c r="F307" t="str">
        <f t="shared" si="28"/>
        <v>Sun</v>
      </c>
      <c r="G307">
        <f>WEEKNUM(Calender[[#This Row],[Date]])</f>
        <v>26</v>
      </c>
      <c r="H307" s="110" t="str">
        <f>TEXT(Calender[[#This Row],[Date]],"yymmdd")</f>
        <v>270620</v>
      </c>
    </row>
    <row r="308" spans="1:8" x14ac:dyDescent="0.3">
      <c r="A308" s="17">
        <f t="shared" si="29"/>
        <v>46559</v>
      </c>
      <c r="B308">
        <f t="shared" si="25"/>
        <v>2027</v>
      </c>
      <c r="C308" t="str">
        <f t="shared" si="24"/>
        <v>Jun-27</v>
      </c>
      <c r="D308">
        <f t="shared" si="26"/>
        <v>6</v>
      </c>
      <c r="E308">
        <f t="shared" si="27"/>
        <v>21</v>
      </c>
      <c r="F308" t="str">
        <f t="shared" si="28"/>
        <v>Mon</v>
      </c>
      <c r="G308">
        <f>WEEKNUM(Calender[[#This Row],[Date]])</f>
        <v>26</v>
      </c>
      <c r="H308" s="110" t="str">
        <f>TEXT(Calender[[#This Row],[Date]],"yymmdd")</f>
        <v>270621</v>
      </c>
    </row>
    <row r="309" spans="1:8" x14ac:dyDescent="0.3">
      <c r="A309" s="17">
        <f t="shared" si="29"/>
        <v>46560</v>
      </c>
      <c r="B309">
        <f t="shared" si="25"/>
        <v>2027</v>
      </c>
      <c r="C309" t="str">
        <f t="shared" si="24"/>
        <v>Jun-27</v>
      </c>
      <c r="D309">
        <f t="shared" si="26"/>
        <v>6</v>
      </c>
      <c r="E309">
        <f t="shared" si="27"/>
        <v>22</v>
      </c>
      <c r="F309" t="str">
        <f t="shared" si="28"/>
        <v>Tue</v>
      </c>
      <c r="G309">
        <f>WEEKNUM(Calender[[#This Row],[Date]])</f>
        <v>26</v>
      </c>
      <c r="H309" s="110" t="str">
        <f>TEXT(Calender[[#This Row],[Date]],"yymmdd")</f>
        <v>270622</v>
      </c>
    </row>
    <row r="310" spans="1:8" x14ac:dyDescent="0.3">
      <c r="A310" s="17">
        <f t="shared" si="29"/>
        <v>46561</v>
      </c>
      <c r="B310">
        <f t="shared" si="25"/>
        <v>2027</v>
      </c>
      <c r="C310" t="str">
        <f t="shared" si="24"/>
        <v>Jun-27</v>
      </c>
      <c r="D310">
        <f t="shared" si="26"/>
        <v>6</v>
      </c>
      <c r="E310">
        <f t="shared" si="27"/>
        <v>23</v>
      </c>
      <c r="F310" t="str">
        <f t="shared" si="28"/>
        <v>Wed</v>
      </c>
      <c r="G310">
        <f>WEEKNUM(Calender[[#This Row],[Date]])</f>
        <v>26</v>
      </c>
      <c r="H310" s="110" t="str">
        <f>TEXT(Calender[[#This Row],[Date]],"yymmdd")</f>
        <v>270623</v>
      </c>
    </row>
    <row r="311" spans="1:8" x14ac:dyDescent="0.3">
      <c r="A311" s="17">
        <f t="shared" si="29"/>
        <v>46562</v>
      </c>
      <c r="B311">
        <f t="shared" si="25"/>
        <v>2027</v>
      </c>
      <c r="C311" t="str">
        <f t="shared" si="24"/>
        <v>Jun-27</v>
      </c>
      <c r="D311">
        <f t="shared" si="26"/>
        <v>6</v>
      </c>
      <c r="E311">
        <f t="shared" si="27"/>
        <v>24</v>
      </c>
      <c r="F311" t="str">
        <f t="shared" si="28"/>
        <v>Thu</v>
      </c>
      <c r="G311">
        <f>WEEKNUM(Calender[[#This Row],[Date]])</f>
        <v>26</v>
      </c>
      <c r="H311" s="110" t="str">
        <f>TEXT(Calender[[#This Row],[Date]],"yymmdd")</f>
        <v>270624</v>
      </c>
    </row>
    <row r="312" spans="1:8" x14ac:dyDescent="0.3">
      <c r="A312" s="17">
        <f t="shared" si="29"/>
        <v>46563</v>
      </c>
      <c r="B312">
        <f t="shared" si="25"/>
        <v>2027</v>
      </c>
      <c r="C312" t="str">
        <f t="shared" si="24"/>
        <v>Jun-27</v>
      </c>
      <c r="D312">
        <f t="shared" si="26"/>
        <v>6</v>
      </c>
      <c r="E312">
        <f t="shared" si="27"/>
        <v>25</v>
      </c>
      <c r="F312" t="str">
        <f t="shared" si="28"/>
        <v>Fri</v>
      </c>
      <c r="G312">
        <f>WEEKNUM(Calender[[#This Row],[Date]])</f>
        <v>26</v>
      </c>
      <c r="H312" s="110" t="str">
        <f>TEXT(Calender[[#This Row],[Date]],"yymmdd")</f>
        <v>270625</v>
      </c>
    </row>
    <row r="313" spans="1:8" x14ac:dyDescent="0.3">
      <c r="A313" s="17">
        <f t="shared" si="29"/>
        <v>46564</v>
      </c>
      <c r="B313">
        <f t="shared" si="25"/>
        <v>2027</v>
      </c>
      <c r="C313" t="str">
        <f t="shared" si="24"/>
        <v>Jun-27</v>
      </c>
      <c r="D313">
        <f t="shared" si="26"/>
        <v>6</v>
      </c>
      <c r="E313">
        <f t="shared" si="27"/>
        <v>26</v>
      </c>
      <c r="F313" t="str">
        <f t="shared" si="28"/>
        <v>Sat</v>
      </c>
      <c r="G313">
        <f>WEEKNUM(Calender[[#This Row],[Date]])</f>
        <v>26</v>
      </c>
      <c r="H313" s="110" t="str">
        <f>TEXT(Calender[[#This Row],[Date]],"yymmdd")</f>
        <v>270626</v>
      </c>
    </row>
    <row r="314" spans="1:8" x14ac:dyDescent="0.3">
      <c r="A314" s="17">
        <f t="shared" si="29"/>
        <v>46565</v>
      </c>
      <c r="B314">
        <f t="shared" si="25"/>
        <v>2027</v>
      </c>
      <c r="C314" t="str">
        <f t="shared" si="24"/>
        <v>Jun-27</v>
      </c>
      <c r="D314">
        <f t="shared" si="26"/>
        <v>6</v>
      </c>
      <c r="E314">
        <f t="shared" si="27"/>
        <v>27</v>
      </c>
      <c r="F314" t="str">
        <f t="shared" si="28"/>
        <v>Sun</v>
      </c>
      <c r="G314">
        <f>WEEKNUM(Calender[[#This Row],[Date]])</f>
        <v>27</v>
      </c>
      <c r="H314" s="110" t="str">
        <f>TEXT(Calender[[#This Row],[Date]],"yymmdd")</f>
        <v>270627</v>
      </c>
    </row>
    <row r="315" spans="1:8" x14ac:dyDescent="0.3">
      <c r="A315" s="17">
        <f t="shared" si="29"/>
        <v>46566</v>
      </c>
      <c r="B315">
        <f t="shared" si="25"/>
        <v>2027</v>
      </c>
      <c r="C315" t="str">
        <f t="shared" si="24"/>
        <v>Jun-27</v>
      </c>
      <c r="D315">
        <f t="shared" si="26"/>
        <v>6</v>
      </c>
      <c r="E315">
        <f t="shared" si="27"/>
        <v>28</v>
      </c>
      <c r="F315" t="str">
        <f t="shared" si="28"/>
        <v>Mon</v>
      </c>
      <c r="G315">
        <f>WEEKNUM(Calender[[#This Row],[Date]])</f>
        <v>27</v>
      </c>
      <c r="H315" s="110" t="str">
        <f>TEXT(Calender[[#This Row],[Date]],"yymmdd")</f>
        <v>270628</v>
      </c>
    </row>
    <row r="316" spans="1:8" x14ac:dyDescent="0.3">
      <c r="A316" s="17">
        <f t="shared" si="29"/>
        <v>46567</v>
      </c>
      <c r="B316">
        <f t="shared" si="25"/>
        <v>2027</v>
      </c>
      <c r="C316" t="str">
        <f t="shared" si="24"/>
        <v>Jun-27</v>
      </c>
      <c r="D316">
        <f t="shared" si="26"/>
        <v>6</v>
      </c>
      <c r="E316">
        <f t="shared" si="27"/>
        <v>29</v>
      </c>
      <c r="F316" t="str">
        <f t="shared" si="28"/>
        <v>Tue</v>
      </c>
      <c r="G316">
        <f>WEEKNUM(Calender[[#This Row],[Date]])</f>
        <v>27</v>
      </c>
      <c r="H316" s="110" t="str">
        <f>TEXT(Calender[[#This Row],[Date]],"yymmdd")</f>
        <v>270629</v>
      </c>
    </row>
    <row r="317" spans="1:8" x14ac:dyDescent="0.3">
      <c r="A317" s="17">
        <f t="shared" si="29"/>
        <v>46568</v>
      </c>
      <c r="B317">
        <f t="shared" si="25"/>
        <v>2027</v>
      </c>
      <c r="C317" t="str">
        <f t="shared" si="24"/>
        <v>Jun-27</v>
      </c>
      <c r="D317">
        <f t="shared" si="26"/>
        <v>6</v>
      </c>
      <c r="E317">
        <f t="shared" si="27"/>
        <v>30</v>
      </c>
      <c r="F317" t="str">
        <f t="shared" si="28"/>
        <v>Wed</v>
      </c>
      <c r="G317">
        <f>WEEKNUM(Calender[[#This Row],[Date]])</f>
        <v>27</v>
      </c>
      <c r="H317" s="110" t="str">
        <f>TEXT(Calender[[#This Row],[Date]],"yymmdd")</f>
        <v>270630</v>
      </c>
    </row>
    <row r="318" spans="1:8" x14ac:dyDescent="0.3">
      <c r="A318" s="17">
        <f t="shared" si="29"/>
        <v>46569</v>
      </c>
      <c r="B318">
        <f t="shared" si="25"/>
        <v>2027</v>
      </c>
      <c r="C318" t="str">
        <f t="shared" si="24"/>
        <v>Jul-27</v>
      </c>
      <c r="D318">
        <f t="shared" si="26"/>
        <v>7</v>
      </c>
      <c r="E318">
        <f t="shared" si="27"/>
        <v>1</v>
      </c>
      <c r="F318" t="str">
        <f t="shared" si="28"/>
        <v>Thu</v>
      </c>
      <c r="G318">
        <f>WEEKNUM(Calender[[#This Row],[Date]])</f>
        <v>27</v>
      </c>
      <c r="H318" s="110" t="str">
        <f>TEXT(Calender[[#This Row],[Date]],"yymmdd")</f>
        <v>270701</v>
      </c>
    </row>
    <row r="319" spans="1:8" x14ac:dyDescent="0.3">
      <c r="A319" s="17">
        <f t="shared" si="29"/>
        <v>46570</v>
      </c>
      <c r="B319">
        <f t="shared" si="25"/>
        <v>2027</v>
      </c>
      <c r="C319" t="str">
        <f t="shared" si="24"/>
        <v>Jul-27</v>
      </c>
      <c r="D319">
        <f t="shared" si="26"/>
        <v>7</v>
      </c>
      <c r="E319">
        <f t="shared" si="27"/>
        <v>2</v>
      </c>
      <c r="F319" t="str">
        <f t="shared" si="28"/>
        <v>Fri</v>
      </c>
      <c r="G319">
        <f>WEEKNUM(Calender[[#This Row],[Date]])</f>
        <v>27</v>
      </c>
      <c r="H319" s="110" t="str">
        <f>TEXT(Calender[[#This Row],[Date]],"yymmdd")</f>
        <v>270702</v>
      </c>
    </row>
    <row r="320" spans="1:8" x14ac:dyDescent="0.3">
      <c r="A320" s="17">
        <f t="shared" si="29"/>
        <v>46571</v>
      </c>
      <c r="B320">
        <f t="shared" si="25"/>
        <v>2027</v>
      </c>
      <c r="C320" t="str">
        <f t="shared" si="24"/>
        <v>Jul-27</v>
      </c>
      <c r="D320">
        <f t="shared" si="26"/>
        <v>7</v>
      </c>
      <c r="E320">
        <f t="shared" si="27"/>
        <v>3</v>
      </c>
      <c r="F320" t="str">
        <f t="shared" si="28"/>
        <v>Sat</v>
      </c>
      <c r="G320">
        <f>WEEKNUM(Calender[[#This Row],[Date]])</f>
        <v>27</v>
      </c>
      <c r="H320" s="110" t="str">
        <f>TEXT(Calender[[#This Row],[Date]],"yymmdd")</f>
        <v>270703</v>
      </c>
    </row>
    <row r="321" spans="1:8" x14ac:dyDescent="0.3">
      <c r="A321" s="17">
        <f t="shared" si="29"/>
        <v>46572</v>
      </c>
      <c r="B321">
        <f t="shared" si="25"/>
        <v>2027</v>
      </c>
      <c r="C321" t="str">
        <f t="shared" si="24"/>
        <v>Jul-27</v>
      </c>
      <c r="D321">
        <f t="shared" si="26"/>
        <v>7</v>
      </c>
      <c r="E321">
        <f t="shared" si="27"/>
        <v>4</v>
      </c>
      <c r="F321" t="str">
        <f t="shared" si="28"/>
        <v>Sun</v>
      </c>
      <c r="G321">
        <f>WEEKNUM(Calender[[#This Row],[Date]])</f>
        <v>28</v>
      </c>
      <c r="H321" s="110" t="str">
        <f>TEXT(Calender[[#This Row],[Date]],"yymmdd")</f>
        <v>270704</v>
      </c>
    </row>
    <row r="322" spans="1:8" x14ac:dyDescent="0.3">
      <c r="A322" s="17">
        <f t="shared" si="29"/>
        <v>46573</v>
      </c>
      <c r="B322">
        <f t="shared" si="25"/>
        <v>2027</v>
      </c>
      <c r="C322" t="str">
        <f t="shared" ref="C322:C385" si="30">TEXT(A322,"mmm-yy")</f>
        <v>Jul-27</v>
      </c>
      <c r="D322">
        <f t="shared" si="26"/>
        <v>7</v>
      </c>
      <c r="E322">
        <f t="shared" si="27"/>
        <v>5</v>
      </c>
      <c r="F322" t="str">
        <f t="shared" si="28"/>
        <v>Mon</v>
      </c>
      <c r="G322">
        <f>WEEKNUM(Calender[[#This Row],[Date]])</f>
        <v>28</v>
      </c>
      <c r="H322" s="110" t="str">
        <f>TEXT(Calender[[#This Row],[Date]],"yymmdd")</f>
        <v>270705</v>
      </c>
    </row>
    <row r="323" spans="1:8" x14ac:dyDescent="0.3">
      <c r="A323" s="17">
        <f t="shared" si="29"/>
        <v>46574</v>
      </c>
      <c r="B323">
        <f t="shared" ref="B323:B386" si="31">YEAR(A323)</f>
        <v>2027</v>
      </c>
      <c r="C323" t="str">
        <f t="shared" si="30"/>
        <v>Jul-27</v>
      </c>
      <c r="D323">
        <f t="shared" ref="D323:D386" si="32">MONTH(A323)</f>
        <v>7</v>
      </c>
      <c r="E323">
        <f t="shared" ref="E323:E386" si="33">DAY(A323)</f>
        <v>6</v>
      </c>
      <c r="F323" t="str">
        <f t="shared" ref="F323:F386" si="34">TEXT(A323,"ddd")</f>
        <v>Tue</v>
      </c>
      <c r="G323">
        <f>WEEKNUM(Calender[[#This Row],[Date]])</f>
        <v>28</v>
      </c>
      <c r="H323" s="110" t="str">
        <f>TEXT(Calender[[#This Row],[Date]],"yymmdd")</f>
        <v>270706</v>
      </c>
    </row>
    <row r="324" spans="1:8" x14ac:dyDescent="0.3">
      <c r="A324" s="17">
        <f t="shared" ref="A324:A387" si="35">A323+1</f>
        <v>46575</v>
      </c>
      <c r="B324">
        <f t="shared" si="31"/>
        <v>2027</v>
      </c>
      <c r="C324" t="str">
        <f t="shared" si="30"/>
        <v>Jul-27</v>
      </c>
      <c r="D324">
        <f t="shared" si="32"/>
        <v>7</v>
      </c>
      <c r="E324">
        <f t="shared" si="33"/>
        <v>7</v>
      </c>
      <c r="F324" t="str">
        <f t="shared" si="34"/>
        <v>Wed</v>
      </c>
      <c r="G324">
        <f>WEEKNUM(Calender[[#This Row],[Date]])</f>
        <v>28</v>
      </c>
      <c r="H324" s="110" t="str">
        <f>TEXT(Calender[[#This Row],[Date]],"yymmdd")</f>
        <v>270707</v>
      </c>
    </row>
    <row r="325" spans="1:8" x14ac:dyDescent="0.3">
      <c r="A325" s="17">
        <f t="shared" si="35"/>
        <v>46576</v>
      </c>
      <c r="B325">
        <f t="shared" si="31"/>
        <v>2027</v>
      </c>
      <c r="C325" t="str">
        <f t="shared" si="30"/>
        <v>Jul-27</v>
      </c>
      <c r="D325">
        <f t="shared" si="32"/>
        <v>7</v>
      </c>
      <c r="E325">
        <f t="shared" si="33"/>
        <v>8</v>
      </c>
      <c r="F325" t="str">
        <f t="shared" si="34"/>
        <v>Thu</v>
      </c>
      <c r="G325">
        <f>WEEKNUM(Calender[[#This Row],[Date]])</f>
        <v>28</v>
      </c>
      <c r="H325" s="110" t="str">
        <f>TEXT(Calender[[#This Row],[Date]],"yymmdd")</f>
        <v>270708</v>
      </c>
    </row>
    <row r="326" spans="1:8" x14ac:dyDescent="0.3">
      <c r="A326" s="17">
        <f t="shared" si="35"/>
        <v>46577</v>
      </c>
      <c r="B326">
        <f t="shared" si="31"/>
        <v>2027</v>
      </c>
      <c r="C326" t="str">
        <f t="shared" si="30"/>
        <v>Jul-27</v>
      </c>
      <c r="D326">
        <f t="shared" si="32"/>
        <v>7</v>
      </c>
      <c r="E326">
        <f t="shared" si="33"/>
        <v>9</v>
      </c>
      <c r="F326" t="str">
        <f t="shared" si="34"/>
        <v>Fri</v>
      </c>
      <c r="G326">
        <f>WEEKNUM(Calender[[#This Row],[Date]])</f>
        <v>28</v>
      </c>
      <c r="H326" s="110" t="str">
        <f>TEXT(Calender[[#This Row],[Date]],"yymmdd")</f>
        <v>270709</v>
      </c>
    </row>
    <row r="327" spans="1:8" x14ac:dyDescent="0.3">
      <c r="A327" s="17">
        <f t="shared" si="35"/>
        <v>46578</v>
      </c>
      <c r="B327">
        <f t="shared" si="31"/>
        <v>2027</v>
      </c>
      <c r="C327" t="str">
        <f t="shared" si="30"/>
        <v>Jul-27</v>
      </c>
      <c r="D327">
        <f t="shared" si="32"/>
        <v>7</v>
      </c>
      <c r="E327">
        <f t="shared" si="33"/>
        <v>10</v>
      </c>
      <c r="F327" t="str">
        <f t="shared" si="34"/>
        <v>Sat</v>
      </c>
      <c r="G327">
        <f>WEEKNUM(Calender[[#This Row],[Date]])</f>
        <v>28</v>
      </c>
      <c r="H327" s="110" t="str">
        <f>TEXT(Calender[[#This Row],[Date]],"yymmdd")</f>
        <v>270710</v>
      </c>
    </row>
    <row r="328" spans="1:8" x14ac:dyDescent="0.3">
      <c r="A328" s="17">
        <f t="shared" si="35"/>
        <v>46579</v>
      </c>
      <c r="B328">
        <f t="shared" si="31"/>
        <v>2027</v>
      </c>
      <c r="C328" t="str">
        <f t="shared" si="30"/>
        <v>Jul-27</v>
      </c>
      <c r="D328">
        <f t="shared" si="32"/>
        <v>7</v>
      </c>
      <c r="E328">
        <f t="shared" si="33"/>
        <v>11</v>
      </c>
      <c r="F328" t="str">
        <f t="shared" si="34"/>
        <v>Sun</v>
      </c>
      <c r="G328">
        <f>WEEKNUM(Calender[[#This Row],[Date]])</f>
        <v>29</v>
      </c>
      <c r="H328" s="110" t="str">
        <f>TEXT(Calender[[#This Row],[Date]],"yymmdd")</f>
        <v>270711</v>
      </c>
    </row>
    <row r="329" spans="1:8" x14ac:dyDescent="0.3">
      <c r="A329" s="17">
        <f t="shared" si="35"/>
        <v>46580</v>
      </c>
      <c r="B329">
        <f t="shared" si="31"/>
        <v>2027</v>
      </c>
      <c r="C329" t="str">
        <f t="shared" si="30"/>
        <v>Jul-27</v>
      </c>
      <c r="D329">
        <f t="shared" si="32"/>
        <v>7</v>
      </c>
      <c r="E329">
        <f t="shared" si="33"/>
        <v>12</v>
      </c>
      <c r="F329" t="str">
        <f t="shared" si="34"/>
        <v>Mon</v>
      </c>
      <c r="G329">
        <f>WEEKNUM(Calender[[#This Row],[Date]])</f>
        <v>29</v>
      </c>
      <c r="H329" s="110" t="str">
        <f>TEXT(Calender[[#This Row],[Date]],"yymmdd")</f>
        <v>270712</v>
      </c>
    </row>
    <row r="330" spans="1:8" x14ac:dyDescent="0.3">
      <c r="A330" s="17">
        <f t="shared" si="35"/>
        <v>46581</v>
      </c>
      <c r="B330">
        <f t="shared" si="31"/>
        <v>2027</v>
      </c>
      <c r="C330" t="str">
        <f t="shared" si="30"/>
        <v>Jul-27</v>
      </c>
      <c r="D330">
        <f t="shared" si="32"/>
        <v>7</v>
      </c>
      <c r="E330">
        <f t="shared" si="33"/>
        <v>13</v>
      </c>
      <c r="F330" t="str">
        <f t="shared" si="34"/>
        <v>Tue</v>
      </c>
      <c r="G330">
        <f>WEEKNUM(Calender[[#This Row],[Date]])</f>
        <v>29</v>
      </c>
      <c r="H330" s="110" t="str">
        <f>TEXT(Calender[[#This Row],[Date]],"yymmdd")</f>
        <v>270713</v>
      </c>
    </row>
    <row r="331" spans="1:8" x14ac:dyDescent="0.3">
      <c r="A331" s="17">
        <f t="shared" si="35"/>
        <v>46582</v>
      </c>
      <c r="B331">
        <f t="shared" si="31"/>
        <v>2027</v>
      </c>
      <c r="C331" t="str">
        <f t="shared" si="30"/>
        <v>Jul-27</v>
      </c>
      <c r="D331">
        <f t="shared" si="32"/>
        <v>7</v>
      </c>
      <c r="E331">
        <f t="shared" si="33"/>
        <v>14</v>
      </c>
      <c r="F331" t="str">
        <f t="shared" si="34"/>
        <v>Wed</v>
      </c>
      <c r="G331">
        <f>WEEKNUM(Calender[[#This Row],[Date]])</f>
        <v>29</v>
      </c>
      <c r="H331" s="110" t="str">
        <f>TEXT(Calender[[#This Row],[Date]],"yymmdd")</f>
        <v>270714</v>
      </c>
    </row>
    <row r="332" spans="1:8" x14ac:dyDescent="0.3">
      <c r="A332" s="17">
        <f t="shared" si="35"/>
        <v>46583</v>
      </c>
      <c r="B332">
        <f t="shared" si="31"/>
        <v>2027</v>
      </c>
      <c r="C332" t="str">
        <f t="shared" si="30"/>
        <v>Jul-27</v>
      </c>
      <c r="D332">
        <f t="shared" si="32"/>
        <v>7</v>
      </c>
      <c r="E332">
        <f t="shared" si="33"/>
        <v>15</v>
      </c>
      <c r="F332" t="str">
        <f t="shared" si="34"/>
        <v>Thu</v>
      </c>
      <c r="G332">
        <f>WEEKNUM(Calender[[#This Row],[Date]])</f>
        <v>29</v>
      </c>
      <c r="H332" s="110" t="str">
        <f>TEXT(Calender[[#This Row],[Date]],"yymmdd")</f>
        <v>270715</v>
      </c>
    </row>
    <row r="333" spans="1:8" x14ac:dyDescent="0.3">
      <c r="A333" s="17">
        <f t="shared" si="35"/>
        <v>46584</v>
      </c>
      <c r="B333">
        <f t="shared" si="31"/>
        <v>2027</v>
      </c>
      <c r="C333" t="str">
        <f t="shared" si="30"/>
        <v>Jul-27</v>
      </c>
      <c r="D333">
        <f t="shared" si="32"/>
        <v>7</v>
      </c>
      <c r="E333">
        <f t="shared" si="33"/>
        <v>16</v>
      </c>
      <c r="F333" t="str">
        <f t="shared" si="34"/>
        <v>Fri</v>
      </c>
      <c r="G333">
        <f>WEEKNUM(Calender[[#This Row],[Date]])</f>
        <v>29</v>
      </c>
      <c r="H333" s="110" t="str">
        <f>TEXT(Calender[[#This Row],[Date]],"yymmdd")</f>
        <v>270716</v>
      </c>
    </row>
    <row r="334" spans="1:8" x14ac:dyDescent="0.3">
      <c r="A334" s="17">
        <f t="shared" si="35"/>
        <v>46585</v>
      </c>
      <c r="B334">
        <f t="shared" si="31"/>
        <v>2027</v>
      </c>
      <c r="C334" t="str">
        <f t="shared" si="30"/>
        <v>Jul-27</v>
      </c>
      <c r="D334">
        <f t="shared" si="32"/>
        <v>7</v>
      </c>
      <c r="E334">
        <f t="shared" si="33"/>
        <v>17</v>
      </c>
      <c r="F334" t="str">
        <f t="shared" si="34"/>
        <v>Sat</v>
      </c>
      <c r="G334">
        <f>WEEKNUM(Calender[[#This Row],[Date]])</f>
        <v>29</v>
      </c>
      <c r="H334" s="110" t="str">
        <f>TEXT(Calender[[#This Row],[Date]],"yymmdd")</f>
        <v>270717</v>
      </c>
    </row>
    <row r="335" spans="1:8" x14ac:dyDescent="0.3">
      <c r="A335" s="17">
        <f t="shared" si="35"/>
        <v>46586</v>
      </c>
      <c r="B335">
        <f t="shared" si="31"/>
        <v>2027</v>
      </c>
      <c r="C335" t="str">
        <f t="shared" si="30"/>
        <v>Jul-27</v>
      </c>
      <c r="D335">
        <f t="shared" si="32"/>
        <v>7</v>
      </c>
      <c r="E335">
        <f t="shared" si="33"/>
        <v>18</v>
      </c>
      <c r="F335" t="str">
        <f t="shared" si="34"/>
        <v>Sun</v>
      </c>
      <c r="G335">
        <f>WEEKNUM(Calender[[#This Row],[Date]])</f>
        <v>30</v>
      </c>
      <c r="H335" s="110" t="str">
        <f>TEXT(Calender[[#This Row],[Date]],"yymmdd")</f>
        <v>270718</v>
      </c>
    </row>
    <row r="336" spans="1:8" x14ac:dyDescent="0.3">
      <c r="A336" s="17">
        <f t="shared" si="35"/>
        <v>46587</v>
      </c>
      <c r="B336">
        <f t="shared" si="31"/>
        <v>2027</v>
      </c>
      <c r="C336" t="str">
        <f t="shared" si="30"/>
        <v>Jul-27</v>
      </c>
      <c r="D336">
        <f t="shared" si="32"/>
        <v>7</v>
      </c>
      <c r="E336">
        <f t="shared" si="33"/>
        <v>19</v>
      </c>
      <c r="F336" t="str">
        <f t="shared" si="34"/>
        <v>Mon</v>
      </c>
      <c r="G336">
        <f>WEEKNUM(Calender[[#This Row],[Date]])</f>
        <v>30</v>
      </c>
      <c r="H336" s="110" t="str">
        <f>TEXT(Calender[[#This Row],[Date]],"yymmdd")</f>
        <v>270719</v>
      </c>
    </row>
    <row r="337" spans="1:8" x14ac:dyDescent="0.3">
      <c r="A337" s="17">
        <f t="shared" si="35"/>
        <v>46588</v>
      </c>
      <c r="B337">
        <f t="shared" si="31"/>
        <v>2027</v>
      </c>
      <c r="C337" t="str">
        <f t="shared" si="30"/>
        <v>Jul-27</v>
      </c>
      <c r="D337">
        <f t="shared" si="32"/>
        <v>7</v>
      </c>
      <c r="E337">
        <f t="shared" si="33"/>
        <v>20</v>
      </c>
      <c r="F337" t="str">
        <f t="shared" si="34"/>
        <v>Tue</v>
      </c>
      <c r="G337">
        <f>WEEKNUM(Calender[[#This Row],[Date]])</f>
        <v>30</v>
      </c>
      <c r="H337" s="110" t="str">
        <f>TEXT(Calender[[#This Row],[Date]],"yymmdd")</f>
        <v>270720</v>
      </c>
    </row>
    <row r="338" spans="1:8" x14ac:dyDescent="0.3">
      <c r="A338" s="17">
        <f t="shared" si="35"/>
        <v>46589</v>
      </c>
      <c r="B338">
        <f t="shared" si="31"/>
        <v>2027</v>
      </c>
      <c r="C338" t="str">
        <f t="shared" si="30"/>
        <v>Jul-27</v>
      </c>
      <c r="D338">
        <f t="shared" si="32"/>
        <v>7</v>
      </c>
      <c r="E338">
        <f t="shared" si="33"/>
        <v>21</v>
      </c>
      <c r="F338" t="str">
        <f t="shared" si="34"/>
        <v>Wed</v>
      </c>
      <c r="G338">
        <f>WEEKNUM(Calender[[#This Row],[Date]])</f>
        <v>30</v>
      </c>
      <c r="H338" s="110" t="str">
        <f>TEXT(Calender[[#This Row],[Date]],"yymmdd")</f>
        <v>270721</v>
      </c>
    </row>
    <row r="339" spans="1:8" x14ac:dyDescent="0.3">
      <c r="A339" s="17">
        <f t="shared" si="35"/>
        <v>46590</v>
      </c>
      <c r="B339">
        <f t="shared" si="31"/>
        <v>2027</v>
      </c>
      <c r="C339" t="str">
        <f t="shared" si="30"/>
        <v>Jul-27</v>
      </c>
      <c r="D339">
        <f t="shared" si="32"/>
        <v>7</v>
      </c>
      <c r="E339">
        <f t="shared" si="33"/>
        <v>22</v>
      </c>
      <c r="F339" t="str">
        <f t="shared" si="34"/>
        <v>Thu</v>
      </c>
      <c r="G339">
        <f>WEEKNUM(Calender[[#This Row],[Date]])</f>
        <v>30</v>
      </c>
      <c r="H339" s="110" t="str">
        <f>TEXT(Calender[[#This Row],[Date]],"yymmdd")</f>
        <v>270722</v>
      </c>
    </row>
    <row r="340" spans="1:8" x14ac:dyDescent="0.3">
      <c r="A340" s="17">
        <f t="shared" si="35"/>
        <v>46591</v>
      </c>
      <c r="B340">
        <f t="shared" si="31"/>
        <v>2027</v>
      </c>
      <c r="C340" t="str">
        <f t="shared" si="30"/>
        <v>Jul-27</v>
      </c>
      <c r="D340">
        <f t="shared" si="32"/>
        <v>7</v>
      </c>
      <c r="E340">
        <f t="shared" si="33"/>
        <v>23</v>
      </c>
      <c r="F340" t="str">
        <f t="shared" si="34"/>
        <v>Fri</v>
      </c>
      <c r="G340">
        <f>WEEKNUM(Calender[[#This Row],[Date]])</f>
        <v>30</v>
      </c>
      <c r="H340" s="110" t="str">
        <f>TEXT(Calender[[#This Row],[Date]],"yymmdd")</f>
        <v>270723</v>
      </c>
    </row>
    <row r="341" spans="1:8" x14ac:dyDescent="0.3">
      <c r="A341" s="17">
        <f t="shared" si="35"/>
        <v>46592</v>
      </c>
      <c r="B341">
        <f t="shared" si="31"/>
        <v>2027</v>
      </c>
      <c r="C341" t="str">
        <f t="shared" si="30"/>
        <v>Jul-27</v>
      </c>
      <c r="D341">
        <f t="shared" si="32"/>
        <v>7</v>
      </c>
      <c r="E341">
        <f t="shared" si="33"/>
        <v>24</v>
      </c>
      <c r="F341" t="str">
        <f t="shared" si="34"/>
        <v>Sat</v>
      </c>
      <c r="G341">
        <f>WEEKNUM(Calender[[#This Row],[Date]])</f>
        <v>30</v>
      </c>
      <c r="H341" s="110" t="str">
        <f>TEXT(Calender[[#This Row],[Date]],"yymmdd")</f>
        <v>270724</v>
      </c>
    </row>
    <row r="342" spans="1:8" x14ac:dyDescent="0.3">
      <c r="A342" s="17">
        <f t="shared" si="35"/>
        <v>46593</v>
      </c>
      <c r="B342">
        <f t="shared" si="31"/>
        <v>2027</v>
      </c>
      <c r="C342" t="str">
        <f t="shared" si="30"/>
        <v>Jul-27</v>
      </c>
      <c r="D342">
        <f t="shared" si="32"/>
        <v>7</v>
      </c>
      <c r="E342">
        <f t="shared" si="33"/>
        <v>25</v>
      </c>
      <c r="F342" t="str">
        <f t="shared" si="34"/>
        <v>Sun</v>
      </c>
      <c r="G342">
        <f>WEEKNUM(Calender[[#This Row],[Date]])</f>
        <v>31</v>
      </c>
      <c r="H342" s="110" t="str">
        <f>TEXT(Calender[[#This Row],[Date]],"yymmdd")</f>
        <v>270725</v>
      </c>
    </row>
    <row r="343" spans="1:8" x14ac:dyDescent="0.3">
      <c r="A343" s="17">
        <f t="shared" si="35"/>
        <v>46594</v>
      </c>
      <c r="B343">
        <f t="shared" si="31"/>
        <v>2027</v>
      </c>
      <c r="C343" t="str">
        <f t="shared" si="30"/>
        <v>Jul-27</v>
      </c>
      <c r="D343">
        <f t="shared" si="32"/>
        <v>7</v>
      </c>
      <c r="E343">
        <f t="shared" si="33"/>
        <v>26</v>
      </c>
      <c r="F343" t="str">
        <f t="shared" si="34"/>
        <v>Mon</v>
      </c>
      <c r="G343">
        <f>WEEKNUM(Calender[[#This Row],[Date]])</f>
        <v>31</v>
      </c>
      <c r="H343" s="110" t="str">
        <f>TEXT(Calender[[#This Row],[Date]],"yymmdd")</f>
        <v>270726</v>
      </c>
    </row>
    <row r="344" spans="1:8" x14ac:dyDescent="0.3">
      <c r="A344" s="17">
        <f t="shared" si="35"/>
        <v>46595</v>
      </c>
      <c r="B344">
        <f t="shared" si="31"/>
        <v>2027</v>
      </c>
      <c r="C344" t="str">
        <f t="shared" si="30"/>
        <v>Jul-27</v>
      </c>
      <c r="D344">
        <f t="shared" si="32"/>
        <v>7</v>
      </c>
      <c r="E344">
        <f t="shared" si="33"/>
        <v>27</v>
      </c>
      <c r="F344" t="str">
        <f t="shared" si="34"/>
        <v>Tue</v>
      </c>
      <c r="G344">
        <f>WEEKNUM(Calender[[#This Row],[Date]])</f>
        <v>31</v>
      </c>
      <c r="H344" s="110" t="str">
        <f>TEXT(Calender[[#This Row],[Date]],"yymmdd")</f>
        <v>270727</v>
      </c>
    </row>
    <row r="345" spans="1:8" x14ac:dyDescent="0.3">
      <c r="A345" s="17">
        <f t="shared" si="35"/>
        <v>46596</v>
      </c>
      <c r="B345">
        <f t="shared" si="31"/>
        <v>2027</v>
      </c>
      <c r="C345" t="str">
        <f t="shared" si="30"/>
        <v>Jul-27</v>
      </c>
      <c r="D345">
        <f t="shared" si="32"/>
        <v>7</v>
      </c>
      <c r="E345">
        <f t="shared" si="33"/>
        <v>28</v>
      </c>
      <c r="F345" t="str">
        <f t="shared" si="34"/>
        <v>Wed</v>
      </c>
      <c r="G345">
        <f>WEEKNUM(Calender[[#This Row],[Date]])</f>
        <v>31</v>
      </c>
      <c r="H345" s="110" t="str">
        <f>TEXT(Calender[[#This Row],[Date]],"yymmdd")</f>
        <v>270728</v>
      </c>
    </row>
    <row r="346" spans="1:8" x14ac:dyDescent="0.3">
      <c r="A346" s="17">
        <f t="shared" si="35"/>
        <v>46597</v>
      </c>
      <c r="B346">
        <f t="shared" si="31"/>
        <v>2027</v>
      </c>
      <c r="C346" t="str">
        <f t="shared" si="30"/>
        <v>Jul-27</v>
      </c>
      <c r="D346">
        <f t="shared" si="32"/>
        <v>7</v>
      </c>
      <c r="E346">
        <f t="shared" si="33"/>
        <v>29</v>
      </c>
      <c r="F346" t="str">
        <f t="shared" si="34"/>
        <v>Thu</v>
      </c>
      <c r="G346">
        <f>WEEKNUM(Calender[[#This Row],[Date]])</f>
        <v>31</v>
      </c>
      <c r="H346" s="110" t="str">
        <f>TEXT(Calender[[#This Row],[Date]],"yymmdd")</f>
        <v>270729</v>
      </c>
    </row>
    <row r="347" spans="1:8" x14ac:dyDescent="0.3">
      <c r="A347" s="17">
        <f t="shared" si="35"/>
        <v>46598</v>
      </c>
      <c r="B347">
        <f t="shared" si="31"/>
        <v>2027</v>
      </c>
      <c r="C347" t="str">
        <f t="shared" si="30"/>
        <v>Jul-27</v>
      </c>
      <c r="D347">
        <f t="shared" si="32"/>
        <v>7</v>
      </c>
      <c r="E347">
        <f t="shared" si="33"/>
        <v>30</v>
      </c>
      <c r="F347" t="str">
        <f t="shared" si="34"/>
        <v>Fri</v>
      </c>
      <c r="G347">
        <f>WEEKNUM(Calender[[#This Row],[Date]])</f>
        <v>31</v>
      </c>
      <c r="H347" s="110" t="str">
        <f>TEXT(Calender[[#This Row],[Date]],"yymmdd")</f>
        <v>270730</v>
      </c>
    </row>
    <row r="348" spans="1:8" x14ac:dyDescent="0.3">
      <c r="A348" s="17">
        <f t="shared" si="35"/>
        <v>46599</v>
      </c>
      <c r="B348">
        <f t="shared" si="31"/>
        <v>2027</v>
      </c>
      <c r="C348" t="str">
        <f t="shared" si="30"/>
        <v>Jul-27</v>
      </c>
      <c r="D348">
        <f t="shared" si="32"/>
        <v>7</v>
      </c>
      <c r="E348">
        <f t="shared" si="33"/>
        <v>31</v>
      </c>
      <c r="F348" t="str">
        <f t="shared" si="34"/>
        <v>Sat</v>
      </c>
      <c r="G348">
        <f>WEEKNUM(Calender[[#This Row],[Date]])</f>
        <v>31</v>
      </c>
      <c r="H348" s="110" t="str">
        <f>TEXT(Calender[[#This Row],[Date]],"yymmdd")</f>
        <v>270731</v>
      </c>
    </row>
    <row r="349" spans="1:8" x14ac:dyDescent="0.3">
      <c r="A349" s="17">
        <f t="shared" si="35"/>
        <v>46600</v>
      </c>
      <c r="B349">
        <f t="shared" si="31"/>
        <v>2027</v>
      </c>
      <c r="C349" t="str">
        <f t="shared" si="30"/>
        <v>Aug-27</v>
      </c>
      <c r="D349">
        <f t="shared" si="32"/>
        <v>8</v>
      </c>
      <c r="E349">
        <f t="shared" si="33"/>
        <v>1</v>
      </c>
      <c r="F349" t="str">
        <f t="shared" si="34"/>
        <v>Sun</v>
      </c>
      <c r="G349">
        <f>WEEKNUM(Calender[[#This Row],[Date]])</f>
        <v>32</v>
      </c>
      <c r="H349" s="110" t="str">
        <f>TEXT(Calender[[#This Row],[Date]],"yymmdd")</f>
        <v>270801</v>
      </c>
    </row>
    <row r="350" spans="1:8" x14ac:dyDescent="0.3">
      <c r="A350" s="17">
        <f t="shared" si="35"/>
        <v>46601</v>
      </c>
      <c r="B350">
        <f t="shared" si="31"/>
        <v>2027</v>
      </c>
      <c r="C350" t="str">
        <f t="shared" si="30"/>
        <v>Aug-27</v>
      </c>
      <c r="D350">
        <f t="shared" si="32"/>
        <v>8</v>
      </c>
      <c r="E350">
        <f t="shared" si="33"/>
        <v>2</v>
      </c>
      <c r="F350" t="str">
        <f t="shared" si="34"/>
        <v>Mon</v>
      </c>
      <c r="G350">
        <f>WEEKNUM(Calender[[#This Row],[Date]])</f>
        <v>32</v>
      </c>
      <c r="H350" s="110" t="str">
        <f>TEXT(Calender[[#This Row],[Date]],"yymmdd")</f>
        <v>270802</v>
      </c>
    </row>
    <row r="351" spans="1:8" x14ac:dyDescent="0.3">
      <c r="A351" s="17">
        <f t="shared" si="35"/>
        <v>46602</v>
      </c>
      <c r="B351">
        <f t="shared" si="31"/>
        <v>2027</v>
      </c>
      <c r="C351" t="str">
        <f t="shared" si="30"/>
        <v>Aug-27</v>
      </c>
      <c r="D351">
        <f t="shared" si="32"/>
        <v>8</v>
      </c>
      <c r="E351">
        <f t="shared" si="33"/>
        <v>3</v>
      </c>
      <c r="F351" t="str">
        <f t="shared" si="34"/>
        <v>Tue</v>
      </c>
      <c r="G351">
        <f>WEEKNUM(Calender[[#This Row],[Date]])</f>
        <v>32</v>
      </c>
      <c r="H351" s="110" t="str">
        <f>TEXT(Calender[[#This Row],[Date]],"yymmdd")</f>
        <v>270803</v>
      </c>
    </row>
    <row r="352" spans="1:8" x14ac:dyDescent="0.3">
      <c r="A352" s="17">
        <f t="shared" si="35"/>
        <v>46603</v>
      </c>
      <c r="B352">
        <f t="shared" si="31"/>
        <v>2027</v>
      </c>
      <c r="C352" t="str">
        <f t="shared" si="30"/>
        <v>Aug-27</v>
      </c>
      <c r="D352">
        <f t="shared" si="32"/>
        <v>8</v>
      </c>
      <c r="E352">
        <f t="shared" si="33"/>
        <v>4</v>
      </c>
      <c r="F352" t="str">
        <f t="shared" si="34"/>
        <v>Wed</v>
      </c>
      <c r="G352">
        <f>WEEKNUM(Calender[[#This Row],[Date]])</f>
        <v>32</v>
      </c>
      <c r="H352" s="110" t="str">
        <f>TEXT(Calender[[#This Row],[Date]],"yymmdd")</f>
        <v>270804</v>
      </c>
    </row>
    <row r="353" spans="1:8" x14ac:dyDescent="0.3">
      <c r="A353" s="17">
        <f t="shared" si="35"/>
        <v>46604</v>
      </c>
      <c r="B353">
        <f t="shared" si="31"/>
        <v>2027</v>
      </c>
      <c r="C353" t="str">
        <f t="shared" si="30"/>
        <v>Aug-27</v>
      </c>
      <c r="D353">
        <f t="shared" si="32"/>
        <v>8</v>
      </c>
      <c r="E353">
        <f t="shared" si="33"/>
        <v>5</v>
      </c>
      <c r="F353" t="str">
        <f t="shared" si="34"/>
        <v>Thu</v>
      </c>
      <c r="G353">
        <f>WEEKNUM(Calender[[#This Row],[Date]])</f>
        <v>32</v>
      </c>
      <c r="H353" s="110" t="str">
        <f>TEXT(Calender[[#This Row],[Date]],"yymmdd")</f>
        <v>270805</v>
      </c>
    </row>
    <row r="354" spans="1:8" x14ac:dyDescent="0.3">
      <c r="A354" s="17">
        <f t="shared" si="35"/>
        <v>46605</v>
      </c>
      <c r="B354">
        <f t="shared" si="31"/>
        <v>2027</v>
      </c>
      <c r="C354" t="str">
        <f t="shared" si="30"/>
        <v>Aug-27</v>
      </c>
      <c r="D354">
        <f t="shared" si="32"/>
        <v>8</v>
      </c>
      <c r="E354">
        <f t="shared" si="33"/>
        <v>6</v>
      </c>
      <c r="F354" t="str">
        <f t="shared" si="34"/>
        <v>Fri</v>
      </c>
      <c r="G354">
        <f>WEEKNUM(Calender[[#This Row],[Date]])</f>
        <v>32</v>
      </c>
      <c r="H354" s="110" t="str">
        <f>TEXT(Calender[[#This Row],[Date]],"yymmdd")</f>
        <v>270806</v>
      </c>
    </row>
    <row r="355" spans="1:8" x14ac:dyDescent="0.3">
      <c r="A355" s="17">
        <f t="shared" si="35"/>
        <v>46606</v>
      </c>
      <c r="B355">
        <f t="shared" si="31"/>
        <v>2027</v>
      </c>
      <c r="C355" t="str">
        <f t="shared" si="30"/>
        <v>Aug-27</v>
      </c>
      <c r="D355">
        <f t="shared" si="32"/>
        <v>8</v>
      </c>
      <c r="E355">
        <f t="shared" si="33"/>
        <v>7</v>
      </c>
      <c r="F355" t="str">
        <f t="shared" si="34"/>
        <v>Sat</v>
      </c>
      <c r="G355">
        <f>WEEKNUM(Calender[[#This Row],[Date]])</f>
        <v>32</v>
      </c>
      <c r="H355" s="110" t="str">
        <f>TEXT(Calender[[#This Row],[Date]],"yymmdd")</f>
        <v>270807</v>
      </c>
    </row>
    <row r="356" spans="1:8" x14ac:dyDescent="0.3">
      <c r="A356" s="17">
        <f t="shared" si="35"/>
        <v>46607</v>
      </c>
      <c r="B356">
        <f t="shared" si="31"/>
        <v>2027</v>
      </c>
      <c r="C356" t="str">
        <f t="shared" si="30"/>
        <v>Aug-27</v>
      </c>
      <c r="D356">
        <f t="shared" si="32"/>
        <v>8</v>
      </c>
      <c r="E356">
        <f t="shared" si="33"/>
        <v>8</v>
      </c>
      <c r="F356" t="str">
        <f t="shared" si="34"/>
        <v>Sun</v>
      </c>
      <c r="G356">
        <f>WEEKNUM(Calender[[#This Row],[Date]])</f>
        <v>33</v>
      </c>
      <c r="H356" s="110" t="str">
        <f>TEXT(Calender[[#This Row],[Date]],"yymmdd")</f>
        <v>270808</v>
      </c>
    </row>
    <row r="357" spans="1:8" x14ac:dyDescent="0.3">
      <c r="A357" s="17">
        <f t="shared" si="35"/>
        <v>46608</v>
      </c>
      <c r="B357">
        <f t="shared" si="31"/>
        <v>2027</v>
      </c>
      <c r="C357" t="str">
        <f t="shared" si="30"/>
        <v>Aug-27</v>
      </c>
      <c r="D357">
        <f t="shared" si="32"/>
        <v>8</v>
      </c>
      <c r="E357">
        <f t="shared" si="33"/>
        <v>9</v>
      </c>
      <c r="F357" t="str">
        <f t="shared" si="34"/>
        <v>Mon</v>
      </c>
      <c r="G357">
        <f>WEEKNUM(Calender[[#This Row],[Date]])</f>
        <v>33</v>
      </c>
      <c r="H357" s="110" t="str">
        <f>TEXT(Calender[[#This Row],[Date]],"yymmdd")</f>
        <v>270809</v>
      </c>
    </row>
    <row r="358" spans="1:8" x14ac:dyDescent="0.3">
      <c r="A358" s="17">
        <f t="shared" si="35"/>
        <v>46609</v>
      </c>
      <c r="B358">
        <f t="shared" si="31"/>
        <v>2027</v>
      </c>
      <c r="C358" t="str">
        <f t="shared" si="30"/>
        <v>Aug-27</v>
      </c>
      <c r="D358">
        <f t="shared" si="32"/>
        <v>8</v>
      </c>
      <c r="E358">
        <f t="shared" si="33"/>
        <v>10</v>
      </c>
      <c r="F358" t="str">
        <f t="shared" si="34"/>
        <v>Tue</v>
      </c>
      <c r="G358">
        <f>WEEKNUM(Calender[[#This Row],[Date]])</f>
        <v>33</v>
      </c>
      <c r="H358" s="110" t="str">
        <f>TEXT(Calender[[#This Row],[Date]],"yymmdd")</f>
        <v>270810</v>
      </c>
    </row>
    <row r="359" spans="1:8" x14ac:dyDescent="0.3">
      <c r="A359" s="17">
        <f t="shared" si="35"/>
        <v>46610</v>
      </c>
      <c r="B359">
        <f t="shared" si="31"/>
        <v>2027</v>
      </c>
      <c r="C359" t="str">
        <f t="shared" si="30"/>
        <v>Aug-27</v>
      </c>
      <c r="D359">
        <f t="shared" si="32"/>
        <v>8</v>
      </c>
      <c r="E359">
        <f t="shared" si="33"/>
        <v>11</v>
      </c>
      <c r="F359" t="str">
        <f t="shared" si="34"/>
        <v>Wed</v>
      </c>
      <c r="G359">
        <f>WEEKNUM(Calender[[#This Row],[Date]])</f>
        <v>33</v>
      </c>
      <c r="H359" s="110" t="str">
        <f>TEXT(Calender[[#This Row],[Date]],"yymmdd")</f>
        <v>270811</v>
      </c>
    </row>
    <row r="360" spans="1:8" x14ac:dyDescent="0.3">
      <c r="A360" s="17">
        <f t="shared" si="35"/>
        <v>46611</v>
      </c>
      <c r="B360">
        <f t="shared" si="31"/>
        <v>2027</v>
      </c>
      <c r="C360" t="str">
        <f t="shared" si="30"/>
        <v>Aug-27</v>
      </c>
      <c r="D360">
        <f t="shared" si="32"/>
        <v>8</v>
      </c>
      <c r="E360">
        <f t="shared" si="33"/>
        <v>12</v>
      </c>
      <c r="F360" t="str">
        <f t="shared" si="34"/>
        <v>Thu</v>
      </c>
      <c r="G360">
        <f>WEEKNUM(Calender[[#This Row],[Date]])</f>
        <v>33</v>
      </c>
      <c r="H360" s="110" t="str">
        <f>TEXT(Calender[[#This Row],[Date]],"yymmdd")</f>
        <v>270812</v>
      </c>
    </row>
    <row r="361" spans="1:8" x14ac:dyDescent="0.3">
      <c r="A361" s="17">
        <f t="shared" si="35"/>
        <v>46612</v>
      </c>
      <c r="B361">
        <f t="shared" si="31"/>
        <v>2027</v>
      </c>
      <c r="C361" t="str">
        <f t="shared" si="30"/>
        <v>Aug-27</v>
      </c>
      <c r="D361">
        <f t="shared" si="32"/>
        <v>8</v>
      </c>
      <c r="E361">
        <f t="shared" si="33"/>
        <v>13</v>
      </c>
      <c r="F361" t="str">
        <f t="shared" si="34"/>
        <v>Fri</v>
      </c>
      <c r="G361">
        <f>WEEKNUM(Calender[[#This Row],[Date]])</f>
        <v>33</v>
      </c>
      <c r="H361" s="110" t="str">
        <f>TEXT(Calender[[#This Row],[Date]],"yymmdd")</f>
        <v>270813</v>
      </c>
    </row>
    <row r="362" spans="1:8" x14ac:dyDescent="0.3">
      <c r="A362" s="17">
        <f t="shared" si="35"/>
        <v>46613</v>
      </c>
      <c r="B362">
        <f t="shared" si="31"/>
        <v>2027</v>
      </c>
      <c r="C362" t="str">
        <f t="shared" si="30"/>
        <v>Aug-27</v>
      </c>
      <c r="D362">
        <f t="shared" si="32"/>
        <v>8</v>
      </c>
      <c r="E362">
        <f t="shared" si="33"/>
        <v>14</v>
      </c>
      <c r="F362" t="str">
        <f t="shared" si="34"/>
        <v>Sat</v>
      </c>
      <c r="G362">
        <f>WEEKNUM(Calender[[#This Row],[Date]])</f>
        <v>33</v>
      </c>
      <c r="H362" s="110" t="str">
        <f>TEXT(Calender[[#This Row],[Date]],"yymmdd")</f>
        <v>270814</v>
      </c>
    </row>
    <row r="363" spans="1:8" x14ac:dyDescent="0.3">
      <c r="A363" s="17">
        <f t="shared" si="35"/>
        <v>46614</v>
      </c>
      <c r="B363">
        <f t="shared" si="31"/>
        <v>2027</v>
      </c>
      <c r="C363" t="str">
        <f t="shared" si="30"/>
        <v>Aug-27</v>
      </c>
      <c r="D363">
        <f t="shared" si="32"/>
        <v>8</v>
      </c>
      <c r="E363">
        <f t="shared" si="33"/>
        <v>15</v>
      </c>
      <c r="F363" t="str">
        <f t="shared" si="34"/>
        <v>Sun</v>
      </c>
      <c r="G363">
        <f>WEEKNUM(Calender[[#This Row],[Date]])</f>
        <v>34</v>
      </c>
      <c r="H363" s="110" t="str">
        <f>TEXT(Calender[[#This Row],[Date]],"yymmdd")</f>
        <v>270815</v>
      </c>
    </row>
    <row r="364" spans="1:8" x14ac:dyDescent="0.3">
      <c r="A364" s="17">
        <f t="shared" si="35"/>
        <v>46615</v>
      </c>
      <c r="B364">
        <f t="shared" si="31"/>
        <v>2027</v>
      </c>
      <c r="C364" t="str">
        <f t="shared" si="30"/>
        <v>Aug-27</v>
      </c>
      <c r="D364">
        <f t="shared" si="32"/>
        <v>8</v>
      </c>
      <c r="E364">
        <f t="shared" si="33"/>
        <v>16</v>
      </c>
      <c r="F364" t="str">
        <f t="shared" si="34"/>
        <v>Mon</v>
      </c>
      <c r="G364">
        <f>WEEKNUM(Calender[[#This Row],[Date]])</f>
        <v>34</v>
      </c>
      <c r="H364" s="110" t="str">
        <f>TEXT(Calender[[#This Row],[Date]],"yymmdd")</f>
        <v>270816</v>
      </c>
    </row>
    <row r="365" spans="1:8" x14ac:dyDescent="0.3">
      <c r="A365" s="17">
        <f t="shared" si="35"/>
        <v>46616</v>
      </c>
      <c r="B365">
        <f t="shared" si="31"/>
        <v>2027</v>
      </c>
      <c r="C365" t="str">
        <f t="shared" si="30"/>
        <v>Aug-27</v>
      </c>
      <c r="D365">
        <f t="shared" si="32"/>
        <v>8</v>
      </c>
      <c r="E365">
        <f t="shared" si="33"/>
        <v>17</v>
      </c>
      <c r="F365" t="str">
        <f t="shared" si="34"/>
        <v>Tue</v>
      </c>
      <c r="G365">
        <f>WEEKNUM(Calender[[#This Row],[Date]])</f>
        <v>34</v>
      </c>
      <c r="H365" s="110" t="str">
        <f>TEXT(Calender[[#This Row],[Date]],"yymmdd")</f>
        <v>270817</v>
      </c>
    </row>
    <row r="366" spans="1:8" x14ac:dyDescent="0.3">
      <c r="A366" s="17">
        <f t="shared" si="35"/>
        <v>46617</v>
      </c>
      <c r="B366">
        <f t="shared" si="31"/>
        <v>2027</v>
      </c>
      <c r="C366" t="str">
        <f t="shared" si="30"/>
        <v>Aug-27</v>
      </c>
      <c r="D366">
        <f t="shared" si="32"/>
        <v>8</v>
      </c>
      <c r="E366">
        <f t="shared" si="33"/>
        <v>18</v>
      </c>
      <c r="F366" t="str">
        <f t="shared" si="34"/>
        <v>Wed</v>
      </c>
      <c r="G366">
        <f>WEEKNUM(Calender[[#This Row],[Date]])</f>
        <v>34</v>
      </c>
      <c r="H366" s="110" t="str">
        <f>TEXT(Calender[[#This Row],[Date]],"yymmdd")</f>
        <v>270818</v>
      </c>
    </row>
    <row r="367" spans="1:8" x14ac:dyDescent="0.3">
      <c r="A367" s="17">
        <f t="shared" si="35"/>
        <v>46618</v>
      </c>
      <c r="B367">
        <f t="shared" si="31"/>
        <v>2027</v>
      </c>
      <c r="C367" t="str">
        <f t="shared" si="30"/>
        <v>Aug-27</v>
      </c>
      <c r="D367">
        <f t="shared" si="32"/>
        <v>8</v>
      </c>
      <c r="E367">
        <f t="shared" si="33"/>
        <v>19</v>
      </c>
      <c r="F367" t="str">
        <f t="shared" si="34"/>
        <v>Thu</v>
      </c>
      <c r="G367">
        <f>WEEKNUM(Calender[[#This Row],[Date]])</f>
        <v>34</v>
      </c>
      <c r="H367" s="110" t="str">
        <f>TEXT(Calender[[#This Row],[Date]],"yymmdd")</f>
        <v>270819</v>
      </c>
    </row>
    <row r="368" spans="1:8" x14ac:dyDescent="0.3">
      <c r="A368" s="17">
        <f t="shared" si="35"/>
        <v>46619</v>
      </c>
      <c r="B368">
        <f t="shared" si="31"/>
        <v>2027</v>
      </c>
      <c r="C368" t="str">
        <f t="shared" si="30"/>
        <v>Aug-27</v>
      </c>
      <c r="D368">
        <f t="shared" si="32"/>
        <v>8</v>
      </c>
      <c r="E368">
        <f t="shared" si="33"/>
        <v>20</v>
      </c>
      <c r="F368" t="str">
        <f t="shared" si="34"/>
        <v>Fri</v>
      </c>
      <c r="G368">
        <f>WEEKNUM(Calender[[#This Row],[Date]])</f>
        <v>34</v>
      </c>
      <c r="H368" s="110" t="str">
        <f>TEXT(Calender[[#This Row],[Date]],"yymmdd")</f>
        <v>270820</v>
      </c>
    </row>
    <row r="369" spans="1:8" x14ac:dyDescent="0.3">
      <c r="A369" s="17">
        <f t="shared" si="35"/>
        <v>46620</v>
      </c>
      <c r="B369">
        <f t="shared" si="31"/>
        <v>2027</v>
      </c>
      <c r="C369" t="str">
        <f t="shared" si="30"/>
        <v>Aug-27</v>
      </c>
      <c r="D369">
        <f t="shared" si="32"/>
        <v>8</v>
      </c>
      <c r="E369">
        <f t="shared" si="33"/>
        <v>21</v>
      </c>
      <c r="F369" t="str">
        <f t="shared" si="34"/>
        <v>Sat</v>
      </c>
      <c r="G369">
        <f>WEEKNUM(Calender[[#This Row],[Date]])</f>
        <v>34</v>
      </c>
      <c r="H369" s="110" t="str">
        <f>TEXT(Calender[[#This Row],[Date]],"yymmdd")</f>
        <v>270821</v>
      </c>
    </row>
    <row r="370" spans="1:8" x14ac:dyDescent="0.3">
      <c r="A370" s="17">
        <f t="shared" si="35"/>
        <v>46621</v>
      </c>
      <c r="B370">
        <f t="shared" si="31"/>
        <v>2027</v>
      </c>
      <c r="C370" t="str">
        <f t="shared" si="30"/>
        <v>Aug-27</v>
      </c>
      <c r="D370">
        <f t="shared" si="32"/>
        <v>8</v>
      </c>
      <c r="E370">
        <f t="shared" si="33"/>
        <v>22</v>
      </c>
      <c r="F370" t="str">
        <f t="shared" si="34"/>
        <v>Sun</v>
      </c>
      <c r="G370">
        <f>WEEKNUM(Calender[[#This Row],[Date]])</f>
        <v>35</v>
      </c>
      <c r="H370" s="110" t="str">
        <f>TEXT(Calender[[#This Row],[Date]],"yymmdd")</f>
        <v>270822</v>
      </c>
    </row>
    <row r="371" spans="1:8" x14ac:dyDescent="0.3">
      <c r="A371" s="17">
        <f t="shared" si="35"/>
        <v>46622</v>
      </c>
      <c r="B371">
        <f t="shared" si="31"/>
        <v>2027</v>
      </c>
      <c r="C371" t="str">
        <f t="shared" si="30"/>
        <v>Aug-27</v>
      </c>
      <c r="D371">
        <f t="shared" si="32"/>
        <v>8</v>
      </c>
      <c r="E371">
        <f t="shared" si="33"/>
        <v>23</v>
      </c>
      <c r="F371" t="str">
        <f t="shared" si="34"/>
        <v>Mon</v>
      </c>
      <c r="G371">
        <f>WEEKNUM(Calender[[#This Row],[Date]])</f>
        <v>35</v>
      </c>
      <c r="H371" s="110" t="str">
        <f>TEXT(Calender[[#This Row],[Date]],"yymmdd")</f>
        <v>270823</v>
      </c>
    </row>
    <row r="372" spans="1:8" x14ac:dyDescent="0.3">
      <c r="A372" s="17">
        <f t="shared" si="35"/>
        <v>46623</v>
      </c>
      <c r="B372">
        <f t="shared" si="31"/>
        <v>2027</v>
      </c>
      <c r="C372" t="str">
        <f t="shared" si="30"/>
        <v>Aug-27</v>
      </c>
      <c r="D372">
        <f t="shared" si="32"/>
        <v>8</v>
      </c>
      <c r="E372">
        <f t="shared" si="33"/>
        <v>24</v>
      </c>
      <c r="F372" t="str">
        <f t="shared" si="34"/>
        <v>Tue</v>
      </c>
      <c r="G372">
        <f>WEEKNUM(Calender[[#This Row],[Date]])</f>
        <v>35</v>
      </c>
      <c r="H372" s="110" t="str">
        <f>TEXT(Calender[[#This Row],[Date]],"yymmdd")</f>
        <v>270824</v>
      </c>
    </row>
    <row r="373" spans="1:8" x14ac:dyDescent="0.3">
      <c r="A373" s="17">
        <f t="shared" si="35"/>
        <v>46624</v>
      </c>
      <c r="B373">
        <f t="shared" si="31"/>
        <v>2027</v>
      </c>
      <c r="C373" t="str">
        <f t="shared" si="30"/>
        <v>Aug-27</v>
      </c>
      <c r="D373">
        <f t="shared" si="32"/>
        <v>8</v>
      </c>
      <c r="E373">
        <f t="shared" si="33"/>
        <v>25</v>
      </c>
      <c r="F373" t="str">
        <f t="shared" si="34"/>
        <v>Wed</v>
      </c>
      <c r="G373">
        <f>WEEKNUM(Calender[[#This Row],[Date]])</f>
        <v>35</v>
      </c>
      <c r="H373" s="110" t="str">
        <f>TEXT(Calender[[#This Row],[Date]],"yymmdd")</f>
        <v>270825</v>
      </c>
    </row>
    <row r="374" spans="1:8" x14ac:dyDescent="0.3">
      <c r="A374" s="17">
        <f t="shared" si="35"/>
        <v>46625</v>
      </c>
      <c r="B374">
        <f t="shared" si="31"/>
        <v>2027</v>
      </c>
      <c r="C374" t="str">
        <f t="shared" si="30"/>
        <v>Aug-27</v>
      </c>
      <c r="D374">
        <f t="shared" si="32"/>
        <v>8</v>
      </c>
      <c r="E374">
        <f t="shared" si="33"/>
        <v>26</v>
      </c>
      <c r="F374" t="str">
        <f t="shared" si="34"/>
        <v>Thu</v>
      </c>
      <c r="G374">
        <f>WEEKNUM(Calender[[#This Row],[Date]])</f>
        <v>35</v>
      </c>
      <c r="H374" s="110" t="str">
        <f>TEXT(Calender[[#This Row],[Date]],"yymmdd")</f>
        <v>270826</v>
      </c>
    </row>
    <row r="375" spans="1:8" x14ac:dyDescent="0.3">
      <c r="A375" s="17">
        <f t="shared" si="35"/>
        <v>46626</v>
      </c>
      <c r="B375">
        <f t="shared" si="31"/>
        <v>2027</v>
      </c>
      <c r="C375" t="str">
        <f t="shared" si="30"/>
        <v>Aug-27</v>
      </c>
      <c r="D375">
        <f t="shared" si="32"/>
        <v>8</v>
      </c>
      <c r="E375">
        <f t="shared" si="33"/>
        <v>27</v>
      </c>
      <c r="F375" t="str">
        <f t="shared" si="34"/>
        <v>Fri</v>
      </c>
      <c r="G375">
        <f>WEEKNUM(Calender[[#This Row],[Date]])</f>
        <v>35</v>
      </c>
      <c r="H375" s="110" t="str">
        <f>TEXT(Calender[[#This Row],[Date]],"yymmdd")</f>
        <v>270827</v>
      </c>
    </row>
    <row r="376" spans="1:8" x14ac:dyDescent="0.3">
      <c r="A376" s="17">
        <f t="shared" si="35"/>
        <v>46627</v>
      </c>
      <c r="B376">
        <f t="shared" si="31"/>
        <v>2027</v>
      </c>
      <c r="C376" t="str">
        <f t="shared" si="30"/>
        <v>Aug-27</v>
      </c>
      <c r="D376">
        <f t="shared" si="32"/>
        <v>8</v>
      </c>
      <c r="E376">
        <f t="shared" si="33"/>
        <v>28</v>
      </c>
      <c r="F376" t="str">
        <f t="shared" si="34"/>
        <v>Sat</v>
      </c>
      <c r="G376">
        <f>WEEKNUM(Calender[[#This Row],[Date]])</f>
        <v>35</v>
      </c>
      <c r="H376" s="110" t="str">
        <f>TEXT(Calender[[#This Row],[Date]],"yymmdd")</f>
        <v>270828</v>
      </c>
    </row>
    <row r="377" spans="1:8" x14ac:dyDescent="0.3">
      <c r="A377" s="17">
        <f t="shared" si="35"/>
        <v>46628</v>
      </c>
      <c r="B377">
        <f t="shared" si="31"/>
        <v>2027</v>
      </c>
      <c r="C377" t="str">
        <f t="shared" si="30"/>
        <v>Aug-27</v>
      </c>
      <c r="D377">
        <f t="shared" si="32"/>
        <v>8</v>
      </c>
      <c r="E377">
        <f t="shared" si="33"/>
        <v>29</v>
      </c>
      <c r="F377" t="str">
        <f t="shared" si="34"/>
        <v>Sun</v>
      </c>
      <c r="G377">
        <f>WEEKNUM(Calender[[#This Row],[Date]])</f>
        <v>36</v>
      </c>
      <c r="H377" s="110" t="str">
        <f>TEXT(Calender[[#This Row],[Date]],"yymmdd")</f>
        <v>270829</v>
      </c>
    </row>
    <row r="378" spans="1:8" x14ac:dyDescent="0.3">
      <c r="A378" s="17">
        <f t="shared" si="35"/>
        <v>46629</v>
      </c>
      <c r="B378">
        <f t="shared" si="31"/>
        <v>2027</v>
      </c>
      <c r="C378" t="str">
        <f t="shared" si="30"/>
        <v>Aug-27</v>
      </c>
      <c r="D378">
        <f t="shared" si="32"/>
        <v>8</v>
      </c>
      <c r="E378">
        <f t="shared" si="33"/>
        <v>30</v>
      </c>
      <c r="F378" t="str">
        <f t="shared" si="34"/>
        <v>Mon</v>
      </c>
      <c r="G378">
        <f>WEEKNUM(Calender[[#This Row],[Date]])</f>
        <v>36</v>
      </c>
      <c r="H378" s="110" t="str">
        <f>TEXT(Calender[[#This Row],[Date]],"yymmdd")</f>
        <v>270830</v>
      </c>
    </row>
    <row r="379" spans="1:8" x14ac:dyDescent="0.3">
      <c r="A379" s="17">
        <f t="shared" si="35"/>
        <v>46630</v>
      </c>
      <c r="B379">
        <f t="shared" si="31"/>
        <v>2027</v>
      </c>
      <c r="C379" t="str">
        <f t="shared" si="30"/>
        <v>Aug-27</v>
      </c>
      <c r="D379">
        <f t="shared" si="32"/>
        <v>8</v>
      </c>
      <c r="E379">
        <f t="shared" si="33"/>
        <v>31</v>
      </c>
      <c r="F379" t="str">
        <f t="shared" si="34"/>
        <v>Tue</v>
      </c>
      <c r="G379">
        <f>WEEKNUM(Calender[[#This Row],[Date]])</f>
        <v>36</v>
      </c>
      <c r="H379" s="110" t="str">
        <f>TEXT(Calender[[#This Row],[Date]],"yymmdd")</f>
        <v>270831</v>
      </c>
    </row>
    <row r="380" spans="1:8" x14ac:dyDescent="0.3">
      <c r="A380" s="17">
        <f t="shared" si="35"/>
        <v>46631</v>
      </c>
      <c r="B380">
        <f t="shared" si="31"/>
        <v>2027</v>
      </c>
      <c r="C380" t="str">
        <f t="shared" si="30"/>
        <v>Sep-27</v>
      </c>
      <c r="D380">
        <f t="shared" si="32"/>
        <v>9</v>
      </c>
      <c r="E380">
        <f t="shared" si="33"/>
        <v>1</v>
      </c>
      <c r="F380" t="str">
        <f t="shared" si="34"/>
        <v>Wed</v>
      </c>
      <c r="G380">
        <f>WEEKNUM(Calender[[#This Row],[Date]])</f>
        <v>36</v>
      </c>
      <c r="H380" s="110" t="str">
        <f>TEXT(Calender[[#This Row],[Date]],"yymmdd")</f>
        <v>270901</v>
      </c>
    </row>
    <row r="381" spans="1:8" x14ac:dyDescent="0.3">
      <c r="A381" s="17">
        <f t="shared" si="35"/>
        <v>46632</v>
      </c>
      <c r="B381">
        <f t="shared" si="31"/>
        <v>2027</v>
      </c>
      <c r="C381" t="str">
        <f t="shared" si="30"/>
        <v>Sep-27</v>
      </c>
      <c r="D381">
        <f t="shared" si="32"/>
        <v>9</v>
      </c>
      <c r="E381">
        <f t="shared" si="33"/>
        <v>2</v>
      </c>
      <c r="F381" t="str">
        <f t="shared" si="34"/>
        <v>Thu</v>
      </c>
      <c r="G381">
        <f>WEEKNUM(Calender[[#This Row],[Date]])</f>
        <v>36</v>
      </c>
      <c r="H381" s="110" t="str">
        <f>TEXT(Calender[[#This Row],[Date]],"yymmdd")</f>
        <v>270902</v>
      </c>
    </row>
    <row r="382" spans="1:8" x14ac:dyDescent="0.3">
      <c r="A382" s="17">
        <f t="shared" si="35"/>
        <v>46633</v>
      </c>
      <c r="B382">
        <f t="shared" si="31"/>
        <v>2027</v>
      </c>
      <c r="C382" t="str">
        <f t="shared" si="30"/>
        <v>Sep-27</v>
      </c>
      <c r="D382">
        <f t="shared" si="32"/>
        <v>9</v>
      </c>
      <c r="E382">
        <f t="shared" si="33"/>
        <v>3</v>
      </c>
      <c r="F382" t="str">
        <f t="shared" si="34"/>
        <v>Fri</v>
      </c>
      <c r="G382">
        <f>WEEKNUM(Calender[[#This Row],[Date]])</f>
        <v>36</v>
      </c>
      <c r="H382" s="110" t="str">
        <f>TEXT(Calender[[#This Row],[Date]],"yymmdd")</f>
        <v>270903</v>
      </c>
    </row>
    <row r="383" spans="1:8" x14ac:dyDescent="0.3">
      <c r="A383" s="17">
        <f t="shared" si="35"/>
        <v>46634</v>
      </c>
      <c r="B383">
        <f t="shared" si="31"/>
        <v>2027</v>
      </c>
      <c r="C383" t="str">
        <f t="shared" si="30"/>
        <v>Sep-27</v>
      </c>
      <c r="D383">
        <f t="shared" si="32"/>
        <v>9</v>
      </c>
      <c r="E383">
        <f t="shared" si="33"/>
        <v>4</v>
      </c>
      <c r="F383" t="str">
        <f t="shared" si="34"/>
        <v>Sat</v>
      </c>
      <c r="G383">
        <f>WEEKNUM(Calender[[#This Row],[Date]])</f>
        <v>36</v>
      </c>
      <c r="H383" s="110" t="str">
        <f>TEXT(Calender[[#This Row],[Date]],"yymmdd")</f>
        <v>270904</v>
      </c>
    </row>
    <row r="384" spans="1:8" x14ac:dyDescent="0.3">
      <c r="A384" s="17">
        <f t="shared" si="35"/>
        <v>46635</v>
      </c>
      <c r="B384">
        <f t="shared" si="31"/>
        <v>2027</v>
      </c>
      <c r="C384" t="str">
        <f t="shared" si="30"/>
        <v>Sep-27</v>
      </c>
      <c r="D384">
        <f t="shared" si="32"/>
        <v>9</v>
      </c>
      <c r="E384">
        <f t="shared" si="33"/>
        <v>5</v>
      </c>
      <c r="F384" t="str">
        <f t="shared" si="34"/>
        <v>Sun</v>
      </c>
      <c r="G384">
        <f>WEEKNUM(Calender[[#This Row],[Date]])</f>
        <v>37</v>
      </c>
      <c r="H384" s="110" t="str">
        <f>TEXT(Calender[[#This Row],[Date]],"yymmdd")</f>
        <v>270905</v>
      </c>
    </row>
    <row r="385" spans="1:8" x14ac:dyDescent="0.3">
      <c r="A385" s="17">
        <f t="shared" si="35"/>
        <v>46636</v>
      </c>
      <c r="B385">
        <f t="shared" si="31"/>
        <v>2027</v>
      </c>
      <c r="C385" t="str">
        <f t="shared" si="30"/>
        <v>Sep-27</v>
      </c>
      <c r="D385">
        <f t="shared" si="32"/>
        <v>9</v>
      </c>
      <c r="E385">
        <f t="shared" si="33"/>
        <v>6</v>
      </c>
      <c r="F385" t="str">
        <f t="shared" si="34"/>
        <v>Mon</v>
      </c>
      <c r="G385">
        <f>WEEKNUM(Calender[[#This Row],[Date]])</f>
        <v>37</v>
      </c>
      <c r="H385" s="110" t="str">
        <f>TEXT(Calender[[#This Row],[Date]],"yymmdd")</f>
        <v>270906</v>
      </c>
    </row>
    <row r="386" spans="1:8" x14ac:dyDescent="0.3">
      <c r="A386" s="17">
        <f t="shared" si="35"/>
        <v>46637</v>
      </c>
      <c r="B386">
        <f t="shared" si="31"/>
        <v>2027</v>
      </c>
      <c r="C386" t="str">
        <f t="shared" ref="C386:C449" si="36">TEXT(A386,"mmm-yy")</f>
        <v>Sep-27</v>
      </c>
      <c r="D386">
        <f t="shared" si="32"/>
        <v>9</v>
      </c>
      <c r="E386">
        <f t="shared" si="33"/>
        <v>7</v>
      </c>
      <c r="F386" t="str">
        <f t="shared" si="34"/>
        <v>Tue</v>
      </c>
      <c r="G386">
        <f>WEEKNUM(Calender[[#This Row],[Date]])</f>
        <v>37</v>
      </c>
      <c r="H386" s="110" t="str">
        <f>TEXT(Calender[[#This Row],[Date]],"yymmdd")</f>
        <v>270907</v>
      </c>
    </row>
    <row r="387" spans="1:8" x14ac:dyDescent="0.3">
      <c r="A387" s="17">
        <f t="shared" si="35"/>
        <v>46638</v>
      </c>
      <c r="B387">
        <f t="shared" ref="B387:B450" si="37">YEAR(A387)</f>
        <v>2027</v>
      </c>
      <c r="C387" t="str">
        <f t="shared" si="36"/>
        <v>Sep-27</v>
      </c>
      <c r="D387">
        <f t="shared" ref="D387:D450" si="38">MONTH(A387)</f>
        <v>9</v>
      </c>
      <c r="E387">
        <f t="shared" ref="E387:E450" si="39">DAY(A387)</f>
        <v>8</v>
      </c>
      <c r="F387" t="str">
        <f t="shared" ref="F387:F450" si="40">TEXT(A387,"ddd")</f>
        <v>Wed</v>
      </c>
      <c r="G387">
        <f>WEEKNUM(Calender[[#This Row],[Date]])</f>
        <v>37</v>
      </c>
      <c r="H387" s="110" t="str">
        <f>TEXT(Calender[[#This Row],[Date]],"yymmdd")</f>
        <v>270908</v>
      </c>
    </row>
    <row r="388" spans="1:8" x14ac:dyDescent="0.3">
      <c r="A388" s="17">
        <f t="shared" ref="A388:A451" si="41">A387+1</f>
        <v>46639</v>
      </c>
      <c r="B388">
        <f t="shared" si="37"/>
        <v>2027</v>
      </c>
      <c r="C388" t="str">
        <f t="shared" si="36"/>
        <v>Sep-27</v>
      </c>
      <c r="D388">
        <f t="shared" si="38"/>
        <v>9</v>
      </c>
      <c r="E388">
        <f t="shared" si="39"/>
        <v>9</v>
      </c>
      <c r="F388" t="str">
        <f t="shared" si="40"/>
        <v>Thu</v>
      </c>
      <c r="G388">
        <f>WEEKNUM(Calender[[#This Row],[Date]])</f>
        <v>37</v>
      </c>
      <c r="H388" s="110" t="str">
        <f>TEXT(Calender[[#This Row],[Date]],"yymmdd")</f>
        <v>270909</v>
      </c>
    </row>
    <row r="389" spans="1:8" x14ac:dyDescent="0.3">
      <c r="A389" s="17">
        <f t="shared" si="41"/>
        <v>46640</v>
      </c>
      <c r="B389">
        <f t="shared" si="37"/>
        <v>2027</v>
      </c>
      <c r="C389" t="str">
        <f t="shared" si="36"/>
        <v>Sep-27</v>
      </c>
      <c r="D389">
        <f t="shared" si="38"/>
        <v>9</v>
      </c>
      <c r="E389">
        <f t="shared" si="39"/>
        <v>10</v>
      </c>
      <c r="F389" t="str">
        <f t="shared" si="40"/>
        <v>Fri</v>
      </c>
      <c r="G389">
        <f>WEEKNUM(Calender[[#This Row],[Date]])</f>
        <v>37</v>
      </c>
      <c r="H389" s="110" t="str">
        <f>TEXT(Calender[[#This Row],[Date]],"yymmdd")</f>
        <v>270910</v>
      </c>
    </row>
    <row r="390" spans="1:8" x14ac:dyDescent="0.3">
      <c r="A390" s="17">
        <f t="shared" si="41"/>
        <v>46641</v>
      </c>
      <c r="B390">
        <f t="shared" si="37"/>
        <v>2027</v>
      </c>
      <c r="C390" t="str">
        <f t="shared" si="36"/>
        <v>Sep-27</v>
      </c>
      <c r="D390">
        <f t="shared" si="38"/>
        <v>9</v>
      </c>
      <c r="E390">
        <f t="shared" si="39"/>
        <v>11</v>
      </c>
      <c r="F390" t="str">
        <f t="shared" si="40"/>
        <v>Sat</v>
      </c>
      <c r="G390">
        <f>WEEKNUM(Calender[[#This Row],[Date]])</f>
        <v>37</v>
      </c>
      <c r="H390" s="110" t="str">
        <f>TEXT(Calender[[#This Row],[Date]],"yymmdd")</f>
        <v>270911</v>
      </c>
    </row>
    <row r="391" spans="1:8" x14ac:dyDescent="0.3">
      <c r="A391" s="17">
        <f t="shared" si="41"/>
        <v>46642</v>
      </c>
      <c r="B391">
        <f t="shared" si="37"/>
        <v>2027</v>
      </c>
      <c r="C391" t="str">
        <f t="shared" si="36"/>
        <v>Sep-27</v>
      </c>
      <c r="D391">
        <f t="shared" si="38"/>
        <v>9</v>
      </c>
      <c r="E391">
        <f t="shared" si="39"/>
        <v>12</v>
      </c>
      <c r="F391" t="str">
        <f t="shared" si="40"/>
        <v>Sun</v>
      </c>
      <c r="G391">
        <f>WEEKNUM(Calender[[#This Row],[Date]])</f>
        <v>38</v>
      </c>
      <c r="H391" s="110" t="str">
        <f>TEXT(Calender[[#This Row],[Date]],"yymmdd")</f>
        <v>270912</v>
      </c>
    </row>
    <row r="392" spans="1:8" x14ac:dyDescent="0.3">
      <c r="A392" s="17">
        <f t="shared" si="41"/>
        <v>46643</v>
      </c>
      <c r="B392">
        <f t="shared" si="37"/>
        <v>2027</v>
      </c>
      <c r="C392" t="str">
        <f t="shared" si="36"/>
        <v>Sep-27</v>
      </c>
      <c r="D392">
        <f t="shared" si="38"/>
        <v>9</v>
      </c>
      <c r="E392">
        <f t="shared" si="39"/>
        <v>13</v>
      </c>
      <c r="F392" t="str">
        <f t="shared" si="40"/>
        <v>Mon</v>
      </c>
      <c r="G392">
        <f>WEEKNUM(Calender[[#This Row],[Date]])</f>
        <v>38</v>
      </c>
      <c r="H392" s="110" t="str">
        <f>TEXT(Calender[[#This Row],[Date]],"yymmdd")</f>
        <v>270913</v>
      </c>
    </row>
    <row r="393" spans="1:8" x14ac:dyDescent="0.3">
      <c r="A393" s="17">
        <f t="shared" si="41"/>
        <v>46644</v>
      </c>
      <c r="B393">
        <f t="shared" si="37"/>
        <v>2027</v>
      </c>
      <c r="C393" t="str">
        <f t="shared" si="36"/>
        <v>Sep-27</v>
      </c>
      <c r="D393">
        <f t="shared" si="38"/>
        <v>9</v>
      </c>
      <c r="E393">
        <f t="shared" si="39"/>
        <v>14</v>
      </c>
      <c r="F393" t="str">
        <f t="shared" si="40"/>
        <v>Tue</v>
      </c>
      <c r="G393">
        <f>WEEKNUM(Calender[[#This Row],[Date]])</f>
        <v>38</v>
      </c>
      <c r="H393" s="110" t="str">
        <f>TEXT(Calender[[#This Row],[Date]],"yymmdd")</f>
        <v>270914</v>
      </c>
    </row>
    <row r="394" spans="1:8" x14ac:dyDescent="0.3">
      <c r="A394" s="17">
        <f t="shared" si="41"/>
        <v>46645</v>
      </c>
      <c r="B394">
        <f t="shared" si="37"/>
        <v>2027</v>
      </c>
      <c r="C394" t="str">
        <f t="shared" si="36"/>
        <v>Sep-27</v>
      </c>
      <c r="D394">
        <f t="shared" si="38"/>
        <v>9</v>
      </c>
      <c r="E394">
        <f t="shared" si="39"/>
        <v>15</v>
      </c>
      <c r="F394" t="str">
        <f t="shared" si="40"/>
        <v>Wed</v>
      </c>
      <c r="G394">
        <f>WEEKNUM(Calender[[#This Row],[Date]])</f>
        <v>38</v>
      </c>
      <c r="H394" s="110" t="str">
        <f>TEXT(Calender[[#This Row],[Date]],"yymmdd")</f>
        <v>270915</v>
      </c>
    </row>
    <row r="395" spans="1:8" x14ac:dyDescent="0.3">
      <c r="A395" s="17">
        <f t="shared" si="41"/>
        <v>46646</v>
      </c>
      <c r="B395">
        <f t="shared" si="37"/>
        <v>2027</v>
      </c>
      <c r="C395" t="str">
        <f t="shared" si="36"/>
        <v>Sep-27</v>
      </c>
      <c r="D395">
        <f t="shared" si="38"/>
        <v>9</v>
      </c>
      <c r="E395">
        <f t="shared" si="39"/>
        <v>16</v>
      </c>
      <c r="F395" t="str">
        <f t="shared" si="40"/>
        <v>Thu</v>
      </c>
      <c r="G395">
        <f>WEEKNUM(Calender[[#This Row],[Date]])</f>
        <v>38</v>
      </c>
      <c r="H395" s="110" t="str">
        <f>TEXT(Calender[[#This Row],[Date]],"yymmdd")</f>
        <v>270916</v>
      </c>
    </row>
    <row r="396" spans="1:8" x14ac:dyDescent="0.3">
      <c r="A396" s="17">
        <f t="shared" si="41"/>
        <v>46647</v>
      </c>
      <c r="B396">
        <f t="shared" si="37"/>
        <v>2027</v>
      </c>
      <c r="C396" t="str">
        <f t="shared" si="36"/>
        <v>Sep-27</v>
      </c>
      <c r="D396">
        <f t="shared" si="38"/>
        <v>9</v>
      </c>
      <c r="E396">
        <f t="shared" si="39"/>
        <v>17</v>
      </c>
      <c r="F396" t="str">
        <f t="shared" si="40"/>
        <v>Fri</v>
      </c>
      <c r="G396">
        <f>WEEKNUM(Calender[[#This Row],[Date]])</f>
        <v>38</v>
      </c>
      <c r="H396" s="110" t="str">
        <f>TEXT(Calender[[#This Row],[Date]],"yymmdd")</f>
        <v>270917</v>
      </c>
    </row>
    <row r="397" spans="1:8" x14ac:dyDescent="0.3">
      <c r="A397" s="17">
        <f t="shared" si="41"/>
        <v>46648</v>
      </c>
      <c r="B397">
        <f t="shared" si="37"/>
        <v>2027</v>
      </c>
      <c r="C397" t="str">
        <f t="shared" si="36"/>
        <v>Sep-27</v>
      </c>
      <c r="D397">
        <f t="shared" si="38"/>
        <v>9</v>
      </c>
      <c r="E397">
        <f t="shared" si="39"/>
        <v>18</v>
      </c>
      <c r="F397" t="str">
        <f t="shared" si="40"/>
        <v>Sat</v>
      </c>
      <c r="G397">
        <f>WEEKNUM(Calender[[#This Row],[Date]])</f>
        <v>38</v>
      </c>
      <c r="H397" s="110" t="str">
        <f>TEXT(Calender[[#This Row],[Date]],"yymmdd")</f>
        <v>270918</v>
      </c>
    </row>
    <row r="398" spans="1:8" x14ac:dyDescent="0.3">
      <c r="A398" s="17">
        <f t="shared" si="41"/>
        <v>46649</v>
      </c>
      <c r="B398">
        <f t="shared" si="37"/>
        <v>2027</v>
      </c>
      <c r="C398" t="str">
        <f t="shared" si="36"/>
        <v>Sep-27</v>
      </c>
      <c r="D398">
        <f t="shared" si="38"/>
        <v>9</v>
      </c>
      <c r="E398">
        <f t="shared" si="39"/>
        <v>19</v>
      </c>
      <c r="F398" t="str">
        <f t="shared" si="40"/>
        <v>Sun</v>
      </c>
      <c r="G398">
        <f>WEEKNUM(Calender[[#This Row],[Date]])</f>
        <v>39</v>
      </c>
      <c r="H398" s="110" t="str">
        <f>TEXT(Calender[[#This Row],[Date]],"yymmdd")</f>
        <v>270919</v>
      </c>
    </row>
    <row r="399" spans="1:8" x14ac:dyDescent="0.3">
      <c r="A399" s="17">
        <f t="shared" si="41"/>
        <v>46650</v>
      </c>
      <c r="B399">
        <f t="shared" si="37"/>
        <v>2027</v>
      </c>
      <c r="C399" t="str">
        <f t="shared" si="36"/>
        <v>Sep-27</v>
      </c>
      <c r="D399">
        <f t="shared" si="38"/>
        <v>9</v>
      </c>
      <c r="E399">
        <f t="shared" si="39"/>
        <v>20</v>
      </c>
      <c r="F399" t="str">
        <f t="shared" si="40"/>
        <v>Mon</v>
      </c>
      <c r="G399">
        <f>WEEKNUM(Calender[[#This Row],[Date]])</f>
        <v>39</v>
      </c>
      <c r="H399" s="110" t="str">
        <f>TEXT(Calender[[#This Row],[Date]],"yymmdd")</f>
        <v>270920</v>
      </c>
    </row>
    <row r="400" spans="1:8" x14ac:dyDescent="0.3">
      <c r="A400" s="17">
        <f t="shared" si="41"/>
        <v>46651</v>
      </c>
      <c r="B400">
        <f t="shared" si="37"/>
        <v>2027</v>
      </c>
      <c r="C400" t="str">
        <f t="shared" si="36"/>
        <v>Sep-27</v>
      </c>
      <c r="D400">
        <f t="shared" si="38"/>
        <v>9</v>
      </c>
      <c r="E400">
        <f t="shared" si="39"/>
        <v>21</v>
      </c>
      <c r="F400" t="str">
        <f t="shared" si="40"/>
        <v>Tue</v>
      </c>
      <c r="G400">
        <f>WEEKNUM(Calender[[#This Row],[Date]])</f>
        <v>39</v>
      </c>
      <c r="H400" s="110" t="str">
        <f>TEXT(Calender[[#This Row],[Date]],"yymmdd")</f>
        <v>270921</v>
      </c>
    </row>
    <row r="401" spans="1:8" x14ac:dyDescent="0.3">
      <c r="A401" s="17">
        <f t="shared" si="41"/>
        <v>46652</v>
      </c>
      <c r="B401">
        <f t="shared" si="37"/>
        <v>2027</v>
      </c>
      <c r="C401" t="str">
        <f t="shared" si="36"/>
        <v>Sep-27</v>
      </c>
      <c r="D401">
        <f t="shared" si="38"/>
        <v>9</v>
      </c>
      <c r="E401">
        <f t="shared" si="39"/>
        <v>22</v>
      </c>
      <c r="F401" t="str">
        <f t="shared" si="40"/>
        <v>Wed</v>
      </c>
      <c r="G401">
        <f>WEEKNUM(Calender[[#This Row],[Date]])</f>
        <v>39</v>
      </c>
      <c r="H401" s="110" t="str">
        <f>TEXT(Calender[[#This Row],[Date]],"yymmdd")</f>
        <v>270922</v>
      </c>
    </row>
    <row r="402" spans="1:8" x14ac:dyDescent="0.3">
      <c r="A402" s="17">
        <f t="shared" si="41"/>
        <v>46653</v>
      </c>
      <c r="B402">
        <f t="shared" si="37"/>
        <v>2027</v>
      </c>
      <c r="C402" t="str">
        <f t="shared" si="36"/>
        <v>Sep-27</v>
      </c>
      <c r="D402">
        <f t="shared" si="38"/>
        <v>9</v>
      </c>
      <c r="E402">
        <f t="shared" si="39"/>
        <v>23</v>
      </c>
      <c r="F402" t="str">
        <f t="shared" si="40"/>
        <v>Thu</v>
      </c>
      <c r="G402">
        <f>WEEKNUM(Calender[[#This Row],[Date]])</f>
        <v>39</v>
      </c>
      <c r="H402" s="110" t="str">
        <f>TEXT(Calender[[#This Row],[Date]],"yymmdd")</f>
        <v>270923</v>
      </c>
    </row>
    <row r="403" spans="1:8" x14ac:dyDescent="0.3">
      <c r="A403" s="17">
        <f t="shared" si="41"/>
        <v>46654</v>
      </c>
      <c r="B403">
        <f t="shared" si="37"/>
        <v>2027</v>
      </c>
      <c r="C403" t="str">
        <f t="shared" si="36"/>
        <v>Sep-27</v>
      </c>
      <c r="D403">
        <f t="shared" si="38"/>
        <v>9</v>
      </c>
      <c r="E403">
        <f t="shared" si="39"/>
        <v>24</v>
      </c>
      <c r="F403" t="str">
        <f t="shared" si="40"/>
        <v>Fri</v>
      </c>
      <c r="G403">
        <f>WEEKNUM(Calender[[#This Row],[Date]])</f>
        <v>39</v>
      </c>
      <c r="H403" s="110" t="str">
        <f>TEXT(Calender[[#This Row],[Date]],"yymmdd")</f>
        <v>270924</v>
      </c>
    </row>
    <row r="404" spans="1:8" x14ac:dyDescent="0.3">
      <c r="A404" s="17">
        <f t="shared" si="41"/>
        <v>46655</v>
      </c>
      <c r="B404">
        <f t="shared" si="37"/>
        <v>2027</v>
      </c>
      <c r="C404" t="str">
        <f t="shared" si="36"/>
        <v>Sep-27</v>
      </c>
      <c r="D404">
        <f t="shared" si="38"/>
        <v>9</v>
      </c>
      <c r="E404">
        <f t="shared" si="39"/>
        <v>25</v>
      </c>
      <c r="F404" t="str">
        <f t="shared" si="40"/>
        <v>Sat</v>
      </c>
      <c r="G404">
        <f>WEEKNUM(Calender[[#This Row],[Date]])</f>
        <v>39</v>
      </c>
      <c r="H404" s="110" t="str">
        <f>TEXT(Calender[[#This Row],[Date]],"yymmdd")</f>
        <v>270925</v>
      </c>
    </row>
    <row r="405" spans="1:8" x14ac:dyDescent="0.3">
      <c r="A405" s="17">
        <f t="shared" si="41"/>
        <v>46656</v>
      </c>
      <c r="B405">
        <f t="shared" si="37"/>
        <v>2027</v>
      </c>
      <c r="C405" t="str">
        <f t="shared" si="36"/>
        <v>Sep-27</v>
      </c>
      <c r="D405">
        <f t="shared" si="38"/>
        <v>9</v>
      </c>
      <c r="E405">
        <f t="shared" si="39"/>
        <v>26</v>
      </c>
      <c r="F405" t="str">
        <f t="shared" si="40"/>
        <v>Sun</v>
      </c>
      <c r="G405">
        <f>WEEKNUM(Calender[[#This Row],[Date]])</f>
        <v>40</v>
      </c>
      <c r="H405" s="110" t="str">
        <f>TEXT(Calender[[#This Row],[Date]],"yymmdd")</f>
        <v>270926</v>
      </c>
    </row>
    <row r="406" spans="1:8" x14ac:dyDescent="0.3">
      <c r="A406" s="17">
        <f t="shared" si="41"/>
        <v>46657</v>
      </c>
      <c r="B406">
        <f t="shared" si="37"/>
        <v>2027</v>
      </c>
      <c r="C406" t="str">
        <f t="shared" si="36"/>
        <v>Sep-27</v>
      </c>
      <c r="D406">
        <f t="shared" si="38"/>
        <v>9</v>
      </c>
      <c r="E406">
        <f t="shared" si="39"/>
        <v>27</v>
      </c>
      <c r="F406" t="str">
        <f t="shared" si="40"/>
        <v>Mon</v>
      </c>
      <c r="G406">
        <f>WEEKNUM(Calender[[#This Row],[Date]])</f>
        <v>40</v>
      </c>
      <c r="H406" s="110" t="str">
        <f>TEXT(Calender[[#This Row],[Date]],"yymmdd")</f>
        <v>270927</v>
      </c>
    </row>
    <row r="407" spans="1:8" x14ac:dyDescent="0.3">
      <c r="A407" s="17">
        <f t="shared" si="41"/>
        <v>46658</v>
      </c>
      <c r="B407">
        <f t="shared" si="37"/>
        <v>2027</v>
      </c>
      <c r="C407" t="str">
        <f t="shared" si="36"/>
        <v>Sep-27</v>
      </c>
      <c r="D407">
        <f t="shared" si="38"/>
        <v>9</v>
      </c>
      <c r="E407">
        <f t="shared" si="39"/>
        <v>28</v>
      </c>
      <c r="F407" t="str">
        <f t="shared" si="40"/>
        <v>Tue</v>
      </c>
      <c r="G407">
        <f>WEEKNUM(Calender[[#This Row],[Date]])</f>
        <v>40</v>
      </c>
      <c r="H407" s="110" t="str">
        <f>TEXT(Calender[[#This Row],[Date]],"yymmdd")</f>
        <v>270928</v>
      </c>
    </row>
    <row r="408" spans="1:8" x14ac:dyDescent="0.3">
      <c r="A408" s="17">
        <f t="shared" si="41"/>
        <v>46659</v>
      </c>
      <c r="B408">
        <f t="shared" si="37"/>
        <v>2027</v>
      </c>
      <c r="C408" t="str">
        <f t="shared" si="36"/>
        <v>Sep-27</v>
      </c>
      <c r="D408">
        <f t="shared" si="38"/>
        <v>9</v>
      </c>
      <c r="E408">
        <f t="shared" si="39"/>
        <v>29</v>
      </c>
      <c r="F408" t="str">
        <f t="shared" si="40"/>
        <v>Wed</v>
      </c>
      <c r="G408">
        <f>WEEKNUM(Calender[[#This Row],[Date]])</f>
        <v>40</v>
      </c>
      <c r="H408" s="110" t="str">
        <f>TEXT(Calender[[#This Row],[Date]],"yymmdd")</f>
        <v>270929</v>
      </c>
    </row>
    <row r="409" spans="1:8" x14ac:dyDescent="0.3">
      <c r="A409" s="17">
        <f t="shared" si="41"/>
        <v>46660</v>
      </c>
      <c r="B409">
        <f t="shared" si="37"/>
        <v>2027</v>
      </c>
      <c r="C409" t="str">
        <f t="shared" si="36"/>
        <v>Sep-27</v>
      </c>
      <c r="D409">
        <f t="shared" si="38"/>
        <v>9</v>
      </c>
      <c r="E409">
        <f t="shared" si="39"/>
        <v>30</v>
      </c>
      <c r="F409" t="str">
        <f t="shared" si="40"/>
        <v>Thu</v>
      </c>
      <c r="G409">
        <f>WEEKNUM(Calender[[#This Row],[Date]])</f>
        <v>40</v>
      </c>
      <c r="H409" s="110" t="str">
        <f>TEXT(Calender[[#This Row],[Date]],"yymmdd")</f>
        <v>270930</v>
      </c>
    </row>
    <row r="410" spans="1:8" x14ac:dyDescent="0.3">
      <c r="A410" s="17">
        <f t="shared" si="41"/>
        <v>46661</v>
      </c>
      <c r="B410">
        <f t="shared" si="37"/>
        <v>2027</v>
      </c>
      <c r="C410" t="str">
        <f t="shared" si="36"/>
        <v>Oct-27</v>
      </c>
      <c r="D410">
        <f t="shared" si="38"/>
        <v>10</v>
      </c>
      <c r="E410">
        <f t="shared" si="39"/>
        <v>1</v>
      </c>
      <c r="F410" t="str">
        <f t="shared" si="40"/>
        <v>Fri</v>
      </c>
      <c r="G410">
        <f>WEEKNUM(Calender[[#This Row],[Date]])</f>
        <v>40</v>
      </c>
      <c r="H410" s="110" t="str">
        <f>TEXT(Calender[[#This Row],[Date]],"yymmdd")</f>
        <v>271001</v>
      </c>
    </row>
    <row r="411" spans="1:8" x14ac:dyDescent="0.3">
      <c r="A411" s="17">
        <f t="shared" si="41"/>
        <v>46662</v>
      </c>
      <c r="B411">
        <f t="shared" si="37"/>
        <v>2027</v>
      </c>
      <c r="C411" t="str">
        <f t="shared" si="36"/>
        <v>Oct-27</v>
      </c>
      <c r="D411">
        <f t="shared" si="38"/>
        <v>10</v>
      </c>
      <c r="E411">
        <f t="shared" si="39"/>
        <v>2</v>
      </c>
      <c r="F411" t="str">
        <f t="shared" si="40"/>
        <v>Sat</v>
      </c>
      <c r="G411">
        <f>WEEKNUM(Calender[[#This Row],[Date]])</f>
        <v>40</v>
      </c>
      <c r="H411" s="110" t="str">
        <f>TEXT(Calender[[#This Row],[Date]],"yymmdd")</f>
        <v>271002</v>
      </c>
    </row>
    <row r="412" spans="1:8" x14ac:dyDescent="0.3">
      <c r="A412" s="17">
        <f t="shared" si="41"/>
        <v>46663</v>
      </c>
      <c r="B412">
        <f t="shared" si="37"/>
        <v>2027</v>
      </c>
      <c r="C412" t="str">
        <f t="shared" si="36"/>
        <v>Oct-27</v>
      </c>
      <c r="D412">
        <f t="shared" si="38"/>
        <v>10</v>
      </c>
      <c r="E412">
        <f t="shared" si="39"/>
        <v>3</v>
      </c>
      <c r="F412" t="str">
        <f t="shared" si="40"/>
        <v>Sun</v>
      </c>
      <c r="G412">
        <f>WEEKNUM(Calender[[#This Row],[Date]])</f>
        <v>41</v>
      </c>
      <c r="H412" s="110" t="str">
        <f>TEXT(Calender[[#This Row],[Date]],"yymmdd")</f>
        <v>271003</v>
      </c>
    </row>
    <row r="413" spans="1:8" x14ac:dyDescent="0.3">
      <c r="A413" s="17">
        <f t="shared" si="41"/>
        <v>46664</v>
      </c>
      <c r="B413">
        <f t="shared" si="37"/>
        <v>2027</v>
      </c>
      <c r="C413" t="str">
        <f t="shared" si="36"/>
        <v>Oct-27</v>
      </c>
      <c r="D413">
        <f t="shared" si="38"/>
        <v>10</v>
      </c>
      <c r="E413">
        <f t="shared" si="39"/>
        <v>4</v>
      </c>
      <c r="F413" t="str">
        <f t="shared" si="40"/>
        <v>Mon</v>
      </c>
      <c r="G413">
        <f>WEEKNUM(Calender[[#This Row],[Date]])</f>
        <v>41</v>
      </c>
      <c r="H413" s="110" t="str">
        <f>TEXT(Calender[[#This Row],[Date]],"yymmdd")</f>
        <v>271004</v>
      </c>
    </row>
    <row r="414" spans="1:8" x14ac:dyDescent="0.3">
      <c r="A414" s="17">
        <f t="shared" si="41"/>
        <v>46665</v>
      </c>
      <c r="B414">
        <f t="shared" si="37"/>
        <v>2027</v>
      </c>
      <c r="C414" t="str">
        <f t="shared" si="36"/>
        <v>Oct-27</v>
      </c>
      <c r="D414">
        <f t="shared" si="38"/>
        <v>10</v>
      </c>
      <c r="E414">
        <f t="shared" si="39"/>
        <v>5</v>
      </c>
      <c r="F414" t="str">
        <f t="shared" si="40"/>
        <v>Tue</v>
      </c>
      <c r="G414">
        <f>WEEKNUM(Calender[[#This Row],[Date]])</f>
        <v>41</v>
      </c>
      <c r="H414" s="110" t="str">
        <f>TEXT(Calender[[#This Row],[Date]],"yymmdd")</f>
        <v>271005</v>
      </c>
    </row>
    <row r="415" spans="1:8" x14ac:dyDescent="0.3">
      <c r="A415" s="17">
        <f t="shared" si="41"/>
        <v>46666</v>
      </c>
      <c r="B415">
        <f t="shared" si="37"/>
        <v>2027</v>
      </c>
      <c r="C415" t="str">
        <f t="shared" si="36"/>
        <v>Oct-27</v>
      </c>
      <c r="D415">
        <f t="shared" si="38"/>
        <v>10</v>
      </c>
      <c r="E415">
        <f t="shared" si="39"/>
        <v>6</v>
      </c>
      <c r="F415" t="str">
        <f t="shared" si="40"/>
        <v>Wed</v>
      </c>
      <c r="G415">
        <f>WEEKNUM(Calender[[#This Row],[Date]])</f>
        <v>41</v>
      </c>
      <c r="H415" s="110" t="str">
        <f>TEXT(Calender[[#This Row],[Date]],"yymmdd")</f>
        <v>271006</v>
      </c>
    </row>
    <row r="416" spans="1:8" x14ac:dyDescent="0.3">
      <c r="A416" s="17">
        <f t="shared" si="41"/>
        <v>46667</v>
      </c>
      <c r="B416">
        <f t="shared" si="37"/>
        <v>2027</v>
      </c>
      <c r="C416" t="str">
        <f t="shared" si="36"/>
        <v>Oct-27</v>
      </c>
      <c r="D416">
        <f t="shared" si="38"/>
        <v>10</v>
      </c>
      <c r="E416">
        <f t="shared" si="39"/>
        <v>7</v>
      </c>
      <c r="F416" t="str">
        <f t="shared" si="40"/>
        <v>Thu</v>
      </c>
      <c r="G416">
        <f>WEEKNUM(Calender[[#This Row],[Date]])</f>
        <v>41</v>
      </c>
      <c r="H416" s="110" t="str">
        <f>TEXT(Calender[[#This Row],[Date]],"yymmdd")</f>
        <v>271007</v>
      </c>
    </row>
    <row r="417" spans="1:8" x14ac:dyDescent="0.3">
      <c r="A417" s="17">
        <f t="shared" si="41"/>
        <v>46668</v>
      </c>
      <c r="B417">
        <f t="shared" si="37"/>
        <v>2027</v>
      </c>
      <c r="C417" t="str">
        <f t="shared" si="36"/>
        <v>Oct-27</v>
      </c>
      <c r="D417">
        <f t="shared" si="38"/>
        <v>10</v>
      </c>
      <c r="E417">
        <f t="shared" si="39"/>
        <v>8</v>
      </c>
      <c r="F417" t="str">
        <f t="shared" si="40"/>
        <v>Fri</v>
      </c>
      <c r="G417">
        <f>WEEKNUM(Calender[[#This Row],[Date]])</f>
        <v>41</v>
      </c>
      <c r="H417" s="110" t="str">
        <f>TEXT(Calender[[#This Row],[Date]],"yymmdd")</f>
        <v>271008</v>
      </c>
    </row>
    <row r="418" spans="1:8" x14ac:dyDescent="0.3">
      <c r="A418" s="17">
        <f t="shared" si="41"/>
        <v>46669</v>
      </c>
      <c r="B418">
        <f t="shared" si="37"/>
        <v>2027</v>
      </c>
      <c r="C418" t="str">
        <f t="shared" si="36"/>
        <v>Oct-27</v>
      </c>
      <c r="D418">
        <f t="shared" si="38"/>
        <v>10</v>
      </c>
      <c r="E418">
        <f t="shared" si="39"/>
        <v>9</v>
      </c>
      <c r="F418" t="str">
        <f t="shared" si="40"/>
        <v>Sat</v>
      </c>
      <c r="G418">
        <f>WEEKNUM(Calender[[#This Row],[Date]])</f>
        <v>41</v>
      </c>
      <c r="H418" s="110" t="str">
        <f>TEXT(Calender[[#This Row],[Date]],"yymmdd")</f>
        <v>271009</v>
      </c>
    </row>
    <row r="419" spans="1:8" x14ac:dyDescent="0.3">
      <c r="A419" s="17">
        <f t="shared" si="41"/>
        <v>46670</v>
      </c>
      <c r="B419">
        <f t="shared" si="37"/>
        <v>2027</v>
      </c>
      <c r="C419" t="str">
        <f t="shared" si="36"/>
        <v>Oct-27</v>
      </c>
      <c r="D419">
        <f t="shared" si="38"/>
        <v>10</v>
      </c>
      <c r="E419">
        <f t="shared" si="39"/>
        <v>10</v>
      </c>
      <c r="F419" t="str">
        <f t="shared" si="40"/>
        <v>Sun</v>
      </c>
      <c r="G419">
        <f>WEEKNUM(Calender[[#This Row],[Date]])</f>
        <v>42</v>
      </c>
      <c r="H419" s="110" t="str">
        <f>TEXT(Calender[[#This Row],[Date]],"yymmdd")</f>
        <v>271010</v>
      </c>
    </row>
    <row r="420" spans="1:8" x14ac:dyDescent="0.3">
      <c r="A420" s="17">
        <f t="shared" si="41"/>
        <v>46671</v>
      </c>
      <c r="B420">
        <f t="shared" si="37"/>
        <v>2027</v>
      </c>
      <c r="C420" t="str">
        <f t="shared" si="36"/>
        <v>Oct-27</v>
      </c>
      <c r="D420">
        <f t="shared" si="38"/>
        <v>10</v>
      </c>
      <c r="E420">
        <f t="shared" si="39"/>
        <v>11</v>
      </c>
      <c r="F420" t="str">
        <f t="shared" si="40"/>
        <v>Mon</v>
      </c>
      <c r="G420">
        <f>WEEKNUM(Calender[[#This Row],[Date]])</f>
        <v>42</v>
      </c>
      <c r="H420" s="110" t="str">
        <f>TEXT(Calender[[#This Row],[Date]],"yymmdd")</f>
        <v>271011</v>
      </c>
    </row>
    <row r="421" spans="1:8" x14ac:dyDescent="0.3">
      <c r="A421" s="17">
        <f t="shared" si="41"/>
        <v>46672</v>
      </c>
      <c r="B421">
        <f t="shared" si="37"/>
        <v>2027</v>
      </c>
      <c r="C421" t="str">
        <f t="shared" si="36"/>
        <v>Oct-27</v>
      </c>
      <c r="D421">
        <f t="shared" si="38"/>
        <v>10</v>
      </c>
      <c r="E421">
        <f t="shared" si="39"/>
        <v>12</v>
      </c>
      <c r="F421" t="str">
        <f t="shared" si="40"/>
        <v>Tue</v>
      </c>
      <c r="G421">
        <f>WEEKNUM(Calender[[#This Row],[Date]])</f>
        <v>42</v>
      </c>
      <c r="H421" s="110" t="str">
        <f>TEXT(Calender[[#This Row],[Date]],"yymmdd")</f>
        <v>271012</v>
      </c>
    </row>
    <row r="422" spans="1:8" x14ac:dyDescent="0.3">
      <c r="A422" s="17">
        <f t="shared" si="41"/>
        <v>46673</v>
      </c>
      <c r="B422">
        <f t="shared" si="37"/>
        <v>2027</v>
      </c>
      <c r="C422" t="str">
        <f t="shared" si="36"/>
        <v>Oct-27</v>
      </c>
      <c r="D422">
        <f t="shared" si="38"/>
        <v>10</v>
      </c>
      <c r="E422">
        <f t="shared" si="39"/>
        <v>13</v>
      </c>
      <c r="F422" t="str">
        <f t="shared" si="40"/>
        <v>Wed</v>
      </c>
      <c r="G422">
        <f>WEEKNUM(Calender[[#This Row],[Date]])</f>
        <v>42</v>
      </c>
      <c r="H422" s="110" t="str">
        <f>TEXT(Calender[[#This Row],[Date]],"yymmdd")</f>
        <v>271013</v>
      </c>
    </row>
    <row r="423" spans="1:8" x14ac:dyDescent="0.3">
      <c r="A423" s="17">
        <f t="shared" si="41"/>
        <v>46674</v>
      </c>
      <c r="B423">
        <f t="shared" si="37"/>
        <v>2027</v>
      </c>
      <c r="C423" t="str">
        <f t="shared" si="36"/>
        <v>Oct-27</v>
      </c>
      <c r="D423">
        <f t="shared" si="38"/>
        <v>10</v>
      </c>
      <c r="E423">
        <f t="shared" si="39"/>
        <v>14</v>
      </c>
      <c r="F423" t="str">
        <f t="shared" si="40"/>
        <v>Thu</v>
      </c>
      <c r="G423">
        <f>WEEKNUM(Calender[[#This Row],[Date]])</f>
        <v>42</v>
      </c>
      <c r="H423" s="110" t="str">
        <f>TEXT(Calender[[#This Row],[Date]],"yymmdd")</f>
        <v>271014</v>
      </c>
    </row>
    <row r="424" spans="1:8" x14ac:dyDescent="0.3">
      <c r="A424" s="17">
        <f t="shared" si="41"/>
        <v>46675</v>
      </c>
      <c r="B424">
        <f t="shared" si="37"/>
        <v>2027</v>
      </c>
      <c r="C424" t="str">
        <f t="shared" si="36"/>
        <v>Oct-27</v>
      </c>
      <c r="D424">
        <f t="shared" si="38"/>
        <v>10</v>
      </c>
      <c r="E424">
        <f t="shared" si="39"/>
        <v>15</v>
      </c>
      <c r="F424" t="str">
        <f t="shared" si="40"/>
        <v>Fri</v>
      </c>
      <c r="G424">
        <f>WEEKNUM(Calender[[#This Row],[Date]])</f>
        <v>42</v>
      </c>
      <c r="H424" s="110" t="str">
        <f>TEXT(Calender[[#This Row],[Date]],"yymmdd")</f>
        <v>271015</v>
      </c>
    </row>
    <row r="425" spans="1:8" x14ac:dyDescent="0.3">
      <c r="A425" s="17">
        <f t="shared" si="41"/>
        <v>46676</v>
      </c>
      <c r="B425">
        <f t="shared" si="37"/>
        <v>2027</v>
      </c>
      <c r="C425" t="str">
        <f t="shared" si="36"/>
        <v>Oct-27</v>
      </c>
      <c r="D425">
        <f t="shared" si="38"/>
        <v>10</v>
      </c>
      <c r="E425">
        <f t="shared" si="39"/>
        <v>16</v>
      </c>
      <c r="F425" t="str">
        <f t="shared" si="40"/>
        <v>Sat</v>
      </c>
      <c r="G425">
        <f>WEEKNUM(Calender[[#This Row],[Date]])</f>
        <v>42</v>
      </c>
      <c r="H425" s="110" t="str">
        <f>TEXT(Calender[[#This Row],[Date]],"yymmdd")</f>
        <v>271016</v>
      </c>
    </row>
    <row r="426" spans="1:8" x14ac:dyDescent="0.3">
      <c r="A426" s="17">
        <f t="shared" si="41"/>
        <v>46677</v>
      </c>
      <c r="B426">
        <f t="shared" si="37"/>
        <v>2027</v>
      </c>
      <c r="C426" t="str">
        <f t="shared" si="36"/>
        <v>Oct-27</v>
      </c>
      <c r="D426">
        <f t="shared" si="38"/>
        <v>10</v>
      </c>
      <c r="E426">
        <f t="shared" si="39"/>
        <v>17</v>
      </c>
      <c r="F426" t="str">
        <f t="shared" si="40"/>
        <v>Sun</v>
      </c>
      <c r="G426">
        <f>WEEKNUM(Calender[[#This Row],[Date]])</f>
        <v>43</v>
      </c>
      <c r="H426" s="110" t="str">
        <f>TEXT(Calender[[#This Row],[Date]],"yymmdd")</f>
        <v>271017</v>
      </c>
    </row>
    <row r="427" spans="1:8" x14ac:dyDescent="0.3">
      <c r="A427" s="17">
        <f t="shared" si="41"/>
        <v>46678</v>
      </c>
      <c r="B427">
        <f t="shared" si="37"/>
        <v>2027</v>
      </c>
      <c r="C427" t="str">
        <f t="shared" si="36"/>
        <v>Oct-27</v>
      </c>
      <c r="D427">
        <f t="shared" si="38"/>
        <v>10</v>
      </c>
      <c r="E427">
        <f t="shared" si="39"/>
        <v>18</v>
      </c>
      <c r="F427" t="str">
        <f t="shared" si="40"/>
        <v>Mon</v>
      </c>
      <c r="G427">
        <f>WEEKNUM(Calender[[#This Row],[Date]])</f>
        <v>43</v>
      </c>
      <c r="H427" s="110" t="str">
        <f>TEXT(Calender[[#This Row],[Date]],"yymmdd")</f>
        <v>271018</v>
      </c>
    </row>
    <row r="428" spans="1:8" x14ac:dyDescent="0.3">
      <c r="A428" s="17">
        <f t="shared" si="41"/>
        <v>46679</v>
      </c>
      <c r="B428">
        <f t="shared" si="37"/>
        <v>2027</v>
      </c>
      <c r="C428" t="str">
        <f t="shared" si="36"/>
        <v>Oct-27</v>
      </c>
      <c r="D428">
        <f t="shared" si="38"/>
        <v>10</v>
      </c>
      <c r="E428">
        <f t="shared" si="39"/>
        <v>19</v>
      </c>
      <c r="F428" t="str">
        <f t="shared" si="40"/>
        <v>Tue</v>
      </c>
      <c r="G428">
        <f>WEEKNUM(Calender[[#This Row],[Date]])</f>
        <v>43</v>
      </c>
      <c r="H428" s="110" t="str">
        <f>TEXT(Calender[[#This Row],[Date]],"yymmdd")</f>
        <v>271019</v>
      </c>
    </row>
    <row r="429" spans="1:8" x14ac:dyDescent="0.3">
      <c r="A429" s="17">
        <f t="shared" si="41"/>
        <v>46680</v>
      </c>
      <c r="B429">
        <f t="shared" si="37"/>
        <v>2027</v>
      </c>
      <c r="C429" t="str">
        <f t="shared" si="36"/>
        <v>Oct-27</v>
      </c>
      <c r="D429">
        <f t="shared" si="38"/>
        <v>10</v>
      </c>
      <c r="E429">
        <f t="shared" si="39"/>
        <v>20</v>
      </c>
      <c r="F429" t="str">
        <f t="shared" si="40"/>
        <v>Wed</v>
      </c>
      <c r="G429">
        <f>WEEKNUM(Calender[[#This Row],[Date]])</f>
        <v>43</v>
      </c>
      <c r="H429" s="110" t="str">
        <f>TEXT(Calender[[#This Row],[Date]],"yymmdd")</f>
        <v>271020</v>
      </c>
    </row>
    <row r="430" spans="1:8" x14ac:dyDescent="0.3">
      <c r="A430" s="17">
        <f t="shared" si="41"/>
        <v>46681</v>
      </c>
      <c r="B430">
        <f t="shared" si="37"/>
        <v>2027</v>
      </c>
      <c r="C430" t="str">
        <f t="shared" si="36"/>
        <v>Oct-27</v>
      </c>
      <c r="D430">
        <f t="shared" si="38"/>
        <v>10</v>
      </c>
      <c r="E430">
        <f t="shared" si="39"/>
        <v>21</v>
      </c>
      <c r="F430" t="str">
        <f t="shared" si="40"/>
        <v>Thu</v>
      </c>
      <c r="G430">
        <f>WEEKNUM(Calender[[#This Row],[Date]])</f>
        <v>43</v>
      </c>
      <c r="H430" s="110" t="str">
        <f>TEXT(Calender[[#This Row],[Date]],"yymmdd")</f>
        <v>271021</v>
      </c>
    </row>
    <row r="431" spans="1:8" x14ac:dyDescent="0.3">
      <c r="A431" s="17">
        <f t="shared" si="41"/>
        <v>46682</v>
      </c>
      <c r="B431">
        <f t="shared" si="37"/>
        <v>2027</v>
      </c>
      <c r="C431" t="str">
        <f t="shared" si="36"/>
        <v>Oct-27</v>
      </c>
      <c r="D431">
        <f t="shared" si="38"/>
        <v>10</v>
      </c>
      <c r="E431">
        <f t="shared" si="39"/>
        <v>22</v>
      </c>
      <c r="F431" t="str">
        <f t="shared" si="40"/>
        <v>Fri</v>
      </c>
      <c r="G431">
        <f>WEEKNUM(Calender[[#This Row],[Date]])</f>
        <v>43</v>
      </c>
      <c r="H431" s="110" t="str">
        <f>TEXT(Calender[[#This Row],[Date]],"yymmdd")</f>
        <v>271022</v>
      </c>
    </row>
    <row r="432" spans="1:8" x14ac:dyDescent="0.3">
      <c r="A432" s="17">
        <f t="shared" si="41"/>
        <v>46683</v>
      </c>
      <c r="B432">
        <f t="shared" si="37"/>
        <v>2027</v>
      </c>
      <c r="C432" t="str">
        <f t="shared" si="36"/>
        <v>Oct-27</v>
      </c>
      <c r="D432">
        <f t="shared" si="38"/>
        <v>10</v>
      </c>
      <c r="E432">
        <f t="shared" si="39"/>
        <v>23</v>
      </c>
      <c r="F432" t="str">
        <f t="shared" si="40"/>
        <v>Sat</v>
      </c>
      <c r="G432">
        <f>WEEKNUM(Calender[[#This Row],[Date]])</f>
        <v>43</v>
      </c>
      <c r="H432" s="110" t="str">
        <f>TEXT(Calender[[#This Row],[Date]],"yymmdd")</f>
        <v>271023</v>
      </c>
    </row>
    <row r="433" spans="1:8" x14ac:dyDescent="0.3">
      <c r="A433" s="17">
        <f t="shared" si="41"/>
        <v>46684</v>
      </c>
      <c r="B433">
        <f t="shared" si="37"/>
        <v>2027</v>
      </c>
      <c r="C433" t="str">
        <f t="shared" si="36"/>
        <v>Oct-27</v>
      </c>
      <c r="D433">
        <f t="shared" si="38"/>
        <v>10</v>
      </c>
      <c r="E433">
        <f t="shared" si="39"/>
        <v>24</v>
      </c>
      <c r="F433" t="str">
        <f t="shared" si="40"/>
        <v>Sun</v>
      </c>
      <c r="G433">
        <f>WEEKNUM(Calender[[#This Row],[Date]])</f>
        <v>44</v>
      </c>
      <c r="H433" s="110" t="str">
        <f>TEXT(Calender[[#This Row],[Date]],"yymmdd")</f>
        <v>271024</v>
      </c>
    </row>
    <row r="434" spans="1:8" x14ac:dyDescent="0.3">
      <c r="A434" s="17">
        <f t="shared" si="41"/>
        <v>46685</v>
      </c>
      <c r="B434">
        <f t="shared" si="37"/>
        <v>2027</v>
      </c>
      <c r="C434" t="str">
        <f t="shared" si="36"/>
        <v>Oct-27</v>
      </c>
      <c r="D434">
        <f t="shared" si="38"/>
        <v>10</v>
      </c>
      <c r="E434">
        <f t="shared" si="39"/>
        <v>25</v>
      </c>
      <c r="F434" t="str">
        <f t="shared" si="40"/>
        <v>Mon</v>
      </c>
      <c r="G434">
        <f>WEEKNUM(Calender[[#This Row],[Date]])</f>
        <v>44</v>
      </c>
      <c r="H434" s="110" t="str">
        <f>TEXT(Calender[[#This Row],[Date]],"yymmdd")</f>
        <v>271025</v>
      </c>
    </row>
    <row r="435" spans="1:8" x14ac:dyDescent="0.3">
      <c r="A435" s="17">
        <f t="shared" si="41"/>
        <v>46686</v>
      </c>
      <c r="B435">
        <f t="shared" si="37"/>
        <v>2027</v>
      </c>
      <c r="C435" t="str">
        <f t="shared" si="36"/>
        <v>Oct-27</v>
      </c>
      <c r="D435">
        <f t="shared" si="38"/>
        <v>10</v>
      </c>
      <c r="E435">
        <f t="shared" si="39"/>
        <v>26</v>
      </c>
      <c r="F435" t="str">
        <f t="shared" si="40"/>
        <v>Tue</v>
      </c>
      <c r="G435">
        <f>WEEKNUM(Calender[[#This Row],[Date]])</f>
        <v>44</v>
      </c>
      <c r="H435" s="110" t="str">
        <f>TEXT(Calender[[#This Row],[Date]],"yymmdd")</f>
        <v>271026</v>
      </c>
    </row>
    <row r="436" spans="1:8" x14ac:dyDescent="0.3">
      <c r="A436" s="17">
        <f t="shared" si="41"/>
        <v>46687</v>
      </c>
      <c r="B436">
        <f t="shared" si="37"/>
        <v>2027</v>
      </c>
      <c r="C436" t="str">
        <f t="shared" si="36"/>
        <v>Oct-27</v>
      </c>
      <c r="D436">
        <f t="shared" si="38"/>
        <v>10</v>
      </c>
      <c r="E436">
        <f t="shared" si="39"/>
        <v>27</v>
      </c>
      <c r="F436" t="str">
        <f t="shared" si="40"/>
        <v>Wed</v>
      </c>
      <c r="G436">
        <f>WEEKNUM(Calender[[#This Row],[Date]])</f>
        <v>44</v>
      </c>
      <c r="H436" s="110" t="str">
        <f>TEXT(Calender[[#This Row],[Date]],"yymmdd")</f>
        <v>271027</v>
      </c>
    </row>
    <row r="437" spans="1:8" x14ac:dyDescent="0.3">
      <c r="A437" s="17">
        <f t="shared" si="41"/>
        <v>46688</v>
      </c>
      <c r="B437">
        <f t="shared" si="37"/>
        <v>2027</v>
      </c>
      <c r="C437" t="str">
        <f t="shared" si="36"/>
        <v>Oct-27</v>
      </c>
      <c r="D437">
        <f t="shared" si="38"/>
        <v>10</v>
      </c>
      <c r="E437">
        <f t="shared" si="39"/>
        <v>28</v>
      </c>
      <c r="F437" t="str">
        <f t="shared" si="40"/>
        <v>Thu</v>
      </c>
      <c r="G437">
        <f>WEEKNUM(Calender[[#This Row],[Date]])</f>
        <v>44</v>
      </c>
      <c r="H437" s="110" t="str">
        <f>TEXT(Calender[[#This Row],[Date]],"yymmdd")</f>
        <v>271028</v>
      </c>
    </row>
    <row r="438" spans="1:8" x14ac:dyDescent="0.3">
      <c r="A438" s="17">
        <f t="shared" si="41"/>
        <v>46689</v>
      </c>
      <c r="B438">
        <f t="shared" si="37"/>
        <v>2027</v>
      </c>
      <c r="C438" t="str">
        <f t="shared" si="36"/>
        <v>Oct-27</v>
      </c>
      <c r="D438">
        <f t="shared" si="38"/>
        <v>10</v>
      </c>
      <c r="E438">
        <f t="shared" si="39"/>
        <v>29</v>
      </c>
      <c r="F438" t="str">
        <f t="shared" si="40"/>
        <v>Fri</v>
      </c>
      <c r="G438">
        <f>WEEKNUM(Calender[[#This Row],[Date]])</f>
        <v>44</v>
      </c>
      <c r="H438" s="110" t="str">
        <f>TEXT(Calender[[#This Row],[Date]],"yymmdd")</f>
        <v>271029</v>
      </c>
    </row>
    <row r="439" spans="1:8" x14ac:dyDescent="0.3">
      <c r="A439" s="17">
        <f t="shared" si="41"/>
        <v>46690</v>
      </c>
      <c r="B439">
        <f t="shared" si="37"/>
        <v>2027</v>
      </c>
      <c r="C439" t="str">
        <f t="shared" si="36"/>
        <v>Oct-27</v>
      </c>
      <c r="D439">
        <f t="shared" si="38"/>
        <v>10</v>
      </c>
      <c r="E439">
        <f t="shared" si="39"/>
        <v>30</v>
      </c>
      <c r="F439" t="str">
        <f t="shared" si="40"/>
        <v>Sat</v>
      </c>
      <c r="G439">
        <f>WEEKNUM(Calender[[#This Row],[Date]])</f>
        <v>44</v>
      </c>
      <c r="H439" s="110" t="str">
        <f>TEXT(Calender[[#This Row],[Date]],"yymmdd")</f>
        <v>271030</v>
      </c>
    </row>
    <row r="440" spans="1:8" x14ac:dyDescent="0.3">
      <c r="A440" s="17">
        <f t="shared" si="41"/>
        <v>46691</v>
      </c>
      <c r="B440">
        <f t="shared" si="37"/>
        <v>2027</v>
      </c>
      <c r="C440" t="str">
        <f t="shared" si="36"/>
        <v>Oct-27</v>
      </c>
      <c r="D440">
        <f t="shared" si="38"/>
        <v>10</v>
      </c>
      <c r="E440">
        <f t="shared" si="39"/>
        <v>31</v>
      </c>
      <c r="F440" t="str">
        <f t="shared" si="40"/>
        <v>Sun</v>
      </c>
      <c r="G440">
        <f>WEEKNUM(Calender[[#This Row],[Date]])</f>
        <v>45</v>
      </c>
      <c r="H440" s="110" t="str">
        <f>TEXT(Calender[[#This Row],[Date]],"yymmdd")</f>
        <v>271031</v>
      </c>
    </row>
    <row r="441" spans="1:8" x14ac:dyDescent="0.3">
      <c r="A441" s="17">
        <f t="shared" si="41"/>
        <v>46692</v>
      </c>
      <c r="B441">
        <f t="shared" si="37"/>
        <v>2027</v>
      </c>
      <c r="C441" t="str">
        <f t="shared" si="36"/>
        <v>Nov-27</v>
      </c>
      <c r="D441">
        <f t="shared" si="38"/>
        <v>11</v>
      </c>
      <c r="E441">
        <f t="shared" si="39"/>
        <v>1</v>
      </c>
      <c r="F441" t="str">
        <f t="shared" si="40"/>
        <v>Mon</v>
      </c>
      <c r="G441">
        <f>WEEKNUM(Calender[[#This Row],[Date]])</f>
        <v>45</v>
      </c>
      <c r="H441" s="110" t="str">
        <f>TEXT(Calender[[#This Row],[Date]],"yymmdd")</f>
        <v>271101</v>
      </c>
    </row>
    <row r="442" spans="1:8" x14ac:dyDescent="0.3">
      <c r="A442" s="17">
        <f t="shared" si="41"/>
        <v>46693</v>
      </c>
      <c r="B442">
        <f t="shared" si="37"/>
        <v>2027</v>
      </c>
      <c r="C442" t="str">
        <f t="shared" si="36"/>
        <v>Nov-27</v>
      </c>
      <c r="D442">
        <f t="shared" si="38"/>
        <v>11</v>
      </c>
      <c r="E442">
        <f t="shared" si="39"/>
        <v>2</v>
      </c>
      <c r="F442" t="str">
        <f t="shared" si="40"/>
        <v>Tue</v>
      </c>
      <c r="G442">
        <f>WEEKNUM(Calender[[#This Row],[Date]])</f>
        <v>45</v>
      </c>
      <c r="H442" s="110" t="str">
        <f>TEXT(Calender[[#This Row],[Date]],"yymmdd")</f>
        <v>271102</v>
      </c>
    </row>
    <row r="443" spans="1:8" x14ac:dyDescent="0.3">
      <c r="A443" s="17">
        <f t="shared" si="41"/>
        <v>46694</v>
      </c>
      <c r="B443">
        <f t="shared" si="37"/>
        <v>2027</v>
      </c>
      <c r="C443" t="str">
        <f t="shared" si="36"/>
        <v>Nov-27</v>
      </c>
      <c r="D443">
        <f t="shared" si="38"/>
        <v>11</v>
      </c>
      <c r="E443">
        <f t="shared" si="39"/>
        <v>3</v>
      </c>
      <c r="F443" t="str">
        <f t="shared" si="40"/>
        <v>Wed</v>
      </c>
      <c r="G443">
        <f>WEEKNUM(Calender[[#This Row],[Date]])</f>
        <v>45</v>
      </c>
      <c r="H443" s="110" t="str">
        <f>TEXT(Calender[[#This Row],[Date]],"yymmdd")</f>
        <v>271103</v>
      </c>
    </row>
    <row r="444" spans="1:8" x14ac:dyDescent="0.3">
      <c r="A444" s="17">
        <f t="shared" si="41"/>
        <v>46695</v>
      </c>
      <c r="B444">
        <f t="shared" si="37"/>
        <v>2027</v>
      </c>
      <c r="C444" t="str">
        <f t="shared" si="36"/>
        <v>Nov-27</v>
      </c>
      <c r="D444">
        <f t="shared" si="38"/>
        <v>11</v>
      </c>
      <c r="E444">
        <f t="shared" si="39"/>
        <v>4</v>
      </c>
      <c r="F444" t="str">
        <f t="shared" si="40"/>
        <v>Thu</v>
      </c>
      <c r="G444">
        <f>WEEKNUM(Calender[[#This Row],[Date]])</f>
        <v>45</v>
      </c>
      <c r="H444" s="110" t="str">
        <f>TEXT(Calender[[#This Row],[Date]],"yymmdd")</f>
        <v>271104</v>
      </c>
    </row>
    <row r="445" spans="1:8" x14ac:dyDescent="0.3">
      <c r="A445" s="17">
        <f t="shared" si="41"/>
        <v>46696</v>
      </c>
      <c r="B445">
        <f t="shared" si="37"/>
        <v>2027</v>
      </c>
      <c r="C445" t="str">
        <f t="shared" si="36"/>
        <v>Nov-27</v>
      </c>
      <c r="D445">
        <f t="shared" si="38"/>
        <v>11</v>
      </c>
      <c r="E445">
        <f t="shared" si="39"/>
        <v>5</v>
      </c>
      <c r="F445" t="str">
        <f t="shared" si="40"/>
        <v>Fri</v>
      </c>
      <c r="G445">
        <f>WEEKNUM(Calender[[#This Row],[Date]])</f>
        <v>45</v>
      </c>
      <c r="H445" s="110" t="str">
        <f>TEXT(Calender[[#This Row],[Date]],"yymmdd")</f>
        <v>271105</v>
      </c>
    </row>
    <row r="446" spans="1:8" x14ac:dyDescent="0.3">
      <c r="A446" s="17">
        <f t="shared" si="41"/>
        <v>46697</v>
      </c>
      <c r="B446">
        <f t="shared" si="37"/>
        <v>2027</v>
      </c>
      <c r="C446" t="str">
        <f t="shared" si="36"/>
        <v>Nov-27</v>
      </c>
      <c r="D446">
        <f t="shared" si="38"/>
        <v>11</v>
      </c>
      <c r="E446">
        <f t="shared" si="39"/>
        <v>6</v>
      </c>
      <c r="F446" t="str">
        <f t="shared" si="40"/>
        <v>Sat</v>
      </c>
      <c r="G446">
        <f>WEEKNUM(Calender[[#This Row],[Date]])</f>
        <v>45</v>
      </c>
      <c r="H446" s="110" t="str">
        <f>TEXT(Calender[[#This Row],[Date]],"yymmdd")</f>
        <v>271106</v>
      </c>
    </row>
    <row r="447" spans="1:8" x14ac:dyDescent="0.3">
      <c r="A447" s="17">
        <f t="shared" si="41"/>
        <v>46698</v>
      </c>
      <c r="B447">
        <f t="shared" si="37"/>
        <v>2027</v>
      </c>
      <c r="C447" t="str">
        <f t="shared" si="36"/>
        <v>Nov-27</v>
      </c>
      <c r="D447">
        <f t="shared" si="38"/>
        <v>11</v>
      </c>
      <c r="E447">
        <f t="shared" si="39"/>
        <v>7</v>
      </c>
      <c r="F447" t="str">
        <f t="shared" si="40"/>
        <v>Sun</v>
      </c>
      <c r="G447">
        <f>WEEKNUM(Calender[[#This Row],[Date]])</f>
        <v>46</v>
      </c>
      <c r="H447" s="110" t="str">
        <f>TEXT(Calender[[#This Row],[Date]],"yymmdd")</f>
        <v>271107</v>
      </c>
    </row>
    <row r="448" spans="1:8" x14ac:dyDescent="0.3">
      <c r="A448" s="17">
        <f t="shared" si="41"/>
        <v>46699</v>
      </c>
      <c r="B448">
        <f t="shared" si="37"/>
        <v>2027</v>
      </c>
      <c r="C448" t="str">
        <f t="shared" si="36"/>
        <v>Nov-27</v>
      </c>
      <c r="D448">
        <f t="shared" si="38"/>
        <v>11</v>
      </c>
      <c r="E448">
        <f t="shared" si="39"/>
        <v>8</v>
      </c>
      <c r="F448" t="str">
        <f t="shared" si="40"/>
        <v>Mon</v>
      </c>
      <c r="G448">
        <f>WEEKNUM(Calender[[#This Row],[Date]])</f>
        <v>46</v>
      </c>
      <c r="H448" s="110" t="str">
        <f>TEXT(Calender[[#This Row],[Date]],"yymmdd")</f>
        <v>271108</v>
      </c>
    </row>
    <row r="449" spans="1:8" x14ac:dyDescent="0.3">
      <c r="A449" s="17">
        <f t="shared" si="41"/>
        <v>46700</v>
      </c>
      <c r="B449">
        <f t="shared" si="37"/>
        <v>2027</v>
      </c>
      <c r="C449" t="str">
        <f t="shared" si="36"/>
        <v>Nov-27</v>
      </c>
      <c r="D449">
        <f t="shared" si="38"/>
        <v>11</v>
      </c>
      <c r="E449">
        <f t="shared" si="39"/>
        <v>9</v>
      </c>
      <c r="F449" t="str">
        <f t="shared" si="40"/>
        <v>Tue</v>
      </c>
      <c r="G449">
        <f>WEEKNUM(Calender[[#This Row],[Date]])</f>
        <v>46</v>
      </c>
      <c r="H449" s="110" t="str">
        <f>TEXT(Calender[[#This Row],[Date]],"yymmdd")</f>
        <v>271109</v>
      </c>
    </row>
    <row r="450" spans="1:8" x14ac:dyDescent="0.3">
      <c r="A450" s="17">
        <f t="shared" si="41"/>
        <v>46701</v>
      </c>
      <c r="B450">
        <f t="shared" si="37"/>
        <v>2027</v>
      </c>
      <c r="C450" t="str">
        <f t="shared" ref="C450:C513" si="42">TEXT(A450,"mmm-yy")</f>
        <v>Nov-27</v>
      </c>
      <c r="D450">
        <f t="shared" si="38"/>
        <v>11</v>
      </c>
      <c r="E450">
        <f t="shared" si="39"/>
        <v>10</v>
      </c>
      <c r="F450" t="str">
        <f t="shared" si="40"/>
        <v>Wed</v>
      </c>
      <c r="G450">
        <f>WEEKNUM(Calender[[#This Row],[Date]])</f>
        <v>46</v>
      </c>
      <c r="H450" s="110" t="str">
        <f>TEXT(Calender[[#This Row],[Date]],"yymmdd")</f>
        <v>271110</v>
      </c>
    </row>
    <row r="451" spans="1:8" x14ac:dyDescent="0.3">
      <c r="A451" s="17">
        <f t="shared" si="41"/>
        <v>46702</v>
      </c>
      <c r="B451">
        <f t="shared" ref="B451:B514" si="43">YEAR(A451)</f>
        <v>2027</v>
      </c>
      <c r="C451" t="str">
        <f t="shared" si="42"/>
        <v>Nov-27</v>
      </c>
      <c r="D451">
        <f t="shared" ref="D451:D514" si="44">MONTH(A451)</f>
        <v>11</v>
      </c>
      <c r="E451">
        <f t="shared" ref="E451:E514" si="45">DAY(A451)</f>
        <v>11</v>
      </c>
      <c r="F451" t="str">
        <f t="shared" ref="F451:F514" si="46">TEXT(A451,"ddd")</f>
        <v>Thu</v>
      </c>
      <c r="G451">
        <f>WEEKNUM(Calender[[#This Row],[Date]])</f>
        <v>46</v>
      </c>
      <c r="H451" s="110" t="str">
        <f>TEXT(Calender[[#This Row],[Date]],"yymmdd")</f>
        <v>271111</v>
      </c>
    </row>
    <row r="452" spans="1:8" x14ac:dyDescent="0.3">
      <c r="A452" s="17">
        <f t="shared" ref="A452:A515" si="47">A451+1</f>
        <v>46703</v>
      </c>
      <c r="B452">
        <f t="shared" si="43"/>
        <v>2027</v>
      </c>
      <c r="C452" t="str">
        <f t="shared" si="42"/>
        <v>Nov-27</v>
      </c>
      <c r="D452">
        <f t="shared" si="44"/>
        <v>11</v>
      </c>
      <c r="E452">
        <f t="shared" si="45"/>
        <v>12</v>
      </c>
      <c r="F452" t="str">
        <f t="shared" si="46"/>
        <v>Fri</v>
      </c>
      <c r="G452">
        <f>WEEKNUM(Calender[[#This Row],[Date]])</f>
        <v>46</v>
      </c>
      <c r="H452" s="110" t="str">
        <f>TEXT(Calender[[#This Row],[Date]],"yymmdd")</f>
        <v>271112</v>
      </c>
    </row>
    <row r="453" spans="1:8" x14ac:dyDescent="0.3">
      <c r="A453" s="17">
        <f t="shared" si="47"/>
        <v>46704</v>
      </c>
      <c r="B453">
        <f t="shared" si="43"/>
        <v>2027</v>
      </c>
      <c r="C453" t="str">
        <f t="shared" si="42"/>
        <v>Nov-27</v>
      </c>
      <c r="D453">
        <f t="shared" si="44"/>
        <v>11</v>
      </c>
      <c r="E453">
        <f t="shared" si="45"/>
        <v>13</v>
      </c>
      <c r="F453" t="str">
        <f t="shared" si="46"/>
        <v>Sat</v>
      </c>
      <c r="G453">
        <f>WEEKNUM(Calender[[#This Row],[Date]])</f>
        <v>46</v>
      </c>
      <c r="H453" s="110" t="str">
        <f>TEXT(Calender[[#This Row],[Date]],"yymmdd")</f>
        <v>271113</v>
      </c>
    </row>
    <row r="454" spans="1:8" x14ac:dyDescent="0.3">
      <c r="A454" s="17">
        <f t="shared" si="47"/>
        <v>46705</v>
      </c>
      <c r="B454">
        <f t="shared" si="43"/>
        <v>2027</v>
      </c>
      <c r="C454" t="str">
        <f t="shared" si="42"/>
        <v>Nov-27</v>
      </c>
      <c r="D454">
        <f t="shared" si="44"/>
        <v>11</v>
      </c>
      <c r="E454">
        <f t="shared" si="45"/>
        <v>14</v>
      </c>
      <c r="F454" t="str">
        <f t="shared" si="46"/>
        <v>Sun</v>
      </c>
      <c r="G454">
        <f>WEEKNUM(Calender[[#This Row],[Date]])</f>
        <v>47</v>
      </c>
      <c r="H454" s="110" t="str">
        <f>TEXT(Calender[[#This Row],[Date]],"yymmdd")</f>
        <v>271114</v>
      </c>
    </row>
    <row r="455" spans="1:8" x14ac:dyDescent="0.3">
      <c r="A455" s="17">
        <f t="shared" si="47"/>
        <v>46706</v>
      </c>
      <c r="B455">
        <f t="shared" si="43"/>
        <v>2027</v>
      </c>
      <c r="C455" t="str">
        <f t="shared" si="42"/>
        <v>Nov-27</v>
      </c>
      <c r="D455">
        <f t="shared" si="44"/>
        <v>11</v>
      </c>
      <c r="E455">
        <f t="shared" si="45"/>
        <v>15</v>
      </c>
      <c r="F455" t="str">
        <f t="shared" si="46"/>
        <v>Mon</v>
      </c>
      <c r="G455">
        <f>WEEKNUM(Calender[[#This Row],[Date]])</f>
        <v>47</v>
      </c>
      <c r="H455" s="110" t="str">
        <f>TEXT(Calender[[#This Row],[Date]],"yymmdd")</f>
        <v>271115</v>
      </c>
    </row>
    <row r="456" spans="1:8" x14ac:dyDescent="0.3">
      <c r="A456" s="17">
        <f t="shared" si="47"/>
        <v>46707</v>
      </c>
      <c r="B456">
        <f t="shared" si="43"/>
        <v>2027</v>
      </c>
      <c r="C456" t="str">
        <f t="shared" si="42"/>
        <v>Nov-27</v>
      </c>
      <c r="D456">
        <f t="shared" si="44"/>
        <v>11</v>
      </c>
      <c r="E456">
        <f t="shared" si="45"/>
        <v>16</v>
      </c>
      <c r="F456" t="str">
        <f t="shared" si="46"/>
        <v>Tue</v>
      </c>
      <c r="G456">
        <f>WEEKNUM(Calender[[#This Row],[Date]])</f>
        <v>47</v>
      </c>
      <c r="H456" s="110" t="str">
        <f>TEXT(Calender[[#This Row],[Date]],"yymmdd")</f>
        <v>271116</v>
      </c>
    </row>
    <row r="457" spans="1:8" x14ac:dyDescent="0.3">
      <c r="A457" s="17">
        <f t="shared" si="47"/>
        <v>46708</v>
      </c>
      <c r="B457">
        <f t="shared" si="43"/>
        <v>2027</v>
      </c>
      <c r="C457" t="str">
        <f t="shared" si="42"/>
        <v>Nov-27</v>
      </c>
      <c r="D457">
        <f t="shared" si="44"/>
        <v>11</v>
      </c>
      <c r="E457">
        <f t="shared" si="45"/>
        <v>17</v>
      </c>
      <c r="F457" t="str">
        <f t="shared" si="46"/>
        <v>Wed</v>
      </c>
      <c r="G457">
        <f>WEEKNUM(Calender[[#This Row],[Date]])</f>
        <v>47</v>
      </c>
      <c r="H457" s="110" t="str">
        <f>TEXT(Calender[[#This Row],[Date]],"yymmdd")</f>
        <v>271117</v>
      </c>
    </row>
    <row r="458" spans="1:8" x14ac:dyDescent="0.3">
      <c r="A458" s="17">
        <f t="shared" si="47"/>
        <v>46709</v>
      </c>
      <c r="B458">
        <f t="shared" si="43"/>
        <v>2027</v>
      </c>
      <c r="C458" t="str">
        <f t="shared" si="42"/>
        <v>Nov-27</v>
      </c>
      <c r="D458">
        <f t="shared" si="44"/>
        <v>11</v>
      </c>
      <c r="E458">
        <f t="shared" si="45"/>
        <v>18</v>
      </c>
      <c r="F458" t="str">
        <f t="shared" si="46"/>
        <v>Thu</v>
      </c>
      <c r="G458">
        <f>WEEKNUM(Calender[[#This Row],[Date]])</f>
        <v>47</v>
      </c>
      <c r="H458" s="110" t="str">
        <f>TEXT(Calender[[#This Row],[Date]],"yymmdd")</f>
        <v>271118</v>
      </c>
    </row>
    <row r="459" spans="1:8" x14ac:dyDescent="0.3">
      <c r="A459" s="17">
        <f t="shared" si="47"/>
        <v>46710</v>
      </c>
      <c r="B459">
        <f t="shared" si="43"/>
        <v>2027</v>
      </c>
      <c r="C459" t="str">
        <f t="shared" si="42"/>
        <v>Nov-27</v>
      </c>
      <c r="D459">
        <f t="shared" si="44"/>
        <v>11</v>
      </c>
      <c r="E459">
        <f t="shared" si="45"/>
        <v>19</v>
      </c>
      <c r="F459" t="str">
        <f t="shared" si="46"/>
        <v>Fri</v>
      </c>
      <c r="G459">
        <f>WEEKNUM(Calender[[#This Row],[Date]])</f>
        <v>47</v>
      </c>
      <c r="H459" s="110" t="str">
        <f>TEXT(Calender[[#This Row],[Date]],"yymmdd")</f>
        <v>271119</v>
      </c>
    </row>
    <row r="460" spans="1:8" x14ac:dyDescent="0.3">
      <c r="A460" s="17">
        <f t="shared" si="47"/>
        <v>46711</v>
      </c>
      <c r="B460">
        <f t="shared" si="43"/>
        <v>2027</v>
      </c>
      <c r="C460" t="str">
        <f t="shared" si="42"/>
        <v>Nov-27</v>
      </c>
      <c r="D460">
        <f t="shared" si="44"/>
        <v>11</v>
      </c>
      <c r="E460">
        <f t="shared" si="45"/>
        <v>20</v>
      </c>
      <c r="F460" t="str">
        <f t="shared" si="46"/>
        <v>Sat</v>
      </c>
      <c r="G460">
        <f>WEEKNUM(Calender[[#This Row],[Date]])</f>
        <v>47</v>
      </c>
      <c r="H460" s="110" t="str">
        <f>TEXT(Calender[[#This Row],[Date]],"yymmdd")</f>
        <v>271120</v>
      </c>
    </row>
    <row r="461" spans="1:8" x14ac:dyDescent="0.3">
      <c r="A461" s="17">
        <f t="shared" si="47"/>
        <v>46712</v>
      </c>
      <c r="B461">
        <f t="shared" si="43"/>
        <v>2027</v>
      </c>
      <c r="C461" t="str">
        <f t="shared" si="42"/>
        <v>Nov-27</v>
      </c>
      <c r="D461">
        <f t="shared" si="44"/>
        <v>11</v>
      </c>
      <c r="E461">
        <f t="shared" si="45"/>
        <v>21</v>
      </c>
      <c r="F461" t="str">
        <f t="shared" si="46"/>
        <v>Sun</v>
      </c>
      <c r="G461">
        <f>WEEKNUM(Calender[[#This Row],[Date]])</f>
        <v>48</v>
      </c>
      <c r="H461" s="110" t="str">
        <f>TEXT(Calender[[#This Row],[Date]],"yymmdd")</f>
        <v>271121</v>
      </c>
    </row>
    <row r="462" spans="1:8" x14ac:dyDescent="0.3">
      <c r="A462" s="17">
        <f t="shared" si="47"/>
        <v>46713</v>
      </c>
      <c r="B462">
        <f t="shared" si="43"/>
        <v>2027</v>
      </c>
      <c r="C462" t="str">
        <f t="shared" si="42"/>
        <v>Nov-27</v>
      </c>
      <c r="D462">
        <f t="shared" si="44"/>
        <v>11</v>
      </c>
      <c r="E462">
        <f t="shared" si="45"/>
        <v>22</v>
      </c>
      <c r="F462" t="str">
        <f t="shared" si="46"/>
        <v>Mon</v>
      </c>
      <c r="G462">
        <f>WEEKNUM(Calender[[#This Row],[Date]])</f>
        <v>48</v>
      </c>
      <c r="H462" s="110" t="str">
        <f>TEXT(Calender[[#This Row],[Date]],"yymmdd")</f>
        <v>271122</v>
      </c>
    </row>
    <row r="463" spans="1:8" x14ac:dyDescent="0.3">
      <c r="A463" s="17">
        <f t="shared" si="47"/>
        <v>46714</v>
      </c>
      <c r="B463">
        <f t="shared" si="43"/>
        <v>2027</v>
      </c>
      <c r="C463" t="str">
        <f t="shared" si="42"/>
        <v>Nov-27</v>
      </c>
      <c r="D463">
        <f t="shared" si="44"/>
        <v>11</v>
      </c>
      <c r="E463">
        <f t="shared" si="45"/>
        <v>23</v>
      </c>
      <c r="F463" t="str">
        <f t="shared" si="46"/>
        <v>Tue</v>
      </c>
      <c r="G463">
        <f>WEEKNUM(Calender[[#This Row],[Date]])</f>
        <v>48</v>
      </c>
      <c r="H463" s="110" t="str">
        <f>TEXT(Calender[[#This Row],[Date]],"yymmdd")</f>
        <v>271123</v>
      </c>
    </row>
    <row r="464" spans="1:8" x14ac:dyDescent="0.3">
      <c r="A464" s="17">
        <f t="shared" si="47"/>
        <v>46715</v>
      </c>
      <c r="B464">
        <f t="shared" si="43"/>
        <v>2027</v>
      </c>
      <c r="C464" t="str">
        <f t="shared" si="42"/>
        <v>Nov-27</v>
      </c>
      <c r="D464">
        <f t="shared" si="44"/>
        <v>11</v>
      </c>
      <c r="E464">
        <f t="shared" si="45"/>
        <v>24</v>
      </c>
      <c r="F464" t="str">
        <f t="shared" si="46"/>
        <v>Wed</v>
      </c>
      <c r="G464">
        <f>WEEKNUM(Calender[[#This Row],[Date]])</f>
        <v>48</v>
      </c>
      <c r="H464" s="110" t="str">
        <f>TEXT(Calender[[#This Row],[Date]],"yymmdd")</f>
        <v>271124</v>
      </c>
    </row>
    <row r="465" spans="1:8" x14ac:dyDescent="0.3">
      <c r="A465" s="17">
        <f t="shared" si="47"/>
        <v>46716</v>
      </c>
      <c r="B465">
        <f t="shared" si="43"/>
        <v>2027</v>
      </c>
      <c r="C465" t="str">
        <f t="shared" si="42"/>
        <v>Nov-27</v>
      </c>
      <c r="D465">
        <f t="shared" si="44"/>
        <v>11</v>
      </c>
      <c r="E465">
        <f t="shared" si="45"/>
        <v>25</v>
      </c>
      <c r="F465" t="str">
        <f t="shared" si="46"/>
        <v>Thu</v>
      </c>
      <c r="G465">
        <f>WEEKNUM(Calender[[#This Row],[Date]])</f>
        <v>48</v>
      </c>
      <c r="H465" s="110" t="str">
        <f>TEXT(Calender[[#This Row],[Date]],"yymmdd")</f>
        <v>271125</v>
      </c>
    </row>
    <row r="466" spans="1:8" x14ac:dyDescent="0.3">
      <c r="A466" s="17">
        <f t="shared" si="47"/>
        <v>46717</v>
      </c>
      <c r="B466">
        <f t="shared" si="43"/>
        <v>2027</v>
      </c>
      <c r="C466" t="str">
        <f t="shared" si="42"/>
        <v>Nov-27</v>
      </c>
      <c r="D466">
        <f t="shared" si="44"/>
        <v>11</v>
      </c>
      <c r="E466">
        <f t="shared" si="45"/>
        <v>26</v>
      </c>
      <c r="F466" t="str">
        <f t="shared" si="46"/>
        <v>Fri</v>
      </c>
      <c r="G466">
        <f>WEEKNUM(Calender[[#This Row],[Date]])</f>
        <v>48</v>
      </c>
      <c r="H466" s="110" t="str">
        <f>TEXT(Calender[[#This Row],[Date]],"yymmdd")</f>
        <v>271126</v>
      </c>
    </row>
    <row r="467" spans="1:8" x14ac:dyDescent="0.3">
      <c r="A467" s="17">
        <f t="shared" si="47"/>
        <v>46718</v>
      </c>
      <c r="B467">
        <f t="shared" si="43"/>
        <v>2027</v>
      </c>
      <c r="C467" t="str">
        <f t="shared" si="42"/>
        <v>Nov-27</v>
      </c>
      <c r="D467">
        <f t="shared" si="44"/>
        <v>11</v>
      </c>
      <c r="E467">
        <f t="shared" si="45"/>
        <v>27</v>
      </c>
      <c r="F467" t="str">
        <f t="shared" si="46"/>
        <v>Sat</v>
      </c>
      <c r="G467">
        <f>WEEKNUM(Calender[[#This Row],[Date]])</f>
        <v>48</v>
      </c>
      <c r="H467" s="110" t="str">
        <f>TEXT(Calender[[#This Row],[Date]],"yymmdd")</f>
        <v>271127</v>
      </c>
    </row>
    <row r="468" spans="1:8" x14ac:dyDescent="0.3">
      <c r="A468" s="17">
        <f t="shared" si="47"/>
        <v>46719</v>
      </c>
      <c r="B468">
        <f t="shared" si="43"/>
        <v>2027</v>
      </c>
      <c r="C468" t="str">
        <f t="shared" si="42"/>
        <v>Nov-27</v>
      </c>
      <c r="D468">
        <f t="shared" si="44"/>
        <v>11</v>
      </c>
      <c r="E468">
        <f t="shared" si="45"/>
        <v>28</v>
      </c>
      <c r="F468" t="str">
        <f t="shared" si="46"/>
        <v>Sun</v>
      </c>
      <c r="G468">
        <f>WEEKNUM(Calender[[#This Row],[Date]])</f>
        <v>49</v>
      </c>
      <c r="H468" s="110" t="str">
        <f>TEXT(Calender[[#This Row],[Date]],"yymmdd")</f>
        <v>271128</v>
      </c>
    </row>
    <row r="469" spans="1:8" x14ac:dyDescent="0.3">
      <c r="A469" s="17">
        <f t="shared" si="47"/>
        <v>46720</v>
      </c>
      <c r="B469">
        <f t="shared" si="43"/>
        <v>2027</v>
      </c>
      <c r="C469" t="str">
        <f t="shared" si="42"/>
        <v>Nov-27</v>
      </c>
      <c r="D469">
        <f t="shared" si="44"/>
        <v>11</v>
      </c>
      <c r="E469">
        <f t="shared" si="45"/>
        <v>29</v>
      </c>
      <c r="F469" t="str">
        <f t="shared" si="46"/>
        <v>Mon</v>
      </c>
      <c r="G469">
        <f>WEEKNUM(Calender[[#This Row],[Date]])</f>
        <v>49</v>
      </c>
      <c r="H469" s="110" t="str">
        <f>TEXT(Calender[[#This Row],[Date]],"yymmdd")</f>
        <v>271129</v>
      </c>
    </row>
    <row r="470" spans="1:8" x14ac:dyDescent="0.3">
      <c r="A470" s="17">
        <f t="shared" si="47"/>
        <v>46721</v>
      </c>
      <c r="B470">
        <f t="shared" si="43"/>
        <v>2027</v>
      </c>
      <c r="C470" t="str">
        <f t="shared" si="42"/>
        <v>Nov-27</v>
      </c>
      <c r="D470">
        <f t="shared" si="44"/>
        <v>11</v>
      </c>
      <c r="E470">
        <f t="shared" si="45"/>
        <v>30</v>
      </c>
      <c r="F470" t="str">
        <f t="shared" si="46"/>
        <v>Tue</v>
      </c>
      <c r="G470">
        <f>WEEKNUM(Calender[[#This Row],[Date]])</f>
        <v>49</v>
      </c>
      <c r="H470" s="110" t="str">
        <f>TEXT(Calender[[#This Row],[Date]],"yymmdd")</f>
        <v>271130</v>
      </c>
    </row>
    <row r="471" spans="1:8" x14ac:dyDescent="0.3">
      <c r="A471" s="17">
        <f t="shared" si="47"/>
        <v>46722</v>
      </c>
      <c r="B471">
        <f t="shared" si="43"/>
        <v>2027</v>
      </c>
      <c r="C471" t="str">
        <f t="shared" si="42"/>
        <v>Dec-27</v>
      </c>
      <c r="D471">
        <f t="shared" si="44"/>
        <v>12</v>
      </c>
      <c r="E471">
        <f t="shared" si="45"/>
        <v>1</v>
      </c>
      <c r="F471" t="str">
        <f t="shared" si="46"/>
        <v>Wed</v>
      </c>
      <c r="G471">
        <f>WEEKNUM(Calender[[#This Row],[Date]])</f>
        <v>49</v>
      </c>
      <c r="H471" s="110" t="str">
        <f>TEXT(Calender[[#This Row],[Date]],"yymmdd")</f>
        <v>271201</v>
      </c>
    </row>
    <row r="472" spans="1:8" x14ac:dyDescent="0.3">
      <c r="A472" s="17">
        <f t="shared" si="47"/>
        <v>46723</v>
      </c>
      <c r="B472">
        <f t="shared" si="43"/>
        <v>2027</v>
      </c>
      <c r="C472" t="str">
        <f t="shared" si="42"/>
        <v>Dec-27</v>
      </c>
      <c r="D472">
        <f t="shared" si="44"/>
        <v>12</v>
      </c>
      <c r="E472">
        <f t="shared" si="45"/>
        <v>2</v>
      </c>
      <c r="F472" t="str">
        <f t="shared" si="46"/>
        <v>Thu</v>
      </c>
      <c r="G472">
        <f>WEEKNUM(Calender[[#This Row],[Date]])</f>
        <v>49</v>
      </c>
      <c r="H472" s="110" t="str">
        <f>TEXT(Calender[[#This Row],[Date]],"yymmdd")</f>
        <v>271202</v>
      </c>
    </row>
    <row r="473" spans="1:8" x14ac:dyDescent="0.3">
      <c r="A473" s="17">
        <f t="shared" si="47"/>
        <v>46724</v>
      </c>
      <c r="B473">
        <f t="shared" si="43"/>
        <v>2027</v>
      </c>
      <c r="C473" t="str">
        <f t="shared" si="42"/>
        <v>Dec-27</v>
      </c>
      <c r="D473">
        <f t="shared" si="44"/>
        <v>12</v>
      </c>
      <c r="E473">
        <f t="shared" si="45"/>
        <v>3</v>
      </c>
      <c r="F473" t="str">
        <f t="shared" si="46"/>
        <v>Fri</v>
      </c>
      <c r="G473">
        <f>WEEKNUM(Calender[[#This Row],[Date]])</f>
        <v>49</v>
      </c>
      <c r="H473" s="110" t="str">
        <f>TEXT(Calender[[#This Row],[Date]],"yymmdd")</f>
        <v>271203</v>
      </c>
    </row>
    <row r="474" spans="1:8" x14ac:dyDescent="0.3">
      <c r="A474" s="17">
        <f t="shared" si="47"/>
        <v>46725</v>
      </c>
      <c r="B474">
        <f t="shared" si="43"/>
        <v>2027</v>
      </c>
      <c r="C474" t="str">
        <f t="shared" si="42"/>
        <v>Dec-27</v>
      </c>
      <c r="D474">
        <f t="shared" si="44"/>
        <v>12</v>
      </c>
      <c r="E474">
        <f t="shared" si="45"/>
        <v>4</v>
      </c>
      <c r="F474" t="str">
        <f t="shared" si="46"/>
        <v>Sat</v>
      </c>
      <c r="G474">
        <f>WEEKNUM(Calender[[#This Row],[Date]])</f>
        <v>49</v>
      </c>
      <c r="H474" s="110" t="str">
        <f>TEXT(Calender[[#This Row],[Date]],"yymmdd")</f>
        <v>271204</v>
      </c>
    </row>
    <row r="475" spans="1:8" x14ac:dyDescent="0.3">
      <c r="A475" s="17">
        <f t="shared" si="47"/>
        <v>46726</v>
      </c>
      <c r="B475">
        <f t="shared" si="43"/>
        <v>2027</v>
      </c>
      <c r="C475" t="str">
        <f t="shared" si="42"/>
        <v>Dec-27</v>
      </c>
      <c r="D475">
        <f t="shared" si="44"/>
        <v>12</v>
      </c>
      <c r="E475">
        <f t="shared" si="45"/>
        <v>5</v>
      </c>
      <c r="F475" t="str">
        <f t="shared" si="46"/>
        <v>Sun</v>
      </c>
      <c r="G475">
        <f>WEEKNUM(Calender[[#This Row],[Date]])</f>
        <v>50</v>
      </c>
      <c r="H475" s="110" t="str">
        <f>TEXT(Calender[[#This Row],[Date]],"yymmdd")</f>
        <v>271205</v>
      </c>
    </row>
    <row r="476" spans="1:8" x14ac:dyDescent="0.3">
      <c r="A476" s="17">
        <f t="shared" si="47"/>
        <v>46727</v>
      </c>
      <c r="B476">
        <f t="shared" si="43"/>
        <v>2027</v>
      </c>
      <c r="C476" t="str">
        <f t="shared" si="42"/>
        <v>Dec-27</v>
      </c>
      <c r="D476">
        <f t="shared" si="44"/>
        <v>12</v>
      </c>
      <c r="E476">
        <f t="shared" si="45"/>
        <v>6</v>
      </c>
      <c r="F476" t="str">
        <f t="shared" si="46"/>
        <v>Mon</v>
      </c>
      <c r="G476">
        <f>WEEKNUM(Calender[[#This Row],[Date]])</f>
        <v>50</v>
      </c>
      <c r="H476" s="110" t="str">
        <f>TEXT(Calender[[#This Row],[Date]],"yymmdd")</f>
        <v>271206</v>
      </c>
    </row>
    <row r="477" spans="1:8" x14ac:dyDescent="0.3">
      <c r="A477" s="17">
        <f t="shared" si="47"/>
        <v>46728</v>
      </c>
      <c r="B477">
        <f t="shared" si="43"/>
        <v>2027</v>
      </c>
      <c r="C477" t="str">
        <f t="shared" si="42"/>
        <v>Dec-27</v>
      </c>
      <c r="D477">
        <f t="shared" si="44"/>
        <v>12</v>
      </c>
      <c r="E477">
        <f t="shared" si="45"/>
        <v>7</v>
      </c>
      <c r="F477" t="str">
        <f t="shared" si="46"/>
        <v>Tue</v>
      </c>
      <c r="G477">
        <f>WEEKNUM(Calender[[#This Row],[Date]])</f>
        <v>50</v>
      </c>
      <c r="H477" s="110" t="str">
        <f>TEXT(Calender[[#This Row],[Date]],"yymmdd")</f>
        <v>271207</v>
      </c>
    </row>
    <row r="478" spans="1:8" x14ac:dyDescent="0.3">
      <c r="A478" s="17">
        <f t="shared" si="47"/>
        <v>46729</v>
      </c>
      <c r="B478">
        <f t="shared" si="43"/>
        <v>2027</v>
      </c>
      <c r="C478" t="str">
        <f t="shared" si="42"/>
        <v>Dec-27</v>
      </c>
      <c r="D478">
        <f t="shared" si="44"/>
        <v>12</v>
      </c>
      <c r="E478">
        <f t="shared" si="45"/>
        <v>8</v>
      </c>
      <c r="F478" t="str">
        <f t="shared" si="46"/>
        <v>Wed</v>
      </c>
      <c r="G478">
        <f>WEEKNUM(Calender[[#This Row],[Date]])</f>
        <v>50</v>
      </c>
      <c r="H478" s="110" t="str">
        <f>TEXT(Calender[[#This Row],[Date]],"yymmdd")</f>
        <v>271208</v>
      </c>
    </row>
    <row r="479" spans="1:8" x14ac:dyDescent="0.3">
      <c r="A479" s="17">
        <f t="shared" si="47"/>
        <v>46730</v>
      </c>
      <c r="B479">
        <f t="shared" si="43"/>
        <v>2027</v>
      </c>
      <c r="C479" t="str">
        <f t="shared" si="42"/>
        <v>Dec-27</v>
      </c>
      <c r="D479">
        <f t="shared" si="44"/>
        <v>12</v>
      </c>
      <c r="E479">
        <f t="shared" si="45"/>
        <v>9</v>
      </c>
      <c r="F479" t="str">
        <f t="shared" si="46"/>
        <v>Thu</v>
      </c>
      <c r="G479">
        <f>WEEKNUM(Calender[[#This Row],[Date]])</f>
        <v>50</v>
      </c>
      <c r="H479" s="110" t="str">
        <f>TEXT(Calender[[#This Row],[Date]],"yymmdd")</f>
        <v>271209</v>
      </c>
    </row>
    <row r="480" spans="1:8" x14ac:dyDescent="0.3">
      <c r="A480" s="17">
        <f t="shared" si="47"/>
        <v>46731</v>
      </c>
      <c r="B480">
        <f t="shared" si="43"/>
        <v>2027</v>
      </c>
      <c r="C480" t="str">
        <f t="shared" si="42"/>
        <v>Dec-27</v>
      </c>
      <c r="D480">
        <f t="shared" si="44"/>
        <v>12</v>
      </c>
      <c r="E480">
        <f t="shared" si="45"/>
        <v>10</v>
      </c>
      <c r="F480" t="str">
        <f t="shared" si="46"/>
        <v>Fri</v>
      </c>
      <c r="G480">
        <f>WEEKNUM(Calender[[#This Row],[Date]])</f>
        <v>50</v>
      </c>
      <c r="H480" s="110" t="str">
        <f>TEXT(Calender[[#This Row],[Date]],"yymmdd")</f>
        <v>271210</v>
      </c>
    </row>
    <row r="481" spans="1:8" x14ac:dyDescent="0.3">
      <c r="A481" s="17">
        <f t="shared" si="47"/>
        <v>46732</v>
      </c>
      <c r="B481">
        <f t="shared" si="43"/>
        <v>2027</v>
      </c>
      <c r="C481" t="str">
        <f t="shared" si="42"/>
        <v>Dec-27</v>
      </c>
      <c r="D481">
        <f t="shared" si="44"/>
        <v>12</v>
      </c>
      <c r="E481">
        <f t="shared" si="45"/>
        <v>11</v>
      </c>
      <c r="F481" t="str">
        <f t="shared" si="46"/>
        <v>Sat</v>
      </c>
      <c r="G481">
        <f>WEEKNUM(Calender[[#This Row],[Date]])</f>
        <v>50</v>
      </c>
      <c r="H481" s="110" t="str">
        <f>TEXT(Calender[[#This Row],[Date]],"yymmdd")</f>
        <v>271211</v>
      </c>
    </row>
    <row r="482" spans="1:8" x14ac:dyDescent="0.3">
      <c r="A482" s="17">
        <f t="shared" si="47"/>
        <v>46733</v>
      </c>
      <c r="B482">
        <f t="shared" si="43"/>
        <v>2027</v>
      </c>
      <c r="C482" t="str">
        <f t="shared" si="42"/>
        <v>Dec-27</v>
      </c>
      <c r="D482">
        <f t="shared" si="44"/>
        <v>12</v>
      </c>
      <c r="E482">
        <f t="shared" si="45"/>
        <v>12</v>
      </c>
      <c r="F482" t="str">
        <f t="shared" si="46"/>
        <v>Sun</v>
      </c>
      <c r="G482">
        <f>WEEKNUM(Calender[[#This Row],[Date]])</f>
        <v>51</v>
      </c>
      <c r="H482" s="110" t="str">
        <f>TEXT(Calender[[#This Row],[Date]],"yymmdd")</f>
        <v>271212</v>
      </c>
    </row>
    <row r="483" spans="1:8" x14ac:dyDescent="0.3">
      <c r="A483" s="17">
        <f t="shared" si="47"/>
        <v>46734</v>
      </c>
      <c r="B483">
        <f t="shared" si="43"/>
        <v>2027</v>
      </c>
      <c r="C483" t="str">
        <f t="shared" si="42"/>
        <v>Dec-27</v>
      </c>
      <c r="D483">
        <f t="shared" si="44"/>
        <v>12</v>
      </c>
      <c r="E483">
        <f t="shared" si="45"/>
        <v>13</v>
      </c>
      <c r="F483" t="str">
        <f t="shared" si="46"/>
        <v>Mon</v>
      </c>
      <c r="G483">
        <f>WEEKNUM(Calender[[#This Row],[Date]])</f>
        <v>51</v>
      </c>
      <c r="H483" s="110" t="str">
        <f>TEXT(Calender[[#This Row],[Date]],"yymmdd")</f>
        <v>271213</v>
      </c>
    </row>
    <row r="484" spans="1:8" x14ac:dyDescent="0.3">
      <c r="A484" s="17">
        <f t="shared" si="47"/>
        <v>46735</v>
      </c>
      <c r="B484">
        <f t="shared" si="43"/>
        <v>2027</v>
      </c>
      <c r="C484" t="str">
        <f t="shared" si="42"/>
        <v>Dec-27</v>
      </c>
      <c r="D484">
        <f t="shared" si="44"/>
        <v>12</v>
      </c>
      <c r="E484">
        <f t="shared" si="45"/>
        <v>14</v>
      </c>
      <c r="F484" t="str">
        <f t="shared" si="46"/>
        <v>Tue</v>
      </c>
      <c r="G484">
        <f>WEEKNUM(Calender[[#This Row],[Date]])</f>
        <v>51</v>
      </c>
      <c r="H484" s="110" t="str">
        <f>TEXT(Calender[[#This Row],[Date]],"yymmdd")</f>
        <v>271214</v>
      </c>
    </row>
    <row r="485" spans="1:8" x14ac:dyDescent="0.3">
      <c r="A485" s="17">
        <f t="shared" si="47"/>
        <v>46736</v>
      </c>
      <c r="B485">
        <f t="shared" si="43"/>
        <v>2027</v>
      </c>
      <c r="C485" t="str">
        <f t="shared" si="42"/>
        <v>Dec-27</v>
      </c>
      <c r="D485">
        <f t="shared" si="44"/>
        <v>12</v>
      </c>
      <c r="E485">
        <f t="shared" si="45"/>
        <v>15</v>
      </c>
      <c r="F485" t="str">
        <f t="shared" si="46"/>
        <v>Wed</v>
      </c>
      <c r="G485">
        <f>WEEKNUM(Calender[[#This Row],[Date]])</f>
        <v>51</v>
      </c>
      <c r="H485" s="110" t="str">
        <f>TEXT(Calender[[#This Row],[Date]],"yymmdd")</f>
        <v>271215</v>
      </c>
    </row>
    <row r="486" spans="1:8" x14ac:dyDescent="0.3">
      <c r="A486" s="17">
        <f t="shared" si="47"/>
        <v>46737</v>
      </c>
      <c r="B486">
        <f t="shared" si="43"/>
        <v>2027</v>
      </c>
      <c r="C486" t="str">
        <f t="shared" si="42"/>
        <v>Dec-27</v>
      </c>
      <c r="D486">
        <f t="shared" si="44"/>
        <v>12</v>
      </c>
      <c r="E486">
        <f t="shared" si="45"/>
        <v>16</v>
      </c>
      <c r="F486" t="str">
        <f t="shared" si="46"/>
        <v>Thu</v>
      </c>
      <c r="G486">
        <f>WEEKNUM(Calender[[#This Row],[Date]])</f>
        <v>51</v>
      </c>
      <c r="H486" s="110" t="str">
        <f>TEXT(Calender[[#This Row],[Date]],"yymmdd")</f>
        <v>271216</v>
      </c>
    </row>
    <row r="487" spans="1:8" x14ac:dyDescent="0.3">
      <c r="A487" s="17">
        <f t="shared" si="47"/>
        <v>46738</v>
      </c>
      <c r="B487">
        <f t="shared" si="43"/>
        <v>2027</v>
      </c>
      <c r="C487" t="str">
        <f t="shared" si="42"/>
        <v>Dec-27</v>
      </c>
      <c r="D487">
        <f t="shared" si="44"/>
        <v>12</v>
      </c>
      <c r="E487">
        <f t="shared" si="45"/>
        <v>17</v>
      </c>
      <c r="F487" t="str">
        <f t="shared" si="46"/>
        <v>Fri</v>
      </c>
      <c r="G487">
        <f>WEEKNUM(Calender[[#This Row],[Date]])</f>
        <v>51</v>
      </c>
      <c r="H487" s="110" t="str">
        <f>TEXT(Calender[[#This Row],[Date]],"yymmdd")</f>
        <v>271217</v>
      </c>
    </row>
    <row r="488" spans="1:8" x14ac:dyDescent="0.3">
      <c r="A488" s="17">
        <f t="shared" si="47"/>
        <v>46739</v>
      </c>
      <c r="B488">
        <f t="shared" si="43"/>
        <v>2027</v>
      </c>
      <c r="C488" t="str">
        <f t="shared" si="42"/>
        <v>Dec-27</v>
      </c>
      <c r="D488">
        <f t="shared" si="44"/>
        <v>12</v>
      </c>
      <c r="E488">
        <f t="shared" si="45"/>
        <v>18</v>
      </c>
      <c r="F488" t="str">
        <f t="shared" si="46"/>
        <v>Sat</v>
      </c>
      <c r="G488">
        <f>WEEKNUM(Calender[[#This Row],[Date]])</f>
        <v>51</v>
      </c>
      <c r="H488" s="110" t="str">
        <f>TEXT(Calender[[#This Row],[Date]],"yymmdd")</f>
        <v>271218</v>
      </c>
    </row>
    <row r="489" spans="1:8" x14ac:dyDescent="0.3">
      <c r="A489" s="17">
        <f t="shared" si="47"/>
        <v>46740</v>
      </c>
      <c r="B489">
        <f t="shared" si="43"/>
        <v>2027</v>
      </c>
      <c r="C489" t="str">
        <f t="shared" si="42"/>
        <v>Dec-27</v>
      </c>
      <c r="D489">
        <f t="shared" si="44"/>
        <v>12</v>
      </c>
      <c r="E489">
        <f t="shared" si="45"/>
        <v>19</v>
      </c>
      <c r="F489" t="str">
        <f t="shared" si="46"/>
        <v>Sun</v>
      </c>
      <c r="G489">
        <f>WEEKNUM(Calender[[#This Row],[Date]])</f>
        <v>52</v>
      </c>
      <c r="H489" s="110" t="str">
        <f>TEXT(Calender[[#This Row],[Date]],"yymmdd")</f>
        <v>271219</v>
      </c>
    </row>
    <row r="490" spans="1:8" x14ac:dyDescent="0.3">
      <c r="A490" s="17">
        <f t="shared" si="47"/>
        <v>46741</v>
      </c>
      <c r="B490">
        <f t="shared" si="43"/>
        <v>2027</v>
      </c>
      <c r="C490" t="str">
        <f t="shared" si="42"/>
        <v>Dec-27</v>
      </c>
      <c r="D490">
        <f t="shared" si="44"/>
        <v>12</v>
      </c>
      <c r="E490">
        <f t="shared" si="45"/>
        <v>20</v>
      </c>
      <c r="F490" t="str">
        <f t="shared" si="46"/>
        <v>Mon</v>
      </c>
      <c r="G490">
        <f>WEEKNUM(Calender[[#This Row],[Date]])</f>
        <v>52</v>
      </c>
      <c r="H490" s="110" t="str">
        <f>TEXT(Calender[[#This Row],[Date]],"yymmdd")</f>
        <v>271220</v>
      </c>
    </row>
    <row r="491" spans="1:8" x14ac:dyDescent="0.3">
      <c r="A491" s="17">
        <f t="shared" si="47"/>
        <v>46742</v>
      </c>
      <c r="B491">
        <f t="shared" si="43"/>
        <v>2027</v>
      </c>
      <c r="C491" t="str">
        <f t="shared" si="42"/>
        <v>Dec-27</v>
      </c>
      <c r="D491">
        <f t="shared" si="44"/>
        <v>12</v>
      </c>
      <c r="E491">
        <f t="shared" si="45"/>
        <v>21</v>
      </c>
      <c r="F491" t="str">
        <f t="shared" si="46"/>
        <v>Tue</v>
      </c>
      <c r="G491">
        <f>WEEKNUM(Calender[[#This Row],[Date]])</f>
        <v>52</v>
      </c>
      <c r="H491" s="110" t="str">
        <f>TEXT(Calender[[#This Row],[Date]],"yymmdd")</f>
        <v>271221</v>
      </c>
    </row>
    <row r="492" spans="1:8" x14ac:dyDescent="0.3">
      <c r="A492" s="17">
        <f t="shared" si="47"/>
        <v>46743</v>
      </c>
      <c r="B492">
        <f t="shared" si="43"/>
        <v>2027</v>
      </c>
      <c r="C492" t="str">
        <f t="shared" si="42"/>
        <v>Dec-27</v>
      </c>
      <c r="D492">
        <f t="shared" si="44"/>
        <v>12</v>
      </c>
      <c r="E492">
        <f t="shared" si="45"/>
        <v>22</v>
      </c>
      <c r="F492" t="str">
        <f t="shared" si="46"/>
        <v>Wed</v>
      </c>
      <c r="G492">
        <f>WEEKNUM(Calender[[#This Row],[Date]])</f>
        <v>52</v>
      </c>
      <c r="H492" s="110" t="str">
        <f>TEXT(Calender[[#This Row],[Date]],"yymmdd")</f>
        <v>271222</v>
      </c>
    </row>
    <row r="493" spans="1:8" x14ac:dyDescent="0.3">
      <c r="A493" s="17">
        <f t="shared" si="47"/>
        <v>46744</v>
      </c>
      <c r="B493">
        <f t="shared" si="43"/>
        <v>2027</v>
      </c>
      <c r="C493" t="str">
        <f t="shared" si="42"/>
        <v>Dec-27</v>
      </c>
      <c r="D493">
        <f t="shared" si="44"/>
        <v>12</v>
      </c>
      <c r="E493">
        <f t="shared" si="45"/>
        <v>23</v>
      </c>
      <c r="F493" t="str">
        <f t="shared" si="46"/>
        <v>Thu</v>
      </c>
      <c r="G493">
        <f>WEEKNUM(Calender[[#This Row],[Date]])</f>
        <v>52</v>
      </c>
      <c r="H493" s="110" t="str">
        <f>TEXT(Calender[[#This Row],[Date]],"yymmdd")</f>
        <v>271223</v>
      </c>
    </row>
    <row r="494" spans="1:8" x14ac:dyDescent="0.3">
      <c r="A494" s="17">
        <f t="shared" si="47"/>
        <v>46745</v>
      </c>
      <c r="B494">
        <f t="shared" si="43"/>
        <v>2027</v>
      </c>
      <c r="C494" t="str">
        <f t="shared" si="42"/>
        <v>Dec-27</v>
      </c>
      <c r="D494">
        <f t="shared" si="44"/>
        <v>12</v>
      </c>
      <c r="E494">
        <f t="shared" si="45"/>
        <v>24</v>
      </c>
      <c r="F494" t="str">
        <f t="shared" si="46"/>
        <v>Fri</v>
      </c>
      <c r="G494">
        <f>WEEKNUM(Calender[[#This Row],[Date]])</f>
        <v>52</v>
      </c>
      <c r="H494" s="110" t="str">
        <f>TEXT(Calender[[#This Row],[Date]],"yymmdd")</f>
        <v>271224</v>
      </c>
    </row>
    <row r="495" spans="1:8" x14ac:dyDescent="0.3">
      <c r="A495" s="17">
        <f t="shared" si="47"/>
        <v>46746</v>
      </c>
      <c r="B495">
        <f t="shared" si="43"/>
        <v>2027</v>
      </c>
      <c r="C495" t="str">
        <f t="shared" si="42"/>
        <v>Dec-27</v>
      </c>
      <c r="D495">
        <f t="shared" si="44"/>
        <v>12</v>
      </c>
      <c r="E495">
        <f t="shared" si="45"/>
        <v>25</v>
      </c>
      <c r="F495" t="str">
        <f t="shared" si="46"/>
        <v>Sat</v>
      </c>
      <c r="G495">
        <f>WEEKNUM(Calender[[#This Row],[Date]])</f>
        <v>52</v>
      </c>
      <c r="H495" s="110" t="str">
        <f>TEXT(Calender[[#This Row],[Date]],"yymmdd")</f>
        <v>271225</v>
      </c>
    </row>
    <row r="496" spans="1:8" x14ac:dyDescent="0.3">
      <c r="A496" s="17">
        <f t="shared" si="47"/>
        <v>46747</v>
      </c>
      <c r="B496">
        <f t="shared" si="43"/>
        <v>2027</v>
      </c>
      <c r="C496" t="str">
        <f t="shared" si="42"/>
        <v>Dec-27</v>
      </c>
      <c r="D496">
        <f t="shared" si="44"/>
        <v>12</v>
      </c>
      <c r="E496">
        <f t="shared" si="45"/>
        <v>26</v>
      </c>
      <c r="F496" t="str">
        <f t="shared" si="46"/>
        <v>Sun</v>
      </c>
      <c r="G496">
        <f>WEEKNUM(Calender[[#This Row],[Date]])</f>
        <v>53</v>
      </c>
      <c r="H496" s="110" t="str">
        <f>TEXT(Calender[[#This Row],[Date]],"yymmdd")</f>
        <v>271226</v>
      </c>
    </row>
    <row r="497" spans="1:8" x14ac:dyDescent="0.3">
      <c r="A497" s="17">
        <f t="shared" si="47"/>
        <v>46748</v>
      </c>
      <c r="B497">
        <f t="shared" si="43"/>
        <v>2027</v>
      </c>
      <c r="C497" t="str">
        <f t="shared" si="42"/>
        <v>Dec-27</v>
      </c>
      <c r="D497">
        <f t="shared" si="44"/>
        <v>12</v>
      </c>
      <c r="E497">
        <f t="shared" si="45"/>
        <v>27</v>
      </c>
      <c r="F497" t="str">
        <f t="shared" si="46"/>
        <v>Mon</v>
      </c>
      <c r="G497">
        <f>WEEKNUM(Calender[[#This Row],[Date]])</f>
        <v>53</v>
      </c>
      <c r="H497" s="110" t="str">
        <f>TEXT(Calender[[#This Row],[Date]],"yymmdd")</f>
        <v>271227</v>
      </c>
    </row>
    <row r="498" spans="1:8" x14ac:dyDescent="0.3">
      <c r="A498" s="17">
        <f t="shared" si="47"/>
        <v>46749</v>
      </c>
      <c r="B498">
        <f t="shared" si="43"/>
        <v>2027</v>
      </c>
      <c r="C498" t="str">
        <f t="shared" si="42"/>
        <v>Dec-27</v>
      </c>
      <c r="D498">
        <f t="shared" si="44"/>
        <v>12</v>
      </c>
      <c r="E498">
        <f t="shared" si="45"/>
        <v>28</v>
      </c>
      <c r="F498" t="str">
        <f t="shared" si="46"/>
        <v>Tue</v>
      </c>
      <c r="G498">
        <f>WEEKNUM(Calender[[#This Row],[Date]])</f>
        <v>53</v>
      </c>
      <c r="H498" s="110" t="str">
        <f>TEXT(Calender[[#This Row],[Date]],"yymmdd")</f>
        <v>271228</v>
      </c>
    </row>
    <row r="499" spans="1:8" x14ac:dyDescent="0.3">
      <c r="A499" s="17">
        <f t="shared" si="47"/>
        <v>46750</v>
      </c>
      <c r="B499">
        <f t="shared" si="43"/>
        <v>2027</v>
      </c>
      <c r="C499" t="str">
        <f t="shared" si="42"/>
        <v>Dec-27</v>
      </c>
      <c r="D499">
        <f t="shared" si="44"/>
        <v>12</v>
      </c>
      <c r="E499">
        <f t="shared" si="45"/>
        <v>29</v>
      </c>
      <c r="F499" t="str">
        <f t="shared" si="46"/>
        <v>Wed</v>
      </c>
      <c r="G499">
        <f>WEEKNUM(Calender[[#This Row],[Date]])</f>
        <v>53</v>
      </c>
      <c r="H499" s="110" t="str">
        <f>TEXT(Calender[[#This Row],[Date]],"yymmdd")</f>
        <v>271229</v>
      </c>
    </row>
    <row r="500" spans="1:8" x14ac:dyDescent="0.3">
      <c r="A500" s="17">
        <f t="shared" si="47"/>
        <v>46751</v>
      </c>
      <c r="B500">
        <f t="shared" si="43"/>
        <v>2027</v>
      </c>
      <c r="C500" t="str">
        <f t="shared" si="42"/>
        <v>Dec-27</v>
      </c>
      <c r="D500">
        <f t="shared" si="44"/>
        <v>12</v>
      </c>
      <c r="E500">
        <f t="shared" si="45"/>
        <v>30</v>
      </c>
      <c r="F500" t="str">
        <f t="shared" si="46"/>
        <v>Thu</v>
      </c>
      <c r="G500">
        <f>WEEKNUM(Calender[[#This Row],[Date]])</f>
        <v>53</v>
      </c>
      <c r="H500" s="110" t="str">
        <f>TEXT(Calender[[#This Row],[Date]],"yymmdd")</f>
        <v>271230</v>
      </c>
    </row>
    <row r="501" spans="1:8" x14ac:dyDescent="0.3">
      <c r="A501" s="17">
        <f t="shared" si="47"/>
        <v>46752</v>
      </c>
      <c r="B501">
        <f t="shared" si="43"/>
        <v>2027</v>
      </c>
      <c r="C501" t="str">
        <f t="shared" si="42"/>
        <v>Dec-27</v>
      </c>
      <c r="D501">
        <f t="shared" si="44"/>
        <v>12</v>
      </c>
      <c r="E501">
        <f t="shared" si="45"/>
        <v>31</v>
      </c>
      <c r="F501" t="str">
        <f t="shared" si="46"/>
        <v>Fri</v>
      </c>
      <c r="G501">
        <f>WEEKNUM(Calender[[#This Row],[Date]])</f>
        <v>53</v>
      </c>
      <c r="H501" s="110" t="str">
        <f>TEXT(Calender[[#This Row],[Date]],"yymmdd")</f>
        <v>271231</v>
      </c>
    </row>
    <row r="502" spans="1:8" x14ac:dyDescent="0.3">
      <c r="A502" s="17">
        <f t="shared" si="47"/>
        <v>46753</v>
      </c>
      <c r="B502">
        <f t="shared" si="43"/>
        <v>2028</v>
      </c>
      <c r="C502" t="str">
        <f t="shared" si="42"/>
        <v>Jan-28</v>
      </c>
      <c r="D502">
        <f t="shared" si="44"/>
        <v>1</v>
      </c>
      <c r="E502">
        <f t="shared" si="45"/>
        <v>1</v>
      </c>
      <c r="F502" t="str">
        <f t="shared" si="46"/>
        <v>Sat</v>
      </c>
      <c r="G502">
        <f>WEEKNUM(Calender[[#This Row],[Date]])</f>
        <v>1</v>
      </c>
      <c r="H502" s="110" t="str">
        <f>TEXT(Calender[[#This Row],[Date]],"yymmdd")</f>
        <v>280101</v>
      </c>
    </row>
    <row r="503" spans="1:8" x14ac:dyDescent="0.3">
      <c r="A503" s="17">
        <f t="shared" si="47"/>
        <v>46754</v>
      </c>
      <c r="B503">
        <f t="shared" si="43"/>
        <v>2028</v>
      </c>
      <c r="C503" t="str">
        <f t="shared" si="42"/>
        <v>Jan-28</v>
      </c>
      <c r="D503">
        <f t="shared" si="44"/>
        <v>1</v>
      </c>
      <c r="E503">
        <f t="shared" si="45"/>
        <v>2</v>
      </c>
      <c r="F503" t="str">
        <f t="shared" si="46"/>
        <v>Sun</v>
      </c>
      <c r="G503">
        <f>WEEKNUM(Calender[[#This Row],[Date]])</f>
        <v>2</v>
      </c>
      <c r="H503" s="110" t="str">
        <f>TEXT(Calender[[#This Row],[Date]],"yymmdd")</f>
        <v>280102</v>
      </c>
    </row>
    <row r="504" spans="1:8" x14ac:dyDescent="0.3">
      <c r="A504" s="17">
        <f t="shared" si="47"/>
        <v>46755</v>
      </c>
      <c r="B504">
        <f t="shared" si="43"/>
        <v>2028</v>
      </c>
      <c r="C504" t="str">
        <f t="shared" si="42"/>
        <v>Jan-28</v>
      </c>
      <c r="D504">
        <f t="shared" si="44"/>
        <v>1</v>
      </c>
      <c r="E504">
        <f t="shared" si="45"/>
        <v>3</v>
      </c>
      <c r="F504" t="str">
        <f t="shared" si="46"/>
        <v>Mon</v>
      </c>
      <c r="G504">
        <f>WEEKNUM(Calender[[#This Row],[Date]])</f>
        <v>2</v>
      </c>
      <c r="H504" s="110" t="str">
        <f>TEXT(Calender[[#This Row],[Date]],"yymmdd")</f>
        <v>280103</v>
      </c>
    </row>
    <row r="505" spans="1:8" x14ac:dyDescent="0.3">
      <c r="A505" s="17">
        <f t="shared" si="47"/>
        <v>46756</v>
      </c>
      <c r="B505">
        <f t="shared" si="43"/>
        <v>2028</v>
      </c>
      <c r="C505" t="str">
        <f t="shared" si="42"/>
        <v>Jan-28</v>
      </c>
      <c r="D505">
        <f t="shared" si="44"/>
        <v>1</v>
      </c>
      <c r="E505">
        <f t="shared" si="45"/>
        <v>4</v>
      </c>
      <c r="F505" t="str">
        <f t="shared" si="46"/>
        <v>Tue</v>
      </c>
      <c r="G505">
        <f>WEEKNUM(Calender[[#This Row],[Date]])</f>
        <v>2</v>
      </c>
      <c r="H505" s="110" t="str">
        <f>TEXT(Calender[[#This Row],[Date]],"yymmdd")</f>
        <v>280104</v>
      </c>
    </row>
    <row r="506" spans="1:8" x14ac:dyDescent="0.3">
      <c r="A506" s="17">
        <f t="shared" si="47"/>
        <v>46757</v>
      </c>
      <c r="B506">
        <f t="shared" si="43"/>
        <v>2028</v>
      </c>
      <c r="C506" t="str">
        <f t="shared" si="42"/>
        <v>Jan-28</v>
      </c>
      <c r="D506">
        <f t="shared" si="44"/>
        <v>1</v>
      </c>
      <c r="E506">
        <f t="shared" si="45"/>
        <v>5</v>
      </c>
      <c r="F506" t="str">
        <f t="shared" si="46"/>
        <v>Wed</v>
      </c>
      <c r="G506">
        <f>WEEKNUM(Calender[[#This Row],[Date]])</f>
        <v>2</v>
      </c>
      <c r="H506" s="110" t="str">
        <f>TEXT(Calender[[#This Row],[Date]],"yymmdd")</f>
        <v>280105</v>
      </c>
    </row>
    <row r="507" spans="1:8" x14ac:dyDescent="0.3">
      <c r="A507" s="17">
        <f t="shared" si="47"/>
        <v>46758</v>
      </c>
      <c r="B507">
        <f t="shared" si="43"/>
        <v>2028</v>
      </c>
      <c r="C507" t="str">
        <f t="shared" si="42"/>
        <v>Jan-28</v>
      </c>
      <c r="D507">
        <f t="shared" si="44"/>
        <v>1</v>
      </c>
      <c r="E507">
        <f t="shared" si="45"/>
        <v>6</v>
      </c>
      <c r="F507" t="str">
        <f t="shared" si="46"/>
        <v>Thu</v>
      </c>
      <c r="G507">
        <f>WEEKNUM(Calender[[#This Row],[Date]])</f>
        <v>2</v>
      </c>
      <c r="H507" s="110" t="str">
        <f>TEXT(Calender[[#This Row],[Date]],"yymmdd")</f>
        <v>280106</v>
      </c>
    </row>
    <row r="508" spans="1:8" x14ac:dyDescent="0.3">
      <c r="A508" s="17">
        <f t="shared" si="47"/>
        <v>46759</v>
      </c>
      <c r="B508">
        <f t="shared" si="43"/>
        <v>2028</v>
      </c>
      <c r="C508" t="str">
        <f t="shared" si="42"/>
        <v>Jan-28</v>
      </c>
      <c r="D508">
        <f t="shared" si="44"/>
        <v>1</v>
      </c>
      <c r="E508">
        <f t="shared" si="45"/>
        <v>7</v>
      </c>
      <c r="F508" t="str">
        <f t="shared" si="46"/>
        <v>Fri</v>
      </c>
      <c r="G508">
        <f>WEEKNUM(Calender[[#This Row],[Date]])</f>
        <v>2</v>
      </c>
      <c r="H508" s="110" t="str">
        <f>TEXT(Calender[[#This Row],[Date]],"yymmdd")</f>
        <v>280107</v>
      </c>
    </row>
    <row r="509" spans="1:8" x14ac:dyDescent="0.3">
      <c r="A509" s="17">
        <f t="shared" si="47"/>
        <v>46760</v>
      </c>
      <c r="B509">
        <f t="shared" si="43"/>
        <v>2028</v>
      </c>
      <c r="C509" t="str">
        <f t="shared" si="42"/>
        <v>Jan-28</v>
      </c>
      <c r="D509">
        <f t="shared" si="44"/>
        <v>1</v>
      </c>
      <c r="E509">
        <f t="shared" si="45"/>
        <v>8</v>
      </c>
      <c r="F509" t="str">
        <f t="shared" si="46"/>
        <v>Sat</v>
      </c>
      <c r="G509">
        <f>WEEKNUM(Calender[[#This Row],[Date]])</f>
        <v>2</v>
      </c>
      <c r="H509" s="110" t="str">
        <f>TEXT(Calender[[#This Row],[Date]],"yymmdd")</f>
        <v>280108</v>
      </c>
    </row>
    <row r="510" spans="1:8" x14ac:dyDescent="0.3">
      <c r="A510" s="17">
        <f t="shared" si="47"/>
        <v>46761</v>
      </c>
      <c r="B510">
        <f t="shared" si="43"/>
        <v>2028</v>
      </c>
      <c r="C510" t="str">
        <f t="shared" si="42"/>
        <v>Jan-28</v>
      </c>
      <c r="D510">
        <f t="shared" si="44"/>
        <v>1</v>
      </c>
      <c r="E510">
        <f t="shared" si="45"/>
        <v>9</v>
      </c>
      <c r="F510" t="str">
        <f t="shared" si="46"/>
        <v>Sun</v>
      </c>
      <c r="G510">
        <f>WEEKNUM(Calender[[#This Row],[Date]])</f>
        <v>3</v>
      </c>
      <c r="H510" s="110" t="str">
        <f>TEXT(Calender[[#This Row],[Date]],"yymmdd")</f>
        <v>280109</v>
      </c>
    </row>
    <row r="511" spans="1:8" x14ac:dyDescent="0.3">
      <c r="A511" s="17">
        <f t="shared" si="47"/>
        <v>46762</v>
      </c>
      <c r="B511">
        <f t="shared" si="43"/>
        <v>2028</v>
      </c>
      <c r="C511" t="str">
        <f t="shared" si="42"/>
        <v>Jan-28</v>
      </c>
      <c r="D511">
        <f t="shared" si="44"/>
        <v>1</v>
      </c>
      <c r="E511">
        <f t="shared" si="45"/>
        <v>10</v>
      </c>
      <c r="F511" t="str">
        <f t="shared" si="46"/>
        <v>Mon</v>
      </c>
      <c r="G511">
        <f>WEEKNUM(Calender[[#This Row],[Date]])</f>
        <v>3</v>
      </c>
      <c r="H511" s="110" t="str">
        <f>TEXT(Calender[[#This Row],[Date]],"yymmdd")</f>
        <v>280110</v>
      </c>
    </row>
    <row r="512" spans="1:8" x14ac:dyDescent="0.3">
      <c r="A512" s="17">
        <f t="shared" si="47"/>
        <v>46763</v>
      </c>
      <c r="B512">
        <f t="shared" si="43"/>
        <v>2028</v>
      </c>
      <c r="C512" t="str">
        <f t="shared" si="42"/>
        <v>Jan-28</v>
      </c>
      <c r="D512">
        <f t="shared" si="44"/>
        <v>1</v>
      </c>
      <c r="E512">
        <f t="shared" si="45"/>
        <v>11</v>
      </c>
      <c r="F512" t="str">
        <f t="shared" si="46"/>
        <v>Tue</v>
      </c>
      <c r="G512">
        <f>WEEKNUM(Calender[[#This Row],[Date]])</f>
        <v>3</v>
      </c>
      <c r="H512" s="110" t="str">
        <f>TEXT(Calender[[#This Row],[Date]],"yymmdd")</f>
        <v>280111</v>
      </c>
    </row>
    <row r="513" spans="1:8" x14ac:dyDescent="0.3">
      <c r="A513" s="17">
        <f t="shared" si="47"/>
        <v>46764</v>
      </c>
      <c r="B513">
        <f t="shared" si="43"/>
        <v>2028</v>
      </c>
      <c r="C513" t="str">
        <f t="shared" si="42"/>
        <v>Jan-28</v>
      </c>
      <c r="D513">
        <f t="shared" si="44"/>
        <v>1</v>
      </c>
      <c r="E513">
        <f t="shared" si="45"/>
        <v>12</v>
      </c>
      <c r="F513" t="str">
        <f t="shared" si="46"/>
        <v>Wed</v>
      </c>
      <c r="G513">
        <f>WEEKNUM(Calender[[#This Row],[Date]])</f>
        <v>3</v>
      </c>
      <c r="H513" s="110" t="str">
        <f>TEXT(Calender[[#This Row],[Date]],"yymmdd")</f>
        <v>280112</v>
      </c>
    </row>
    <row r="514" spans="1:8" x14ac:dyDescent="0.3">
      <c r="A514" s="17">
        <f t="shared" si="47"/>
        <v>46765</v>
      </c>
      <c r="B514">
        <f t="shared" si="43"/>
        <v>2028</v>
      </c>
      <c r="C514" t="str">
        <f t="shared" ref="C514:C577" si="48">TEXT(A514,"mmm-yy")</f>
        <v>Jan-28</v>
      </c>
      <c r="D514">
        <f t="shared" si="44"/>
        <v>1</v>
      </c>
      <c r="E514">
        <f t="shared" si="45"/>
        <v>13</v>
      </c>
      <c r="F514" t="str">
        <f t="shared" si="46"/>
        <v>Thu</v>
      </c>
      <c r="G514">
        <f>WEEKNUM(Calender[[#This Row],[Date]])</f>
        <v>3</v>
      </c>
      <c r="H514" s="110" t="str">
        <f>TEXT(Calender[[#This Row],[Date]],"yymmdd")</f>
        <v>280113</v>
      </c>
    </row>
    <row r="515" spans="1:8" x14ac:dyDescent="0.3">
      <c r="A515" s="17">
        <f t="shared" si="47"/>
        <v>46766</v>
      </c>
      <c r="B515">
        <f t="shared" ref="B515:B578" si="49">YEAR(A515)</f>
        <v>2028</v>
      </c>
      <c r="C515" t="str">
        <f t="shared" si="48"/>
        <v>Jan-28</v>
      </c>
      <c r="D515">
        <f t="shared" ref="D515:D578" si="50">MONTH(A515)</f>
        <v>1</v>
      </c>
      <c r="E515">
        <f t="shared" ref="E515:E578" si="51">DAY(A515)</f>
        <v>14</v>
      </c>
      <c r="F515" t="str">
        <f t="shared" ref="F515:F578" si="52">TEXT(A515,"ddd")</f>
        <v>Fri</v>
      </c>
      <c r="G515">
        <f>WEEKNUM(Calender[[#This Row],[Date]])</f>
        <v>3</v>
      </c>
      <c r="H515" s="110" t="str">
        <f>TEXT(Calender[[#This Row],[Date]],"yymmdd")</f>
        <v>280114</v>
      </c>
    </row>
    <row r="516" spans="1:8" x14ac:dyDescent="0.3">
      <c r="A516" s="17">
        <f t="shared" ref="A516:A579" si="53">A515+1</f>
        <v>46767</v>
      </c>
      <c r="B516">
        <f t="shared" si="49"/>
        <v>2028</v>
      </c>
      <c r="C516" t="str">
        <f t="shared" si="48"/>
        <v>Jan-28</v>
      </c>
      <c r="D516">
        <f t="shared" si="50"/>
        <v>1</v>
      </c>
      <c r="E516">
        <f t="shared" si="51"/>
        <v>15</v>
      </c>
      <c r="F516" t="str">
        <f t="shared" si="52"/>
        <v>Sat</v>
      </c>
      <c r="G516">
        <f>WEEKNUM(Calender[[#This Row],[Date]])</f>
        <v>3</v>
      </c>
      <c r="H516" s="110" t="str">
        <f>TEXT(Calender[[#This Row],[Date]],"yymmdd")</f>
        <v>280115</v>
      </c>
    </row>
    <row r="517" spans="1:8" x14ac:dyDescent="0.3">
      <c r="A517" s="17">
        <f t="shared" si="53"/>
        <v>46768</v>
      </c>
      <c r="B517">
        <f t="shared" si="49"/>
        <v>2028</v>
      </c>
      <c r="C517" t="str">
        <f t="shared" si="48"/>
        <v>Jan-28</v>
      </c>
      <c r="D517">
        <f t="shared" si="50"/>
        <v>1</v>
      </c>
      <c r="E517">
        <f t="shared" si="51"/>
        <v>16</v>
      </c>
      <c r="F517" t="str">
        <f t="shared" si="52"/>
        <v>Sun</v>
      </c>
      <c r="G517">
        <f>WEEKNUM(Calender[[#This Row],[Date]])</f>
        <v>4</v>
      </c>
      <c r="H517" s="110" t="str">
        <f>TEXT(Calender[[#This Row],[Date]],"yymmdd")</f>
        <v>280116</v>
      </c>
    </row>
    <row r="518" spans="1:8" x14ac:dyDescent="0.3">
      <c r="A518" s="17">
        <f t="shared" si="53"/>
        <v>46769</v>
      </c>
      <c r="B518">
        <f t="shared" si="49"/>
        <v>2028</v>
      </c>
      <c r="C518" t="str">
        <f t="shared" si="48"/>
        <v>Jan-28</v>
      </c>
      <c r="D518">
        <f t="shared" si="50"/>
        <v>1</v>
      </c>
      <c r="E518">
        <f t="shared" si="51"/>
        <v>17</v>
      </c>
      <c r="F518" t="str">
        <f t="shared" si="52"/>
        <v>Mon</v>
      </c>
      <c r="G518">
        <f>WEEKNUM(Calender[[#This Row],[Date]])</f>
        <v>4</v>
      </c>
      <c r="H518" s="110" t="str">
        <f>TEXT(Calender[[#This Row],[Date]],"yymmdd")</f>
        <v>280117</v>
      </c>
    </row>
    <row r="519" spans="1:8" x14ac:dyDescent="0.3">
      <c r="A519" s="17">
        <f t="shared" si="53"/>
        <v>46770</v>
      </c>
      <c r="B519">
        <f t="shared" si="49"/>
        <v>2028</v>
      </c>
      <c r="C519" t="str">
        <f t="shared" si="48"/>
        <v>Jan-28</v>
      </c>
      <c r="D519">
        <f t="shared" si="50"/>
        <v>1</v>
      </c>
      <c r="E519">
        <f t="shared" si="51"/>
        <v>18</v>
      </c>
      <c r="F519" t="str">
        <f t="shared" si="52"/>
        <v>Tue</v>
      </c>
      <c r="G519">
        <f>WEEKNUM(Calender[[#This Row],[Date]])</f>
        <v>4</v>
      </c>
      <c r="H519" s="110" t="str">
        <f>TEXT(Calender[[#This Row],[Date]],"yymmdd")</f>
        <v>280118</v>
      </c>
    </row>
    <row r="520" spans="1:8" x14ac:dyDescent="0.3">
      <c r="A520" s="17">
        <f t="shared" si="53"/>
        <v>46771</v>
      </c>
      <c r="B520">
        <f t="shared" si="49"/>
        <v>2028</v>
      </c>
      <c r="C520" t="str">
        <f t="shared" si="48"/>
        <v>Jan-28</v>
      </c>
      <c r="D520">
        <f t="shared" si="50"/>
        <v>1</v>
      </c>
      <c r="E520">
        <f t="shared" si="51"/>
        <v>19</v>
      </c>
      <c r="F520" t="str">
        <f t="shared" si="52"/>
        <v>Wed</v>
      </c>
      <c r="G520">
        <f>WEEKNUM(Calender[[#This Row],[Date]])</f>
        <v>4</v>
      </c>
      <c r="H520" s="110" t="str">
        <f>TEXT(Calender[[#This Row],[Date]],"yymmdd")</f>
        <v>280119</v>
      </c>
    </row>
    <row r="521" spans="1:8" x14ac:dyDescent="0.3">
      <c r="A521" s="17">
        <f t="shared" si="53"/>
        <v>46772</v>
      </c>
      <c r="B521">
        <f t="shared" si="49"/>
        <v>2028</v>
      </c>
      <c r="C521" t="str">
        <f t="shared" si="48"/>
        <v>Jan-28</v>
      </c>
      <c r="D521">
        <f t="shared" si="50"/>
        <v>1</v>
      </c>
      <c r="E521">
        <f t="shared" si="51"/>
        <v>20</v>
      </c>
      <c r="F521" t="str">
        <f t="shared" si="52"/>
        <v>Thu</v>
      </c>
      <c r="G521">
        <f>WEEKNUM(Calender[[#This Row],[Date]])</f>
        <v>4</v>
      </c>
      <c r="H521" s="110" t="str">
        <f>TEXT(Calender[[#This Row],[Date]],"yymmdd")</f>
        <v>280120</v>
      </c>
    </row>
    <row r="522" spans="1:8" x14ac:dyDescent="0.3">
      <c r="A522" s="17">
        <f t="shared" si="53"/>
        <v>46773</v>
      </c>
      <c r="B522">
        <f t="shared" si="49"/>
        <v>2028</v>
      </c>
      <c r="C522" t="str">
        <f t="shared" si="48"/>
        <v>Jan-28</v>
      </c>
      <c r="D522">
        <f t="shared" si="50"/>
        <v>1</v>
      </c>
      <c r="E522">
        <f t="shared" si="51"/>
        <v>21</v>
      </c>
      <c r="F522" t="str">
        <f t="shared" si="52"/>
        <v>Fri</v>
      </c>
      <c r="G522">
        <f>WEEKNUM(Calender[[#This Row],[Date]])</f>
        <v>4</v>
      </c>
      <c r="H522" s="110" t="str">
        <f>TEXT(Calender[[#This Row],[Date]],"yymmdd")</f>
        <v>280121</v>
      </c>
    </row>
    <row r="523" spans="1:8" x14ac:dyDescent="0.3">
      <c r="A523" s="17">
        <f t="shared" si="53"/>
        <v>46774</v>
      </c>
      <c r="B523">
        <f t="shared" si="49"/>
        <v>2028</v>
      </c>
      <c r="C523" t="str">
        <f t="shared" si="48"/>
        <v>Jan-28</v>
      </c>
      <c r="D523">
        <f t="shared" si="50"/>
        <v>1</v>
      </c>
      <c r="E523">
        <f t="shared" si="51"/>
        <v>22</v>
      </c>
      <c r="F523" t="str">
        <f t="shared" si="52"/>
        <v>Sat</v>
      </c>
      <c r="G523">
        <f>WEEKNUM(Calender[[#This Row],[Date]])</f>
        <v>4</v>
      </c>
      <c r="H523" s="110" t="str">
        <f>TEXT(Calender[[#This Row],[Date]],"yymmdd")</f>
        <v>280122</v>
      </c>
    </row>
    <row r="524" spans="1:8" x14ac:dyDescent="0.3">
      <c r="A524" s="17">
        <f t="shared" si="53"/>
        <v>46775</v>
      </c>
      <c r="B524">
        <f t="shared" si="49"/>
        <v>2028</v>
      </c>
      <c r="C524" t="str">
        <f t="shared" si="48"/>
        <v>Jan-28</v>
      </c>
      <c r="D524">
        <f t="shared" si="50"/>
        <v>1</v>
      </c>
      <c r="E524">
        <f t="shared" si="51"/>
        <v>23</v>
      </c>
      <c r="F524" t="str">
        <f t="shared" si="52"/>
        <v>Sun</v>
      </c>
      <c r="G524">
        <f>WEEKNUM(Calender[[#This Row],[Date]])</f>
        <v>5</v>
      </c>
      <c r="H524" s="110" t="str">
        <f>TEXT(Calender[[#This Row],[Date]],"yymmdd")</f>
        <v>280123</v>
      </c>
    </row>
    <row r="525" spans="1:8" x14ac:dyDescent="0.3">
      <c r="A525" s="17">
        <f t="shared" si="53"/>
        <v>46776</v>
      </c>
      <c r="B525">
        <f t="shared" si="49"/>
        <v>2028</v>
      </c>
      <c r="C525" t="str">
        <f t="shared" si="48"/>
        <v>Jan-28</v>
      </c>
      <c r="D525">
        <f t="shared" si="50"/>
        <v>1</v>
      </c>
      <c r="E525">
        <f t="shared" si="51"/>
        <v>24</v>
      </c>
      <c r="F525" t="str">
        <f t="shared" si="52"/>
        <v>Mon</v>
      </c>
      <c r="G525">
        <f>WEEKNUM(Calender[[#This Row],[Date]])</f>
        <v>5</v>
      </c>
      <c r="H525" s="110" t="str">
        <f>TEXT(Calender[[#This Row],[Date]],"yymmdd")</f>
        <v>280124</v>
      </c>
    </row>
    <row r="526" spans="1:8" x14ac:dyDescent="0.3">
      <c r="A526" s="17">
        <f t="shared" si="53"/>
        <v>46777</v>
      </c>
      <c r="B526">
        <f t="shared" si="49"/>
        <v>2028</v>
      </c>
      <c r="C526" t="str">
        <f t="shared" si="48"/>
        <v>Jan-28</v>
      </c>
      <c r="D526">
        <f t="shared" si="50"/>
        <v>1</v>
      </c>
      <c r="E526">
        <f t="shared" si="51"/>
        <v>25</v>
      </c>
      <c r="F526" t="str">
        <f t="shared" si="52"/>
        <v>Tue</v>
      </c>
      <c r="G526">
        <f>WEEKNUM(Calender[[#This Row],[Date]])</f>
        <v>5</v>
      </c>
      <c r="H526" s="110" t="str">
        <f>TEXT(Calender[[#This Row],[Date]],"yymmdd")</f>
        <v>280125</v>
      </c>
    </row>
    <row r="527" spans="1:8" x14ac:dyDescent="0.3">
      <c r="A527" s="17">
        <f t="shared" si="53"/>
        <v>46778</v>
      </c>
      <c r="B527">
        <f t="shared" si="49"/>
        <v>2028</v>
      </c>
      <c r="C527" t="str">
        <f t="shared" si="48"/>
        <v>Jan-28</v>
      </c>
      <c r="D527">
        <f t="shared" si="50"/>
        <v>1</v>
      </c>
      <c r="E527">
        <f t="shared" si="51"/>
        <v>26</v>
      </c>
      <c r="F527" t="str">
        <f t="shared" si="52"/>
        <v>Wed</v>
      </c>
      <c r="G527">
        <f>WEEKNUM(Calender[[#This Row],[Date]])</f>
        <v>5</v>
      </c>
      <c r="H527" s="110" t="str">
        <f>TEXT(Calender[[#This Row],[Date]],"yymmdd")</f>
        <v>280126</v>
      </c>
    </row>
    <row r="528" spans="1:8" x14ac:dyDescent="0.3">
      <c r="A528" s="17">
        <f t="shared" si="53"/>
        <v>46779</v>
      </c>
      <c r="B528">
        <f t="shared" si="49"/>
        <v>2028</v>
      </c>
      <c r="C528" t="str">
        <f t="shared" si="48"/>
        <v>Jan-28</v>
      </c>
      <c r="D528">
        <f t="shared" si="50"/>
        <v>1</v>
      </c>
      <c r="E528">
        <f t="shared" si="51"/>
        <v>27</v>
      </c>
      <c r="F528" t="str">
        <f t="shared" si="52"/>
        <v>Thu</v>
      </c>
      <c r="G528">
        <f>WEEKNUM(Calender[[#This Row],[Date]])</f>
        <v>5</v>
      </c>
      <c r="H528" s="110" t="str">
        <f>TEXT(Calender[[#This Row],[Date]],"yymmdd")</f>
        <v>280127</v>
      </c>
    </row>
    <row r="529" spans="1:8" x14ac:dyDescent="0.3">
      <c r="A529" s="17">
        <f t="shared" si="53"/>
        <v>46780</v>
      </c>
      <c r="B529">
        <f t="shared" si="49"/>
        <v>2028</v>
      </c>
      <c r="C529" t="str">
        <f t="shared" si="48"/>
        <v>Jan-28</v>
      </c>
      <c r="D529">
        <f t="shared" si="50"/>
        <v>1</v>
      </c>
      <c r="E529">
        <f t="shared" si="51"/>
        <v>28</v>
      </c>
      <c r="F529" t="str">
        <f t="shared" si="52"/>
        <v>Fri</v>
      </c>
      <c r="G529">
        <f>WEEKNUM(Calender[[#This Row],[Date]])</f>
        <v>5</v>
      </c>
      <c r="H529" s="110" t="str">
        <f>TEXT(Calender[[#This Row],[Date]],"yymmdd")</f>
        <v>280128</v>
      </c>
    </row>
    <row r="530" spans="1:8" x14ac:dyDescent="0.3">
      <c r="A530" s="17">
        <f t="shared" si="53"/>
        <v>46781</v>
      </c>
      <c r="B530">
        <f t="shared" si="49"/>
        <v>2028</v>
      </c>
      <c r="C530" t="str">
        <f t="shared" si="48"/>
        <v>Jan-28</v>
      </c>
      <c r="D530">
        <f t="shared" si="50"/>
        <v>1</v>
      </c>
      <c r="E530">
        <f t="shared" si="51"/>
        <v>29</v>
      </c>
      <c r="F530" t="str">
        <f t="shared" si="52"/>
        <v>Sat</v>
      </c>
      <c r="G530">
        <f>WEEKNUM(Calender[[#This Row],[Date]])</f>
        <v>5</v>
      </c>
      <c r="H530" s="110" t="str">
        <f>TEXT(Calender[[#This Row],[Date]],"yymmdd")</f>
        <v>280129</v>
      </c>
    </row>
    <row r="531" spans="1:8" x14ac:dyDescent="0.3">
      <c r="A531" s="17">
        <f t="shared" si="53"/>
        <v>46782</v>
      </c>
      <c r="B531">
        <f t="shared" si="49"/>
        <v>2028</v>
      </c>
      <c r="C531" t="str">
        <f t="shared" si="48"/>
        <v>Jan-28</v>
      </c>
      <c r="D531">
        <f t="shared" si="50"/>
        <v>1</v>
      </c>
      <c r="E531">
        <f t="shared" si="51"/>
        <v>30</v>
      </c>
      <c r="F531" t="str">
        <f t="shared" si="52"/>
        <v>Sun</v>
      </c>
      <c r="G531">
        <f>WEEKNUM(Calender[[#This Row],[Date]])</f>
        <v>6</v>
      </c>
      <c r="H531" s="110" t="str">
        <f>TEXT(Calender[[#This Row],[Date]],"yymmdd")</f>
        <v>280130</v>
      </c>
    </row>
    <row r="532" spans="1:8" x14ac:dyDescent="0.3">
      <c r="A532" s="17">
        <f t="shared" si="53"/>
        <v>46783</v>
      </c>
      <c r="B532">
        <f t="shared" si="49"/>
        <v>2028</v>
      </c>
      <c r="C532" t="str">
        <f t="shared" si="48"/>
        <v>Jan-28</v>
      </c>
      <c r="D532">
        <f t="shared" si="50"/>
        <v>1</v>
      </c>
      <c r="E532">
        <f t="shared" si="51"/>
        <v>31</v>
      </c>
      <c r="F532" t="str">
        <f t="shared" si="52"/>
        <v>Mon</v>
      </c>
      <c r="G532">
        <f>WEEKNUM(Calender[[#This Row],[Date]])</f>
        <v>6</v>
      </c>
      <c r="H532" s="110" t="str">
        <f>TEXT(Calender[[#This Row],[Date]],"yymmdd")</f>
        <v>280131</v>
      </c>
    </row>
    <row r="533" spans="1:8" x14ac:dyDescent="0.3">
      <c r="A533" s="17">
        <f t="shared" si="53"/>
        <v>46784</v>
      </c>
      <c r="B533">
        <f t="shared" si="49"/>
        <v>2028</v>
      </c>
      <c r="C533" t="str">
        <f t="shared" si="48"/>
        <v>Feb-28</v>
      </c>
      <c r="D533">
        <f t="shared" si="50"/>
        <v>2</v>
      </c>
      <c r="E533">
        <f t="shared" si="51"/>
        <v>1</v>
      </c>
      <c r="F533" t="str">
        <f t="shared" si="52"/>
        <v>Tue</v>
      </c>
      <c r="G533">
        <f>WEEKNUM(Calender[[#This Row],[Date]])</f>
        <v>6</v>
      </c>
      <c r="H533" s="110" t="str">
        <f>TEXT(Calender[[#This Row],[Date]],"yymmdd")</f>
        <v>280201</v>
      </c>
    </row>
    <row r="534" spans="1:8" x14ac:dyDescent="0.3">
      <c r="A534" s="17">
        <f t="shared" si="53"/>
        <v>46785</v>
      </c>
      <c r="B534">
        <f t="shared" si="49"/>
        <v>2028</v>
      </c>
      <c r="C534" t="str">
        <f t="shared" si="48"/>
        <v>Feb-28</v>
      </c>
      <c r="D534">
        <f t="shared" si="50"/>
        <v>2</v>
      </c>
      <c r="E534">
        <f t="shared" si="51"/>
        <v>2</v>
      </c>
      <c r="F534" t="str">
        <f t="shared" si="52"/>
        <v>Wed</v>
      </c>
      <c r="G534">
        <f>WEEKNUM(Calender[[#This Row],[Date]])</f>
        <v>6</v>
      </c>
      <c r="H534" s="110" t="str">
        <f>TEXT(Calender[[#This Row],[Date]],"yymmdd")</f>
        <v>280202</v>
      </c>
    </row>
    <row r="535" spans="1:8" x14ac:dyDescent="0.3">
      <c r="A535" s="17">
        <f t="shared" si="53"/>
        <v>46786</v>
      </c>
      <c r="B535">
        <f t="shared" si="49"/>
        <v>2028</v>
      </c>
      <c r="C535" t="str">
        <f t="shared" si="48"/>
        <v>Feb-28</v>
      </c>
      <c r="D535">
        <f t="shared" si="50"/>
        <v>2</v>
      </c>
      <c r="E535">
        <f t="shared" si="51"/>
        <v>3</v>
      </c>
      <c r="F535" t="str">
        <f t="shared" si="52"/>
        <v>Thu</v>
      </c>
      <c r="G535">
        <f>WEEKNUM(Calender[[#This Row],[Date]])</f>
        <v>6</v>
      </c>
      <c r="H535" s="110" t="str">
        <f>TEXT(Calender[[#This Row],[Date]],"yymmdd")</f>
        <v>280203</v>
      </c>
    </row>
    <row r="536" spans="1:8" x14ac:dyDescent="0.3">
      <c r="A536" s="17">
        <f t="shared" si="53"/>
        <v>46787</v>
      </c>
      <c r="B536">
        <f t="shared" si="49"/>
        <v>2028</v>
      </c>
      <c r="C536" t="str">
        <f t="shared" si="48"/>
        <v>Feb-28</v>
      </c>
      <c r="D536">
        <f t="shared" si="50"/>
        <v>2</v>
      </c>
      <c r="E536">
        <f t="shared" si="51"/>
        <v>4</v>
      </c>
      <c r="F536" t="str">
        <f t="shared" si="52"/>
        <v>Fri</v>
      </c>
      <c r="G536">
        <f>WEEKNUM(Calender[[#This Row],[Date]])</f>
        <v>6</v>
      </c>
      <c r="H536" s="110" t="str">
        <f>TEXT(Calender[[#This Row],[Date]],"yymmdd")</f>
        <v>280204</v>
      </c>
    </row>
    <row r="537" spans="1:8" x14ac:dyDescent="0.3">
      <c r="A537" s="17">
        <f t="shared" si="53"/>
        <v>46788</v>
      </c>
      <c r="B537">
        <f t="shared" si="49"/>
        <v>2028</v>
      </c>
      <c r="C537" t="str">
        <f t="shared" si="48"/>
        <v>Feb-28</v>
      </c>
      <c r="D537">
        <f t="shared" si="50"/>
        <v>2</v>
      </c>
      <c r="E537">
        <f t="shared" si="51"/>
        <v>5</v>
      </c>
      <c r="F537" t="str">
        <f t="shared" si="52"/>
        <v>Sat</v>
      </c>
      <c r="G537">
        <f>WEEKNUM(Calender[[#This Row],[Date]])</f>
        <v>6</v>
      </c>
      <c r="H537" s="110" t="str">
        <f>TEXT(Calender[[#This Row],[Date]],"yymmdd")</f>
        <v>280205</v>
      </c>
    </row>
    <row r="538" spans="1:8" x14ac:dyDescent="0.3">
      <c r="A538" s="17">
        <f t="shared" si="53"/>
        <v>46789</v>
      </c>
      <c r="B538">
        <f t="shared" si="49"/>
        <v>2028</v>
      </c>
      <c r="C538" t="str">
        <f t="shared" si="48"/>
        <v>Feb-28</v>
      </c>
      <c r="D538">
        <f t="shared" si="50"/>
        <v>2</v>
      </c>
      <c r="E538">
        <f t="shared" si="51"/>
        <v>6</v>
      </c>
      <c r="F538" t="str">
        <f t="shared" si="52"/>
        <v>Sun</v>
      </c>
      <c r="G538">
        <f>WEEKNUM(Calender[[#This Row],[Date]])</f>
        <v>7</v>
      </c>
      <c r="H538" s="110" t="str">
        <f>TEXT(Calender[[#This Row],[Date]],"yymmdd")</f>
        <v>280206</v>
      </c>
    </row>
    <row r="539" spans="1:8" x14ac:dyDescent="0.3">
      <c r="A539" s="17">
        <f t="shared" si="53"/>
        <v>46790</v>
      </c>
      <c r="B539">
        <f t="shared" si="49"/>
        <v>2028</v>
      </c>
      <c r="C539" t="str">
        <f t="shared" si="48"/>
        <v>Feb-28</v>
      </c>
      <c r="D539">
        <f t="shared" si="50"/>
        <v>2</v>
      </c>
      <c r="E539">
        <f t="shared" si="51"/>
        <v>7</v>
      </c>
      <c r="F539" t="str">
        <f t="shared" si="52"/>
        <v>Mon</v>
      </c>
      <c r="G539">
        <f>WEEKNUM(Calender[[#This Row],[Date]])</f>
        <v>7</v>
      </c>
      <c r="H539" s="110" t="str">
        <f>TEXT(Calender[[#This Row],[Date]],"yymmdd")</f>
        <v>280207</v>
      </c>
    </row>
    <row r="540" spans="1:8" x14ac:dyDescent="0.3">
      <c r="A540" s="17">
        <f t="shared" si="53"/>
        <v>46791</v>
      </c>
      <c r="B540">
        <f t="shared" si="49"/>
        <v>2028</v>
      </c>
      <c r="C540" t="str">
        <f t="shared" si="48"/>
        <v>Feb-28</v>
      </c>
      <c r="D540">
        <f t="shared" si="50"/>
        <v>2</v>
      </c>
      <c r="E540">
        <f t="shared" si="51"/>
        <v>8</v>
      </c>
      <c r="F540" t="str">
        <f t="shared" si="52"/>
        <v>Tue</v>
      </c>
      <c r="G540">
        <f>WEEKNUM(Calender[[#This Row],[Date]])</f>
        <v>7</v>
      </c>
      <c r="H540" s="110" t="str">
        <f>TEXT(Calender[[#This Row],[Date]],"yymmdd")</f>
        <v>280208</v>
      </c>
    </row>
    <row r="541" spans="1:8" x14ac:dyDescent="0.3">
      <c r="A541" s="17">
        <f t="shared" si="53"/>
        <v>46792</v>
      </c>
      <c r="B541">
        <f t="shared" si="49"/>
        <v>2028</v>
      </c>
      <c r="C541" t="str">
        <f t="shared" si="48"/>
        <v>Feb-28</v>
      </c>
      <c r="D541">
        <f t="shared" si="50"/>
        <v>2</v>
      </c>
      <c r="E541">
        <f t="shared" si="51"/>
        <v>9</v>
      </c>
      <c r="F541" t="str">
        <f t="shared" si="52"/>
        <v>Wed</v>
      </c>
      <c r="G541">
        <f>WEEKNUM(Calender[[#This Row],[Date]])</f>
        <v>7</v>
      </c>
      <c r="H541" s="110" t="str">
        <f>TEXT(Calender[[#This Row],[Date]],"yymmdd")</f>
        <v>280209</v>
      </c>
    </row>
    <row r="542" spans="1:8" x14ac:dyDescent="0.3">
      <c r="A542" s="17">
        <f t="shared" si="53"/>
        <v>46793</v>
      </c>
      <c r="B542">
        <f t="shared" si="49"/>
        <v>2028</v>
      </c>
      <c r="C542" t="str">
        <f t="shared" si="48"/>
        <v>Feb-28</v>
      </c>
      <c r="D542">
        <f t="shared" si="50"/>
        <v>2</v>
      </c>
      <c r="E542">
        <f t="shared" si="51"/>
        <v>10</v>
      </c>
      <c r="F542" t="str">
        <f t="shared" si="52"/>
        <v>Thu</v>
      </c>
      <c r="G542">
        <f>WEEKNUM(Calender[[#This Row],[Date]])</f>
        <v>7</v>
      </c>
      <c r="H542" s="110" t="str">
        <f>TEXT(Calender[[#This Row],[Date]],"yymmdd")</f>
        <v>280210</v>
      </c>
    </row>
    <row r="543" spans="1:8" x14ac:dyDescent="0.3">
      <c r="A543" s="17">
        <f t="shared" si="53"/>
        <v>46794</v>
      </c>
      <c r="B543">
        <f t="shared" si="49"/>
        <v>2028</v>
      </c>
      <c r="C543" t="str">
        <f t="shared" si="48"/>
        <v>Feb-28</v>
      </c>
      <c r="D543">
        <f t="shared" si="50"/>
        <v>2</v>
      </c>
      <c r="E543">
        <f t="shared" si="51"/>
        <v>11</v>
      </c>
      <c r="F543" t="str">
        <f t="shared" si="52"/>
        <v>Fri</v>
      </c>
      <c r="G543">
        <f>WEEKNUM(Calender[[#This Row],[Date]])</f>
        <v>7</v>
      </c>
      <c r="H543" s="110" t="str">
        <f>TEXT(Calender[[#This Row],[Date]],"yymmdd")</f>
        <v>280211</v>
      </c>
    </row>
    <row r="544" spans="1:8" x14ac:dyDescent="0.3">
      <c r="A544" s="17">
        <f t="shared" si="53"/>
        <v>46795</v>
      </c>
      <c r="B544">
        <f t="shared" si="49"/>
        <v>2028</v>
      </c>
      <c r="C544" t="str">
        <f t="shared" si="48"/>
        <v>Feb-28</v>
      </c>
      <c r="D544">
        <f t="shared" si="50"/>
        <v>2</v>
      </c>
      <c r="E544">
        <f t="shared" si="51"/>
        <v>12</v>
      </c>
      <c r="F544" t="str">
        <f t="shared" si="52"/>
        <v>Sat</v>
      </c>
      <c r="G544">
        <f>WEEKNUM(Calender[[#This Row],[Date]])</f>
        <v>7</v>
      </c>
      <c r="H544" s="110" t="str">
        <f>TEXT(Calender[[#This Row],[Date]],"yymmdd")</f>
        <v>280212</v>
      </c>
    </row>
    <row r="545" spans="1:8" x14ac:dyDescent="0.3">
      <c r="A545" s="17">
        <f t="shared" si="53"/>
        <v>46796</v>
      </c>
      <c r="B545">
        <f t="shared" si="49"/>
        <v>2028</v>
      </c>
      <c r="C545" t="str">
        <f t="shared" si="48"/>
        <v>Feb-28</v>
      </c>
      <c r="D545">
        <f t="shared" si="50"/>
        <v>2</v>
      </c>
      <c r="E545">
        <f t="shared" si="51"/>
        <v>13</v>
      </c>
      <c r="F545" t="str">
        <f t="shared" si="52"/>
        <v>Sun</v>
      </c>
      <c r="G545">
        <f>WEEKNUM(Calender[[#This Row],[Date]])</f>
        <v>8</v>
      </c>
      <c r="H545" s="110" t="str">
        <f>TEXT(Calender[[#This Row],[Date]],"yymmdd")</f>
        <v>280213</v>
      </c>
    </row>
    <row r="546" spans="1:8" x14ac:dyDescent="0.3">
      <c r="A546" s="17">
        <f t="shared" si="53"/>
        <v>46797</v>
      </c>
      <c r="B546">
        <f t="shared" si="49"/>
        <v>2028</v>
      </c>
      <c r="C546" t="str">
        <f t="shared" si="48"/>
        <v>Feb-28</v>
      </c>
      <c r="D546">
        <f t="shared" si="50"/>
        <v>2</v>
      </c>
      <c r="E546">
        <f t="shared" si="51"/>
        <v>14</v>
      </c>
      <c r="F546" t="str">
        <f t="shared" si="52"/>
        <v>Mon</v>
      </c>
      <c r="G546">
        <f>WEEKNUM(Calender[[#This Row],[Date]])</f>
        <v>8</v>
      </c>
      <c r="H546" s="110" t="str">
        <f>TEXT(Calender[[#This Row],[Date]],"yymmdd")</f>
        <v>280214</v>
      </c>
    </row>
    <row r="547" spans="1:8" x14ac:dyDescent="0.3">
      <c r="A547" s="17">
        <f t="shared" si="53"/>
        <v>46798</v>
      </c>
      <c r="B547">
        <f t="shared" si="49"/>
        <v>2028</v>
      </c>
      <c r="C547" t="str">
        <f t="shared" si="48"/>
        <v>Feb-28</v>
      </c>
      <c r="D547">
        <f t="shared" si="50"/>
        <v>2</v>
      </c>
      <c r="E547">
        <f t="shared" si="51"/>
        <v>15</v>
      </c>
      <c r="F547" t="str">
        <f t="shared" si="52"/>
        <v>Tue</v>
      </c>
      <c r="G547">
        <f>WEEKNUM(Calender[[#This Row],[Date]])</f>
        <v>8</v>
      </c>
      <c r="H547" s="110" t="str">
        <f>TEXT(Calender[[#This Row],[Date]],"yymmdd")</f>
        <v>280215</v>
      </c>
    </row>
    <row r="548" spans="1:8" x14ac:dyDescent="0.3">
      <c r="A548" s="17">
        <f t="shared" si="53"/>
        <v>46799</v>
      </c>
      <c r="B548">
        <f t="shared" si="49"/>
        <v>2028</v>
      </c>
      <c r="C548" t="str">
        <f t="shared" si="48"/>
        <v>Feb-28</v>
      </c>
      <c r="D548">
        <f t="shared" si="50"/>
        <v>2</v>
      </c>
      <c r="E548">
        <f t="shared" si="51"/>
        <v>16</v>
      </c>
      <c r="F548" t="str">
        <f t="shared" si="52"/>
        <v>Wed</v>
      </c>
      <c r="G548">
        <f>WEEKNUM(Calender[[#This Row],[Date]])</f>
        <v>8</v>
      </c>
      <c r="H548" s="110" t="str">
        <f>TEXT(Calender[[#This Row],[Date]],"yymmdd")</f>
        <v>280216</v>
      </c>
    </row>
    <row r="549" spans="1:8" x14ac:dyDescent="0.3">
      <c r="A549" s="17">
        <f t="shared" si="53"/>
        <v>46800</v>
      </c>
      <c r="B549">
        <f t="shared" si="49"/>
        <v>2028</v>
      </c>
      <c r="C549" t="str">
        <f t="shared" si="48"/>
        <v>Feb-28</v>
      </c>
      <c r="D549">
        <f t="shared" si="50"/>
        <v>2</v>
      </c>
      <c r="E549">
        <f t="shared" si="51"/>
        <v>17</v>
      </c>
      <c r="F549" t="str">
        <f t="shared" si="52"/>
        <v>Thu</v>
      </c>
      <c r="G549">
        <f>WEEKNUM(Calender[[#This Row],[Date]])</f>
        <v>8</v>
      </c>
      <c r="H549" s="110" t="str">
        <f>TEXT(Calender[[#This Row],[Date]],"yymmdd")</f>
        <v>280217</v>
      </c>
    </row>
    <row r="550" spans="1:8" x14ac:dyDescent="0.3">
      <c r="A550" s="17">
        <f t="shared" si="53"/>
        <v>46801</v>
      </c>
      <c r="B550">
        <f t="shared" si="49"/>
        <v>2028</v>
      </c>
      <c r="C550" t="str">
        <f t="shared" si="48"/>
        <v>Feb-28</v>
      </c>
      <c r="D550">
        <f t="shared" si="50"/>
        <v>2</v>
      </c>
      <c r="E550">
        <f t="shared" si="51"/>
        <v>18</v>
      </c>
      <c r="F550" t="str">
        <f t="shared" si="52"/>
        <v>Fri</v>
      </c>
      <c r="G550">
        <f>WEEKNUM(Calender[[#This Row],[Date]])</f>
        <v>8</v>
      </c>
      <c r="H550" s="110" t="str">
        <f>TEXT(Calender[[#This Row],[Date]],"yymmdd")</f>
        <v>280218</v>
      </c>
    </row>
    <row r="551" spans="1:8" x14ac:dyDescent="0.3">
      <c r="A551" s="17">
        <f t="shared" si="53"/>
        <v>46802</v>
      </c>
      <c r="B551">
        <f t="shared" si="49"/>
        <v>2028</v>
      </c>
      <c r="C551" t="str">
        <f t="shared" si="48"/>
        <v>Feb-28</v>
      </c>
      <c r="D551">
        <f t="shared" si="50"/>
        <v>2</v>
      </c>
      <c r="E551">
        <f t="shared" si="51"/>
        <v>19</v>
      </c>
      <c r="F551" t="str">
        <f t="shared" si="52"/>
        <v>Sat</v>
      </c>
      <c r="G551">
        <f>WEEKNUM(Calender[[#This Row],[Date]])</f>
        <v>8</v>
      </c>
      <c r="H551" s="110" t="str">
        <f>TEXT(Calender[[#This Row],[Date]],"yymmdd")</f>
        <v>280219</v>
      </c>
    </row>
    <row r="552" spans="1:8" x14ac:dyDescent="0.3">
      <c r="A552" s="17">
        <f t="shared" si="53"/>
        <v>46803</v>
      </c>
      <c r="B552">
        <f t="shared" si="49"/>
        <v>2028</v>
      </c>
      <c r="C552" t="str">
        <f t="shared" si="48"/>
        <v>Feb-28</v>
      </c>
      <c r="D552">
        <f t="shared" si="50"/>
        <v>2</v>
      </c>
      <c r="E552">
        <f t="shared" si="51"/>
        <v>20</v>
      </c>
      <c r="F552" t="str">
        <f t="shared" si="52"/>
        <v>Sun</v>
      </c>
      <c r="G552">
        <f>WEEKNUM(Calender[[#This Row],[Date]])</f>
        <v>9</v>
      </c>
      <c r="H552" s="110" t="str">
        <f>TEXT(Calender[[#This Row],[Date]],"yymmdd")</f>
        <v>280220</v>
      </c>
    </row>
    <row r="553" spans="1:8" x14ac:dyDescent="0.3">
      <c r="A553" s="17">
        <f t="shared" si="53"/>
        <v>46804</v>
      </c>
      <c r="B553">
        <f t="shared" si="49"/>
        <v>2028</v>
      </c>
      <c r="C553" t="str">
        <f t="shared" si="48"/>
        <v>Feb-28</v>
      </c>
      <c r="D553">
        <f t="shared" si="50"/>
        <v>2</v>
      </c>
      <c r="E553">
        <f t="shared" si="51"/>
        <v>21</v>
      </c>
      <c r="F553" t="str">
        <f t="shared" si="52"/>
        <v>Mon</v>
      </c>
      <c r="G553">
        <f>WEEKNUM(Calender[[#This Row],[Date]])</f>
        <v>9</v>
      </c>
      <c r="H553" s="110" t="str">
        <f>TEXT(Calender[[#This Row],[Date]],"yymmdd")</f>
        <v>280221</v>
      </c>
    </row>
    <row r="554" spans="1:8" x14ac:dyDescent="0.3">
      <c r="A554" s="17">
        <f t="shared" si="53"/>
        <v>46805</v>
      </c>
      <c r="B554">
        <f t="shared" si="49"/>
        <v>2028</v>
      </c>
      <c r="C554" t="str">
        <f t="shared" si="48"/>
        <v>Feb-28</v>
      </c>
      <c r="D554">
        <f t="shared" si="50"/>
        <v>2</v>
      </c>
      <c r="E554">
        <f t="shared" si="51"/>
        <v>22</v>
      </c>
      <c r="F554" t="str">
        <f t="shared" si="52"/>
        <v>Tue</v>
      </c>
      <c r="G554">
        <f>WEEKNUM(Calender[[#This Row],[Date]])</f>
        <v>9</v>
      </c>
      <c r="H554" s="110" t="str">
        <f>TEXT(Calender[[#This Row],[Date]],"yymmdd")</f>
        <v>280222</v>
      </c>
    </row>
    <row r="555" spans="1:8" x14ac:dyDescent="0.3">
      <c r="A555" s="17">
        <f t="shared" si="53"/>
        <v>46806</v>
      </c>
      <c r="B555">
        <f t="shared" si="49"/>
        <v>2028</v>
      </c>
      <c r="C555" t="str">
        <f t="shared" si="48"/>
        <v>Feb-28</v>
      </c>
      <c r="D555">
        <f t="shared" si="50"/>
        <v>2</v>
      </c>
      <c r="E555">
        <f t="shared" si="51"/>
        <v>23</v>
      </c>
      <c r="F555" t="str">
        <f t="shared" si="52"/>
        <v>Wed</v>
      </c>
      <c r="G555">
        <f>WEEKNUM(Calender[[#This Row],[Date]])</f>
        <v>9</v>
      </c>
      <c r="H555" s="110" t="str">
        <f>TEXT(Calender[[#This Row],[Date]],"yymmdd")</f>
        <v>280223</v>
      </c>
    </row>
    <row r="556" spans="1:8" x14ac:dyDescent="0.3">
      <c r="A556" s="17">
        <f t="shared" si="53"/>
        <v>46807</v>
      </c>
      <c r="B556">
        <f t="shared" si="49"/>
        <v>2028</v>
      </c>
      <c r="C556" t="str">
        <f t="shared" si="48"/>
        <v>Feb-28</v>
      </c>
      <c r="D556">
        <f t="shared" si="50"/>
        <v>2</v>
      </c>
      <c r="E556">
        <f t="shared" si="51"/>
        <v>24</v>
      </c>
      <c r="F556" t="str">
        <f t="shared" si="52"/>
        <v>Thu</v>
      </c>
      <c r="G556">
        <f>WEEKNUM(Calender[[#This Row],[Date]])</f>
        <v>9</v>
      </c>
      <c r="H556" s="110" t="str">
        <f>TEXT(Calender[[#This Row],[Date]],"yymmdd")</f>
        <v>280224</v>
      </c>
    </row>
    <row r="557" spans="1:8" x14ac:dyDescent="0.3">
      <c r="A557" s="17">
        <f t="shared" si="53"/>
        <v>46808</v>
      </c>
      <c r="B557">
        <f t="shared" si="49"/>
        <v>2028</v>
      </c>
      <c r="C557" t="str">
        <f t="shared" si="48"/>
        <v>Feb-28</v>
      </c>
      <c r="D557">
        <f t="shared" si="50"/>
        <v>2</v>
      </c>
      <c r="E557">
        <f t="shared" si="51"/>
        <v>25</v>
      </c>
      <c r="F557" t="str">
        <f t="shared" si="52"/>
        <v>Fri</v>
      </c>
      <c r="G557">
        <f>WEEKNUM(Calender[[#This Row],[Date]])</f>
        <v>9</v>
      </c>
      <c r="H557" s="110" t="str">
        <f>TEXT(Calender[[#This Row],[Date]],"yymmdd")</f>
        <v>280225</v>
      </c>
    </row>
    <row r="558" spans="1:8" x14ac:dyDescent="0.3">
      <c r="A558" s="17">
        <f t="shared" si="53"/>
        <v>46809</v>
      </c>
      <c r="B558">
        <f t="shared" si="49"/>
        <v>2028</v>
      </c>
      <c r="C558" t="str">
        <f t="shared" si="48"/>
        <v>Feb-28</v>
      </c>
      <c r="D558">
        <f t="shared" si="50"/>
        <v>2</v>
      </c>
      <c r="E558">
        <f t="shared" si="51"/>
        <v>26</v>
      </c>
      <c r="F558" t="str">
        <f t="shared" si="52"/>
        <v>Sat</v>
      </c>
      <c r="G558">
        <f>WEEKNUM(Calender[[#This Row],[Date]])</f>
        <v>9</v>
      </c>
      <c r="H558" s="110" t="str">
        <f>TEXT(Calender[[#This Row],[Date]],"yymmdd")</f>
        <v>280226</v>
      </c>
    </row>
    <row r="559" spans="1:8" x14ac:dyDescent="0.3">
      <c r="A559" s="17">
        <f t="shared" si="53"/>
        <v>46810</v>
      </c>
      <c r="B559">
        <f t="shared" si="49"/>
        <v>2028</v>
      </c>
      <c r="C559" t="str">
        <f t="shared" si="48"/>
        <v>Feb-28</v>
      </c>
      <c r="D559">
        <f t="shared" si="50"/>
        <v>2</v>
      </c>
      <c r="E559">
        <f t="shared" si="51"/>
        <v>27</v>
      </c>
      <c r="F559" t="str">
        <f t="shared" si="52"/>
        <v>Sun</v>
      </c>
      <c r="G559">
        <f>WEEKNUM(Calender[[#This Row],[Date]])</f>
        <v>10</v>
      </c>
      <c r="H559" s="110" t="str">
        <f>TEXT(Calender[[#This Row],[Date]],"yymmdd")</f>
        <v>280227</v>
      </c>
    </row>
    <row r="560" spans="1:8" x14ac:dyDescent="0.3">
      <c r="A560" s="17">
        <f t="shared" si="53"/>
        <v>46811</v>
      </c>
      <c r="B560">
        <f t="shared" si="49"/>
        <v>2028</v>
      </c>
      <c r="C560" t="str">
        <f t="shared" si="48"/>
        <v>Feb-28</v>
      </c>
      <c r="D560">
        <f t="shared" si="50"/>
        <v>2</v>
      </c>
      <c r="E560">
        <f t="shared" si="51"/>
        <v>28</v>
      </c>
      <c r="F560" t="str">
        <f t="shared" si="52"/>
        <v>Mon</v>
      </c>
      <c r="G560">
        <f>WEEKNUM(Calender[[#This Row],[Date]])</f>
        <v>10</v>
      </c>
      <c r="H560" s="110" t="str">
        <f>TEXT(Calender[[#This Row],[Date]],"yymmdd")</f>
        <v>280228</v>
      </c>
    </row>
    <row r="561" spans="1:8" x14ac:dyDescent="0.3">
      <c r="A561" s="17">
        <f t="shared" si="53"/>
        <v>46812</v>
      </c>
      <c r="B561">
        <f t="shared" si="49"/>
        <v>2028</v>
      </c>
      <c r="C561" t="str">
        <f t="shared" si="48"/>
        <v>Feb-28</v>
      </c>
      <c r="D561">
        <f t="shared" si="50"/>
        <v>2</v>
      </c>
      <c r="E561">
        <f t="shared" si="51"/>
        <v>29</v>
      </c>
      <c r="F561" t="str">
        <f t="shared" si="52"/>
        <v>Tue</v>
      </c>
      <c r="G561">
        <f>WEEKNUM(Calender[[#This Row],[Date]])</f>
        <v>10</v>
      </c>
      <c r="H561" s="110" t="str">
        <f>TEXT(Calender[[#This Row],[Date]],"yymmdd")</f>
        <v>280229</v>
      </c>
    </row>
    <row r="562" spans="1:8" x14ac:dyDescent="0.3">
      <c r="A562" s="17">
        <f t="shared" si="53"/>
        <v>46813</v>
      </c>
      <c r="B562">
        <f t="shared" si="49"/>
        <v>2028</v>
      </c>
      <c r="C562" t="str">
        <f t="shared" si="48"/>
        <v>Mar-28</v>
      </c>
      <c r="D562">
        <f t="shared" si="50"/>
        <v>3</v>
      </c>
      <c r="E562">
        <f t="shared" si="51"/>
        <v>1</v>
      </c>
      <c r="F562" t="str">
        <f t="shared" si="52"/>
        <v>Wed</v>
      </c>
      <c r="G562">
        <f>WEEKNUM(Calender[[#This Row],[Date]])</f>
        <v>10</v>
      </c>
      <c r="H562" s="110" t="str">
        <f>TEXT(Calender[[#This Row],[Date]],"yymmdd")</f>
        <v>280301</v>
      </c>
    </row>
    <row r="563" spans="1:8" x14ac:dyDescent="0.3">
      <c r="A563" s="17">
        <f t="shared" si="53"/>
        <v>46814</v>
      </c>
      <c r="B563">
        <f t="shared" si="49"/>
        <v>2028</v>
      </c>
      <c r="C563" t="str">
        <f t="shared" si="48"/>
        <v>Mar-28</v>
      </c>
      <c r="D563">
        <f t="shared" si="50"/>
        <v>3</v>
      </c>
      <c r="E563">
        <f t="shared" si="51"/>
        <v>2</v>
      </c>
      <c r="F563" t="str">
        <f t="shared" si="52"/>
        <v>Thu</v>
      </c>
      <c r="G563">
        <f>WEEKNUM(Calender[[#This Row],[Date]])</f>
        <v>10</v>
      </c>
      <c r="H563" s="110" t="str">
        <f>TEXT(Calender[[#This Row],[Date]],"yymmdd")</f>
        <v>280302</v>
      </c>
    </row>
    <row r="564" spans="1:8" x14ac:dyDescent="0.3">
      <c r="A564" s="17">
        <f t="shared" si="53"/>
        <v>46815</v>
      </c>
      <c r="B564">
        <f t="shared" si="49"/>
        <v>2028</v>
      </c>
      <c r="C564" t="str">
        <f t="shared" si="48"/>
        <v>Mar-28</v>
      </c>
      <c r="D564">
        <f t="shared" si="50"/>
        <v>3</v>
      </c>
      <c r="E564">
        <f t="shared" si="51"/>
        <v>3</v>
      </c>
      <c r="F564" t="str">
        <f t="shared" si="52"/>
        <v>Fri</v>
      </c>
      <c r="G564">
        <f>WEEKNUM(Calender[[#This Row],[Date]])</f>
        <v>10</v>
      </c>
      <c r="H564" s="110" t="str">
        <f>TEXT(Calender[[#This Row],[Date]],"yymmdd")</f>
        <v>280303</v>
      </c>
    </row>
    <row r="565" spans="1:8" x14ac:dyDescent="0.3">
      <c r="A565" s="17">
        <f t="shared" si="53"/>
        <v>46816</v>
      </c>
      <c r="B565">
        <f t="shared" si="49"/>
        <v>2028</v>
      </c>
      <c r="C565" t="str">
        <f t="shared" si="48"/>
        <v>Mar-28</v>
      </c>
      <c r="D565">
        <f t="shared" si="50"/>
        <v>3</v>
      </c>
      <c r="E565">
        <f t="shared" si="51"/>
        <v>4</v>
      </c>
      <c r="F565" t="str">
        <f t="shared" si="52"/>
        <v>Sat</v>
      </c>
      <c r="G565">
        <f>WEEKNUM(Calender[[#This Row],[Date]])</f>
        <v>10</v>
      </c>
      <c r="H565" s="110" t="str">
        <f>TEXT(Calender[[#This Row],[Date]],"yymmdd")</f>
        <v>280304</v>
      </c>
    </row>
    <row r="566" spans="1:8" x14ac:dyDescent="0.3">
      <c r="A566" s="17">
        <f t="shared" si="53"/>
        <v>46817</v>
      </c>
      <c r="B566">
        <f t="shared" si="49"/>
        <v>2028</v>
      </c>
      <c r="C566" t="str">
        <f t="shared" si="48"/>
        <v>Mar-28</v>
      </c>
      <c r="D566">
        <f t="shared" si="50"/>
        <v>3</v>
      </c>
      <c r="E566">
        <f t="shared" si="51"/>
        <v>5</v>
      </c>
      <c r="F566" t="str">
        <f t="shared" si="52"/>
        <v>Sun</v>
      </c>
      <c r="G566">
        <f>WEEKNUM(Calender[[#This Row],[Date]])</f>
        <v>11</v>
      </c>
      <c r="H566" s="110" t="str">
        <f>TEXT(Calender[[#This Row],[Date]],"yymmdd")</f>
        <v>280305</v>
      </c>
    </row>
    <row r="567" spans="1:8" x14ac:dyDescent="0.3">
      <c r="A567" s="17">
        <f t="shared" si="53"/>
        <v>46818</v>
      </c>
      <c r="B567">
        <f t="shared" si="49"/>
        <v>2028</v>
      </c>
      <c r="C567" t="str">
        <f t="shared" si="48"/>
        <v>Mar-28</v>
      </c>
      <c r="D567">
        <f t="shared" si="50"/>
        <v>3</v>
      </c>
      <c r="E567">
        <f t="shared" si="51"/>
        <v>6</v>
      </c>
      <c r="F567" t="str">
        <f t="shared" si="52"/>
        <v>Mon</v>
      </c>
      <c r="G567">
        <f>WEEKNUM(Calender[[#This Row],[Date]])</f>
        <v>11</v>
      </c>
      <c r="H567" s="110" t="str">
        <f>TEXT(Calender[[#This Row],[Date]],"yymmdd")</f>
        <v>280306</v>
      </c>
    </row>
    <row r="568" spans="1:8" x14ac:dyDescent="0.3">
      <c r="A568" s="17">
        <f t="shared" si="53"/>
        <v>46819</v>
      </c>
      <c r="B568">
        <f t="shared" si="49"/>
        <v>2028</v>
      </c>
      <c r="C568" t="str">
        <f t="shared" si="48"/>
        <v>Mar-28</v>
      </c>
      <c r="D568">
        <f t="shared" si="50"/>
        <v>3</v>
      </c>
      <c r="E568">
        <f t="shared" si="51"/>
        <v>7</v>
      </c>
      <c r="F568" t="str">
        <f t="shared" si="52"/>
        <v>Tue</v>
      </c>
      <c r="G568">
        <f>WEEKNUM(Calender[[#This Row],[Date]])</f>
        <v>11</v>
      </c>
      <c r="H568" s="110" t="str">
        <f>TEXT(Calender[[#This Row],[Date]],"yymmdd")</f>
        <v>280307</v>
      </c>
    </row>
    <row r="569" spans="1:8" x14ac:dyDescent="0.3">
      <c r="A569" s="17">
        <f t="shared" si="53"/>
        <v>46820</v>
      </c>
      <c r="B569">
        <f t="shared" si="49"/>
        <v>2028</v>
      </c>
      <c r="C569" t="str">
        <f t="shared" si="48"/>
        <v>Mar-28</v>
      </c>
      <c r="D569">
        <f t="shared" si="50"/>
        <v>3</v>
      </c>
      <c r="E569">
        <f t="shared" si="51"/>
        <v>8</v>
      </c>
      <c r="F569" t="str">
        <f t="shared" si="52"/>
        <v>Wed</v>
      </c>
      <c r="G569">
        <f>WEEKNUM(Calender[[#This Row],[Date]])</f>
        <v>11</v>
      </c>
      <c r="H569" s="110" t="str">
        <f>TEXT(Calender[[#This Row],[Date]],"yymmdd")</f>
        <v>280308</v>
      </c>
    </row>
    <row r="570" spans="1:8" x14ac:dyDescent="0.3">
      <c r="A570" s="17">
        <f t="shared" si="53"/>
        <v>46821</v>
      </c>
      <c r="B570">
        <f t="shared" si="49"/>
        <v>2028</v>
      </c>
      <c r="C570" t="str">
        <f t="shared" si="48"/>
        <v>Mar-28</v>
      </c>
      <c r="D570">
        <f t="shared" si="50"/>
        <v>3</v>
      </c>
      <c r="E570">
        <f t="shared" si="51"/>
        <v>9</v>
      </c>
      <c r="F570" t="str">
        <f t="shared" si="52"/>
        <v>Thu</v>
      </c>
      <c r="G570">
        <f>WEEKNUM(Calender[[#This Row],[Date]])</f>
        <v>11</v>
      </c>
      <c r="H570" s="110" t="str">
        <f>TEXT(Calender[[#This Row],[Date]],"yymmdd")</f>
        <v>280309</v>
      </c>
    </row>
    <row r="571" spans="1:8" x14ac:dyDescent="0.3">
      <c r="A571" s="17">
        <f t="shared" si="53"/>
        <v>46822</v>
      </c>
      <c r="B571">
        <f t="shared" si="49"/>
        <v>2028</v>
      </c>
      <c r="C571" t="str">
        <f t="shared" si="48"/>
        <v>Mar-28</v>
      </c>
      <c r="D571">
        <f t="shared" si="50"/>
        <v>3</v>
      </c>
      <c r="E571">
        <f t="shared" si="51"/>
        <v>10</v>
      </c>
      <c r="F571" t="str">
        <f t="shared" si="52"/>
        <v>Fri</v>
      </c>
      <c r="G571">
        <f>WEEKNUM(Calender[[#This Row],[Date]])</f>
        <v>11</v>
      </c>
      <c r="H571" s="110" t="str">
        <f>TEXT(Calender[[#This Row],[Date]],"yymmdd")</f>
        <v>280310</v>
      </c>
    </row>
    <row r="572" spans="1:8" x14ac:dyDescent="0.3">
      <c r="A572" s="17">
        <f t="shared" si="53"/>
        <v>46823</v>
      </c>
      <c r="B572">
        <f t="shared" si="49"/>
        <v>2028</v>
      </c>
      <c r="C572" t="str">
        <f t="shared" si="48"/>
        <v>Mar-28</v>
      </c>
      <c r="D572">
        <f t="shared" si="50"/>
        <v>3</v>
      </c>
      <c r="E572">
        <f t="shared" si="51"/>
        <v>11</v>
      </c>
      <c r="F572" t="str">
        <f t="shared" si="52"/>
        <v>Sat</v>
      </c>
      <c r="G572">
        <f>WEEKNUM(Calender[[#This Row],[Date]])</f>
        <v>11</v>
      </c>
      <c r="H572" s="110" t="str">
        <f>TEXT(Calender[[#This Row],[Date]],"yymmdd")</f>
        <v>280311</v>
      </c>
    </row>
    <row r="573" spans="1:8" x14ac:dyDescent="0.3">
      <c r="A573" s="17">
        <f t="shared" si="53"/>
        <v>46824</v>
      </c>
      <c r="B573">
        <f t="shared" si="49"/>
        <v>2028</v>
      </c>
      <c r="C573" t="str">
        <f t="shared" si="48"/>
        <v>Mar-28</v>
      </c>
      <c r="D573">
        <f t="shared" si="50"/>
        <v>3</v>
      </c>
      <c r="E573">
        <f t="shared" si="51"/>
        <v>12</v>
      </c>
      <c r="F573" t="str">
        <f t="shared" si="52"/>
        <v>Sun</v>
      </c>
      <c r="G573">
        <f>WEEKNUM(Calender[[#This Row],[Date]])</f>
        <v>12</v>
      </c>
      <c r="H573" s="110" t="str">
        <f>TEXT(Calender[[#This Row],[Date]],"yymmdd")</f>
        <v>280312</v>
      </c>
    </row>
    <row r="574" spans="1:8" x14ac:dyDescent="0.3">
      <c r="A574" s="17">
        <f t="shared" si="53"/>
        <v>46825</v>
      </c>
      <c r="B574">
        <f t="shared" si="49"/>
        <v>2028</v>
      </c>
      <c r="C574" t="str">
        <f t="shared" si="48"/>
        <v>Mar-28</v>
      </c>
      <c r="D574">
        <f t="shared" si="50"/>
        <v>3</v>
      </c>
      <c r="E574">
        <f t="shared" si="51"/>
        <v>13</v>
      </c>
      <c r="F574" t="str">
        <f t="shared" si="52"/>
        <v>Mon</v>
      </c>
      <c r="G574">
        <f>WEEKNUM(Calender[[#This Row],[Date]])</f>
        <v>12</v>
      </c>
      <c r="H574" s="110" t="str">
        <f>TEXT(Calender[[#This Row],[Date]],"yymmdd")</f>
        <v>280313</v>
      </c>
    </row>
    <row r="575" spans="1:8" x14ac:dyDescent="0.3">
      <c r="A575" s="17">
        <f t="shared" si="53"/>
        <v>46826</v>
      </c>
      <c r="B575">
        <f t="shared" si="49"/>
        <v>2028</v>
      </c>
      <c r="C575" t="str">
        <f t="shared" si="48"/>
        <v>Mar-28</v>
      </c>
      <c r="D575">
        <f t="shared" si="50"/>
        <v>3</v>
      </c>
      <c r="E575">
        <f t="shared" si="51"/>
        <v>14</v>
      </c>
      <c r="F575" t="str">
        <f t="shared" si="52"/>
        <v>Tue</v>
      </c>
      <c r="G575">
        <f>WEEKNUM(Calender[[#This Row],[Date]])</f>
        <v>12</v>
      </c>
      <c r="H575" s="110" t="str">
        <f>TEXT(Calender[[#This Row],[Date]],"yymmdd")</f>
        <v>280314</v>
      </c>
    </row>
    <row r="576" spans="1:8" x14ac:dyDescent="0.3">
      <c r="A576" s="17">
        <f t="shared" si="53"/>
        <v>46827</v>
      </c>
      <c r="B576">
        <f t="shared" si="49"/>
        <v>2028</v>
      </c>
      <c r="C576" t="str">
        <f t="shared" si="48"/>
        <v>Mar-28</v>
      </c>
      <c r="D576">
        <f t="shared" si="50"/>
        <v>3</v>
      </c>
      <c r="E576">
        <f t="shared" si="51"/>
        <v>15</v>
      </c>
      <c r="F576" t="str">
        <f t="shared" si="52"/>
        <v>Wed</v>
      </c>
      <c r="G576">
        <f>WEEKNUM(Calender[[#This Row],[Date]])</f>
        <v>12</v>
      </c>
      <c r="H576" s="110" t="str">
        <f>TEXT(Calender[[#This Row],[Date]],"yymmdd")</f>
        <v>280315</v>
      </c>
    </row>
    <row r="577" spans="1:8" x14ac:dyDescent="0.3">
      <c r="A577" s="17">
        <f t="shared" si="53"/>
        <v>46828</v>
      </c>
      <c r="B577">
        <f t="shared" si="49"/>
        <v>2028</v>
      </c>
      <c r="C577" t="str">
        <f t="shared" si="48"/>
        <v>Mar-28</v>
      </c>
      <c r="D577">
        <f t="shared" si="50"/>
        <v>3</v>
      </c>
      <c r="E577">
        <f t="shared" si="51"/>
        <v>16</v>
      </c>
      <c r="F577" t="str">
        <f t="shared" si="52"/>
        <v>Thu</v>
      </c>
      <c r="G577">
        <f>WEEKNUM(Calender[[#This Row],[Date]])</f>
        <v>12</v>
      </c>
      <c r="H577" s="110" t="str">
        <f>TEXT(Calender[[#This Row],[Date]],"yymmdd")</f>
        <v>280316</v>
      </c>
    </row>
    <row r="578" spans="1:8" x14ac:dyDescent="0.3">
      <c r="A578" s="17">
        <f t="shared" si="53"/>
        <v>46829</v>
      </c>
      <c r="B578">
        <f t="shared" si="49"/>
        <v>2028</v>
      </c>
      <c r="C578" t="str">
        <f t="shared" ref="C578:C641" si="54">TEXT(A578,"mmm-yy")</f>
        <v>Mar-28</v>
      </c>
      <c r="D578">
        <f t="shared" si="50"/>
        <v>3</v>
      </c>
      <c r="E578">
        <f t="shared" si="51"/>
        <v>17</v>
      </c>
      <c r="F578" t="str">
        <f t="shared" si="52"/>
        <v>Fri</v>
      </c>
      <c r="G578">
        <f>WEEKNUM(Calender[[#This Row],[Date]])</f>
        <v>12</v>
      </c>
      <c r="H578" s="110" t="str">
        <f>TEXT(Calender[[#This Row],[Date]],"yymmdd")</f>
        <v>280317</v>
      </c>
    </row>
    <row r="579" spans="1:8" x14ac:dyDescent="0.3">
      <c r="A579" s="17">
        <f t="shared" si="53"/>
        <v>46830</v>
      </c>
      <c r="B579">
        <f t="shared" ref="B579:B642" si="55">YEAR(A579)</f>
        <v>2028</v>
      </c>
      <c r="C579" t="str">
        <f t="shared" si="54"/>
        <v>Mar-28</v>
      </c>
      <c r="D579">
        <f t="shared" ref="D579:D642" si="56">MONTH(A579)</f>
        <v>3</v>
      </c>
      <c r="E579">
        <f t="shared" ref="E579:E642" si="57">DAY(A579)</f>
        <v>18</v>
      </c>
      <c r="F579" t="str">
        <f t="shared" ref="F579:F642" si="58">TEXT(A579,"ddd")</f>
        <v>Sat</v>
      </c>
      <c r="G579">
        <f>WEEKNUM(Calender[[#This Row],[Date]])</f>
        <v>12</v>
      </c>
      <c r="H579" s="110" t="str">
        <f>TEXT(Calender[[#This Row],[Date]],"yymmdd")</f>
        <v>280318</v>
      </c>
    </row>
    <row r="580" spans="1:8" x14ac:dyDescent="0.3">
      <c r="A580" s="17">
        <f t="shared" ref="A580:A643" si="59">A579+1</f>
        <v>46831</v>
      </c>
      <c r="B580">
        <f t="shared" si="55"/>
        <v>2028</v>
      </c>
      <c r="C580" t="str">
        <f t="shared" si="54"/>
        <v>Mar-28</v>
      </c>
      <c r="D580">
        <f t="shared" si="56"/>
        <v>3</v>
      </c>
      <c r="E580">
        <f t="shared" si="57"/>
        <v>19</v>
      </c>
      <c r="F580" t="str">
        <f t="shared" si="58"/>
        <v>Sun</v>
      </c>
      <c r="G580">
        <f>WEEKNUM(Calender[[#This Row],[Date]])</f>
        <v>13</v>
      </c>
      <c r="H580" s="110" t="str">
        <f>TEXT(Calender[[#This Row],[Date]],"yymmdd")</f>
        <v>280319</v>
      </c>
    </row>
    <row r="581" spans="1:8" x14ac:dyDescent="0.3">
      <c r="A581" s="17">
        <f t="shared" si="59"/>
        <v>46832</v>
      </c>
      <c r="B581">
        <f t="shared" si="55"/>
        <v>2028</v>
      </c>
      <c r="C581" t="str">
        <f t="shared" si="54"/>
        <v>Mar-28</v>
      </c>
      <c r="D581">
        <f t="shared" si="56"/>
        <v>3</v>
      </c>
      <c r="E581">
        <f t="shared" si="57"/>
        <v>20</v>
      </c>
      <c r="F581" t="str">
        <f t="shared" si="58"/>
        <v>Mon</v>
      </c>
      <c r="G581">
        <f>WEEKNUM(Calender[[#This Row],[Date]])</f>
        <v>13</v>
      </c>
      <c r="H581" s="110" t="str">
        <f>TEXT(Calender[[#This Row],[Date]],"yymmdd")</f>
        <v>280320</v>
      </c>
    </row>
    <row r="582" spans="1:8" x14ac:dyDescent="0.3">
      <c r="A582" s="17">
        <f t="shared" si="59"/>
        <v>46833</v>
      </c>
      <c r="B582">
        <f t="shared" si="55"/>
        <v>2028</v>
      </c>
      <c r="C582" t="str">
        <f t="shared" si="54"/>
        <v>Mar-28</v>
      </c>
      <c r="D582">
        <f t="shared" si="56"/>
        <v>3</v>
      </c>
      <c r="E582">
        <f t="shared" si="57"/>
        <v>21</v>
      </c>
      <c r="F582" t="str">
        <f t="shared" si="58"/>
        <v>Tue</v>
      </c>
      <c r="G582">
        <f>WEEKNUM(Calender[[#This Row],[Date]])</f>
        <v>13</v>
      </c>
      <c r="H582" s="110" t="str">
        <f>TEXT(Calender[[#This Row],[Date]],"yymmdd")</f>
        <v>280321</v>
      </c>
    </row>
    <row r="583" spans="1:8" x14ac:dyDescent="0.3">
      <c r="A583" s="17">
        <f t="shared" si="59"/>
        <v>46834</v>
      </c>
      <c r="B583">
        <f t="shared" si="55"/>
        <v>2028</v>
      </c>
      <c r="C583" t="str">
        <f t="shared" si="54"/>
        <v>Mar-28</v>
      </c>
      <c r="D583">
        <f t="shared" si="56"/>
        <v>3</v>
      </c>
      <c r="E583">
        <f t="shared" si="57"/>
        <v>22</v>
      </c>
      <c r="F583" t="str">
        <f t="shared" si="58"/>
        <v>Wed</v>
      </c>
      <c r="G583">
        <f>WEEKNUM(Calender[[#This Row],[Date]])</f>
        <v>13</v>
      </c>
      <c r="H583" s="110" t="str">
        <f>TEXT(Calender[[#This Row],[Date]],"yymmdd")</f>
        <v>280322</v>
      </c>
    </row>
    <row r="584" spans="1:8" x14ac:dyDescent="0.3">
      <c r="A584" s="17">
        <f t="shared" si="59"/>
        <v>46835</v>
      </c>
      <c r="B584">
        <f t="shared" si="55"/>
        <v>2028</v>
      </c>
      <c r="C584" t="str">
        <f t="shared" si="54"/>
        <v>Mar-28</v>
      </c>
      <c r="D584">
        <f t="shared" si="56"/>
        <v>3</v>
      </c>
      <c r="E584">
        <f t="shared" si="57"/>
        <v>23</v>
      </c>
      <c r="F584" t="str">
        <f t="shared" si="58"/>
        <v>Thu</v>
      </c>
      <c r="G584">
        <f>WEEKNUM(Calender[[#This Row],[Date]])</f>
        <v>13</v>
      </c>
      <c r="H584" s="110" t="str">
        <f>TEXT(Calender[[#This Row],[Date]],"yymmdd")</f>
        <v>280323</v>
      </c>
    </row>
    <row r="585" spans="1:8" x14ac:dyDescent="0.3">
      <c r="A585" s="17">
        <f t="shared" si="59"/>
        <v>46836</v>
      </c>
      <c r="B585">
        <f t="shared" si="55"/>
        <v>2028</v>
      </c>
      <c r="C585" t="str">
        <f t="shared" si="54"/>
        <v>Mar-28</v>
      </c>
      <c r="D585">
        <f t="shared" si="56"/>
        <v>3</v>
      </c>
      <c r="E585">
        <f t="shared" si="57"/>
        <v>24</v>
      </c>
      <c r="F585" t="str">
        <f t="shared" si="58"/>
        <v>Fri</v>
      </c>
      <c r="G585">
        <f>WEEKNUM(Calender[[#This Row],[Date]])</f>
        <v>13</v>
      </c>
      <c r="H585" s="110" t="str">
        <f>TEXT(Calender[[#This Row],[Date]],"yymmdd")</f>
        <v>280324</v>
      </c>
    </row>
    <row r="586" spans="1:8" x14ac:dyDescent="0.3">
      <c r="A586" s="17">
        <f t="shared" si="59"/>
        <v>46837</v>
      </c>
      <c r="B586">
        <f t="shared" si="55"/>
        <v>2028</v>
      </c>
      <c r="C586" t="str">
        <f t="shared" si="54"/>
        <v>Mar-28</v>
      </c>
      <c r="D586">
        <f t="shared" si="56"/>
        <v>3</v>
      </c>
      <c r="E586">
        <f t="shared" si="57"/>
        <v>25</v>
      </c>
      <c r="F586" t="str">
        <f t="shared" si="58"/>
        <v>Sat</v>
      </c>
      <c r="G586">
        <f>WEEKNUM(Calender[[#This Row],[Date]])</f>
        <v>13</v>
      </c>
      <c r="H586" s="110" t="str">
        <f>TEXT(Calender[[#This Row],[Date]],"yymmdd")</f>
        <v>280325</v>
      </c>
    </row>
    <row r="587" spans="1:8" x14ac:dyDescent="0.3">
      <c r="A587" s="17">
        <f t="shared" si="59"/>
        <v>46838</v>
      </c>
      <c r="B587">
        <f t="shared" si="55"/>
        <v>2028</v>
      </c>
      <c r="C587" t="str">
        <f t="shared" si="54"/>
        <v>Mar-28</v>
      </c>
      <c r="D587">
        <f t="shared" si="56"/>
        <v>3</v>
      </c>
      <c r="E587">
        <f t="shared" si="57"/>
        <v>26</v>
      </c>
      <c r="F587" t="str">
        <f t="shared" si="58"/>
        <v>Sun</v>
      </c>
      <c r="G587">
        <f>WEEKNUM(Calender[[#This Row],[Date]])</f>
        <v>14</v>
      </c>
      <c r="H587" s="110" t="str">
        <f>TEXT(Calender[[#This Row],[Date]],"yymmdd")</f>
        <v>280326</v>
      </c>
    </row>
    <row r="588" spans="1:8" x14ac:dyDescent="0.3">
      <c r="A588" s="17">
        <f t="shared" si="59"/>
        <v>46839</v>
      </c>
      <c r="B588">
        <f t="shared" si="55"/>
        <v>2028</v>
      </c>
      <c r="C588" t="str">
        <f t="shared" si="54"/>
        <v>Mar-28</v>
      </c>
      <c r="D588">
        <f t="shared" si="56"/>
        <v>3</v>
      </c>
      <c r="E588">
        <f t="shared" si="57"/>
        <v>27</v>
      </c>
      <c r="F588" t="str">
        <f t="shared" si="58"/>
        <v>Mon</v>
      </c>
      <c r="G588">
        <f>WEEKNUM(Calender[[#This Row],[Date]])</f>
        <v>14</v>
      </c>
      <c r="H588" s="110" t="str">
        <f>TEXT(Calender[[#This Row],[Date]],"yymmdd")</f>
        <v>280327</v>
      </c>
    </row>
    <row r="589" spans="1:8" x14ac:dyDescent="0.3">
      <c r="A589" s="17">
        <f t="shared" si="59"/>
        <v>46840</v>
      </c>
      <c r="B589">
        <f t="shared" si="55"/>
        <v>2028</v>
      </c>
      <c r="C589" t="str">
        <f t="shared" si="54"/>
        <v>Mar-28</v>
      </c>
      <c r="D589">
        <f t="shared" si="56"/>
        <v>3</v>
      </c>
      <c r="E589">
        <f t="shared" si="57"/>
        <v>28</v>
      </c>
      <c r="F589" t="str">
        <f t="shared" si="58"/>
        <v>Tue</v>
      </c>
      <c r="G589">
        <f>WEEKNUM(Calender[[#This Row],[Date]])</f>
        <v>14</v>
      </c>
      <c r="H589" s="110" t="str">
        <f>TEXT(Calender[[#This Row],[Date]],"yymmdd")</f>
        <v>280328</v>
      </c>
    </row>
    <row r="590" spans="1:8" x14ac:dyDescent="0.3">
      <c r="A590" s="17">
        <f t="shared" si="59"/>
        <v>46841</v>
      </c>
      <c r="B590">
        <f t="shared" si="55"/>
        <v>2028</v>
      </c>
      <c r="C590" t="str">
        <f t="shared" si="54"/>
        <v>Mar-28</v>
      </c>
      <c r="D590">
        <f t="shared" si="56"/>
        <v>3</v>
      </c>
      <c r="E590">
        <f t="shared" si="57"/>
        <v>29</v>
      </c>
      <c r="F590" t="str">
        <f t="shared" si="58"/>
        <v>Wed</v>
      </c>
      <c r="G590">
        <f>WEEKNUM(Calender[[#This Row],[Date]])</f>
        <v>14</v>
      </c>
      <c r="H590" s="110" t="str">
        <f>TEXT(Calender[[#This Row],[Date]],"yymmdd")</f>
        <v>280329</v>
      </c>
    </row>
    <row r="591" spans="1:8" x14ac:dyDescent="0.3">
      <c r="A591" s="17">
        <f t="shared" si="59"/>
        <v>46842</v>
      </c>
      <c r="B591">
        <f t="shared" si="55"/>
        <v>2028</v>
      </c>
      <c r="C591" t="str">
        <f t="shared" si="54"/>
        <v>Mar-28</v>
      </c>
      <c r="D591">
        <f t="shared" si="56"/>
        <v>3</v>
      </c>
      <c r="E591">
        <f t="shared" si="57"/>
        <v>30</v>
      </c>
      <c r="F591" t="str">
        <f t="shared" si="58"/>
        <v>Thu</v>
      </c>
      <c r="G591">
        <f>WEEKNUM(Calender[[#This Row],[Date]])</f>
        <v>14</v>
      </c>
      <c r="H591" s="110" t="str">
        <f>TEXT(Calender[[#This Row],[Date]],"yymmdd")</f>
        <v>280330</v>
      </c>
    </row>
    <row r="592" spans="1:8" x14ac:dyDescent="0.3">
      <c r="A592" s="17">
        <f t="shared" si="59"/>
        <v>46843</v>
      </c>
      <c r="B592">
        <f t="shared" si="55"/>
        <v>2028</v>
      </c>
      <c r="C592" t="str">
        <f t="shared" si="54"/>
        <v>Mar-28</v>
      </c>
      <c r="D592">
        <f t="shared" si="56"/>
        <v>3</v>
      </c>
      <c r="E592">
        <f t="shared" si="57"/>
        <v>31</v>
      </c>
      <c r="F592" t="str">
        <f t="shared" si="58"/>
        <v>Fri</v>
      </c>
      <c r="G592">
        <f>WEEKNUM(Calender[[#This Row],[Date]])</f>
        <v>14</v>
      </c>
      <c r="H592" s="110" t="str">
        <f>TEXT(Calender[[#This Row],[Date]],"yymmdd")</f>
        <v>280331</v>
      </c>
    </row>
    <row r="593" spans="1:8" x14ac:dyDescent="0.3">
      <c r="A593" s="17">
        <f t="shared" si="59"/>
        <v>46844</v>
      </c>
      <c r="B593">
        <f t="shared" si="55"/>
        <v>2028</v>
      </c>
      <c r="C593" t="str">
        <f t="shared" si="54"/>
        <v>Apr-28</v>
      </c>
      <c r="D593">
        <f t="shared" si="56"/>
        <v>4</v>
      </c>
      <c r="E593">
        <f t="shared" si="57"/>
        <v>1</v>
      </c>
      <c r="F593" t="str">
        <f t="shared" si="58"/>
        <v>Sat</v>
      </c>
      <c r="G593">
        <f>WEEKNUM(Calender[[#This Row],[Date]])</f>
        <v>14</v>
      </c>
      <c r="H593" s="110" t="str">
        <f>TEXT(Calender[[#This Row],[Date]],"yymmdd")</f>
        <v>280401</v>
      </c>
    </row>
    <row r="594" spans="1:8" x14ac:dyDescent="0.3">
      <c r="A594" s="17">
        <f t="shared" si="59"/>
        <v>46845</v>
      </c>
      <c r="B594">
        <f t="shared" si="55"/>
        <v>2028</v>
      </c>
      <c r="C594" t="str">
        <f t="shared" si="54"/>
        <v>Apr-28</v>
      </c>
      <c r="D594">
        <f t="shared" si="56"/>
        <v>4</v>
      </c>
      <c r="E594">
        <f t="shared" si="57"/>
        <v>2</v>
      </c>
      <c r="F594" t="str">
        <f t="shared" si="58"/>
        <v>Sun</v>
      </c>
      <c r="G594">
        <f>WEEKNUM(Calender[[#This Row],[Date]])</f>
        <v>15</v>
      </c>
      <c r="H594" s="110" t="str">
        <f>TEXT(Calender[[#This Row],[Date]],"yymmdd")</f>
        <v>280402</v>
      </c>
    </row>
    <row r="595" spans="1:8" x14ac:dyDescent="0.3">
      <c r="A595" s="17">
        <f t="shared" si="59"/>
        <v>46846</v>
      </c>
      <c r="B595">
        <f t="shared" si="55"/>
        <v>2028</v>
      </c>
      <c r="C595" t="str">
        <f t="shared" si="54"/>
        <v>Apr-28</v>
      </c>
      <c r="D595">
        <f t="shared" si="56"/>
        <v>4</v>
      </c>
      <c r="E595">
        <f t="shared" si="57"/>
        <v>3</v>
      </c>
      <c r="F595" t="str">
        <f t="shared" si="58"/>
        <v>Mon</v>
      </c>
      <c r="G595">
        <f>WEEKNUM(Calender[[#This Row],[Date]])</f>
        <v>15</v>
      </c>
      <c r="H595" s="110" t="str">
        <f>TEXT(Calender[[#This Row],[Date]],"yymmdd")</f>
        <v>280403</v>
      </c>
    </row>
    <row r="596" spans="1:8" x14ac:dyDescent="0.3">
      <c r="A596" s="17">
        <f t="shared" si="59"/>
        <v>46847</v>
      </c>
      <c r="B596">
        <f t="shared" si="55"/>
        <v>2028</v>
      </c>
      <c r="C596" t="str">
        <f t="shared" si="54"/>
        <v>Apr-28</v>
      </c>
      <c r="D596">
        <f t="shared" si="56"/>
        <v>4</v>
      </c>
      <c r="E596">
        <f t="shared" si="57"/>
        <v>4</v>
      </c>
      <c r="F596" t="str">
        <f t="shared" si="58"/>
        <v>Tue</v>
      </c>
      <c r="G596">
        <f>WEEKNUM(Calender[[#This Row],[Date]])</f>
        <v>15</v>
      </c>
      <c r="H596" s="110" t="str">
        <f>TEXT(Calender[[#This Row],[Date]],"yymmdd")</f>
        <v>280404</v>
      </c>
    </row>
    <row r="597" spans="1:8" x14ac:dyDescent="0.3">
      <c r="A597" s="17">
        <f t="shared" si="59"/>
        <v>46848</v>
      </c>
      <c r="B597">
        <f t="shared" si="55"/>
        <v>2028</v>
      </c>
      <c r="C597" t="str">
        <f t="shared" si="54"/>
        <v>Apr-28</v>
      </c>
      <c r="D597">
        <f t="shared" si="56"/>
        <v>4</v>
      </c>
      <c r="E597">
        <f t="shared" si="57"/>
        <v>5</v>
      </c>
      <c r="F597" t="str">
        <f t="shared" si="58"/>
        <v>Wed</v>
      </c>
      <c r="G597">
        <f>WEEKNUM(Calender[[#This Row],[Date]])</f>
        <v>15</v>
      </c>
      <c r="H597" s="110" t="str">
        <f>TEXT(Calender[[#This Row],[Date]],"yymmdd")</f>
        <v>280405</v>
      </c>
    </row>
    <row r="598" spans="1:8" x14ac:dyDescent="0.3">
      <c r="A598" s="17">
        <f t="shared" si="59"/>
        <v>46849</v>
      </c>
      <c r="B598">
        <f t="shared" si="55"/>
        <v>2028</v>
      </c>
      <c r="C598" t="str">
        <f t="shared" si="54"/>
        <v>Apr-28</v>
      </c>
      <c r="D598">
        <f t="shared" si="56"/>
        <v>4</v>
      </c>
      <c r="E598">
        <f t="shared" si="57"/>
        <v>6</v>
      </c>
      <c r="F598" t="str">
        <f t="shared" si="58"/>
        <v>Thu</v>
      </c>
      <c r="G598">
        <f>WEEKNUM(Calender[[#This Row],[Date]])</f>
        <v>15</v>
      </c>
      <c r="H598" s="110" t="str">
        <f>TEXT(Calender[[#This Row],[Date]],"yymmdd")</f>
        <v>280406</v>
      </c>
    </row>
    <row r="599" spans="1:8" x14ac:dyDescent="0.3">
      <c r="A599" s="17">
        <f t="shared" si="59"/>
        <v>46850</v>
      </c>
      <c r="B599">
        <f t="shared" si="55"/>
        <v>2028</v>
      </c>
      <c r="C599" t="str">
        <f t="shared" si="54"/>
        <v>Apr-28</v>
      </c>
      <c r="D599">
        <f t="shared" si="56"/>
        <v>4</v>
      </c>
      <c r="E599">
        <f t="shared" si="57"/>
        <v>7</v>
      </c>
      <c r="F599" t="str">
        <f t="shared" si="58"/>
        <v>Fri</v>
      </c>
      <c r="G599">
        <f>WEEKNUM(Calender[[#This Row],[Date]])</f>
        <v>15</v>
      </c>
      <c r="H599" s="110" t="str">
        <f>TEXT(Calender[[#This Row],[Date]],"yymmdd")</f>
        <v>280407</v>
      </c>
    </row>
    <row r="600" spans="1:8" x14ac:dyDescent="0.3">
      <c r="A600" s="17">
        <f t="shared" si="59"/>
        <v>46851</v>
      </c>
      <c r="B600">
        <f t="shared" si="55"/>
        <v>2028</v>
      </c>
      <c r="C600" t="str">
        <f t="shared" si="54"/>
        <v>Apr-28</v>
      </c>
      <c r="D600">
        <f t="shared" si="56"/>
        <v>4</v>
      </c>
      <c r="E600">
        <f t="shared" si="57"/>
        <v>8</v>
      </c>
      <c r="F600" t="str">
        <f t="shared" si="58"/>
        <v>Sat</v>
      </c>
      <c r="G600">
        <f>WEEKNUM(Calender[[#This Row],[Date]])</f>
        <v>15</v>
      </c>
      <c r="H600" s="110" t="str">
        <f>TEXT(Calender[[#This Row],[Date]],"yymmdd")</f>
        <v>280408</v>
      </c>
    </row>
    <row r="601" spans="1:8" x14ac:dyDescent="0.3">
      <c r="A601" s="17">
        <f t="shared" si="59"/>
        <v>46852</v>
      </c>
      <c r="B601">
        <f t="shared" si="55"/>
        <v>2028</v>
      </c>
      <c r="C601" t="str">
        <f t="shared" si="54"/>
        <v>Apr-28</v>
      </c>
      <c r="D601">
        <f t="shared" si="56"/>
        <v>4</v>
      </c>
      <c r="E601">
        <f t="shared" si="57"/>
        <v>9</v>
      </c>
      <c r="F601" t="str">
        <f t="shared" si="58"/>
        <v>Sun</v>
      </c>
      <c r="G601">
        <f>WEEKNUM(Calender[[#This Row],[Date]])</f>
        <v>16</v>
      </c>
      <c r="H601" s="110" t="str">
        <f>TEXT(Calender[[#This Row],[Date]],"yymmdd")</f>
        <v>280409</v>
      </c>
    </row>
    <row r="602" spans="1:8" x14ac:dyDescent="0.3">
      <c r="A602" s="17">
        <f t="shared" si="59"/>
        <v>46853</v>
      </c>
      <c r="B602">
        <f t="shared" si="55"/>
        <v>2028</v>
      </c>
      <c r="C602" t="str">
        <f t="shared" si="54"/>
        <v>Apr-28</v>
      </c>
      <c r="D602">
        <f t="shared" si="56"/>
        <v>4</v>
      </c>
      <c r="E602">
        <f t="shared" si="57"/>
        <v>10</v>
      </c>
      <c r="F602" t="str">
        <f t="shared" si="58"/>
        <v>Mon</v>
      </c>
      <c r="G602">
        <f>WEEKNUM(Calender[[#This Row],[Date]])</f>
        <v>16</v>
      </c>
      <c r="H602" s="110" t="str">
        <f>TEXT(Calender[[#This Row],[Date]],"yymmdd")</f>
        <v>280410</v>
      </c>
    </row>
    <row r="603" spans="1:8" x14ac:dyDescent="0.3">
      <c r="A603" s="17">
        <f t="shared" si="59"/>
        <v>46854</v>
      </c>
      <c r="B603">
        <f t="shared" si="55"/>
        <v>2028</v>
      </c>
      <c r="C603" t="str">
        <f t="shared" si="54"/>
        <v>Apr-28</v>
      </c>
      <c r="D603">
        <f t="shared" si="56"/>
        <v>4</v>
      </c>
      <c r="E603">
        <f t="shared" si="57"/>
        <v>11</v>
      </c>
      <c r="F603" t="str">
        <f t="shared" si="58"/>
        <v>Tue</v>
      </c>
      <c r="G603">
        <f>WEEKNUM(Calender[[#This Row],[Date]])</f>
        <v>16</v>
      </c>
      <c r="H603" s="110" t="str">
        <f>TEXT(Calender[[#This Row],[Date]],"yymmdd")</f>
        <v>280411</v>
      </c>
    </row>
    <row r="604" spans="1:8" x14ac:dyDescent="0.3">
      <c r="A604" s="17">
        <f t="shared" si="59"/>
        <v>46855</v>
      </c>
      <c r="B604">
        <f t="shared" si="55"/>
        <v>2028</v>
      </c>
      <c r="C604" t="str">
        <f t="shared" si="54"/>
        <v>Apr-28</v>
      </c>
      <c r="D604">
        <f t="shared" si="56"/>
        <v>4</v>
      </c>
      <c r="E604">
        <f t="shared" si="57"/>
        <v>12</v>
      </c>
      <c r="F604" t="str">
        <f t="shared" si="58"/>
        <v>Wed</v>
      </c>
      <c r="G604">
        <f>WEEKNUM(Calender[[#This Row],[Date]])</f>
        <v>16</v>
      </c>
      <c r="H604" s="110" t="str">
        <f>TEXT(Calender[[#This Row],[Date]],"yymmdd")</f>
        <v>280412</v>
      </c>
    </row>
    <row r="605" spans="1:8" x14ac:dyDescent="0.3">
      <c r="A605" s="17">
        <f t="shared" si="59"/>
        <v>46856</v>
      </c>
      <c r="B605">
        <f t="shared" si="55"/>
        <v>2028</v>
      </c>
      <c r="C605" t="str">
        <f t="shared" si="54"/>
        <v>Apr-28</v>
      </c>
      <c r="D605">
        <f t="shared" si="56"/>
        <v>4</v>
      </c>
      <c r="E605">
        <f t="shared" si="57"/>
        <v>13</v>
      </c>
      <c r="F605" t="str">
        <f t="shared" si="58"/>
        <v>Thu</v>
      </c>
      <c r="G605">
        <f>WEEKNUM(Calender[[#This Row],[Date]])</f>
        <v>16</v>
      </c>
      <c r="H605" s="110" t="str">
        <f>TEXT(Calender[[#This Row],[Date]],"yymmdd")</f>
        <v>280413</v>
      </c>
    </row>
    <row r="606" spans="1:8" x14ac:dyDescent="0.3">
      <c r="A606" s="17">
        <f t="shared" si="59"/>
        <v>46857</v>
      </c>
      <c r="B606">
        <f t="shared" si="55"/>
        <v>2028</v>
      </c>
      <c r="C606" t="str">
        <f t="shared" si="54"/>
        <v>Apr-28</v>
      </c>
      <c r="D606">
        <f t="shared" si="56"/>
        <v>4</v>
      </c>
      <c r="E606">
        <f t="shared" si="57"/>
        <v>14</v>
      </c>
      <c r="F606" t="str">
        <f t="shared" si="58"/>
        <v>Fri</v>
      </c>
      <c r="G606">
        <f>WEEKNUM(Calender[[#This Row],[Date]])</f>
        <v>16</v>
      </c>
      <c r="H606" s="110" t="str">
        <f>TEXT(Calender[[#This Row],[Date]],"yymmdd")</f>
        <v>280414</v>
      </c>
    </row>
    <row r="607" spans="1:8" x14ac:dyDescent="0.3">
      <c r="A607" s="17">
        <f t="shared" si="59"/>
        <v>46858</v>
      </c>
      <c r="B607">
        <f t="shared" si="55"/>
        <v>2028</v>
      </c>
      <c r="C607" t="str">
        <f t="shared" si="54"/>
        <v>Apr-28</v>
      </c>
      <c r="D607">
        <f t="shared" si="56"/>
        <v>4</v>
      </c>
      <c r="E607">
        <f t="shared" si="57"/>
        <v>15</v>
      </c>
      <c r="F607" t="str">
        <f t="shared" si="58"/>
        <v>Sat</v>
      </c>
      <c r="G607">
        <f>WEEKNUM(Calender[[#This Row],[Date]])</f>
        <v>16</v>
      </c>
      <c r="H607" s="110" t="str">
        <f>TEXT(Calender[[#This Row],[Date]],"yymmdd")</f>
        <v>280415</v>
      </c>
    </row>
    <row r="608" spans="1:8" x14ac:dyDescent="0.3">
      <c r="A608" s="17">
        <f t="shared" si="59"/>
        <v>46859</v>
      </c>
      <c r="B608">
        <f t="shared" si="55"/>
        <v>2028</v>
      </c>
      <c r="C608" t="str">
        <f t="shared" si="54"/>
        <v>Apr-28</v>
      </c>
      <c r="D608">
        <f t="shared" si="56"/>
        <v>4</v>
      </c>
      <c r="E608">
        <f t="shared" si="57"/>
        <v>16</v>
      </c>
      <c r="F608" t="str">
        <f t="shared" si="58"/>
        <v>Sun</v>
      </c>
      <c r="G608">
        <f>WEEKNUM(Calender[[#This Row],[Date]])</f>
        <v>17</v>
      </c>
      <c r="H608" s="110" t="str">
        <f>TEXT(Calender[[#This Row],[Date]],"yymmdd")</f>
        <v>280416</v>
      </c>
    </row>
    <row r="609" spans="1:8" x14ac:dyDescent="0.3">
      <c r="A609" s="17">
        <f t="shared" si="59"/>
        <v>46860</v>
      </c>
      <c r="B609">
        <f t="shared" si="55"/>
        <v>2028</v>
      </c>
      <c r="C609" t="str">
        <f t="shared" si="54"/>
        <v>Apr-28</v>
      </c>
      <c r="D609">
        <f t="shared" si="56"/>
        <v>4</v>
      </c>
      <c r="E609">
        <f t="shared" si="57"/>
        <v>17</v>
      </c>
      <c r="F609" t="str">
        <f t="shared" si="58"/>
        <v>Mon</v>
      </c>
      <c r="G609">
        <f>WEEKNUM(Calender[[#This Row],[Date]])</f>
        <v>17</v>
      </c>
      <c r="H609" s="110" t="str">
        <f>TEXT(Calender[[#This Row],[Date]],"yymmdd")</f>
        <v>280417</v>
      </c>
    </row>
    <row r="610" spans="1:8" x14ac:dyDescent="0.3">
      <c r="A610" s="17">
        <f t="shared" si="59"/>
        <v>46861</v>
      </c>
      <c r="B610">
        <f t="shared" si="55"/>
        <v>2028</v>
      </c>
      <c r="C610" t="str">
        <f t="shared" si="54"/>
        <v>Apr-28</v>
      </c>
      <c r="D610">
        <f t="shared" si="56"/>
        <v>4</v>
      </c>
      <c r="E610">
        <f t="shared" si="57"/>
        <v>18</v>
      </c>
      <c r="F610" t="str">
        <f t="shared" si="58"/>
        <v>Tue</v>
      </c>
      <c r="G610">
        <f>WEEKNUM(Calender[[#This Row],[Date]])</f>
        <v>17</v>
      </c>
      <c r="H610" s="110" t="str">
        <f>TEXT(Calender[[#This Row],[Date]],"yymmdd")</f>
        <v>280418</v>
      </c>
    </row>
    <row r="611" spans="1:8" x14ac:dyDescent="0.3">
      <c r="A611" s="17">
        <f t="shared" si="59"/>
        <v>46862</v>
      </c>
      <c r="B611">
        <f t="shared" si="55"/>
        <v>2028</v>
      </c>
      <c r="C611" t="str">
        <f t="shared" si="54"/>
        <v>Apr-28</v>
      </c>
      <c r="D611">
        <f t="shared" si="56"/>
        <v>4</v>
      </c>
      <c r="E611">
        <f t="shared" si="57"/>
        <v>19</v>
      </c>
      <c r="F611" t="str">
        <f t="shared" si="58"/>
        <v>Wed</v>
      </c>
      <c r="G611">
        <f>WEEKNUM(Calender[[#This Row],[Date]])</f>
        <v>17</v>
      </c>
      <c r="H611" s="110" t="str">
        <f>TEXT(Calender[[#This Row],[Date]],"yymmdd")</f>
        <v>280419</v>
      </c>
    </row>
    <row r="612" spans="1:8" x14ac:dyDescent="0.3">
      <c r="A612" s="17">
        <f t="shared" si="59"/>
        <v>46863</v>
      </c>
      <c r="B612">
        <f t="shared" si="55"/>
        <v>2028</v>
      </c>
      <c r="C612" t="str">
        <f t="shared" si="54"/>
        <v>Apr-28</v>
      </c>
      <c r="D612">
        <f t="shared" si="56"/>
        <v>4</v>
      </c>
      <c r="E612">
        <f t="shared" si="57"/>
        <v>20</v>
      </c>
      <c r="F612" t="str">
        <f t="shared" si="58"/>
        <v>Thu</v>
      </c>
      <c r="G612">
        <f>WEEKNUM(Calender[[#This Row],[Date]])</f>
        <v>17</v>
      </c>
      <c r="H612" s="110" t="str">
        <f>TEXT(Calender[[#This Row],[Date]],"yymmdd")</f>
        <v>280420</v>
      </c>
    </row>
    <row r="613" spans="1:8" x14ac:dyDescent="0.3">
      <c r="A613" s="17">
        <f t="shared" si="59"/>
        <v>46864</v>
      </c>
      <c r="B613">
        <f t="shared" si="55"/>
        <v>2028</v>
      </c>
      <c r="C613" t="str">
        <f t="shared" si="54"/>
        <v>Apr-28</v>
      </c>
      <c r="D613">
        <f t="shared" si="56"/>
        <v>4</v>
      </c>
      <c r="E613">
        <f t="shared" si="57"/>
        <v>21</v>
      </c>
      <c r="F613" t="str">
        <f t="shared" si="58"/>
        <v>Fri</v>
      </c>
      <c r="G613">
        <f>WEEKNUM(Calender[[#This Row],[Date]])</f>
        <v>17</v>
      </c>
      <c r="H613" s="110" t="str">
        <f>TEXT(Calender[[#This Row],[Date]],"yymmdd")</f>
        <v>280421</v>
      </c>
    </row>
    <row r="614" spans="1:8" x14ac:dyDescent="0.3">
      <c r="A614" s="17">
        <f t="shared" si="59"/>
        <v>46865</v>
      </c>
      <c r="B614">
        <f t="shared" si="55"/>
        <v>2028</v>
      </c>
      <c r="C614" t="str">
        <f t="shared" si="54"/>
        <v>Apr-28</v>
      </c>
      <c r="D614">
        <f t="shared" si="56"/>
        <v>4</v>
      </c>
      <c r="E614">
        <f t="shared" si="57"/>
        <v>22</v>
      </c>
      <c r="F614" t="str">
        <f t="shared" si="58"/>
        <v>Sat</v>
      </c>
      <c r="G614">
        <f>WEEKNUM(Calender[[#This Row],[Date]])</f>
        <v>17</v>
      </c>
      <c r="H614" s="110" t="str">
        <f>TEXT(Calender[[#This Row],[Date]],"yymmdd")</f>
        <v>280422</v>
      </c>
    </row>
    <row r="615" spans="1:8" x14ac:dyDescent="0.3">
      <c r="A615" s="17">
        <f t="shared" si="59"/>
        <v>46866</v>
      </c>
      <c r="B615">
        <f t="shared" si="55"/>
        <v>2028</v>
      </c>
      <c r="C615" t="str">
        <f t="shared" si="54"/>
        <v>Apr-28</v>
      </c>
      <c r="D615">
        <f t="shared" si="56"/>
        <v>4</v>
      </c>
      <c r="E615">
        <f t="shared" si="57"/>
        <v>23</v>
      </c>
      <c r="F615" t="str">
        <f t="shared" si="58"/>
        <v>Sun</v>
      </c>
      <c r="G615">
        <f>WEEKNUM(Calender[[#This Row],[Date]])</f>
        <v>18</v>
      </c>
      <c r="H615" s="110" t="str">
        <f>TEXT(Calender[[#This Row],[Date]],"yymmdd")</f>
        <v>280423</v>
      </c>
    </row>
    <row r="616" spans="1:8" x14ac:dyDescent="0.3">
      <c r="A616" s="17">
        <f t="shared" si="59"/>
        <v>46867</v>
      </c>
      <c r="B616">
        <f t="shared" si="55"/>
        <v>2028</v>
      </c>
      <c r="C616" t="str">
        <f t="shared" si="54"/>
        <v>Apr-28</v>
      </c>
      <c r="D616">
        <f t="shared" si="56"/>
        <v>4</v>
      </c>
      <c r="E616">
        <f t="shared" si="57"/>
        <v>24</v>
      </c>
      <c r="F616" t="str">
        <f t="shared" si="58"/>
        <v>Mon</v>
      </c>
      <c r="G616">
        <f>WEEKNUM(Calender[[#This Row],[Date]])</f>
        <v>18</v>
      </c>
      <c r="H616" s="110" t="str">
        <f>TEXT(Calender[[#This Row],[Date]],"yymmdd")</f>
        <v>280424</v>
      </c>
    </row>
    <row r="617" spans="1:8" x14ac:dyDescent="0.3">
      <c r="A617" s="17">
        <f t="shared" si="59"/>
        <v>46868</v>
      </c>
      <c r="B617">
        <f t="shared" si="55"/>
        <v>2028</v>
      </c>
      <c r="C617" t="str">
        <f t="shared" si="54"/>
        <v>Apr-28</v>
      </c>
      <c r="D617">
        <f t="shared" si="56"/>
        <v>4</v>
      </c>
      <c r="E617">
        <f t="shared" si="57"/>
        <v>25</v>
      </c>
      <c r="F617" t="str">
        <f t="shared" si="58"/>
        <v>Tue</v>
      </c>
      <c r="G617">
        <f>WEEKNUM(Calender[[#This Row],[Date]])</f>
        <v>18</v>
      </c>
      <c r="H617" s="110" t="str">
        <f>TEXT(Calender[[#This Row],[Date]],"yymmdd")</f>
        <v>280425</v>
      </c>
    </row>
    <row r="618" spans="1:8" x14ac:dyDescent="0.3">
      <c r="A618" s="17">
        <f t="shared" si="59"/>
        <v>46869</v>
      </c>
      <c r="B618">
        <f t="shared" si="55"/>
        <v>2028</v>
      </c>
      <c r="C618" t="str">
        <f t="shared" si="54"/>
        <v>Apr-28</v>
      </c>
      <c r="D618">
        <f t="shared" si="56"/>
        <v>4</v>
      </c>
      <c r="E618">
        <f t="shared" si="57"/>
        <v>26</v>
      </c>
      <c r="F618" t="str">
        <f t="shared" si="58"/>
        <v>Wed</v>
      </c>
      <c r="G618">
        <f>WEEKNUM(Calender[[#This Row],[Date]])</f>
        <v>18</v>
      </c>
      <c r="H618" s="110" t="str">
        <f>TEXT(Calender[[#This Row],[Date]],"yymmdd")</f>
        <v>280426</v>
      </c>
    </row>
    <row r="619" spans="1:8" x14ac:dyDescent="0.3">
      <c r="A619" s="17">
        <f t="shared" si="59"/>
        <v>46870</v>
      </c>
      <c r="B619">
        <f t="shared" si="55"/>
        <v>2028</v>
      </c>
      <c r="C619" t="str">
        <f t="shared" si="54"/>
        <v>Apr-28</v>
      </c>
      <c r="D619">
        <f t="shared" si="56"/>
        <v>4</v>
      </c>
      <c r="E619">
        <f t="shared" si="57"/>
        <v>27</v>
      </c>
      <c r="F619" t="str">
        <f t="shared" si="58"/>
        <v>Thu</v>
      </c>
      <c r="G619">
        <f>WEEKNUM(Calender[[#This Row],[Date]])</f>
        <v>18</v>
      </c>
      <c r="H619" s="110" t="str">
        <f>TEXT(Calender[[#This Row],[Date]],"yymmdd")</f>
        <v>280427</v>
      </c>
    </row>
    <row r="620" spans="1:8" x14ac:dyDescent="0.3">
      <c r="A620" s="17">
        <f t="shared" si="59"/>
        <v>46871</v>
      </c>
      <c r="B620">
        <f t="shared" si="55"/>
        <v>2028</v>
      </c>
      <c r="C620" t="str">
        <f t="shared" si="54"/>
        <v>Apr-28</v>
      </c>
      <c r="D620">
        <f t="shared" si="56"/>
        <v>4</v>
      </c>
      <c r="E620">
        <f t="shared" si="57"/>
        <v>28</v>
      </c>
      <c r="F620" t="str">
        <f t="shared" si="58"/>
        <v>Fri</v>
      </c>
      <c r="G620">
        <f>WEEKNUM(Calender[[#This Row],[Date]])</f>
        <v>18</v>
      </c>
      <c r="H620" s="110" t="str">
        <f>TEXT(Calender[[#This Row],[Date]],"yymmdd")</f>
        <v>280428</v>
      </c>
    </row>
    <row r="621" spans="1:8" x14ac:dyDescent="0.3">
      <c r="A621" s="17">
        <f t="shared" si="59"/>
        <v>46872</v>
      </c>
      <c r="B621">
        <f t="shared" si="55"/>
        <v>2028</v>
      </c>
      <c r="C621" t="str">
        <f t="shared" si="54"/>
        <v>Apr-28</v>
      </c>
      <c r="D621">
        <f t="shared" si="56"/>
        <v>4</v>
      </c>
      <c r="E621">
        <f t="shared" si="57"/>
        <v>29</v>
      </c>
      <c r="F621" t="str">
        <f t="shared" si="58"/>
        <v>Sat</v>
      </c>
      <c r="G621">
        <f>WEEKNUM(Calender[[#This Row],[Date]])</f>
        <v>18</v>
      </c>
      <c r="H621" s="110" t="str">
        <f>TEXT(Calender[[#This Row],[Date]],"yymmdd")</f>
        <v>280429</v>
      </c>
    </row>
    <row r="622" spans="1:8" x14ac:dyDescent="0.3">
      <c r="A622" s="17">
        <f t="shared" si="59"/>
        <v>46873</v>
      </c>
      <c r="B622">
        <f t="shared" si="55"/>
        <v>2028</v>
      </c>
      <c r="C622" t="str">
        <f t="shared" si="54"/>
        <v>Apr-28</v>
      </c>
      <c r="D622">
        <f t="shared" si="56"/>
        <v>4</v>
      </c>
      <c r="E622">
        <f t="shared" si="57"/>
        <v>30</v>
      </c>
      <c r="F622" t="str">
        <f t="shared" si="58"/>
        <v>Sun</v>
      </c>
      <c r="G622">
        <f>WEEKNUM(Calender[[#This Row],[Date]])</f>
        <v>19</v>
      </c>
      <c r="H622" s="110" t="str">
        <f>TEXT(Calender[[#This Row],[Date]],"yymmdd")</f>
        <v>280430</v>
      </c>
    </row>
    <row r="623" spans="1:8" x14ac:dyDescent="0.3">
      <c r="A623" s="17">
        <f t="shared" si="59"/>
        <v>46874</v>
      </c>
      <c r="B623">
        <f t="shared" si="55"/>
        <v>2028</v>
      </c>
      <c r="C623" t="str">
        <f t="shared" si="54"/>
        <v>May-28</v>
      </c>
      <c r="D623">
        <f t="shared" si="56"/>
        <v>5</v>
      </c>
      <c r="E623">
        <f t="shared" si="57"/>
        <v>1</v>
      </c>
      <c r="F623" t="str">
        <f t="shared" si="58"/>
        <v>Mon</v>
      </c>
      <c r="G623">
        <f>WEEKNUM(Calender[[#This Row],[Date]])</f>
        <v>19</v>
      </c>
      <c r="H623" s="110" t="str">
        <f>TEXT(Calender[[#This Row],[Date]],"yymmdd")</f>
        <v>280501</v>
      </c>
    </row>
    <row r="624" spans="1:8" x14ac:dyDescent="0.3">
      <c r="A624" s="17">
        <f t="shared" si="59"/>
        <v>46875</v>
      </c>
      <c r="B624">
        <f t="shared" si="55"/>
        <v>2028</v>
      </c>
      <c r="C624" t="str">
        <f t="shared" si="54"/>
        <v>May-28</v>
      </c>
      <c r="D624">
        <f t="shared" si="56"/>
        <v>5</v>
      </c>
      <c r="E624">
        <f t="shared" si="57"/>
        <v>2</v>
      </c>
      <c r="F624" t="str">
        <f t="shared" si="58"/>
        <v>Tue</v>
      </c>
      <c r="G624">
        <f>WEEKNUM(Calender[[#This Row],[Date]])</f>
        <v>19</v>
      </c>
      <c r="H624" s="110" t="str">
        <f>TEXT(Calender[[#This Row],[Date]],"yymmdd")</f>
        <v>280502</v>
      </c>
    </row>
    <row r="625" spans="1:8" x14ac:dyDescent="0.3">
      <c r="A625" s="17">
        <f t="shared" si="59"/>
        <v>46876</v>
      </c>
      <c r="B625">
        <f t="shared" si="55"/>
        <v>2028</v>
      </c>
      <c r="C625" t="str">
        <f t="shared" si="54"/>
        <v>May-28</v>
      </c>
      <c r="D625">
        <f t="shared" si="56"/>
        <v>5</v>
      </c>
      <c r="E625">
        <f t="shared" si="57"/>
        <v>3</v>
      </c>
      <c r="F625" t="str">
        <f t="shared" si="58"/>
        <v>Wed</v>
      </c>
      <c r="G625">
        <f>WEEKNUM(Calender[[#This Row],[Date]])</f>
        <v>19</v>
      </c>
      <c r="H625" s="110" t="str">
        <f>TEXT(Calender[[#This Row],[Date]],"yymmdd")</f>
        <v>280503</v>
      </c>
    </row>
    <row r="626" spans="1:8" x14ac:dyDescent="0.3">
      <c r="A626" s="17">
        <f t="shared" si="59"/>
        <v>46877</v>
      </c>
      <c r="B626">
        <f t="shared" si="55"/>
        <v>2028</v>
      </c>
      <c r="C626" t="str">
        <f t="shared" si="54"/>
        <v>May-28</v>
      </c>
      <c r="D626">
        <f t="shared" si="56"/>
        <v>5</v>
      </c>
      <c r="E626">
        <f t="shared" si="57"/>
        <v>4</v>
      </c>
      <c r="F626" t="str">
        <f t="shared" si="58"/>
        <v>Thu</v>
      </c>
      <c r="G626">
        <f>WEEKNUM(Calender[[#This Row],[Date]])</f>
        <v>19</v>
      </c>
      <c r="H626" s="110" t="str">
        <f>TEXT(Calender[[#This Row],[Date]],"yymmdd")</f>
        <v>280504</v>
      </c>
    </row>
    <row r="627" spans="1:8" x14ac:dyDescent="0.3">
      <c r="A627" s="17">
        <f t="shared" si="59"/>
        <v>46878</v>
      </c>
      <c r="B627">
        <f t="shared" si="55"/>
        <v>2028</v>
      </c>
      <c r="C627" t="str">
        <f t="shared" si="54"/>
        <v>May-28</v>
      </c>
      <c r="D627">
        <f t="shared" si="56"/>
        <v>5</v>
      </c>
      <c r="E627">
        <f t="shared" si="57"/>
        <v>5</v>
      </c>
      <c r="F627" t="str">
        <f t="shared" si="58"/>
        <v>Fri</v>
      </c>
      <c r="G627">
        <f>WEEKNUM(Calender[[#This Row],[Date]])</f>
        <v>19</v>
      </c>
      <c r="H627" s="110" t="str">
        <f>TEXT(Calender[[#This Row],[Date]],"yymmdd")</f>
        <v>280505</v>
      </c>
    </row>
    <row r="628" spans="1:8" x14ac:dyDescent="0.3">
      <c r="A628" s="17">
        <f t="shared" si="59"/>
        <v>46879</v>
      </c>
      <c r="B628">
        <f t="shared" si="55"/>
        <v>2028</v>
      </c>
      <c r="C628" t="str">
        <f t="shared" si="54"/>
        <v>May-28</v>
      </c>
      <c r="D628">
        <f t="shared" si="56"/>
        <v>5</v>
      </c>
      <c r="E628">
        <f t="shared" si="57"/>
        <v>6</v>
      </c>
      <c r="F628" t="str">
        <f t="shared" si="58"/>
        <v>Sat</v>
      </c>
      <c r="G628">
        <f>WEEKNUM(Calender[[#This Row],[Date]])</f>
        <v>19</v>
      </c>
      <c r="H628" s="110" t="str">
        <f>TEXT(Calender[[#This Row],[Date]],"yymmdd")</f>
        <v>280506</v>
      </c>
    </row>
    <row r="629" spans="1:8" x14ac:dyDescent="0.3">
      <c r="A629" s="17">
        <f t="shared" si="59"/>
        <v>46880</v>
      </c>
      <c r="B629">
        <f t="shared" si="55"/>
        <v>2028</v>
      </c>
      <c r="C629" t="str">
        <f t="shared" si="54"/>
        <v>May-28</v>
      </c>
      <c r="D629">
        <f t="shared" si="56"/>
        <v>5</v>
      </c>
      <c r="E629">
        <f t="shared" si="57"/>
        <v>7</v>
      </c>
      <c r="F629" t="str">
        <f t="shared" si="58"/>
        <v>Sun</v>
      </c>
      <c r="G629">
        <f>WEEKNUM(Calender[[#This Row],[Date]])</f>
        <v>20</v>
      </c>
      <c r="H629" s="110" t="str">
        <f>TEXT(Calender[[#This Row],[Date]],"yymmdd")</f>
        <v>280507</v>
      </c>
    </row>
    <row r="630" spans="1:8" x14ac:dyDescent="0.3">
      <c r="A630" s="17">
        <f t="shared" si="59"/>
        <v>46881</v>
      </c>
      <c r="B630">
        <f t="shared" si="55"/>
        <v>2028</v>
      </c>
      <c r="C630" t="str">
        <f t="shared" si="54"/>
        <v>May-28</v>
      </c>
      <c r="D630">
        <f t="shared" si="56"/>
        <v>5</v>
      </c>
      <c r="E630">
        <f t="shared" si="57"/>
        <v>8</v>
      </c>
      <c r="F630" t="str">
        <f t="shared" si="58"/>
        <v>Mon</v>
      </c>
      <c r="G630">
        <f>WEEKNUM(Calender[[#This Row],[Date]])</f>
        <v>20</v>
      </c>
      <c r="H630" s="110" t="str">
        <f>TEXT(Calender[[#This Row],[Date]],"yymmdd")</f>
        <v>280508</v>
      </c>
    </row>
    <row r="631" spans="1:8" x14ac:dyDescent="0.3">
      <c r="A631" s="17">
        <f t="shared" si="59"/>
        <v>46882</v>
      </c>
      <c r="B631">
        <f t="shared" si="55"/>
        <v>2028</v>
      </c>
      <c r="C631" t="str">
        <f t="shared" si="54"/>
        <v>May-28</v>
      </c>
      <c r="D631">
        <f t="shared" si="56"/>
        <v>5</v>
      </c>
      <c r="E631">
        <f t="shared" si="57"/>
        <v>9</v>
      </c>
      <c r="F631" t="str">
        <f t="shared" si="58"/>
        <v>Tue</v>
      </c>
      <c r="G631">
        <f>WEEKNUM(Calender[[#This Row],[Date]])</f>
        <v>20</v>
      </c>
      <c r="H631" s="110" t="str">
        <f>TEXT(Calender[[#This Row],[Date]],"yymmdd")</f>
        <v>280509</v>
      </c>
    </row>
    <row r="632" spans="1:8" x14ac:dyDescent="0.3">
      <c r="A632" s="17">
        <f t="shared" si="59"/>
        <v>46883</v>
      </c>
      <c r="B632">
        <f t="shared" si="55"/>
        <v>2028</v>
      </c>
      <c r="C632" t="str">
        <f t="shared" si="54"/>
        <v>May-28</v>
      </c>
      <c r="D632">
        <f t="shared" si="56"/>
        <v>5</v>
      </c>
      <c r="E632">
        <f t="shared" si="57"/>
        <v>10</v>
      </c>
      <c r="F632" t="str">
        <f t="shared" si="58"/>
        <v>Wed</v>
      </c>
      <c r="G632">
        <f>WEEKNUM(Calender[[#This Row],[Date]])</f>
        <v>20</v>
      </c>
      <c r="H632" s="110" t="str">
        <f>TEXT(Calender[[#This Row],[Date]],"yymmdd")</f>
        <v>280510</v>
      </c>
    </row>
    <row r="633" spans="1:8" x14ac:dyDescent="0.3">
      <c r="A633" s="17">
        <f t="shared" si="59"/>
        <v>46884</v>
      </c>
      <c r="B633">
        <f t="shared" si="55"/>
        <v>2028</v>
      </c>
      <c r="C633" t="str">
        <f t="shared" si="54"/>
        <v>May-28</v>
      </c>
      <c r="D633">
        <f t="shared" si="56"/>
        <v>5</v>
      </c>
      <c r="E633">
        <f t="shared" si="57"/>
        <v>11</v>
      </c>
      <c r="F633" t="str">
        <f t="shared" si="58"/>
        <v>Thu</v>
      </c>
      <c r="G633">
        <f>WEEKNUM(Calender[[#This Row],[Date]])</f>
        <v>20</v>
      </c>
      <c r="H633" s="110" t="str">
        <f>TEXT(Calender[[#This Row],[Date]],"yymmdd")</f>
        <v>280511</v>
      </c>
    </row>
    <row r="634" spans="1:8" x14ac:dyDescent="0.3">
      <c r="A634" s="17">
        <f t="shared" si="59"/>
        <v>46885</v>
      </c>
      <c r="B634">
        <f t="shared" si="55"/>
        <v>2028</v>
      </c>
      <c r="C634" t="str">
        <f t="shared" si="54"/>
        <v>May-28</v>
      </c>
      <c r="D634">
        <f t="shared" si="56"/>
        <v>5</v>
      </c>
      <c r="E634">
        <f t="shared" si="57"/>
        <v>12</v>
      </c>
      <c r="F634" t="str">
        <f t="shared" si="58"/>
        <v>Fri</v>
      </c>
      <c r="G634">
        <f>WEEKNUM(Calender[[#This Row],[Date]])</f>
        <v>20</v>
      </c>
      <c r="H634" s="110" t="str">
        <f>TEXT(Calender[[#This Row],[Date]],"yymmdd")</f>
        <v>280512</v>
      </c>
    </row>
    <row r="635" spans="1:8" x14ac:dyDescent="0.3">
      <c r="A635" s="17">
        <f t="shared" si="59"/>
        <v>46886</v>
      </c>
      <c r="B635">
        <f t="shared" si="55"/>
        <v>2028</v>
      </c>
      <c r="C635" t="str">
        <f t="shared" si="54"/>
        <v>May-28</v>
      </c>
      <c r="D635">
        <f t="shared" si="56"/>
        <v>5</v>
      </c>
      <c r="E635">
        <f t="shared" si="57"/>
        <v>13</v>
      </c>
      <c r="F635" t="str">
        <f t="shared" si="58"/>
        <v>Sat</v>
      </c>
      <c r="G635">
        <f>WEEKNUM(Calender[[#This Row],[Date]])</f>
        <v>20</v>
      </c>
      <c r="H635" s="110" t="str">
        <f>TEXT(Calender[[#This Row],[Date]],"yymmdd")</f>
        <v>280513</v>
      </c>
    </row>
    <row r="636" spans="1:8" x14ac:dyDescent="0.3">
      <c r="A636" s="17">
        <f t="shared" si="59"/>
        <v>46887</v>
      </c>
      <c r="B636">
        <f t="shared" si="55"/>
        <v>2028</v>
      </c>
      <c r="C636" t="str">
        <f t="shared" si="54"/>
        <v>May-28</v>
      </c>
      <c r="D636">
        <f t="shared" si="56"/>
        <v>5</v>
      </c>
      <c r="E636">
        <f t="shared" si="57"/>
        <v>14</v>
      </c>
      <c r="F636" t="str">
        <f t="shared" si="58"/>
        <v>Sun</v>
      </c>
      <c r="G636">
        <f>WEEKNUM(Calender[[#This Row],[Date]])</f>
        <v>21</v>
      </c>
      <c r="H636" s="110" t="str">
        <f>TEXT(Calender[[#This Row],[Date]],"yymmdd")</f>
        <v>280514</v>
      </c>
    </row>
    <row r="637" spans="1:8" x14ac:dyDescent="0.3">
      <c r="A637" s="17">
        <f t="shared" si="59"/>
        <v>46888</v>
      </c>
      <c r="B637">
        <f t="shared" si="55"/>
        <v>2028</v>
      </c>
      <c r="C637" t="str">
        <f t="shared" si="54"/>
        <v>May-28</v>
      </c>
      <c r="D637">
        <f t="shared" si="56"/>
        <v>5</v>
      </c>
      <c r="E637">
        <f t="shared" si="57"/>
        <v>15</v>
      </c>
      <c r="F637" t="str">
        <f t="shared" si="58"/>
        <v>Mon</v>
      </c>
      <c r="G637">
        <f>WEEKNUM(Calender[[#This Row],[Date]])</f>
        <v>21</v>
      </c>
      <c r="H637" s="110" t="str">
        <f>TEXT(Calender[[#This Row],[Date]],"yymmdd")</f>
        <v>280515</v>
      </c>
    </row>
    <row r="638" spans="1:8" x14ac:dyDescent="0.3">
      <c r="A638" s="17">
        <f t="shared" si="59"/>
        <v>46889</v>
      </c>
      <c r="B638">
        <f t="shared" si="55"/>
        <v>2028</v>
      </c>
      <c r="C638" t="str">
        <f t="shared" si="54"/>
        <v>May-28</v>
      </c>
      <c r="D638">
        <f t="shared" si="56"/>
        <v>5</v>
      </c>
      <c r="E638">
        <f t="shared" si="57"/>
        <v>16</v>
      </c>
      <c r="F638" t="str">
        <f t="shared" si="58"/>
        <v>Tue</v>
      </c>
      <c r="G638">
        <f>WEEKNUM(Calender[[#This Row],[Date]])</f>
        <v>21</v>
      </c>
      <c r="H638" s="110" t="str">
        <f>TEXT(Calender[[#This Row],[Date]],"yymmdd")</f>
        <v>280516</v>
      </c>
    </row>
    <row r="639" spans="1:8" x14ac:dyDescent="0.3">
      <c r="A639" s="17">
        <f t="shared" si="59"/>
        <v>46890</v>
      </c>
      <c r="B639">
        <f t="shared" si="55"/>
        <v>2028</v>
      </c>
      <c r="C639" t="str">
        <f t="shared" si="54"/>
        <v>May-28</v>
      </c>
      <c r="D639">
        <f t="shared" si="56"/>
        <v>5</v>
      </c>
      <c r="E639">
        <f t="shared" si="57"/>
        <v>17</v>
      </c>
      <c r="F639" t="str">
        <f t="shared" si="58"/>
        <v>Wed</v>
      </c>
      <c r="G639">
        <f>WEEKNUM(Calender[[#This Row],[Date]])</f>
        <v>21</v>
      </c>
      <c r="H639" s="110" t="str">
        <f>TEXT(Calender[[#This Row],[Date]],"yymmdd")</f>
        <v>280517</v>
      </c>
    </row>
    <row r="640" spans="1:8" x14ac:dyDescent="0.3">
      <c r="A640" s="17">
        <f t="shared" si="59"/>
        <v>46891</v>
      </c>
      <c r="B640">
        <f t="shared" si="55"/>
        <v>2028</v>
      </c>
      <c r="C640" t="str">
        <f t="shared" si="54"/>
        <v>May-28</v>
      </c>
      <c r="D640">
        <f t="shared" si="56"/>
        <v>5</v>
      </c>
      <c r="E640">
        <f t="shared" si="57"/>
        <v>18</v>
      </c>
      <c r="F640" t="str">
        <f t="shared" si="58"/>
        <v>Thu</v>
      </c>
      <c r="G640">
        <f>WEEKNUM(Calender[[#This Row],[Date]])</f>
        <v>21</v>
      </c>
      <c r="H640" s="110" t="str">
        <f>TEXT(Calender[[#This Row],[Date]],"yymmdd")</f>
        <v>280518</v>
      </c>
    </row>
    <row r="641" spans="1:8" x14ac:dyDescent="0.3">
      <c r="A641" s="17">
        <f t="shared" si="59"/>
        <v>46892</v>
      </c>
      <c r="B641">
        <f t="shared" si="55"/>
        <v>2028</v>
      </c>
      <c r="C641" t="str">
        <f t="shared" si="54"/>
        <v>May-28</v>
      </c>
      <c r="D641">
        <f t="shared" si="56"/>
        <v>5</v>
      </c>
      <c r="E641">
        <f t="shared" si="57"/>
        <v>19</v>
      </c>
      <c r="F641" t="str">
        <f t="shared" si="58"/>
        <v>Fri</v>
      </c>
      <c r="G641">
        <f>WEEKNUM(Calender[[#This Row],[Date]])</f>
        <v>21</v>
      </c>
      <c r="H641" s="110" t="str">
        <f>TEXT(Calender[[#This Row],[Date]],"yymmdd")</f>
        <v>280519</v>
      </c>
    </row>
    <row r="642" spans="1:8" x14ac:dyDescent="0.3">
      <c r="A642" s="17">
        <f t="shared" si="59"/>
        <v>46893</v>
      </c>
      <c r="B642">
        <f t="shared" si="55"/>
        <v>2028</v>
      </c>
      <c r="C642" t="str">
        <f t="shared" ref="C642:C705" si="60">TEXT(A642,"mmm-yy")</f>
        <v>May-28</v>
      </c>
      <c r="D642">
        <f t="shared" si="56"/>
        <v>5</v>
      </c>
      <c r="E642">
        <f t="shared" si="57"/>
        <v>20</v>
      </c>
      <c r="F642" t="str">
        <f t="shared" si="58"/>
        <v>Sat</v>
      </c>
      <c r="G642">
        <f>WEEKNUM(Calender[[#This Row],[Date]])</f>
        <v>21</v>
      </c>
      <c r="H642" s="110" t="str">
        <f>TEXT(Calender[[#This Row],[Date]],"yymmdd")</f>
        <v>280520</v>
      </c>
    </row>
    <row r="643" spans="1:8" x14ac:dyDescent="0.3">
      <c r="A643" s="17">
        <f t="shared" si="59"/>
        <v>46894</v>
      </c>
      <c r="B643">
        <f t="shared" ref="B643:B706" si="61">YEAR(A643)</f>
        <v>2028</v>
      </c>
      <c r="C643" t="str">
        <f t="shared" si="60"/>
        <v>May-28</v>
      </c>
      <c r="D643">
        <f t="shared" ref="D643:D706" si="62">MONTH(A643)</f>
        <v>5</v>
      </c>
      <c r="E643">
        <f t="shared" ref="E643:E706" si="63">DAY(A643)</f>
        <v>21</v>
      </c>
      <c r="F643" t="str">
        <f t="shared" ref="F643:F706" si="64">TEXT(A643,"ddd")</f>
        <v>Sun</v>
      </c>
      <c r="G643">
        <f>WEEKNUM(Calender[[#This Row],[Date]])</f>
        <v>22</v>
      </c>
      <c r="H643" s="110" t="str">
        <f>TEXT(Calender[[#This Row],[Date]],"yymmdd")</f>
        <v>280521</v>
      </c>
    </row>
    <row r="644" spans="1:8" x14ac:dyDescent="0.3">
      <c r="A644" s="17">
        <f t="shared" ref="A644:A707" si="65">A643+1</f>
        <v>46895</v>
      </c>
      <c r="B644">
        <f t="shared" si="61"/>
        <v>2028</v>
      </c>
      <c r="C644" t="str">
        <f t="shared" si="60"/>
        <v>May-28</v>
      </c>
      <c r="D644">
        <f t="shared" si="62"/>
        <v>5</v>
      </c>
      <c r="E644">
        <f t="shared" si="63"/>
        <v>22</v>
      </c>
      <c r="F644" t="str">
        <f t="shared" si="64"/>
        <v>Mon</v>
      </c>
      <c r="G644">
        <f>WEEKNUM(Calender[[#This Row],[Date]])</f>
        <v>22</v>
      </c>
      <c r="H644" s="110" t="str">
        <f>TEXT(Calender[[#This Row],[Date]],"yymmdd")</f>
        <v>280522</v>
      </c>
    </row>
    <row r="645" spans="1:8" x14ac:dyDescent="0.3">
      <c r="A645" s="17">
        <f t="shared" si="65"/>
        <v>46896</v>
      </c>
      <c r="B645">
        <f t="shared" si="61"/>
        <v>2028</v>
      </c>
      <c r="C645" t="str">
        <f t="shared" si="60"/>
        <v>May-28</v>
      </c>
      <c r="D645">
        <f t="shared" si="62"/>
        <v>5</v>
      </c>
      <c r="E645">
        <f t="shared" si="63"/>
        <v>23</v>
      </c>
      <c r="F645" t="str">
        <f t="shared" si="64"/>
        <v>Tue</v>
      </c>
      <c r="G645">
        <f>WEEKNUM(Calender[[#This Row],[Date]])</f>
        <v>22</v>
      </c>
      <c r="H645" s="110" t="str">
        <f>TEXT(Calender[[#This Row],[Date]],"yymmdd")</f>
        <v>280523</v>
      </c>
    </row>
    <row r="646" spans="1:8" x14ac:dyDescent="0.3">
      <c r="A646" s="17">
        <f t="shared" si="65"/>
        <v>46897</v>
      </c>
      <c r="B646">
        <f t="shared" si="61"/>
        <v>2028</v>
      </c>
      <c r="C646" t="str">
        <f t="shared" si="60"/>
        <v>May-28</v>
      </c>
      <c r="D646">
        <f t="shared" si="62"/>
        <v>5</v>
      </c>
      <c r="E646">
        <f t="shared" si="63"/>
        <v>24</v>
      </c>
      <c r="F646" t="str">
        <f t="shared" si="64"/>
        <v>Wed</v>
      </c>
      <c r="G646">
        <f>WEEKNUM(Calender[[#This Row],[Date]])</f>
        <v>22</v>
      </c>
      <c r="H646" s="110" t="str">
        <f>TEXT(Calender[[#This Row],[Date]],"yymmdd")</f>
        <v>280524</v>
      </c>
    </row>
    <row r="647" spans="1:8" x14ac:dyDescent="0.3">
      <c r="A647" s="17">
        <f t="shared" si="65"/>
        <v>46898</v>
      </c>
      <c r="B647">
        <f t="shared" si="61"/>
        <v>2028</v>
      </c>
      <c r="C647" t="str">
        <f t="shared" si="60"/>
        <v>May-28</v>
      </c>
      <c r="D647">
        <f t="shared" si="62"/>
        <v>5</v>
      </c>
      <c r="E647">
        <f t="shared" si="63"/>
        <v>25</v>
      </c>
      <c r="F647" t="str">
        <f t="shared" si="64"/>
        <v>Thu</v>
      </c>
      <c r="G647">
        <f>WEEKNUM(Calender[[#This Row],[Date]])</f>
        <v>22</v>
      </c>
      <c r="H647" s="110" t="str">
        <f>TEXT(Calender[[#This Row],[Date]],"yymmdd")</f>
        <v>280525</v>
      </c>
    </row>
    <row r="648" spans="1:8" x14ac:dyDescent="0.3">
      <c r="A648" s="17">
        <f t="shared" si="65"/>
        <v>46899</v>
      </c>
      <c r="B648">
        <f t="shared" si="61"/>
        <v>2028</v>
      </c>
      <c r="C648" t="str">
        <f t="shared" si="60"/>
        <v>May-28</v>
      </c>
      <c r="D648">
        <f t="shared" si="62"/>
        <v>5</v>
      </c>
      <c r="E648">
        <f t="shared" si="63"/>
        <v>26</v>
      </c>
      <c r="F648" t="str">
        <f t="shared" si="64"/>
        <v>Fri</v>
      </c>
      <c r="G648">
        <f>WEEKNUM(Calender[[#This Row],[Date]])</f>
        <v>22</v>
      </c>
      <c r="H648" s="110" t="str">
        <f>TEXT(Calender[[#This Row],[Date]],"yymmdd")</f>
        <v>280526</v>
      </c>
    </row>
    <row r="649" spans="1:8" x14ac:dyDescent="0.3">
      <c r="A649" s="17">
        <f t="shared" si="65"/>
        <v>46900</v>
      </c>
      <c r="B649">
        <f t="shared" si="61"/>
        <v>2028</v>
      </c>
      <c r="C649" t="str">
        <f t="shared" si="60"/>
        <v>May-28</v>
      </c>
      <c r="D649">
        <f t="shared" si="62"/>
        <v>5</v>
      </c>
      <c r="E649">
        <f t="shared" si="63"/>
        <v>27</v>
      </c>
      <c r="F649" t="str">
        <f t="shared" si="64"/>
        <v>Sat</v>
      </c>
      <c r="G649">
        <f>WEEKNUM(Calender[[#This Row],[Date]])</f>
        <v>22</v>
      </c>
      <c r="H649" s="110" t="str">
        <f>TEXT(Calender[[#This Row],[Date]],"yymmdd")</f>
        <v>280527</v>
      </c>
    </row>
    <row r="650" spans="1:8" x14ac:dyDescent="0.3">
      <c r="A650" s="17">
        <f t="shared" si="65"/>
        <v>46901</v>
      </c>
      <c r="B650">
        <f t="shared" si="61"/>
        <v>2028</v>
      </c>
      <c r="C650" t="str">
        <f t="shared" si="60"/>
        <v>May-28</v>
      </c>
      <c r="D650">
        <f t="shared" si="62"/>
        <v>5</v>
      </c>
      <c r="E650">
        <f t="shared" si="63"/>
        <v>28</v>
      </c>
      <c r="F650" t="str">
        <f t="shared" si="64"/>
        <v>Sun</v>
      </c>
      <c r="G650">
        <f>WEEKNUM(Calender[[#This Row],[Date]])</f>
        <v>23</v>
      </c>
      <c r="H650" s="110" t="str">
        <f>TEXT(Calender[[#This Row],[Date]],"yymmdd")</f>
        <v>280528</v>
      </c>
    </row>
    <row r="651" spans="1:8" x14ac:dyDescent="0.3">
      <c r="A651" s="17">
        <f t="shared" si="65"/>
        <v>46902</v>
      </c>
      <c r="B651">
        <f t="shared" si="61"/>
        <v>2028</v>
      </c>
      <c r="C651" t="str">
        <f t="shared" si="60"/>
        <v>May-28</v>
      </c>
      <c r="D651">
        <f t="shared" si="62"/>
        <v>5</v>
      </c>
      <c r="E651">
        <f t="shared" si="63"/>
        <v>29</v>
      </c>
      <c r="F651" t="str">
        <f t="shared" si="64"/>
        <v>Mon</v>
      </c>
      <c r="G651">
        <f>WEEKNUM(Calender[[#This Row],[Date]])</f>
        <v>23</v>
      </c>
      <c r="H651" s="110" t="str">
        <f>TEXT(Calender[[#This Row],[Date]],"yymmdd")</f>
        <v>280529</v>
      </c>
    </row>
    <row r="652" spans="1:8" x14ac:dyDescent="0.3">
      <c r="A652" s="17">
        <f t="shared" si="65"/>
        <v>46903</v>
      </c>
      <c r="B652">
        <f t="shared" si="61"/>
        <v>2028</v>
      </c>
      <c r="C652" t="str">
        <f t="shared" si="60"/>
        <v>May-28</v>
      </c>
      <c r="D652">
        <f t="shared" si="62"/>
        <v>5</v>
      </c>
      <c r="E652">
        <f t="shared" si="63"/>
        <v>30</v>
      </c>
      <c r="F652" t="str">
        <f t="shared" si="64"/>
        <v>Tue</v>
      </c>
      <c r="G652">
        <f>WEEKNUM(Calender[[#This Row],[Date]])</f>
        <v>23</v>
      </c>
      <c r="H652" s="110" t="str">
        <f>TEXT(Calender[[#This Row],[Date]],"yymmdd")</f>
        <v>280530</v>
      </c>
    </row>
    <row r="653" spans="1:8" x14ac:dyDescent="0.3">
      <c r="A653" s="17">
        <f t="shared" si="65"/>
        <v>46904</v>
      </c>
      <c r="B653">
        <f t="shared" si="61"/>
        <v>2028</v>
      </c>
      <c r="C653" t="str">
        <f t="shared" si="60"/>
        <v>May-28</v>
      </c>
      <c r="D653">
        <f t="shared" si="62"/>
        <v>5</v>
      </c>
      <c r="E653">
        <f t="shared" si="63"/>
        <v>31</v>
      </c>
      <c r="F653" t="str">
        <f t="shared" si="64"/>
        <v>Wed</v>
      </c>
      <c r="G653">
        <f>WEEKNUM(Calender[[#This Row],[Date]])</f>
        <v>23</v>
      </c>
      <c r="H653" s="110" t="str">
        <f>TEXT(Calender[[#This Row],[Date]],"yymmdd")</f>
        <v>280531</v>
      </c>
    </row>
    <row r="654" spans="1:8" x14ac:dyDescent="0.3">
      <c r="A654" s="17">
        <f t="shared" si="65"/>
        <v>46905</v>
      </c>
      <c r="B654">
        <f t="shared" si="61"/>
        <v>2028</v>
      </c>
      <c r="C654" t="str">
        <f t="shared" si="60"/>
        <v>Jun-28</v>
      </c>
      <c r="D654">
        <f t="shared" si="62"/>
        <v>6</v>
      </c>
      <c r="E654">
        <f t="shared" si="63"/>
        <v>1</v>
      </c>
      <c r="F654" t="str">
        <f t="shared" si="64"/>
        <v>Thu</v>
      </c>
      <c r="G654">
        <f>WEEKNUM(Calender[[#This Row],[Date]])</f>
        <v>23</v>
      </c>
      <c r="H654" s="110" t="str">
        <f>TEXT(Calender[[#This Row],[Date]],"yymmdd")</f>
        <v>280601</v>
      </c>
    </row>
    <row r="655" spans="1:8" x14ac:dyDescent="0.3">
      <c r="A655" s="17">
        <f t="shared" si="65"/>
        <v>46906</v>
      </c>
      <c r="B655">
        <f t="shared" si="61"/>
        <v>2028</v>
      </c>
      <c r="C655" t="str">
        <f t="shared" si="60"/>
        <v>Jun-28</v>
      </c>
      <c r="D655">
        <f t="shared" si="62"/>
        <v>6</v>
      </c>
      <c r="E655">
        <f t="shared" si="63"/>
        <v>2</v>
      </c>
      <c r="F655" t="str">
        <f t="shared" si="64"/>
        <v>Fri</v>
      </c>
      <c r="G655">
        <f>WEEKNUM(Calender[[#This Row],[Date]])</f>
        <v>23</v>
      </c>
      <c r="H655" s="110" t="str">
        <f>TEXT(Calender[[#This Row],[Date]],"yymmdd")</f>
        <v>280602</v>
      </c>
    </row>
    <row r="656" spans="1:8" x14ac:dyDescent="0.3">
      <c r="A656" s="17">
        <f t="shared" si="65"/>
        <v>46907</v>
      </c>
      <c r="B656">
        <f t="shared" si="61"/>
        <v>2028</v>
      </c>
      <c r="C656" t="str">
        <f t="shared" si="60"/>
        <v>Jun-28</v>
      </c>
      <c r="D656">
        <f t="shared" si="62"/>
        <v>6</v>
      </c>
      <c r="E656">
        <f t="shared" si="63"/>
        <v>3</v>
      </c>
      <c r="F656" t="str">
        <f t="shared" si="64"/>
        <v>Sat</v>
      </c>
      <c r="G656">
        <f>WEEKNUM(Calender[[#This Row],[Date]])</f>
        <v>23</v>
      </c>
      <c r="H656" s="110" t="str">
        <f>TEXT(Calender[[#This Row],[Date]],"yymmdd")</f>
        <v>280603</v>
      </c>
    </row>
    <row r="657" spans="1:8" x14ac:dyDescent="0.3">
      <c r="A657" s="17">
        <f t="shared" si="65"/>
        <v>46908</v>
      </c>
      <c r="B657">
        <f t="shared" si="61"/>
        <v>2028</v>
      </c>
      <c r="C657" t="str">
        <f t="shared" si="60"/>
        <v>Jun-28</v>
      </c>
      <c r="D657">
        <f t="shared" si="62"/>
        <v>6</v>
      </c>
      <c r="E657">
        <f t="shared" si="63"/>
        <v>4</v>
      </c>
      <c r="F657" t="str">
        <f t="shared" si="64"/>
        <v>Sun</v>
      </c>
      <c r="G657">
        <f>WEEKNUM(Calender[[#This Row],[Date]])</f>
        <v>24</v>
      </c>
      <c r="H657" s="110" t="str">
        <f>TEXT(Calender[[#This Row],[Date]],"yymmdd")</f>
        <v>280604</v>
      </c>
    </row>
    <row r="658" spans="1:8" x14ac:dyDescent="0.3">
      <c r="A658" s="17">
        <f t="shared" si="65"/>
        <v>46909</v>
      </c>
      <c r="B658">
        <f t="shared" si="61"/>
        <v>2028</v>
      </c>
      <c r="C658" t="str">
        <f t="shared" si="60"/>
        <v>Jun-28</v>
      </c>
      <c r="D658">
        <f t="shared" si="62"/>
        <v>6</v>
      </c>
      <c r="E658">
        <f t="shared" si="63"/>
        <v>5</v>
      </c>
      <c r="F658" t="str">
        <f t="shared" si="64"/>
        <v>Mon</v>
      </c>
      <c r="G658">
        <f>WEEKNUM(Calender[[#This Row],[Date]])</f>
        <v>24</v>
      </c>
      <c r="H658" s="110" t="str">
        <f>TEXT(Calender[[#This Row],[Date]],"yymmdd")</f>
        <v>280605</v>
      </c>
    </row>
    <row r="659" spans="1:8" x14ac:dyDescent="0.3">
      <c r="A659" s="17">
        <f t="shared" si="65"/>
        <v>46910</v>
      </c>
      <c r="B659">
        <f t="shared" si="61"/>
        <v>2028</v>
      </c>
      <c r="C659" t="str">
        <f t="shared" si="60"/>
        <v>Jun-28</v>
      </c>
      <c r="D659">
        <f t="shared" si="62"/>
        <v>6</v>
      </c>
      <c r="E659">
        <f t="shared" si="63"/>
        <v>6</v>
      </c>
      <c r="F659" t="str">
        <f t="shared" si="64"/>
        <v>Tue</v>
      </c>
      <c r="G659">
        <f>WEEKNUM(Calender[[#This Row],[Date]])</f>
        <v>24</v>
      </c>
      <c r="H659" s="110" t="str">
        <f>TEXT(Calender[[#This Row],[Date]],"yymmdd")</f>
        <v>280606</v>
      </c>
    </row>
    <row r="660" spans="1:8" x14ac:dyDescent="0.3">
      <c r="A660" s="17">
        <f t="shared" si="65"/>
        <v>46911</v>
      </c>
      <c r="B660">
        <f t="shared" si="61"/>
        <v>2028</v>
      </c>
      <c r="C660" t="str">
        <f t="shared" si="60"/>
        <v>Jun-28</v>
      </c>
      <c r="D660">
        <f t="shared" si="62"/>
        <v>6</v>
      </c>
      <c r="E660">
        <f t="shared" si="63"/>
        <v>7</v>
      </c>
      <c r="F660" t="str">
        <f t="shared" si="64"/>
        <v>Wed</v>
      </c>
      <c r="G660">
        <f>WEEKNUM(Calender[[#This Row],[Date]])</f>
        <v>24</v>
      </c>
      <c r="H660" s="110" t="str">
        <f>TEXT(Calender[[#This Row],[Date]],"yymmdd")</f>
        <v>280607</v>
      </c>
    </row>
    <row r="661" spans="1:8" x14ac:dyDescent="0.3">
      <c r="A661" s="17">
        <f t="shared" si="65"/>
        <v>46912</v>
      </c>
      <c r="B661">
        <f t="shared" si="61"/>
        <v>2028</v>
      </c>
      <c r="C661" t="str">
        <f t="shared" si="60"/>
        <v>Jun-28</v>
      </c>
      <c r="D661">
        <f t="shared" si="62"/>
        <v>6</v>
      </c>
      <c r="E661">
        <f t="shared" si="63"/>
        <v>8</v>
      </c>
      <c r="F661" t="str">
        <f t="shared" si="64"/>
        <v>Thu</v>
      </c>
      <c r="G661">
        <f>WEEKNUM(Calender[[#This Row],[Date]])</f>
        <v>24</v>
      </c>
      <c r="H661" s="110" t="str">
        <f>TEXT(Calender[[#This Row],[Date]],"yymmdd")</f>
        <v>280608</v>
      </c>
    </row>
    <row r="662" spans="1:8" x14ac:dyDescent="0.3">
      <c r="A662" s="17">
        <f t="shared" si="65"/>
        <v>46913</v>
      </c>
      <c r="B662">
        <f t="shared" si="61"/>
        <v>2028</v>
      </c>
      <c r="C662" t="str">
        <f t="shared" si="60"/>
        <v>Jun-28</v>
      </c>
      <c r="D662">
        <f t="shared" si="62"/>
        <v>6</v>
      </c>
      <c r="E662">
        <f t="shared" si="63"/>
        <v>9</v>
      </c>
      <c r="F662" t="str">
        <f t="shared" si="64"/>
        <v>Fri</v>
      </c>
      <c r="G662">
        <f>WEEKNUM(Calender[[#This Row],[Date]])</f>
        <v>24</v>
      </c>
      <c r="H662" s="110" t="str">
        <f>TEXT(Calender[[#This Row],[Date]],"yymmdd")</f>
        <v>280609</v>
      </c>
    </row>
    <row r="663" spans="1:8" x14ac:dyDescent="0.3">
      <c r="A663" s="17">
        <f t="shared" si="65"/>
        <v>46914</v>
      </c>
      <c r="B663">
        <f t="shared" si="61"/>
        <v>2028</v>
      </c>
      <c r="C663" t="str">
        <f t="shared" si="60"/>
        <v>Jun-28</v>
      </c>
      <c r="D663">
        <f t="shared" si="62"/>
        <v>6</v>
      </c>
      <c r="E663">
        <f t="shared" si="63"/>
        <v>10</v>
      </c>
      <c r="F663" t="str">
        <f t="shared" si="64"/>
        <v>Sat</v>
      </c>
      <c r="G663">
        <f>WEEKNUM(Calender[[#This Row],[Date]])</f>
        <v>24</v>
      </c>
      <c r="H663" s="110" t="str">
        <f>TEXT(Calender[[#This Row],[Date]],"yymmdd")</f>
        <v>280610</v>
      </c>
    </row>
    <row r="664" spans="1:8" x14ac:dyDescent="0.3">
      <c r="A664" s="17">
        <f t="shared" si="65"/>
        <v>46915</v>
      </c>
      <c r="B664">
        <f t="shared" si="61"/>
        <v>2028</v>
      </c>
      <c r="C664" t="str">
        <f t="shared" si="60"/>
        <v>Jun-28</v>
      </c>
      <c r="D664">
        <f t="shared" si="62"/>
        <v>6</v>
      </c>
      <c r="E664">
        <f t="shared" si="63"/>
        <v>11</v>
      </c>
      <c r="F664" t="str">
        <f t="shared" si="64"/>
        <v>Sun</v>
      </c>
      <c r="G664">
        <f>WEEKNUM(Calender[[#This Row],[Date]])</f>
        <v>25</v>
      </c>
      <c r="H664" s="110" t="str">
        <f>TEXT(Calender[[#This Row],[Date]],"yymmdd")</f>
        <v>280611</v>
      </c>
    </row>
    <row r="665" spans="1:8" x14ac:dyDescent="0.3">
      <c r="A665" s="17">
        <f t="shared" si="65"/>
        <v>46916</v>
      </c>
      <c r="B665">
        <f t="shared" si="61"/>
        <v>2028</v>
      </c>
      <c r="C665" t="str">
        <f t="shared" si="60"/>
        <v>Jun-28</v>
      </c>
      <c r="D665">
        <f t="shared" si="62"/>
        <v>6</v>
      </c>
      <c r="E665">
        <f t="shared" si="63"/>
        <v>12</v>
      </c>
      <c r="F665" t="str">
        <f t="shared" si="64"/>
        <v>Mon</v>
      </c>
      <c r="G665">
        <f>WEEKNUM(Calender[[#This Row],[Date]])</f>
        <v>25</v>
      </c>
      <c r="H665" s="110" t="str">
        <f>TEXT(Calender[[#This Row],[Date]],"yymmdd")</f>
        <v>280612</v>
      </c>
    </row>
    <row r="666" spans="1:8" x14ac:dyDescent="0.3">
      <c r="A666" s="17">
        <f t="shared" si="65"/>
        <v>46917</v>
      </c>
      <c r="B666">
        <f t="shared" si="61"/>
        <v>2028</v>
      </c>
      <c r="C666" t="str">
        <f t="shared" si="60"/>
        <v>Jun-28</v>
      </c>
      <c r="D666">
        <f t="shared" si="62"/>
        <v>6</v>
      </c>
      <c r="E666">
        <f t="shared" si="63"/>
        <v>13</v>
      </c>
      <c r="F666" t="str">
        <f t="shared" si="64"/>
        <v>Tue</v>
      </c>
      <c r="G666">
        <f>WEEKNUM(Calender[[#This Row],[Date]])</f>
        <v>25</v>
      </c>
      <c r="H666" s="110" t="str">
        <f>TEXT(Calender[[#This Row],[Date]],"yymmdd")</f>
        <v>280613</v>
      </c>
    </row>
    <row r="667" spans="1:8" x14ac:dyDescent="0.3">
      <c r="A667" s="17">
        <f t="shared" si="65"/>
        <v>46918</v>
      </c>
      <c r="B667">
        <f t="shared" si="61"/>
        <v>2028</v>
      </c>
      <c r="C667" t="str">
        <f t="shared" si="60"/>
        <v>Jun-28</v>
      </c>
      <c r="D667">
        <f t="shared" si="62"/>
        <v>6</v>
      </c>
      <c r="E667">
        <f t="shared" si="63"/>
        <v>14</v>
      </c>
      <c r="F667" t="str">
        <f t="shared" si="64"/>
        <v>Wed</v>
      </c>
      <c r="G667">
        <f>WEEKNUM(Calender[[#This Row],[Date]])</f>
        <v>25</v>
      </c>
      <c r="H667" s="110" t="str">
        <f>TEXT(Calender[[#This Row],[Date]],"yymmdd")</f>
        <v>280614</v>
      </c>
    </row>
    <row r="668" spans="1:8" x14ac:dyDescent="0.3">
      <c r="A668" s="17">
        <f t="shared" si="65"/>
        <v>46919</v>
      </c>
      <c r="B668">
        <f t="shared" si="61"/>
        <v>2028</v>
      </c>
      <c r="C668" t="str">
        <f t="shared" si="60"/>
        <v>Jun-28</v>
      </c>
      <c r="D668">
        <f t="shared" si="62"/>
        <v>6</v>
      </c>
      <c r="E668">
        <f t="shared" si="63"/>
        <v>15</v>
      </c>
      <c r="F668" t="str">
        <f t="shared" si="64"/>
        <v>Thu</v>
      </c>
      <c r="G668">
        <f>WEEKNUM(Calender[[#This Row],[Date]])</f>
        <v>25</v>
      </c>
      <c r="H668" s="110" t="str">
        <f>TEXT(Calender[[#This Row],[Date]],"yymmdd")</f>
        <v>280615</v>
      </c>
    </row>
    <row r="669" spans="1:8" x14ac:dyDescent="0.3">
      <c r="A669" s="17">
        <f t="shared" si="65"/>
        <v>46920</v>
      </c>
      <c r="B669">
        <f t="shared" si="61"/>
        <v>2028</v>
      </c>
      <c r="C669" t="str">
        <f t="shared" si="60"/>
        <v>Jun-28</v>
      </c>
      <c r="D669">
        <f t="shared" si="62"/>
        <v>6</v>
      </c>
      <c r="E669">
        <f t="shared" si="63"/>
        <v>16</v>
      </c>
      <c r="F669" t="str">
        <f t="shared" si="64"/>
        <v>Fri</v>
      </c>
      <c r="G669">
        <f>WEEKNUM(Calender[[#This Row],[Date]])</f>
        <v>25</v>
      </c>
      <c r="H669" s="110" t="str">
        <f>TEXT(Calender[[#This Row],[Date]],"yymmdd")</f>
        <v>280616</v>
      </c>
    </row>
    <row r="670" spans="1:8" x14ac:dyDescent="0.3">
      <c r="A670" s="17">
        <f t="shared" si="65"/>
        <v>46921</v>
      </c>
      <c r="B670">
        <f t="shared" si="61"/>
        <v>2028</v>
      </c>
      <c r="C670" t="str">
        <f t="shared" si="60"/>
        <v>Jun-28</v>
      </c>
      <c r="D670">
        <f t="shared" si="62"/>
        <v>6</v>
      </c>
      <c r="E670">
        <f t="shared" si="63"/>
        <v>17</v>
      </c>
      <c r="F670" t="str">
        <f t="shared" si="64"/>
        <v>Sat</v>
      </c>
      <c r="G670">
        <f>WEEKNUM(Calender[[#This Row],[Date]])</f>
        <v>25</v>
      </c>
      <c r="H670" s="110" t="str">
        <f>TEXT(Calender[[#This Row],[Date]],"yymmdd")</f>
        <v>280617</v>
      </c>
    </row>
    <row r="671" spans="1:8" x14ac:dyDescent="0.3">
      <c r="A671" s="17">
        <f t="shared" si="65"/>
        <v>46922</v>
      </c>
      <c r="B671">
        <f t="shared" si="61"/>
        <v>2028</v>
      </c>
      <c r="C671" t="str">
        <f t="shared" si="60"/>
        <v>Jun-28</v>
      </c>
      <c r="D671">
        <f t="shared" si="62"/>
        <v>6</v>
      </c>
      <c r="E671">
        <f t="shared" si="63"/>
        <v>18</v>
      </c>
      <c r="F671" t="str">
        <f t="shared" si="64"/>
        <v>Sun</v>
      </c>
      <c r="G671">
        <f>WEEKNUM(Calender[[#This Row],[Date]])</f>
        <v>26</v>
      </c>
      <c r="H671" s="110" t="str">
        <f>TEXT(Calender[[#This Row],[Date]],"yymmdd")</f>
        <v>280618</v>
      </c>
    </row>
    <row r="672" spans="1:8" x14ac:dyDescent="0.3">
      <c r="A672" s="17">
        <f t="shared" si="65"/>
        <v>46923</v>
      </c>
      <c r="B672">
        <f t="shared" si="61"/>
        <v>2028</v>
      </c>
      <c r="C672" t="str">
        <f t="shared" si="60"/>
        <v>Jun-28</v>
      </c>
      <c r="D672">
        <f t="shared" si="62"/>
        <v>6</v>
      </c>
      <c r="E672">
        <f t="shared" si="63"/>
        <v>19</v>
      </c>
      <c r="F672" t="str">
        <f t="shared" si="64"/>
        <v>Mon</v>
      </c>
      <c r="G672">
        <f>WEEKNUM(Calender[[#This Row],[Date]])</f>
        <v>26</v>
      </c>
      <c r="H672" s="110" t="str">
        <f>TEXT(Calender[[#This Row],[Date]],"yymmdd")</f>
        <v>280619</v>
      </c>
    </row>
    <row r="673" spans="1:8" x14ac:dyDescent="0.3">
      <c r="A673" s="17">
        <f t="shared" si="65"/>
        <v>46924</v>
      </c>
      <c r="B673">
        <f t="shared" si="61"/>
        <v>2028</v>
      </c>
      <c r="C673" t="str">
        <f t="shared" si="60"/>
        <v>Jun-28</v>
      </c>
      <c r="D673">
        <f t="shared" si="62"/>
        <v>6</v>
      </c>
      <c r="E673">
        <f t="shared" si="63"/>
        <v>20</v>
      </c>
      <c r="F673" t="str">
        <f t="shared" si="64"/>
        <v>Tue</v>
      </c>
      <c r="G673">
        <f>WEEKNUM(Calender[[#This Row],[Date]])</f>
        <v>26</v>
      </c>
      <c r="H673" s="110" t="str">
        <f>TEXT(Calender[[#This Row],[Date]],"yymmdd")</f>
        <v>280620</v>
      </c>
    </row>
    <row r="674" spans="1:8" x14ac:dyDescent="0.3">
      <c r="A674" s="17">
        <f t="shared" si="65"/>
        <v>46925</v>
      </c>
      <c r="B674">
        <f t="shared" si="61"/>
        <v>2028</v>
      </c>
      <c r="C674" t="str">
        <f t="shared" si="60"/>
        <v>Jun-28</v>
      </c>
      <c r="D674">
        <f t="shared" si="62"/>
        <v>6</v>
      </c>
      <c r="E674">
        <f t="shared" si="63"/>
        <v>21</v>
      </c>
      <c r="F674" t="str">
        <f t="shared" si="64"/>
        <v>Wed</v>
      </c>
      <c r="G674">
        <f>WEEKNUM(Calender[[#This Row],[Date]])</f>
        <v>26</v>
      </c>
      <c r="H674" s="110" t="str">
        <f>TEXT(Calender[[#This Row],[Date]],"yymmdd")</f>
        <v>280621</v>
      </c>
    </row>
    <row r="675" spans="1:8" x14ac:dyDescent="0.3">
      <c r="A675" s="17">
        <f t="shared" si="65"/>
        <v>46926</v>
      </c>
      <c r="B675">
        <f t="shared" si="61"/>
        <v>2028</v>
      </c>
      <c r="C675" t="str">
        <f t="shared" si="60"/>
        <v>Jun-28</v>
      </c>
      <c r="D675">
        <f t="shared" si="62"/>
        <v>6</v>
      </c>
      <c r="E675">
        <f t="shared" si="63"/>
        <v>22</v>
      </c>
      <c r="F675" t="str">
        <f t="shared" si="64"/>
        <v>Thu</v>
      </c>
      <c r="G675">
        <f>WEEKNUM(Calender[[#This Row],[Date]])</f>
        <v>26</v>
      </c>
      <c r="H675" s="110" t="str">
        <f>TEXT(Calender[[#This Row],[Date]],"yymmdd")</f>
        <v>280622</v>
      </c>
    </row>
    <row r="676" spans="1:8" x14ac:dyDescent="0.3">
      <c r="A676" s="17">
        <f t="shared" si="65"/>
        <v>46927</v>
      </c>
      <c r="B676">
        <f t="shared" si="61"/>
        <v>2028</v>
      </c>
      <c r="C676" t="str">
        <f t="shared" si="60"/>
        <v>Jun-28</v>
      </c>
      <c r="D676">
        <f t="shared" si="62"/>
        <v>6</v>
      </c>
      <c r="E676">
        <f t="shared" si="63"/>
        <v>23</v>
      </c>
      <c r="F676" t="str">
        <f t="shared" si="64"/>
        <v>Fri</v>
      </c>
      <c r="G676">
        <f>WEEKNUM(Calender[[#This Row],[Date]])</f>
        <v>26</v>
      </c>
      <c r="H676" s="110" t="str">
        <f>TEXT(Calender[[#This Row],[Date]],"yymmdd")</f>
        <v>280623</v>
      </c>
    </row>
    <row r="677" spans="1:8" x14ac:dyDescent="0.3">
      <c r="A677" s="17">
        <f t="shared" si="65"/>
        <v>46928</v>
      </c>
      <c r="B677">
        <f t="shared" si="61"/>
        <v>2028</v>
      </c>
      <c r="C677" t="str">
        <f t="shared" si="60"/>
        <v>Jun-28</v>
      </c>
      <c r="D677">
        <f t="shared" si="62"/>
        <v>6</v>
      </c>
      <c r="E677">
        <f t="shared" si="63"/>
        <v>24</v>
      </c>
      <c r="F677" t="str">
        <f t="shared" si="64"/>
        <v>Sat</v>
      </c>
      <c r="G677">
        <f>WEEKNUM(Calender[[#This Row],[Date]])</f>
        <v>26</v>
      </c>
      <c r="H677" s="110" t="str">
        <f>TEXT(Calender[[#This Row],[Date]],"yymmdd")</f>
        <v>280624</v>
      </c>
    </row>
    <row r="678" spans="1:8" x14ac:dyDescent="0.3">
      <c r="A678" s="17">
        <f t="shared" si="65"/>
        <v>46929</v>
      </c>
      <c r="B678">
        <f t="shared" si="61"/>
        <v>2028</v>
      </c>
      <c r="C678" t="str">
        <f t="shared" si="60"/>
        <v>Jun-28</v>
      </c>
      <c r="D678">
        <f t="shared" si="62"/>
        <v>6</v>
      </c>
      <c r="E678">
        <f t="shared" si="63"/>
        <v>25</v>
      </c>
      <c r="F678" t="str">
        <f t="shared" si="64"/>
        <v>Sun</v>
      </c>
      <c r="G678">
        <f>WEEKNUM(Calender[[#This Row],[Date]])</f>
        <v>27</v>
      </c>
      <c r="H678" s="110" t="str">
        <f>TEXT(Calender[[#This Row],[Date]],"yymmdd")</f>
        <v>280625</v>
      </c>
    </row>
    <row r="679" spans="1:8" x14ac:dyDescent="0.3">
      <c r="A679" s="17">
        <f t="shared" si="65"/>
        <v>46930</v>
      </c>
      <c r="B679">
        <f t="shared" si="61"/>
        <v>2028</v>
      </c>
      <c r="C679" t="str">
        <f t="shared" si="60"/>
        <v>Jun-28</v>
      </c>
      <c r="D679">
        <f t="shared" si="62"/>
        <v>6</v>
      </c>
      <c r="E679">
        <f t="shared" si="63"/>
        <v>26</v>
      </c>
      <c r="F679" t="str">
        <f t="shared" si="64"/>
        <v>Mon</v>
      </c>
      <c r="G679">
        <f>WEEKNUM(Calender[[#This Row],[Date]])</f>
        <v>27</v>
      </c>
      <c r="H679" s="110" t="str">
        <f>TEXT(Calender[[#This Row],[Date]],"yymmdd")</f>
        <v>280626</v>
      </c>
    </row>
    <row r="680" spans="1:8" x14ac:dyDescent="0.3">
      <c r="A680" s="17">
        <f t="shared" si="65"/>
        <v>46931</v>
      </c>
      <c r="B680">
        <f t="shared" si="61"/>
        <v>2028</v>
      </c>
      <c r="C680" t="str">
        <f t="shared" si="60"/>
        <v>Jun-28</v>
      </c>
      <c r="D680">
        <f t="shared" si="62"/>
        <v>6</v>
      </c>
      <c r="E680">
        <f t="shared" si="63"/>
        <v>27</v>
      </c>
      <c r="F680" t="str">
        <f t="shared" si="64"/>
        <v>Tue</v>
      </c>
      <c r="G680">
        <f>WEEKNUM(Calender[[#This Row],[Date]])</f>
        <v>27</v>
      </c>
      <c r="H680" s="110" t="str">
        <f>TEXT(Calender[[#This Row],[Date]],"yymmdd")</f>
        <v>280627</v>
      </c>
    </row>
    <row r="681" spans="1:8" x14ac:dyDescent="0.3">
      <c r="A681" s="17">
        <f t="shared" si="65"/>
        <v>46932</v>
      </c>
      <c r="B681">
        <f t="shared" si="61"/>
        <v>2028</v>
      </c>
      <c r="C681" t="str">
        <f t="shared" si="60"/>
        <v>Jun-28</v>
      </c>
      <c r="D681">
        <f t="shared" si="62"/>
        <v>6</v>
      </c>
      <c r="E681">
        <f t="shared" si="63"/>
        <v>28</v>
      </c>
      <c r="F681" t="str">
        <f t="shared" si="64"/>
        <v>Wed</v>
      </c>
      <c r="G681">
        <f>WEEKNUM(Calender[[#This Row],[Date]])</f>
        <v>27</v>
      </c>
      <c r="H681" s="110" t="str">
        <f>TEXT(Calender[[#This Row],[Date]],"yymmdd")</f>
        <v>280628</v>
      </c>
    </row>
    <row r="682" spans="1:8" x14ac:dyDescent="0.3">
      <c r="A682" s="17">
        <f t="shared" si="65"/>
        <v>46933</v>
      </c>
      <c r="B682">
        <f t="shared" si="61"/>
        <v>2028</v>
      </c>
      <c r="C682" t="str">
        <f t="shared" si="60"/>
        <v>Jun-28</v>
      </c>
      <c r="D682">
        <f t="shared" si="62"/>
        <v>6</v>
      </c>
      <c r="E682">
        <f t="shared" si="63"/>
        <v>29</v>
      </c>
      <c r="F682" t="str">
        <f t="shared" si="64"/>
        <v>Thu</v>
      </c>
      <c r="G682">
        <f>WEEKNUM(Calender[[#This Row],[Date]])</f>
        <v>27</v>
      </c>
      <c r="H682" s="110" t="str">
        <f>TEXT(Calender[[#This Row],[Date]],"yymmdd")</f>
        <v>280629</v>
      </c>
    </row>
    <row r="683" spans="1:8" x14ac:dyDescent="0.3">
      <c r="A683" s="17">
        <f t="shared" si="65"/>
        <v>46934</v>
      </c>
      <c r="B683">
        <f t="shared" si="61"/>
        <v>2028</v>
      </c>
      <c r="C683" t="str">
        <f t="shared" si="60"/>
        <v>Jun-28</v>
      </c>
      <c r="D683">
        <f t="shared" si="62"/>
        <v>6</v>
      </c>
      <c r="E683">
        <f t="shared" si="63"/>
        <v>30</v>
      </c>
      <c r="F683" t="str">
        <f t="shared" si="64"/>
        <v>Fri</v>
      </c>
      <c r="G683">
        <f>WEEKNUM(Calender[[#This Row],[Date]])</f>
        <v>27</v>
      </c>
      <c r="H683" s="110" t="str">
        <f>TEXT(Calender[[#This Row],[Date]],"yymmdd")</f>
        <v>280630</v>
      </c>
    </row>
    <row r="684" spans="1:8" x14ac:dyDescent="0.3">
      <c r="A684" s="17">
        <f t="shared" si="65"/>
        <v>46935</v>
      </c>
      <c r="B684">
        <f t="shared" si="61"/>
        <v>2028</v>
      </c>
      <c r="C684" t="str">
        <f t="shared" si="60"/>
        <v>Jul-28</v>
      </c>
      <c r="D684">
        <f t="shared" si="62"/>
        <v>7</v>
      </c>
      <c r="E684">
        <f t="shared" si="63"/>
        <v>1</v>
      </c>
      <c r="F684" t="str">
        <f t="shared" si="64"/>
        <v>Sat</v>
      </c>
      <c r="G684">
        <f>WEEKNUM(Calender[[#This Row],[Date]])</f>
        <v>27</v>
      </c>
      <c r="H684" s="110" t="str">
        <f>TEXT(Calender[[#This Row],[Date]],"yymmdd")</f>
        <v>280701</v>
      </c>
    </row>
    <row r="685" spans="1:8" x14ac:dyDescent="0.3">
      <c r="A685" s="17">
        <f t="shared" si="65"/>
        <v>46936</v>
      </c>
      <c r="B685">
        <f t="shared" si="61"/>
        <v>2028</v>
      </c>
      <c r="C685" t="str">
        <f t="shared" si="60"/>
        <v>Jul-28</v>
      </c>
      <c r="D685">
        <f t="shared" si="62"/>
        <v>7</v>
      </c>
      <c r="E685">
        <f t="shared" si="63"/>
        <v>2</v>
      </c>
      <c r="F685" t="str">
        <f t="shared" si="64"/>
        <v>Sun</v>
      </c>
      <c r="G685">
        <f>WEEKNUM(Calender[[#This Row],[Date]])</f>
        <v>28</v>
      </c>
      <c r="H685" s="110" t="str">
        <f>TEXT(Calender[[#This Row],[Date]],"yymmdd")</f>
        <v>280702</v>
      </c>
    </row>
    <row r="686" spans="1:8" x14ac:dyDescent="0.3">
      <c r="A686" s="17">
        <f t="shared" si="65"/>
        <v>46937</v>
      </c>
      <c r="B686">
        <f t="shared" si="61"/>
        <v>2028</v>
      </c>
      <c r="C686" t="str">
        <f t="shared" si="60"/>
        <v>Jul-28</v>
      </c>
      <c r="D686">
        <f t="shared" si="62"/>
        <v>7</v>
      </c>
      <c r="E686">
        <f t="shared" si="63"/>
        <v>3</v>
      </c>
      <c r="F686" t="str">
        <f t="shared" si="64"/>
        <v>Mon</v>
      </c>
      <c r="G686">
        <f>WEEKNUM(Calender[[#This Row],[Date]])</f>
        <v>28</v>
      </c>
      <c r="H686" s="110" t="str">
        <f>TEXT(Calender[[#This Row],[Date]],"yymmdd")</f>
        <v>280703</v>
      </c>
    </row>
    <row r="687" spans="1:8" x14ac:dyDescent="0.3">
      <c r="A687" s="17">
        <f t="shared" si="65"/>
        <v>46938</v>
      </c>
      <c r="B687">
        <f t="shared" si="61"/>
        <v>2028</v>
      </c>
      <c r="C687" t="str">
        <f t="shared" si="60"/>
        <v>Jul-28</v>
      </c>
      <c r="D687">
        <f t="shared" si="62"/>
        <v>7</v>
      </c>
      <c r="E687">
        <f t="shared" si="63"/>
        <v>4</v>
      </c>
      <c r="F687" t="str">
        <f t="shared" si="64"/>
        <v>Tue</v>
      </c>
      <c r="G687">
        <f>WEEKNUM(Calender[[#This Row],[Date]])</f>
        <v>28</v>
      </c>
      <c r="H687" s="110" t="str">
        <f>TEXT(Calender[[#This Row],[Date]],"yymmdd")</f>
        <v>280704</v>
      </c>
    </row>
    <row r="688" spans="1:8" x14ac:dyDescent="0.3">
      <c r="A688" s="17">
        <f t="shared" si="65"/>
        <v>46939</v>
      </c>
      <c r="B688">
        <f t="shared" si="61"/>
        <v>2028</v>
      </c>
      <c r="C688" t="str">
        <f t="shared" si="60"/>
        <v>Jul-28</v>
      </c>
      <c r="D688">
        <f t="shared" si="62"/>
        <v>7</v>
      </c>
      <c r="E688">
        <f t="shared" si="63"/>
        <v>5</v>
      </c>
      <c r="F688" t="str">
        <f t="shared" si="64"/>
        <v>Wed</v>
      </c>
      <c r="G688">
        <f>WEEKNUM(Calender[[#This Row],[Date]])</f>
        <v>28</v>
      </c>
      <c r="H688" s="110" t="str">
        <f>TEXT(Calender[[#This Row],[Date]],"yymmdd")</f>
        <v>280705</v>
      </c>
    </row>
    <row r="689" spans="1:8" x14ac:dyDescent="0.3">
      <c r="A689" s="17">
        <f t="shared" si="65"/>
        <v>46940</v>
      </c>
      <c r="B689">
        <f t="shared" si="61"/>
        <v>2028</v>
      </c>
      <c r="C689" t="str">
        <f t="shared" si="60"/>
        <v>Jul-28</v>
      </c>
      <c r="D689">
        <f t="shared" si="62"/>
        <v>7</v>
      </c>
      <c r="E689">
        <f t="shared" si="63"/>
        <v>6</v>
      </c>
      <c r="F689" t="str">
        <f t="shared" si="64"/>
        <v>Thu</v>
      </c>
      <c r="G689">
        <f>WEEKNUM(Calender[[#This Row],[Date]])</f>
        <v>28</v>
      </c>
      <c r="H689" s="110" t="str">
        <f>TEXT(Calender[[#This Row],[Date]],"yymmdd")</f>
        <v>280706</v>
      </c>
    </row>
    <row r="690" spans="1:8" x14ac:dyDescent="0.3">
      <c r="A690" s="17">
        <f t="shared" si="65"/>
        <v>46941</v>
      </c>
      <c r="B690">
        <f t="shared" si="61"/>
        <v>2028</v>
      </c>
      <c r="C690" t="str">
        <f t="shared" si="60"/>
        <v>Jul-28</v>
      </c>
      <c r="D690">
        <f t="shared" si="62"/>
        <v>7</v>
      </c>
      <c r="E690">
        <f t="shared" si="63"/>
        <v>7</v>
      </c>
      <c r="F690" t="str">
        <f t="shared" si="64"/>
        <v>Fri</v>
      </c>
      <c r="G690">
        <f>WEEKNUM(Calender[[#This Row],[Date]])</f>
        <v>28</v>
      </c>
      <c r="H690" s="110" t="str">
        <f>TEXT(Calender[[#This Row],[Date]],"yymmdd")</f>
        <v>280707</v>
      </c>
    </row>
    <row r="691" spans="1:8" x14ac:dyDescent="0.3">
      <c r="A691" s="17">
        <f t="shared" si="65"/>
        <v>46942</v>
      </c>
      <c r="B691">
        <f t="shared" si="61"/>
        <v>2028</v>
      </c>
      <c r="C691" t="str">
        <f t="shared" si="60"/>
        <v>Jul-28</v>
      </c>
      <c r="D691">
        <f t="shared" si="62"/>
        <v>7</v>
      </c>
      <c r="E691">
        <f t="shared" si="63"/>
        <v>8</v>
      </c>
      <c r="F691" t="str">
        <f t="shared" si="64"/>
        <v>Sat</v>
      </c>
      <c r="G691">
        <f>WEEKNUM(Calender[[#This Row],[Date]])</f>
        <v>28</v>
      </c>
      <c r="H691" s="110" t="str">
        <f>TEXT(Calender[[#This Row],[Date]],"yymmdd")</f>
        <v>280708</v>
      </c>
    </row>
    <row r="692" spans="1:8" x14ac:dyDescent="0.3">
      <c r="A692" s="17">
        <f t="shared" si="65"/>
        <v>46943</v>
      </c>
      <c r="B692">
        <f t="shared" si="61"/>
        <v>2028</v>
      </c>
      <c r="C692" t="str">
        <f t="shared" si="60"/>
        <v>Jul-28</v>
      </c>
      <c r="D692">
        <f t="shared" si="62"/>
        <v>7</v>
      </c>
      <c r="E692">
        <f t="shared" si="63"/>
        <v>9</v>
      </c>
      <c r="F692" t="str">
        <f t="shared" si="64"/>
        <v>Sun</v>
      </c>
      <c r="G692">
        <f>WEEKNUM(Calender[[#This Row],[Date]])</f>
        <v>29</v>
      </c>
      <c r="H692" s="110" t="str">
        <f>TEXT(Calender[[#This Row],[Date]],"yymmdd")</f>
        <v>280709</v>
      </c>
    </row>
    <row r="693" spans="1:8" x14ac:dyDescent="0.3">
      <c r="A693" s="17">
        <f t="shared" si="65"/>
        <v>46944</v>
      </c>
      <c r="B693">
        <f t="shared" si="61"/>
        <v>2028</v>
      </c>
      <c r="C693" t="str">
        <f t="shared" si="60"/>
        <v>Jul-28</v>
      </c>
      <c r="D693">
        <f t="shared" si="62"/>
        <v>7</v>
      </c>
      <c r="E693">
        <f t="shared" si="63"/>
        <v>10</v>
      </c>
      <c r="F693" t="str">
        <f t="shared" si="64"/>
        <v>Mon</v>
      </c>
      <c r="G693">
        <f>WEEKNUM(Calender[[#This Row],[Date]])</f>
        <v>29</v>
      </c>
      <c r="H693" s="110" t="str">
        <f>TEXT(Calender[[#This Row],[Date]],"yymmdd")</f>
        <v>280710</v>
      </c>
    </row>
    <row r="694" spans="1:8" x14ac:dyDescent="0.3">
      <c r="A694" s="17">
        <f t="shared" si="65"/>
        <v>46945</v>
      </c>
      <c r="B694">
        <f t="shared" si="61"/>
        <v>2028</v>
      </c>
      <c r="C694" t="str">
        <f t="shared" si="60"/>
        <v>Jul-28</v>
      </c>
      <c r="D694">
        <f t="shared" si="62"/>
        <v>7</v>
      </c>
      <c r="E694">
        <f t="shared" si="63"/>
        <v>11</v>
      </c>
      <c r="F694" t="str">
        <f t="shared" si="64"/>
        <v>Tue</v>
      </c>
      <c r="G694">
        <f>WEEKNUM(Calender[[#This Row],[Date]])</f>
        <v>29</v>
      </c>
      <c r="H694" s="110" t="str">
        <f>TEXT(Calender[[#This Row],[Date]],"yymmdd")</f>
        <v>280711</v>
      </c>
    </row>
    <row r="695" spans="1:8" x14ac:dyDescent="0.3">
      <c r="A695" s="17">
        <f t="shared" si="65"/>
        <v>46946</v>
      </c>
      <c r="B695">
        <f t="shared" si="61"/>
        <v>2028</v>
      </c>
      <c r="C695" t="str">
        <f t="shared" si="60"/>
        <v>Jul-28</v>
      </c>
      <c r="D695">
        <f t="shared" si="62"/>
        <v>7</v>
      </c>
      <c r="E695">
        <f t="shared" si="63"/>
        <v>12</v>
      </c>
      <c r="F695" t="str">
        <f t="shared" si="64"/>
        <v>Wed</v>
      </c>
      <c r="G695">
        <f>WEEKNUM(Calender[[#This Row],[Date]])</f>
        <v>29</v>
      </c>
      <c r="H695" s="110" t="str">
        <f>TEXT(Calender[[#This Row],[Date]],"yymmdd")</f>
        <v>280712</v>
      </c>
    </row>
    <row r="696" spans="1:8" x14ac:dyDescent="0.3">
      <c r="A696" s="17">
        <f t="shared" si="65"/>
        <v>46947</v>
      </c>
      <c r="B696">
        <f t="shared" si="61"/>
        <v>2028</v>
      </c>
      <c r="C696" t="str">
        <f t="shared" si="60"/>
        <v>Jul-28</v>
      </c>
      <c r="D696">
        <f t="shared" si="62"/>
        <v>7</v>
      </c>
      <c r="E696">
        <f t="shared" si="63"/>
        <v>13</v>
      </c>
      <c r="F696" t="str">
        <f t="shared" si="64"/>
        <v>Thu</v>
      </c>
      <c r="G696">
        <f>WEEKNUM(Calender[[#This Row],[Date]])</f>
        <v>29</v>
      </c>
      <c r="H696" s="110" t="str">
        <f>TEXT(Calender[[#This Row],[Date]],"yymmdd")</f>
        <v>280713</v>
      </c>
    </row>
    <row r="697" spans="1:8" x14ac:dyDescent="0.3">
      <c r="A697" s="17">
        <f t="shared" si="65"/>
        <v>46948</v>
      </c>
      <c r="B697">
        <f t="shared" si="61"/>
        <v>2028</v>
      </c>
      <c r="C697" t="str">
        <f t="shared" si="60"/>
        <v>Jul-28</v>
      </c>
      <c r="D697">
        <f t="shared" si="62"/>
        <v>7</v>
      </c>
      <c r="E697">
        <f t="shared" si="63"/>
        <v>14</v>
      </c>
      <c r="F697" t="str">
        <f t="shared" si="64"/>
        <v>Fri</v>
      </c>
      <c r="G697">
        <f>WEEKNUM(Calender[[#This Row],[Date]])</f>
        <v>29</v>
      </c>
      <c r="H697" s="110" t="str">
        <f>TEXT(Calender[[#This Row],[Date]],"yymmdd")</f>
        <v>280714</v>
      </c>
    </row>
    <row r="698" spans="1:8" x14ac:dyDescent="0.3">
      <c r="A698" s="17">
        <f t="shared" si="65"/>
        <v>46949</v>
      </c>
      <c r="B698">
        <f t="shared" si="61"/>
        <v>2028</v>
      </c>
      <c r="C698" t="str">
        <f t="shared" si="60"/>
        <v>Jul-28</v>
      </c>
      <c r="D698">
        <f t="shared" si="62"/>
        <v>7</v>
      </c>
      <c r="E698">
        <f t="shared" si="63"/>
        <v>15</v>
      </c>
      <c r="F698" t="str">
        <f t="shared" si="64"/>
        <v>Sat</v>
      </c>
      <c r="G698">
        <f>WEEKNUM(Calender[[#This Row],[Date]])</f>
        <v>29</v>
      </c>
      <c r="H698" s="110" t="str">
        <f>TEXT(Calender[[#This Row],[Date]],"yymmdd")</f>
        <v>280715</v>
      </c>
    </row>
    <row r="699" spans="1:8" x14ac:dyDescent="0.3">
      <c r="A699" s="17">
        <f t="shared" si="65"/>
        <v>46950</v>
      </c>
      <c r="B699">
        <f t="shared" si="61"/>
        <v>2028</v>
      </c>
      <c r="C699" t="str">
        <f t="shared" si="60"/>
        <v>Jul-28</v>
      </c>
      <c r="D699">
        <f t="shared" si="62"/>
        <v>7</v>
      </c>
      <c r="E699">
        <f t="shared" si="63"/>
        <v>16</v>
      </c>
      <c r="F699" t="str">
        <f t="shared" si="64"/>
        <v>Sun</v>
      </c>
      <c r="G699">
        <f>WEEKNUM(Calender[[#This Row],[Date]])</f>
        <v>30</v>
      </c>
      <c r="H699" s="110" t="str">
        <f>TEXT(Calender[[#This Row],[Date]],"yymmdd")</f>
        <v>280716</v>
      </c>
    </row>
    <row r="700" spans="1:8" x14ac:dyDescent="0.3">
      <c r="A700" s="17">
        <f t="shared" si="65"/>
        <v>46951</v>
      </c>
      <c r="B700">
        <f t="shared" si="61"/>
        <v>2028</v>
      </c>
      <c r="C700" t="str">
        <f t="shared" si="60"/>
        <v>Jul-28</v>
      </c>
      <c r="D700">
        <f t="shared" si="62"/>
        <v>7</v>
      </c>
      <c r="E700">
        <f t="shared" si="63"/>
        <v>17</v>
      </c>
      <c r="F700" t="str">
        <f t="shared" si="64"/>
        <v>Mon</v>
      </c>
      <c r="G700">
        <f>WEEKNUM(Calender[[#This Row],[Date]])</f>
        <v>30</v>
      </c>
      <c r="H700" s="110" t="str">
        <f>TEXT(Calender[[#This Row],[Date]],"yymmdd")</f>
        <v>280717</v>
      </c>
    </row>
    <row r="701" spans="1:8" x14ac:dyDescent="0.3">
      <c r="A701" s="17">
        <f t="shared" si="65"/>
        <v>46952</v>
      </c>
      <c r="B701">
        <f t="shared" si="61"/>
        <v>2028</v>
      </c>
      <c r="C701" t="str">
        <f t="shared" si="60"/>
        <v>Jul-28</v>
      </c>
      <c r="D701">
        <f t="shared" si="62"/>
        <v>7</v>
      </c>
      <c r="E701">
        <f t="shared" si="63"/>
        <v>18</v>
      </c>
      <c r="F701" t="str">
        <f t="shared" si="64"/>
        <v>Tue</v>
      </c>
      <c r="G701">
        <f>WEEKNUM(Calender[[#This Row],[Date]])</f>
        <v>30</v>
      </c>
      <c r="H701" s="110" t="str">
        <f>TEXT(Calender[[#This Row],[Date]],"yymmdd")</f>
        <v>280718</v>
      </c>
    </row>
    <row r="702" spans="1:8" x14ac:dyDescent="0.3">
      <c r="A702" s="17">
        <f t="shared" si="65"/>
        <v>46953</v>
      </c>
      <c r="B702">
        <f t="shared" si="61"/>
        <v>2028</v>
      </c>
      <c r="C702" t="str">
        <f t="shared" si="60"/>
        <v>Jul-28</v>
      </c>
      <c r="D702">
        <f t="shared" si="62"/>
        <v>7</v>
      </c>
      <c r="E702">
        <f t="shared" si="63"/>
        <v>19</v>
      </c>
      <c r="F702" t="str">
        <f t="shared" si="64"/>
        <v>Wed</v>
      </c>
      <c r="G702">
        <f>WEEKNUM(Calender[[#This Row],[Date]])</f>
        <v>30</v>
      </c>
      <c r="H702" s="110" t="str">
        <f>TEXT(Calender[[#This Row],[Date]],"yymmdd")</f>
        <v>280719</v>
      </c>
    </row>
    <row r="703" spans="1:8" x14ac:dyDescent="0.3">
      <c r="A703" s="17">
        <f t="shared" si="65"/>
        <v>46954</v>
      </c>
      <c r="B703">
        <f t="shared" si="61"/>
        <v>2028</v>
      </c>
      <c r="C703" t="str">
        <f t="shared" si="60"/>
        <v>Jul-28</v>
      </c>
      <c r="D703">
        <f t="shared" si="62"/>
        <v>7</v>
      </c>
      <c r="E703">
        <f t="shared" si="63"/>
        <v>20</v>
      </c>
      <c r="F703" t="str">
        <f t="shared" si="64"/>
        <v>Thu</v>
      </c>
      <c r="G703">
        <f>WEEKNUM(Calender[[#This Row],[Date]])</f>
        <v>30</v>
      </c>
      <c r="H703" s="110" t="str">
        <f>TEXT(Calender[[#This Row],[Date]],"yymmdd")</f>
        <v>280720</v>
      </c>
    </row>
    <row r="704" spans="1:8" x14ac:dyDescent="0.3">
      <c r="A704" s="17">
        <f t="shared" si="65"/>
        <v>46955</v>
      </c>
      <c r="B704">
        <f t="shared" si="61"/>
        <v>2028</v>
      </c>
      <c r="C704" t="str">
        <f t="shared" si="60"/>
        <v>Jul-28</v>
      </c>
      <c r="D704">
        <f t="shared" si="62"/>
        <v>7</v>
      </c>
      <c r="E704">
        <f t="shared" si="63"/>
        <v>21</v>
      </c>
      <c r="F704" t="str">
        <f t="shared" si="64"/>
        <v>Fri</v>
      </c>
      <c r="G704">
        <f>WEEKNUM(Calender[[#This Row],[Date]])</f>
        <v>30</v>
      </c>
      <c r="H704" s="110" t="str">
        <f>TEXT(Calender[[#This Row],[Date]],"yymmdd")</f>
        <v>280721</v>
      </c>
    </row>
    <row r="705" spans="1:8" x14ac:dyDescent="0.3">
      <c r="A705" s="17">
        <f t="shared" si="65"/>
        <v>46956</v>
      </c>
      <c r="B705">
        <f t="shared" si="61"/>
        <v>2028</v>
      </c>
      <c r="C705" t="str">
        <f t="shared" si="60"/>
        <v>Jul-28</v>
      </c>
      <c r="D705">
        <f t="shared" si="62"/>
        <v>7</v>
      </c>
      <c r="E705">
        <f t="shared" si="63"/>
        <v>22</v>
      </c>
      <c r="F705" t="str">
        <f t="shared" si="64"/>
        <v>Sat</v>
      </c>
      <c r="G705">
        <f>WEEKNUM(Calender[[#This Row],[Date]])</f>
        <v>30</v>
      </c>
      <c r="H705" s="110" t="str">
        <f>TEXT(Calender[[#This Row],[Date]],"yymmdd")</f>
        <v>280722</v>
      </c>
    </row>
    <row r="706" spans="1:8" x14ac:dyDescent="0.3">
      <c r="A706" s="17">
        <f t="shared" si="65"/>
        <v>46957</v>
      </c>
      <c r="B706">
        <f t="shared" si="61"/>
        <v>2028</v>
      </c>
      <c r="C706" t="str">
        <f t="shared" ref="C706:C769" si="66">TEXT(A706,"mmm-yy")</f>
        <v>Jul-28</v>
      </c>
      <c r="D706">
        <f t="shared" si="62"/>
        <v>7</v>
      </c>
      <c r="E706">
        <f t="shared" si="63"/>
        <v>23</v>
      </c>
      <c r="F706" t="str">
        <f t="shared" si="64"/>
        <v>Sun</v>
      </c>
      <c r="G706">
        <f>WEEKNUM(Calender[[#This Row],[Date]])</f>
        <v>31</v>
      </c>
      <c r="H706" s="110" t="str">
        <f>TEXT(Calender[[#This Row],[Date]],"yymmdd")</f>
        <v>280723</v>
      </c>
    </row>
    <row r="707" spans="1:8" x14ac:dyDescent="0.3">
      <c r="A707" s="17">
        <f t="shared" si="65"/>
        <v>46958</v>
      </c>
      <c r="B707">
        <f t="shared" ref="B707:B770" si="67">YEAR(A707)</f>
        <v>2028</v>
      </c>
      <c r="C707" t="str">
        <f t="shared" si="66"/>
        <v>Jul-28</v>
      </c>
      <c r="D707">
        <f t="shared" ref="D707:D770" si="68">MONTH(A707)</f>
        <v>7</v>
      </c>
      <c r="E707">
        <f t="shared" ref="E707:E770" si="69">DAY(A707)</f>
        <v>24</v>
      </c>
      <c r="F707" t="str">
        <f t="shared" ref="F707:F770" si="70">TEXT(A707,"ddd")</f>
        <v>Mon</v>
      </c>
      <c r="G707">
        <f>WEEKNUM(Calender[[#This Row],[Date]])</f>
        <v>31</v>
      </c>
      <c r="H707" s="110" t="str">
        <f>TEXT(Calender[[#This Row],[Date]],"yymmdd")</f>
        <v>280724</v>
      </c>
    </row>
    <row r="708" spans="1:8" x14ac:dyDescent="0.3">
      <c r="A708" s="17">
        <f t="shared" ref="A708:A771" si="71">A707+1</f>
        <v>46959</v>
      </c>
      <c r="B708">
        <f t="shared" si="67"/>
        <v>2028</v>
      </c>
      <c r="C708" t="str">
        <f t="shared" si="66"/>
        <v>Jul-28</v>
      </c>
      <c r="D708">
        <f t="shared" si="68"/>
        <v>7</v>
      </c>
      <c r="E708">
        <f t="shared" si="69"/>
        <v>25</v>
      </c>
      <c r="F708" t="str">
        <f t="shared" si="70"/>
        <v>Tue</v>
      </c>
      <c r="G708">
        <f>WEEKNUM(Calender[[#This Row],[Date]])</f>
        <v>31</v>
      </c>
      <c r="H708" s="110" t="str">
        <f>TEXT(Calender[[#This Row],[Date]],"yymmdd")</f>
        <v>280725</v>
      </c>
    </row>
    <row r="709" spans="1:8" x14ac:dyDescent="0.3">
      <c r="A709" s="17">
        <f t="shared" si="71"/>
        <v>46960</v>
      </c>
      <c r="B709">
        <f t="shared" si="67"/>
        <v>2028</v>
      </c>
      <c r="C709" t="str">
        <f t="shared" si="66"/>
        <v>Jul-28</v>
      </c>
      <c r="D709">
        <f t="shared" si="68"/>
        <v>7</v>
      </c>
      <c r="E709">
        <f t="shared" si="69"/>
        <v>26</v>
      </c>
      <c r="F709" t="str">
        <f t="shared" si="70"/>
        <v>Wed</v>
      </c>
      <c r="G709">
        <f>WEEKNUM(Calender[[#This Row],[Date]])</f>
        <v>31</v>
      </c>
      <c r="H709" s="110" t="str">
        <f>TEXT(Calender[[#This Row],[Date]],"yymmdd")</f>
        <v>280726</v>
      </c>
    </row>
    <row r="710" spans="1:8" x14ac:dyDescent="0.3">
      <c r="A710" s="17">
        <f t="shared" si="71"/>
        <v>46961</v>
      </c>
      <c r="B710">
        <f t="shared" si="67"/>
        <v>2028</v>
      </c>
      <c r="C710" t="str">
        <f t="shared" si="66"/>
        <v>Jul-28</v>
      </c>
      <c r="D710">
        <f t="shared" si="68"/>
        <v>7</v>
      </c>
      <c r="E710">
        <f t="shared" si="69"/>
        <v>27</v>
      </c>
      <c r="F710" t="str">
        <f t="shared" si="70"/>
        <v>Thu</v>
      </c>
      <c r="G710">
        <f>WEEKNUM(Calender[[#This Row],[Date]])</f>
        <v>31</v>
      </c>
      <c r="H710" s="110" t="str">
        <f>TEXT(Calender[[#This Row],[Date]],"yymmdd")</f>
        <v>280727</v>
      </c>
    </row>
    <row r="711" spans="1:8" x14ac:dyDescent="0.3">
      <c r="A711" s="17">
        <f t="shared" si="71"/>
        <v>46962</v>
      </c>
      <c r="B711">
        <f t="shared" si="67"/>
        <v>2028</v>
      </c>
      <c r="C711" t="str">
        <f t="shared" si="66"/>
        <v>Jul-28</v>
      </c>
      <c r="D711">
        <f t="shared" si="68"/>
        <v>7</v>
      </c>
      <c r="E711">
        <f t="shared" si="69"/>
        <v>28</v>
      </c>
      <c r="F711" t="str">
        <f t="shared" si="70"/>
        <v>Fri</v>
      </c>
      <c r="G711">
        <f>WEEKNUM(Calender[[#This Row],[Date]])</f>
        <v>31</v>
      </c>
      <c r="H711" s="110" t="str">
        <f>TEXT(Calender[[#This Row],[Date]],"yymmdd")</f>
        <v>280728</v>
      </c>
    </row>
    <row r="712" spans="1:8" x14ac:dyDescent="0.3">
      <c r="A712" s="17">
        <f t="shared" si="71"/>
        <v>46963</v>
      </c>
      <c r="B712">
        <f t="shared" si="67"/>
        <v>2028</v>
      </c>
      <c r="C712" t="str">
        <f t="shared" si="66"/>
        <v>Jul-28</v>
      </c>
      <c r="D712">
        <f t="shared" si="68"/>
        <v>7</v>
      </c>
      <c r="E712">
        <f t="shared" si="69"/>
        <v>29</v>
      </c>
      <c r="F712" t="str">
        <f t="shared" si="70"/>
        <v>Sat</v>
      </c>
      <c r="G712">
        <f>WEEKNUM(Calender[[#This Row],[Date]])</f>
        <v>31</v>
      </c>
      <c r="H712" s="110" t="str">
        <f>TEXT(Calender[[#This Row],[Date]],"yymmdd")</f>
        <v>280729</v>
      </c>
    </row>
    <row r="713" spans="1:8" x14ac:dyDescent="0.3">
      <c r="A713" s="17">
        <f t="shared" si="71"/>
        <v>46964</v>
      </c>
      <c r="B713">
        <f t="shared" si="67"/>
        <v>2028</v>
      </c>
      <c r="C713" t="str">
        <f t="shared" si="66"/>
        <v>Jul-28</v>
      </c>
      <c r="D713">
        <f t="shared" si="68"/>
        <v>7</v>
      </c>
      <c r="E713">
        <f t="shared" si="69"/>
        <v>30</v>
      </c>
      <c r="F713" t="str">
        <f t="shared" si="70"/>
        <v>Sun</v>
      </c>
      <c r="G713">
        <f>WEEKNUM(Calender[[#This Row],[Date]])</f>
        <v>32</v>
      </c>
      <c r="H713" s="110" t="str">
        <f>TEXT(Calender[[#This Row],[Date]],"yymmdd")</f>
        <v>280730</v>
      </c>
    </row>
    <row r="714" spans="1:8" x14ac:dyDescent="0.3">
      <c r="A714" s="17">
        <f t="shared" si="71"/>
        <v>46965</v>
      </c>
      <c r="B714">
        <f t="shared" si="67"/>
        <v>2028</v>
      </c>
      <c r="C714" t="str">
        <f t="shared" si="66"/>
        <v>Jul-28</v>
      </c>
      <c r="D714">
        <f t="shared" si="68"/>
        <v>7</v>
      </c>
      <c r="E714">
        <f t="shared" si="69"/>
        <v>31</v>
      </c>
      <c r="F714" t="str">
        <f t="shared" si="70"/>
        <v>Mon</v>
      </c>
      <c r="G714">
        <f>WEEKNUM(Calender[[#This Row],[Date]])</f>
        <v>32</v>
      </c>
      <c r="H714" s="110" t="str">
        <f>TEXT(Calender[[#This Row],[Date]],"yymmdd")</f>
        <v>280731</v>
      </c>
    </row>
    <row r="715" spans="1:8" x14ac:dyDescent="0.3">
      <c r="A715" s="17">
        <f t="shared" si="71"/>
        <v>46966</v>
      </c>
      <c r="B715">
        <f t="shared" si="67"/>
        <v>2028</v>
      </c>
      <c r="C715" t="str">
        <f t="shared" si="66"/>
        <v>Aug-28</v>
      </c>
      <c r="D715">
        <f t="shared" si="68"/>
        <v>8</v>
      </c>
      <c r="E715">
        <f t="shared" si="69"/>
        <v>1</v>
      </c>
      <c r="F715" t="str">
        <f t="shared" si="70"/>
        <v>Tue</v>
      </c>
      <c r="G715">
        <f>WEEKNUM(Calender[[#This Row],[Date]])</f>
        <v>32</v>
      </c>
      <c r="H715" s="110" t="str">
        <f>TEXT(Calender[[#This Row],[Date]],"yymmdd")</f>
        <v>280801</v>
      </c>
    </row>
    <row r="716" spans="1:8" x14ac:dyDescent="0.3">
      <c r="A716" s="17">
        <f t="shared" si="71"/>
        <v>46967</v>
      </c>
      <c r="B716">
        <f t="shared" si="67"/>
        <v>2028</v>
      </c>
      <c r="C716" t="str">
        <f t="shared" si="66"/>
        <v>Aug-28</v>
      </c>
      <c r="D716">
        <f t="shared" si="68"/>
        <v>8</v>
      </c>
      <c r="E716">
        <f t="shared" si="69"/>
        <v>2</v>
      </c>
      <c r="F716" t="str">
        <f t="shared" si="70"/>
        <v>Wed</v>
      </c>
      <c r="G716">
        <f>WEEKNUM(Calender[[#This Row],[Date]])</f>
        <v>32</v>
      </c>
      <c r="H716" s="110" t="str">
        <f>TEXT(Calender[[#This Row],[Date]],"yymmdd")</f>
        <v>280802</v>
      </c>
    </row>
    <row r="717" spans="1:8" x14ac:dyDescent="0.3">
      <c r="A717" s="17">
        <f t="shared" si="71"/>
        <v>46968</v>
      </c>
      <c r="B717">
        <f t="shared" si="67"/>
        <v>2028</v>
      </c>
      <c r="C717" t="str">
        <f t="shared" si="66"/>
        <v>Aug-28</v>
      </c>
      <c r="D717">
        <f t="shared" si="68"/>
        <v>8</v>
      </c>
      <c r="E717">
        <f t="shared" si="69"/>
        <v>3</v>
      </c>
      <c r="F717" t="str">
        <f t="shared" si="70"/>
        <v>Thu</v>
      </c>
      <c r="G717">
        <f>WEEKNUM(Calender[[#This Row],[Date]])</f>
        <v>32</v>
      </c>
      <c r="H717" s="110" t="str">
        <f>TEXT(Calender[[#This Row],[Date]],"yymmdd")</f>
        <v>280803</v>
      </c>
    </row>
    <row r="718" spans="1:8" x14ac:dyDescent="0.3">
      <c r="A718" s="17">
        <f t="shared" si="71"/>
        <v>46969</v>
      </c>
      <c r="B718">
        <f t="shared" si="67"/>
        <v>2028</v>
      </c>
      <c r="C718" t="str">
        <f t="shared" si="66"/>
        <v>Aug-28</v>
      </c>
      <c r="D718">
        <f t="shared" si="68"/>
        <v>8</v>
      </c>
      <c r="E718">
        <f t="shared" si="69"/>
        <v>4</v>
      </c>
      <c r="F718" t="str">
        <f t="shared" si="70"/>
        <v>Fri</v>
      </c>
      <c r="G718">
        <f>WEEKNUM(Calender[[#This Row],[Date]])</f>
        <v>32</v>
      </c>
      <c r="H718" s="110" t="str">
        <f>TEXT(Calender[[#This Row],[Date]],"yymmdd")</f>
        <v>280804</v>
      </c>
    </row>
    <row r="719" spans="1:8" x14ac:dyDescent="0.3">
      <c r="A719" s="17">
        <f t="shared" si="71"/>
        <v>46970</v>
      </c>
      <c r="B719">
        <f t="shared" si="67"/>
        <v>2028</v>
      </c>
      <c r="C719" t="str">
        <f t="shared" si="66"/>
        <v>Aug-28</v>
      </c>
      <c r="D719">
        <f t="shared" si="68"/>
        <v>8</v>
      </c>
      <c r="E719">
        <f t="shared" si="69"/>
        <v>5</v>
      </c>
      <c r="F719" t="str">
        <f t="shared" si="70"/>
        <v>Sat</v>
      </c>
      <c r="G719">
        <f>WEEKNUM(Calender[[#This Row],[Date]])</f>
        <v>32</v>
      </c>
      <c r="H719" s="110" t="str">
        <f>TEXT(Calender[[#This Row],[Date]],"yymmdd")</f>
        <v>280805</v>
      </c>
    </row>
    <row r="720" spans="1:8" x14ac:dyDescent="0.3">
      <c r="A720" s="17">
        <f t="shared" si="71"/>
        <v>46971</v>
      </c>
      <c r="B720">
        <f t="shared" si="67"/>
        <v>2028</v>
      </c>
      <c r="C720" t="str">
        <f t="shared" si="66"/>
        <v>Aug-28</v>
      </c>
      <c r="D720">
        <f t="shared" si="68"/>
        <v>8</v>
      </c>
      <c r="E720">
        <f t="shared" si="69"/>
        <v>6</v>
      </c>
      <c r="F720" t="str">
        <f t="shared" si="70"/>
        <v>Sun</v>
      </c>
      <c r="G720">
        <f>WEEKNUM(Calender[[#This Row],[Date]])</f>
        <v>33</v>
      </c>
      <c r="H720" s="110" t="str">
        <f>TEXT(Calender[[#This Row],[Date]],"yymmdd")</f>
        <v>280806</v>
      </c>
    </row>
    <row r="721" spans="1:8" x14ac:dyDescent="0.3">
      <c r="A721" s="17">
        <f t="shared" si="71"/>
        <v>46972</v>
      </c>
      <c r="B721">
        <f t="shared" si="67"/>
        <v>2028</v>
      </c>
      <c r="C721" t="str">
        <f t="shared" si="66"/>
        <v>Aug-28</v>
      </c>
      <c r="D721">
        <f t="shared" si="68"/>
        <v>8</v>
      </c>
      <c r="E721">
        <f t="shared" si="69"/>
        <v>7</v>
      </c>
      <c r="F721" t="str">
        <f t="shared" si="70"/>
        <v>Mon</v>
      </c>
      <c r="G721">
        <f>WEEKNUM(Calender[[#This Row],[Date]])</f>
        <v>33</v>
      </c>
      <c r="H721" s="110" t="str">
        <f>TEXT(Calender[[#This Row],[Date]],"yymmdd")</f>
        <v>280807</v>
      </c>
    </row>
    <row r="722" spans="1:8" x14ac:dyDescent="0.3">
      <c r="A722" s="17">
        <f t="shared" si="71"/>
        <v>46973</v>
      </c>
      <c r="B722">
        <f t="shared" si="67"/>
        <v>2028</v>
      </c>
      <c r="C722" t="str">
        <f t="shared" si="66"/>
        <v>Aug-28</v>
      </c>
      <c r="D722">
        <f t="shared" si="68"/>
        <v>8</v>
      </c>
      <c r="E722">
        <f t="shared" si="69"/>
        <v>8</v>
      </c>
      <c r="F722" t="str">
        <f t="shared" si="70"/>
        <v>Tue</v>
      </c>
      <c r="G722">
        <f>WEEKNUM(Calender[[#This Row],[Date]])</f>
        <v>33</v>
      </c>
      <c r="H722" s="110" t="str">
        <f>TEXT(Calender[[#This Row],[Date]],"yymmdd")</f>
        <v>280808</v>
      </c>
    </row>
    <row r="723" spans="1:8" x14ac:dyDescent="0.3">
      <c r="A723" s="17">
        <f t="shared" si="71"/>
        <v>46974</v>
      </c>
      <c r="B723">
        <f t="shared" si="67"/>
        <v>2028</v>
      </c>
      <c r="C723" t="str">
        <f t="shared" si="66"/>
        <v>Aug-28</v>
      </c>
      <c r="D723">
        <f t="shared" si="68"/>
        <v>8</v>
      </c>
      <c r="E723">
        <f t="shared" si="69"/>
        <v>9</v>
      </c>
      <c r="F723" t="str">
        <f t="shared" si="70"/>
        <v>Wed</v>
      </c>
      <c r="G723">
        <f>WEEKNUM(Calender[[#This Row],[Date]])</f>
        <v>33</v>
      </c>
      <c r="H723" s="110" t="str">
        <f>TEXT(Calender[[#This Row],[Date]],"yymmdd")</f>
        <v>280809</v>
      </c>
    </row>
    <row r="724" spans="1:8" x14ac:dyDescent="0.3">
      <c r="A724" s="17">
        <f t="shared" si="71"/>
        <v>46975</v>
      </c>
      <c r="B724">
        <f t="shared" si="67"/>
        <v>2028</v>
      </c>
      <c r="C724" t="str">
        <f t="shared" si="66"/>
        <v>Aug-28</v>
      </c>
      <c r="D724">
        <f t="shared" si="68"/>
        <v>8</v>
      </c>
      <c r="E724">
        <f t="shared" si="69"/>
        <v>10</v>
      </c>
      <c r="F724" t="str">
        <f t="shared" si="70"/>
        <v>Thu</v>
      </c>
      <c r="G724">
        <f>WEEKNUM(Calender[[#This Row],[Date]])</f>
        <v>33</v>
      </c>
      <c r="H724" s="110" t="str">
        <f>TEXT(Calender[[#This Row],[Date]],"yymmdd")</f>
        <v>280810</v>
      </c>
    </row>
    <row r="725" spans="1:8" x14ac:dyDescent="0.3">
      <c r="A725" s="17">
        <f t="shared" si="71"/>
        <v>46976</v>
      </c>
      <c r="B725">
        <f t="shared" si="67"/>
        <v>2028</v>
      </c>
      <c r="C725" t="str">
        <f t="shared" si="66"/>
        <v>Aug-28</v>
      </c>
      <c r="D725">
        <f t="shared" si="68"/>
        <v>8</v>
      </c>
      <c r="E725">
        <f t="shared" si="69"/>
        <v>11</v>
      </c>
      <c r="F725" t="str">
        <f t="shared" si="70"/>
        <v>Fri</v>
      </c>
      <c r="G725">
        <f>WEEKNUM(Calender[[#This Row],[Date]])</f>
        <v>33</v>
      </c>
      <c r="H725" s="110" t="str">
        <f>TEXT(Calender[[#This Row],[Date]],"yymmdd")</f>
        <v>280811</v>
      </c>
    </row>
    <row r="726" spans="1:8" x14ac:dyDescent="0.3">
      <c r="A726" s="17">
        <f t="shared" si="71"/>
        <v>46977</v>
      </c>
      <c r="B726">
        <f t="shared" si="67"/>
        <v>2028</v>
      </c>
      <c r="C726" t="str">
        <f t="shared" si="66"/>
        <v>Aug-28</v>
      </c>
      <c r="D726">
        <f t="shared" si="68"/>
        <v>8</v>
      </c>
      <c r="E726">
        <f t="shared" si="69"/>
        <v>12</v>
      </c>
      <c r="F726" t="str">
        <f t="shared" si="70"/>
        <v>Sat</v>
      </c>
      <c r="G726">
        <f>WEEKNUM(Calender[[#This Row],[Date]])</f>
        <v>33</v>
      </c>
      <c r="H726" s="110" t="str">
        <f>TEXT(Calender[[#This Row],[Date]],"yymmdd")</f>
        <v>280812</v>
      </c>
    </row>
    <row r="727" spans="1:8" x14ac:dyDescent="0.3">
      <c r="A727" s="17">
        <f t="shared" si="71"/>
        <v>46978</v>
      </c>
      <c r="B727">
        <f t="shared" si="67"/>
        <v>2028</v>
      </c>
      <c r="C727" t="str">
        <f t="shared" si="66"/>
        <v>Aug-28</v>
      </c>
      <c r="D727">
        <f t="shared" si="68"/>
        <v>8</v>
      </c>
      <c r="E727">
        <f t="shared" si="69"/>
        <v>13</v>
      </c>
      <c r="F727" t="str">
        <f t="shared" si="70"/>
        <v>Sun</v>
      </c>
      <c r="G727">
        <f>WEEKNUM(Calender[[#This Row],[Date]])</f>
        <v>34</v>
      </c>
      <c r="H727" s="110" t="str">
        <f>TEXT(Calender[[#This Row],[Date]],"yymmdd")</f>
        <v>280813</v>
      </c>
    </row>
    <row r="728" spans="1:8" x14ac:dyDescent="0.3">
      <c r="A728" s="17">
        <f t="shared" si="71"/>
        <v>46979</v>
      </c>
      <c r="B728">
        <f t="shared" si="67"/>
        <v>2028</v>
      </c>
      <c r="C728" t="str">
        <f t="shared" si="66"/>
        <v>Aug-28</v>
      </c>
      <c r="D728">
        <f t="shared" si="68"/>
        <v>8</v>
      </c>
      <c r="E728">
        <f t="shared" si="69"/>
        <v>14</v>
      </c>
      <c r="F728" t="str">
        <f t="shared" si="70"/>
        <v>Mon</v>
      </c>
      <c r="G728">
        <f>WEEKNUM(Calender[[#This Row],[Date]])</f>
        <v>34</v>
      </c>
      <c r="H728" s="110" t="str">
        <f>TEXT(Calender[[#This Row],[Date]],"yymmdd")</f>
        <v>280814</v>
      </c>
    </row>
    <row r="729" spans="1:8" x14ac:dyDescent="0.3">
      <c r="A729" s="17">
        <f t="shared" si="71"/>
        <v>46980</v>
      </c>
      <c r="B729">
        <f t="shared" si="67"/>
        <v>2028</v>
      </c>
      <c r="C729" t="str">
        <f t="shared" si="66"/>
        <v>Aug-28</v>
      </c>
      <c r="D729">
        <f t="shared" si="68"/>
        <v>8</v>
      </c>
      <c r="E729">
        <f t="shared" si="69"/>
        <v>15</v>
      </c>
      <c r="F729" t="str">
        <f t="shared" si="70"/>
        <v>Tue</v>
      </c>
      <c r="G729">
        <f>WEEKNUM(Calender[[#This Row],[Date]])</f>
        <v>34</v>
      </c>
      <c r="H729" s="110" t="str">
        <f>TEXT(Calender[[#This Row],[Date]],"yymmdd")</f>
        <v>280815</v>
      </c>
    </row>
    <row r="730" spans="1:8" x14ac:dyDescent="0.3">
      <c r="A730" s="17">
        <f t="shared" si="71"/>
        <v>46981</v>
      </c>
      <c r="B730">
        <f t="shared" si="67"/>
        <v>2028</v>
      </c>
      <c r="C730" t="str">
        <f t="shared" si="66"/>
        <v>Aug-28</v>
      </c>
      <c r="D730">
        <f t="shared" si="68"/>
        <v>8</v>
      </c>
      <c r="E730">
        <f t="shared" si="69"/>
        <v>16</v>
      </c>
      <c r="F730" t="str">
        <f t="shared" si="70"/>
        <v>Wed</v>
      </c>
      <c r="G730">
        <f>WEEKNUM(Calender[[#This Row],[Date]])</f>
        <v>34</v>
      </c>
      <c r="H730" s="110" t="str">
        <f>TEXT(Calender[[#This Row],[Date]],"yymmdd")</f>
        <v>280816</v>
      </c>
    </row>
    <row r="731" spans="1:8" x14ac:dyDescent="0.3">
      <c r="A731" s="17">
        <f t="shared" si="71"/>
        <v>46982</v>
      </c>
      <c r="B731">
        <f t="shared" si="67"/>
        <v>2028</v>
      </c>
      <c r="C731" t="str">
        <f t="shared" si="66"/>
        <v>Aug-28</v>
      </c>
      <c r="D731">
        <f t="shared" si="68"/>
        <v>8</v>
      </c>
      <c r="E731">
        <f t="shared" si="69"/>
        <v>17</v>
      </c>
      <c r="F731" t="str">
        <f t="shared" si="70"/>
        <v>Thu</v>
      </c>
      <c r="G731">
        <f>WEEKNUM(Calender[[#This Row],[Date]])</f>
        <v>34</v>
      </c>
      <c r="H731" s="110" t="str">
        <f>TEXT(Calender[[#This Row],[Date]],"yymmdd")</f>
        <v>280817</v>
      </c>
    </row>
    <row r="732" spans="1:8" x14ac:dyDescent="0.3">
      <c r="A732" s="17">
        <f t="shared" si="71"/>
        <v>46983</v>
      </c>
      <c r="B732">
        <f t="shared" si="67"/>
        <v>2028</v>
      </c>
      <c r="C732" t="str">
        <f t="shared" si="66"/>
        <v>Aug-28</v>
      </c>
      <c r="D732">
        <f t="shared" si="68"/>
        <v>8</v>
      </c>
      <c r="E732">
        <f t="shared" si="69"/>
        <v>18</v>
      </c>
      <c r="F732" t="str">
        <f t="shared" si="70"/>
        <v>Fri</v>
      </c>
      <c r="G732">
        <f>WEEKNUM(Calender[[#This Row],[Date]])</f>
        <v>34</v>
      </c>
      <c r="H732" s="110" t="str">
        <f>TEXT(Calender[[#This Row],[Date]],"yymmdd")</f>
        <v>280818</v>
      </c>
    </row>
    <row r="733" spans="1:8" x14ac:dyDescent="0.3">
      <c r="A733" s="17">
        <f t="shared" si="71"/>
        <v>46984</v>
      </c>
      <c r="B733">
        <f t="shared" si="67"/>
        <v>2028</v>
      </c>
      <c r="C733" t="str">
        <f t="shared" si="66"/>
        <v>Aug-28</v>
      </c>
      <c r="D733">
        <f t="shared" si="68"/>
        <v>8</v>
      </c>
      <c r="E733">
        <f t="shared" si="69"/>
        <v>19</v>
      </c>
      <c r="F733" t="str">
        <f t="shared" si="70"/>
        <v>Sat</v>
      </c>
      <c r="G733">
        <f>WEEKNUM(Calender[[#This Row],[Date]])</f>
        <v>34</v>
      </c>
      <c r="H733" s="110" t="str">
        <f>TEXT(Calender[[#This Row],[Date]],"yymmdd")</f>
        <v>280819</v>
      </c>
    </row>
    <row r="734" spans="1:8" x14ac:dyDescent="0.3">
      <c r="A734" s="17">
        <f t="shared" si="71"/>
        <v>46985</v>
      </c>
      <c r="B734">
        <f t="shared" si="67"/>
        <v>2028</v>
      </c>
      <c r="C734" t="str">
        <f t="shared" si="66"/>
        <v>Aug-28</v>
      </c>
      <c r="D734">
        <f t="shared" si="68"/>
        <v>8</v>
      </c>
      <c r="E734">
        <f t="shared" si="69"/>
        <v>20</v>
      </c>
      <c r="F734" t="str">
        <f t="shared" si="70"/>
        <v>Sun</v>
      </c>
      <c r="G734">
        <f>WEEKNUM(Calender[[#This Row],[Date]])</f>
        <v>35</v>
      </c>
      <c r="H734" s="110" t="str">
        <f>TEXT(Calender[[#This Row],[Date]],"yymmdd")</f>
        <v>280820</v>
      </c>
    </row>
    <row r="735" spans="1:8" x14ac:dyDescent="0.3">
      <c r="A735" s="17">
        <f t="shared" si="71"/>
        <v>46986</v>
      </c>
      <c r="B735">
        <f t="shared" si="67"/>
        <v>2028</v>
      </c>
      <c r="C735" t="str">
        <f t="shared" si="66"/>
        <v>Aug-28</v>
      </c>
      <c r="D735">
        <f t="shared" si="68"/>
        <v>8</v>
      </c>
      <c r="E735">
        <f t="shared" si="69"/>
        <v>21</v>
      </c>
      <c r="F735" t="str">
        <f t="shared" si="70"/>
        <v>Mon</v>
      </c>
      <c r="G735">
        <f>WEEKNUM(Calender[[#This Row],[Date]])</f>
        <v>35</v>
      </c>
      <c r="H735" s="110" t="str">
        <f>TEXT(Calender[[#This Row],[Date]],"yymmdd")</f>
        <v>280821</v>
      </c>
    </row>
    <row r="736" spans="1:8" x14ac:dyDescent="0.3">
      <c r="A736" s="17">
        <f t="shared" si="71"/>
        <v>46987</v>
      </c>
      <c r="B736">
        <f t="shared" si="67"/>
        <v>2028</v>
      </c>
      <c r="C736" t="str">
        <f t="shared" si="66"/>
        <v>Aug-28</v>
      </c>
      <c r="D736">
        <f t="shared" si="68"/>
        <v>8</v>
      </c>
      <c r="E736">
        <f t="shared" si="69"/>
        <v>22</v>
      </c>
      <c r="F736" t="str">
        <f t="shared" si="70"/>
        <v>Tue</v>
      </c>
      <c r="G736">
        <f>WEEKNUM(Calender[[#This Row],[Date]])</f>
        <v>35</v>
      </c>
      <c r="H736" s="110" t="str">
        <f>TEXT(Calender[[#This Row],[Date]],"yymmdd")</f>
        <v>280822</v>
      </c>
    </row>
    <row r="737" spans="1:8" x14ac:dyDescent="0.3">
      <c r="A737" s="17">
        <f t="shared" si="71"/>
        <v>46988</v>
      </c>
      <c r="B737">
        <f t="shared" si="67"/>
        <v>2028</v>
      </c>
      <c r="C737" t="str">
        <f t="shared" si="66"/>
        <v>Aug-28</v>
      </c>
      <c r="D737">
        <f t="shared" si="68"/>
        <v>8</v>
      </c>
      <c r="E737">
        <f t="shared" si="69"/>
        <v>23</v>
      </c>
      <c r="F737" t="str">
        <f t="shared" si="70"/>
        <v>Wed</v>
      </c>
      <c r="G737">
        <f>WEEKNUM(Calender[[#This Row],[Date]])</f>
        <v>35</v>
      </c>
      <c r="H737" s="110" t="str">
        <f>TEXT(Calender[[#This Row],[Date]],"yymmdd")</f>
        <v>280823</v>
      </c>
    </row>
    <row r="738" spans="1:8" x14ac:dyDescent="0.3">
      <c r="A738" s="17">
        <f t="shared" si="71"/>
        <v>46989</v>
      </c>
      <c r="B738">
        <f t="shared" si="67"/>
        <v>2028</v>
      </c>
      <c r="C738" t="str">
        <f t="shared" si="66"/>
        <v>Aug-28</v>
      </c>
      <c r="D738">
        <f t="shared" si="68"/>
        <v>8</v>
      </c>
      <c r="E738">
        <f t="shared" si="69"/>
        <v>24</v>
      </c>
      <c r="F738" t="str">
        <f t="shared" si="70"/>
        <v>Thu</v>
      </c>
      <c r="G738">
        <f>WEEKNUM(Calender[[#This Row],[Date]])</f>
        <v>35</v>
      </c>
      <c r="H738" s="110" t="str">
        <f>TEXT(Calender[[#This Row],[Date]],"yymmdd")</f>
        <v>280824</v>
      </c>
    </row>
    <row r="739" spans="1:8" x14ac:dyDescent="0.3">
      <c r="A739" s="17">
        <f t="shared" si="71"/>
        <v>46990</v>
      </c>
      <c r="B739">
        <f t="shared" si="67"/>
        <v>2028</v>
      </c>
      <c r="C739" t="str">
        <f t="shared" si="66"/>
        <v>Aug-28</v>
      </c>
      <c r="D739">
        <f t="shared" si="68"/>
        <v>8</v>
      </c>
      <c r="E739">
        <f t="shared" si="69"/>
        <v>25</v>
      </c>
      <c r="F739" t="str">
        <f t="shared" si="70"/>
        <v>Fri</v>
      </c>
      <c r="G739">
        <f>WEEKNUM(Calender[[#This Row],[Date]])</f>
        <v>35</v>
      </c>
      <c r="H739" s="110" t="str">
        <f>TEXT(Calender[[#This Row],[Date]],"yymmdd")</f>
        <v>280825</v>
      </c>
    </row>
    <row r="740" spans="1:8" x14ac:dyDescent="0.3">
      <c r="A740" s="17">
        <f t="shared" si="71"/>
        <v>46991</v>
      </c>
      <c r="B740">
        <f t="shared" si="67"/>
        <v>2028</v>
      </c>
      <c r="C740" t="str">
        <f t="shared" si="66"/>
        <v>Aug-28</v>
      </c>
      <c r="D740">
        <f t="shared" si="68"/>
        <v>8</v>
      </c>
      <c r="E740">
        <f t="shared" si="69"/>
        <v>26</v>
      </c>
      <c r="F740" t="str">
        <f t="shared" si="70"/>
        <v>Sat</v>
      </c>
      <c r="G740">
        <f>WEEKNUM(Calender[[#This Row],[Date]])</f>
        <v>35</v>
      </c>
      <c r="H740" s="110" t="str">
        <f>TEXT(Calender[[#This Row],[Date]],"yymmdd")</f>
        <v>280826</v>
      </c>
    </row>
    <row r="741" spans="1:8" x14ac:dyDescent="0.3">
      <c r="A741" s="17">
        <f t="shared" si="71"/>
        <v>46992</v>
      </c>
      <c r="B741">
        <f t="shared" si="67"/>
        <v>2028</v>
      </c>
      <c r="C741" t="str">
        <f t="shared" si="66"/>
        <v>Aug-28</v>
      </c>
      <c r="D741">
        <f t="shared" si="68"/>
        <v>8</v>
      </c>
      <c r="E741">
        <f t="shared" si="69"/>
        <v>27</v>
      </c>
      <c r="F741" t="str">
        <f t="shared" si="70"/>
        <v>Sun</v>
      </c>
      <c r="G741">
        <f>WEEKNUM(Calender[[#This Row],[Date]])</f>
        <v>36</v>
      </c>
      <c r="H741" s="110" t="str">
        <f>TEXT(Calender[[#This Row],[Date]],"yymmdd")</f>
        <v>280827</v>
      </c>
    </row>
    <row r="742" spans="1:8" x14ac:dyDescent="0.3">
      <c r="A742" s="17">
        <f t="shared" si="71"/>
        <v>46993</v>
      </c>
      <c r="B742">
        <f t="shared" si="67"/>
        <v>2028</v>
      </c>
      <c r="C742" t="str">
        <f t="shared" si="66"/>
        <v>Aug-28</v>
      </c>
      <c r="D742">
        <f t="shared" si="68"/>
        <v>8</v>
      </c>
      <c r="E742">
        <f t="shared" si="69"/>
        <v>28</v>
      </c>
      <c r="F742" t="str">
        <f t="shared" si="70"/>
        <v>Mon</v>
      </c>
      <c r="G742">
        <f>WEEKNUM(Calender[[#This Row],[Date]])</f>
        <v>36</v>
      </c>
      <c r="H742" s="110" t="str">
        <f>TEXT(Calender[[#This Row],[Date]],"yymmdd")</f>
        <v>280828</v>
      </c>
    </row>
    <row r="743" spans="1:8" x14ac:dyDescent="0.3">
      <c r="A743" s="17">
        <f t="shared" si="71"/>
        <v>46994</v>
      </c>
      <c r="B743">
        <f t="shared" si="67"/>
        <v>2028</v>
      </c>
      <c r="C743" t="str">
        <f t="shared" si="66"/>
        <v>Aug-28</v>
      </c>
      <c r="D743">
        <f t="shared" si="68"/>
        <v>8</v>
      </c>
      <c r="E743">
        <f t="shared" si="69"/>
        <v>29</v>
      </c>
      <c r="F743" t="str">
        <f t="shared" si="70"/>
        <v>Tue</v>
      </c>
      <c r="G743">
        <f>WEEKNUM(Calender[[#This Row],[Date]])</f>
        <v>36</v>
      </c>
      <c r="H743" s="110" t="str">
        <f>TEXT(Calender[[#This Row],[Date]],"yymmdd")</f>
        <v>280829</v>
      </c>
    </row>
    <row r="744" spans="1:8" x14ac:dyDescent="0.3">
      <c r="A744" s="17">
        <f t="shared" si="71"/>
        <v>46995</v>
      </c>
      <c r="B744">
        <f t="shared" si="67"/>
        <v>2028</v>
      </c>
      <c r="C744" t="str">
        <f t="shared" si="66"/>
        <v>Aug-28</v>
      </c>
      <c r="D744">
        <f t="shared" si="68"/>
        <v>8</v>
      </c>
      <c r="E744">
        <f t="shared" si="69"/>
        <v>30</v>
      </c>
      <c r="F744" t="str">
        <f t="shared" si="70"/>
        <v>Wed</v>
      </c>
      <c r="G744">
        <f>WEEKNUM(Calender[[#This Row],[Date]])</f>
        <v>36</v>
      </c>
      <c r="H744" s="110" t="str">
        <f>TEXT(Calender[[#This Row],[Date]],"yymmdd")</f>
        <v>280830</v>
      </c>
    </row>
    <row r="745" spans="1:8" x14ac:dyDescent="0.3">
      <c r="A745" s="17">
        <f t="shared" si="71"/>
        <v>46996</v>
      </c>
      <c r="B745">
        <f t="shared" si="67"/>
        <v>2028</v>
      </c>
      <c r="C745" t="str">
        <f t="shared" si="66"/>
        <v>Aug-28</v>
      </c>
      <c r="D745">
        <f t="shared" si="68"/>
        <v>8</v>
      </c>
      <c r="E745">
        <f t="shared" si="69"/>
        <v>31</v>
      </c>
      <c r="F745" t="str">
        <f t="shared" si="70"/>
        <v>Thu</v>
      </c>
      <c r="G745">
        <f>WEEKNUM(Calender[[#This Row],[Date]])</f>
        <v>36</v>
      </c>
      <c r="H745" s="110" t="str">
        <f>TEXT(Calender[[#This Row],[Date]],"yymmdd")</f>
        <v>280831</v>
      </c>
    </row>
    <row r="746" spans="1:8" x14ac:dyDescent="0.3">
      <c r="A746" s="17">
        <f t="shared" si="71"/>
        <v>46997</v>
      </c>
      <c r="B746">
        <f t="shared" si="67"/>
        <v>2028</v>
      </c>
      <c r="C746" t="str">
        <f t="shared" si="66"/>
        <v>Sep-28</v>
      </c>
      <c r="D746">
        <f t="shared" si="68"/>
        <v>9</v>
      </c>
      <c r="E746">
        <f t="shared" si="69"/>
        <v>1</v>
      </c>
      <c r="F746" t="str">
        <f t="shared" si="70"/>
        <v>Fri</v>
      </c>
      <c r="G746">
        <f>WEEKNUM(Calender[[#This Row],[Date]])</f>
        <v>36</v>
      </c>
      <c r="H746" s="110" t="str">
        <f>TEXT(Calender[[#This Row],[Date]],"yymmdd")</f>
        <v>280901</v>
      </c>
    </row>
    <row r="747" spans="1:8" x14ac:dyDescent="0.3">
      <c r="A747" s="17">
        <f t="shared" si="71"/>
        <v>46998</v>
      </c>
      <c r="B747">
        <f t="shared" si="67"/>
        <v>2028</v>
      </c>
      <c r="C747" t="str">
        <f t="shared" si="66"/>
        <v>Sep-28</v>
      </c>
      <c r="D747">
        <f t="shared" si="68"/>
        <v>9</v>
      </c>
      <c r="E747">
        <f t="shared" si="69"/>
        <v>2</v>
      </c>
      <c r="F747" t="str">
        <f t="shared" si="70"/>
        <v>Sat</v>
      </c>
      <c r="G747">
        <f>WEEKNUM(Calender[[#This Row],[Date]])</f>
        <v>36</v>
      </c>
      <c r="H747" s="110" t="str">
        <f>TEXT(Calender[[#This Row],[Date]],"yymmdd")</f>
        <v>280902</v>
      </c>
    </row>
    <row r="748" spans="1:8" x14ac:dyDescent="0.3">
      <c r="A748" s="17">
        <f t="shared" si="71"/>
        <v>46999</v>
      </c>
      <c r="B748">
        <f t="shared" si="67"/>
        <v>2028</v>
      </c>
      <c r="C748" t="str">
        <f t="shared" si="66"/>
        <v>Sep-28</v>
      </c>
      <c r="D748">
        <f t="shared" si="68"/>
        <v>9</v>
      </c>
      <c r="E748">
        <f t="shared" si="69"/>
        <v>3</v>
      </c>
      <c r="F748" t="str">
        <f t="shared" si="70"/>
        <v>Sun</v>
      </c>
      <c r="G748">
        <f>WEEKNUM(Calender[[#This Row],[Date]])</f>
        <v>37</v>
      </c>
      <c r="H748" s="110" t="str">
        <f>TEXT(Calender[[#This Row],[Date]],"yymmdd")</f>
        <v>280903</v>
      </c>
    </row>
    <row r="749" spans="1:8" x14ac:dyDescent="0.3">
      <c r="A749" s="17">
        <f t="shared" si="71"/>
        <v>47000</v>
      </c>
      <c r="B749">
        <f t="shared" si="67"/>
        <v>2028</v>
      </c>
      <c r="C749" t="str">
        <f t="shared" si="66"/>
        <v>Sep-28</v>
      </c>
      <c r="D749">
        <f t="shared" si="68"/>
        <v>9</v>
      </c>
      <c r="E749">
        <f t="shared" si="69"/>
        <v>4</v>
      </c>
      <c r="F749" t="str">
        <f t="shared" si="70"/>
        <v>Mon</v>
      </c>
      <c r="G749">
        <f>WEEKNUM(Calender[[#This Row],[Date]])</f>
        <v>37</v>
      </c>
      <c r="H749" s="110" t="str">
        <f>TEXT(Calender[[#This Row],[Date]],"yymmdd")</f>
        <v>280904</v>
      </c>
    </row>
    <row r="750" spans="1:8" x14ac:dyDescent="0.3">
      <c r="A750" s="17">
        <f t="shared" si="71"/>
        <v>47001</v>
      </c>
      <c r="B750">
        <f t="shared" si="67"/>
        <v>2028</v>
      </c>
      <c r="C750" t="str">
        <f t="shared" si="66"/>
        <v>Sep-28</v>
      </c>
      <c r="D750">
        <f t="shared" si="68"/>
        <v>9</v>
      </c>
      <c r="E750">
        <f t="shared" si="69"/>
        <v>5</v>
      </c>
      <c r="F750" t="str">
        <f t="shared" si="70"/>
        <v>Tue</v>
      </c>
      <c r="G750">
        <f>WEEKNUM(Calender[[#This Row],[Date]])</f>
        <v>37</v>
      </c>
      <c r="H750" s="110" t="str">
        <f>TEXT(Calender[[#This Row],[Date]],"yymmdd")</f>
        <v>280905</v>
      </c>
    </row>
    <row r="751" spans="1:8" x14ac:dyDescent="0.3">
      <c r="A751" s="17">
        <f t="shared" si="71"/>
        <v>47002</v>
      </c>
      <c r="B751">
        <f t="shared" si="67"/>
        <v>2028</v>
      </c>
      <c r="C751" t="str">
        <f t="shared" si="66"/>
        <v>Sep-28</v>
      </c>
      <c r="D751">
        <f t="shared" si="68"/>
        <v>9</v>
      </c>
      <c r="E751">
        <f t="shared" si="69"/>
        <v>6</v>
      </c>
      <c r="F751" t="str">
        <f t="shared" si="70"/>
        <v>Wed</v>
      </c>
      <c r="G751">
        <f>WEEKNUM(Calender[[#This Row],[Date]])</f>
        <v>37</v>
      </c>
      <c r="H751" s="110" t="str">
        <f>TEXT(Calender[[#This Row],[Date]],"yymmdd")</f>
        <v>280906</v>
      </c>
    </row>
    <row r="752" spans="1:8" x14ac:dyDescent="0.3">
      <c r="A752" s="17">
        <f t="shared" si="71"/>
        <v>47003</v>
      </c>
      <c r="B752">
        <f t="shared" si="67"/>
        <v>2028</v>
      </c>
      <c r="C752" t="str">
        <f t="shared" si="66"/>
        <v>Sep-28</v>
      </c>
      <c r="D752">
        <f t="shared" si="68"/>
        <v>9</v>
      </c>
      <c r="E752">
        <f t="shared" si="69"/>
        <v>7</v>
      </c>
      <c r="F752" t="str">
        <f t="shared" si="70"/>
        <v>Thu</v>
      </c>
      <c r="G752">
        <f>WEEKNUM(Calender[[#This Row],[Date]])</f>
        <v>37</v>
      </c>
      <c r="H752" s="110" t="str">
        <f>TEXT(Calender[[#This Row],[Date]],"yymmdd")</f>
        <v>280907</v>
      </c>
    </row>
    <row r="753" spans="1:8" x14ac:dyDescent="0.3">
      <c r="A753" s="17">
        <f t="shared" si="71"/>
        <v>47004</v>
      </c>
      <c r="B753">
        <f t="shared" si="67"/>
        <v>2028</v>
      </c>
      <c r="C753" t="str">
        <f t="shared" si="66"/>
        <v>Sep-28</v>
      </c>
      <c r="D753">
        <f t="shared" si="68"/>
        <v>9</v>
      </c>
      <c r="E753">
        <f t="shared" si="69"/>
        <v>8</v>
      </c>
      <c r="F753" t="str">
        <f t="shared" si="70"/>
        <v>Fri</v>
      </c>
      <c r="G753">
        <f>WEEKNUM(Calender[[#This Row],[Date]])</f>
        <v>37</v>
      </c>
      <c r="H753" s="110" t="str">
        <f>TEXT(Calender[[#This Row],[Date]],"yymmdd")</f>
        <v>280908</v>
      </c>
    </row>
    <row r="754" spans="1:8" x14ac:dyDescent="0.3">
      <c r="A754" s="17">
        <f t="shared" si="71"/>
        <v>47005</v>
      </c>
      <c r="B754">
        <f t="shared" si="67"/>
        <v>2028</v>
      </c>
      <c r="C754" t="str">
        <f t="shared" si="66"/>
        <v>Sep-28</v>
      </c>
      <c r="D754">
        <f t="shared" si="68"/>
        <v>9</v>
      </c>
      <c r="E754">
        <f t="shared" si="69"/>
        <v>9</v>
      </c>
      <c r="F754" t="str">
        <f t="shared" si="70"/>
        <v>Sat</v>
      </c>
      <c r="G754">
        <f>WEEKNUM(Calender[[#This Row],[Date]])</f>
        <v>37</v>
      </c>
      <c r="H754" s="110" t="str">
        <f>TEXT(Calender[[#This Row],[Date]],"yymmdd")</f>
        <v>280909</v>
      </c>
    </row>
    <row r="755" spans="1:8" x14ac:dyDescent="0.3">
      <c r="A755" s="17">
        <f t="shared" si="71"/>
        <v>47006</v>
      </c>
      <c r="B755">
        <f t="shared" si="67"/>
        <v>2028</v>
      </c>
      <c r="C755" t="str">
        <f t="shared" si="66"/>
        <v>Sep-28</v>
      </c>
      <c r="D755">
        <f t="shared" si="68"/>
        <v>9</v>
      </c>
      <c r="E755">
        <f t="shared" si="69"/>
        <v>10</v>
      </c>
      <c r="F755" t="str">
        <f t="shared" si="70"/>
        <v>Sun</v>
      </c>
      <c r="G755">
        <f>WEEKNUM(Calender[[#This Row],[Date]])</f>
        <v>38</v>
      </c>
      <c r="H755" s="110" t="str">
        <f>TEXT(Calender[[#This Row],[Date]],"yymmdd")</f>
        <v>280910</v>
      </c>
    </row>
    <row r="756" spans="1:8" x14ac:dyDescent="0.3">
      <c r="A756" s="17">
        <f t="shared" si="71"/>
        <v>47007</v>
      </c>
      <c r="B756">
        <f t="shared" si="67"/>
        <v>2028</v>
      </c>
      <c r="C756" t="str">
        <f t="shared" si="66"/>
        <v>Sep-28</v>
      </c>
      <c r="D756">
        <f t="shared" si="68"/>
        <v>9</v>
      </c>
      <c r="E756">
        <f t="shared" si="69"/>
        <v>11</v>
      </c>
      <c r="F756" t="str">
        <f t="shared" si="70"/>
        <v>Mon</v>
      </c>
      <c r="G756">
        <f>WEEKNUM(Calender[[#This Row],[Date]])</f>
        <v>38</v>
      </c>
      <c r="H756" s="110" t="str">
        <f>TEXT(Calender[[#This Row],[Date]],"yymmdd")</f>
        <v>280911</v>
      </c>
    </row>
    <row r="757" spans="1:8" x14ac:dyDescent="0.3">
      <c r="A757" s="17">
        <f t="shared" si="71"/>
        <v>47008</v>
      </c>
      <c r="B757">
        <f t="shared" si="67"/>
        <v>2028</v>
      </c>
      <c r="C757" t="str">
        <f t="shared" si="66"/>
        <v>Sep-28</v>
      </c>
      <c r="D757">
        <f t="shared" si="68"/>
        <v>9</v>
      </c>
      <c r="E757">
        <f t="shared" si="69"/>
        <v>12</v>
      </c>
      <c r="F757" t="str">
        <f t="shared" si="70"/>
        <v>Tue</v>
      </c>
      <c r="G757">
        <f>WEEKNUM(Calender[[#This Row],[Date]])</f>
        <v>38</v>
      </c>
      <c r="H757" s="110" t="str">
        <f>TEXT(Calender[[#This Row],[Date]],"yymmdd")</f>
        <v>280912</v>
      </c>
    </row>
    <row r="758" spans="1:8" x14ac:dyDescent="0.3">
      <c r="A758" s="17">
        <f t="shared" si="71"/>
        <v>47009</v>
      </c>
      <c r="B758">
        <f t="shared" si="67"/>
        <v>2028</v>
      </c>
      <c r="C758" t="str">
        <f t="shared" si="66"/>
        <v>Sep-28</v>
      </c>
      <c r="D758">
        <f t="shared" si="68"/>
        <v>9</v>
      </c>
      <c r="E758">
        <f t="shared" si="69"/>
        <v>13</v>
      </c>
      <c r="F758" t="str">
        <f t="shared" si="70"/>
        <v>Wed</v>
      </c>
      <c r="G758">
        <f>WEEKNUM(Calender[[#This Row],[Date]])</f>
        <v>38</v>
      </c>
      <c r="H758" s="110" t="str">
        <f>TEXT(Calender[[#This Row],[Date]],"yymmdd")</f>
        <v>280913</v>
      </c>
    </row>
    <row r="759" spans="1:8" x14ac:dyDescent="0.3">
      <c r="A759" s="17">
        <f t="shared" si="71"/>
        <v>47010</v>
      </c>
      <c r="B759">
        <f t="shared" si="67"/>
        <v>2028</v>
      </c>
      <c r="C759" t="str">
        <f t="shared" si="66"/>
        <v>Sep-28</v>
      </c>
      <c r="D759">
        <f t="shared" si="68"/>
        <v>9</v>
      </c>
      <c r="E759">
        <f t="shared" si="69"/>
        <v>14</v>
      </c>
      <c r="F759" t="str">
        <f t="shared" si="70"/>
        <v>Thu</v>
      </c>
      <c r="G759">
        <f>WEEKNUM(Calender[[#This Row],[Date]])</f>
        <v>38</v>
      </c>
      <c r="H759" s="110" t="str">
        <f>TEXT(Calender[[#This Row],[Date]],"yymmdd")</f>
        <v>280914</v>
      </c>
    </row>
    <row r="760" spans="1:8" x14ac:dyDescent="0.3">
      <c r="A760" s="17">
        <f t="shared" si="71"/>
        <v>47011</v>
      </c>
      <c r="B760">
        <f t="shared" si="67"/>
        <v>2028</v>
      </c>
      <c r="C760" t="str">
        <f t="shared" si="66"/>
        <v>Sep-28</v>
      </c>
      <c r="D760">
        <f t="shared" si="68"/>
        <v>9</v>
      </c>
      <c r="E760">
        <f t="shared" si="69"/>
        <v>15</v>
      </c>
      <c r="F760" t="str">
        <f t="shared" si="70"/>
        <v>Fri</v>
      </c>
      <c r="G760">
        <f>WEEKNUM(Calender[[#This Row],[Date]])</f>
        <v>38</v>
      </c>
      <c r="H760" s="110" t="str">
        <f>TEXT(Calender[[#This Row],[Date]],"yymmdd")</f>
        <v>280915</v>
      </c>
    </row>
    <row r="761" spans="1:8" x14ac:dyDescent="0.3">
      <c r="A761" s="17">
        <f t="shared" si="71"/>
        <v>47012</v>
      </c>
      <c r="B761">
        <f t="shared" si="67"/>
        <v>2028</v>
      </c>
      <c r="C761" t="str">
        <f t="shared" si="66"/>
        <v>Sep-28</v>
      </c>
      <c r="D761">
        <f t="shared" si="68"/>
        <v>9</v>
      </c>
      <c r="E761">
        <f t="shared" si="69"/>
        <v>16</v>
      </c>
      <c r="F761" t="str">
        <f t="shared" si="70"/>
        <v>Sat</v>
      </c>
      <c r="G761">
        <f>WEEKNUM(Calender[[#This Row],[Date]])</f>
        <v>38</v>
      </c>
      <c r="H761" s="110" t="str">
        <f>TEXT(Calender[[#This Row],[Date]],"yymmdd")</f>
        <v>280916</v>
      </c>
    </row>
    <row r="762" spans="1:8" x14ac:dyDescent="0.3">
      <c r="A762" s="17">
        <f t="shared" si="71"/>
        <v>47013</v>
      </c>
      <c r="B762">
        <f t="shared" si="67"/>
        <v>2028</v>
      </c>
      <c r="C762" t="str">
        <f t="shared" si="66"/>
        <v>Sep-28</v>
      </c>
      <c r="D762">
        <f t="shared" si="68"/>
        <v>9</v>
      </c>
      <c r="E762">
        <f t="shared" si="69"/>
        <v>17</v>
      </c>
      <c r="F762" t="str">
        <f t="shared" si="70"/>
        <v>Sun</v>
      </c>
      <c r="G762">
        <f>WEEKNUM(Calender[[#This Row],[Date]])</f>
        <v>39</v>
      </c>
      <c r="H762" s="110" t="str">
        <f>TEXT(Calender[[#This Row],[Date]],"yymmdd")</f>
        <v>280917</v>
      </c>
    </row>
    <row r="763" spans="1:8" x14ac:dyDescent="0.3">
      <c r="A763" s="17">
        <f t="shared" si="71"/>
        <v>47014</v>
      </c>
      <c r="B763">
        <f t="shared" si="67"/>
        <v>2028</v>
      </c>
      <c r="C763" t="str">
        <f t="shared" si="66"/>
        <v>Sep-28</v>
      </c>
      <c r="D763">
        <f t="shared" si="68"/>
        <v>9</v>
      </c>
      <c r="E763">
        <f t="shared" si="69"/>
        <v>18</v>
      </c>
      <c r="F763" t="str">
        <f t="shared" si="70"/>
        <v>Mon</v>
      </c>
      <c r="G763">
        <f>WEEKNUM(Calender[[#This Row],[Date]])</f>
        <v>39</v>
      </c>
      <c r="H763" s="110" t="str">
        <f>TEXT(Calender[[#This Row],[Date]],"yymmdd")</f>
        <v>280918</v>
      </c>
    </row>
    <row r="764" spans="1:8" x14ac:dyDescent="0.3">
      <c r="A764" s="17">
        <f t="shared" si="71"/>
        <v>47015</v>
      </c>
      <c r="B764">
        <f t="shared" si="67"/>
        <v>2028</v>
      </c>
      <c r="C764" t="str">
        <f t="shared" si="66"/>
        <v>Sep-28</v>
      </c>
      <c r="D764">
        <f t="shared" si="68"/>
        <v>9</v>
      </c>
      <c r="E764">
        <f t="shared" si="69"/>
        <v>19</v>
      </c>
      <c r="F764" t="str">
        <f t="shared" si="70"/>
        <v>Tue</v>
      </c>
      <c r="G764">
        <f>WEEKNUM(Calender[[#This Row],[Date]])</f>
        <v>39</v>
      </c>
      <c r="H764" s="110" t="str">
        <f>TEXT(Calender[[#This Row],[Date]],"yymmdd")</f>
        <v>280919</v>
      </c>
    </row>
    <row r="765" spans="1:8" x14ac:dyDescent="0.3">
      <c r="A765" s="17">
        <f t="shared" si="71"/>
        <v>47016</v>
      </c>
      <c r="B765">
        <f t="shared" si="67"/>
        <v>2028</v>
      </c>
      <c r="C765" t="str">
        <f t="shared" si="66"/>
        <v>Sep-28</v>
      </c>
      <c r="D765">
        <f t="shared" si="68"/>
        <v>9</v>
      </c>
      <c r="E765">
        <f t="shared" si="69"/>
        <v>20</v>
      </c>
      <c r="F765" t="str">
        <f t="shared" si="70"/>
        <v>Wed</v>
      </c>
      <c r="G765">
        <f>WEEKNUM(Calender[[#This Row],[Date]])</f>
        <v>39</v>
      </c>
      <c r="H765" s="110" t="str">
        <f>TEXT(Calender[[#This Row],[Date]],"yymmdd")</f>
        <v>280920</v>
      </c>
    </row>
    <row r="766" spans="1:8" x14ac:dyDescent="0.3">
      <c r="A766" s="17">
        <f t="shared" si="71"/>
        <v>47017</v>
      </c>
      <c r="B766">
        <f t="shared" si="67"/>
        <v>2028</v>
      </c>
      <c r="C766" t="str">
        <f t="shared" si="66"/>
        <v>Sep-28</v>
      </c>
      <c r="D766">
        <f t="shared" si="68"/>
        <v>9</v>
      </c>
      <c r="E766">
        <f t="shared" si="69"/>
        <v>21</v>
      </c>
      <c r="F766" t="str">
        <f t="shared" si="70"/>
        <v>Thu</v>
      </c>
      <c r="G766">
        <f>WEEKNUM(Calender[[#This Row],[Date]])</f>
        <v>39</v>
      </c>
      <c r="H766" s="110" t="str">
        <f>TEXT(Calender[[#This Row],[Date]],"yymmdd")</f>
        <v>280921</v>
      </c>
    </row>
    <row r="767" spans="1:8" x14ac:dyDescent="0.3">
      <c r="A767" s="17">
        <f t="shared" si="71"/>
        <v>47018</v>
      </c>
      <c r="B767">
        <f t="shared" si="67"/>
        <v>2028</v>
      </c>
      <c r="C767" t="str">
        <f t="shared" si="66"/>
        <v>Sep-28</v>
      </c>
      <c r="D767">
        <f t="shared" si="68"/>
        <v>9</v>
      </c>
      <c r="E767">
        <f t="shared" si="69"/>
        <v>22</v>
      </c>
      <c r="F767" t="str">
        <f t="shared" si="70"/>
        <v>Fri</v>
      </c>
      <c r="G767">
        <f>WEEKNUM(Calender[[#This Row],[Date]])</f>
        <v>39</v>
      </c>
      <c r="H767" s="110" t="str">
        <f>TEXT(Calender[[#This Row],[Date]],"yymmdd")</f>
        <v>280922</v>
      </c>
    </row>
    <row r="768" spans="1:8" x14ac:dyDescent="0.3">
      <c r="A768" s="17">
        <f t="shared" si="71"/>
        <v>47019</v>
      </c>
      <c r="B768">
        <f t="shared" si="67"/>
        <v>2028</v>
      </c>
      <c r="C768" t="str">
        <f t="shared" si="66"/>
        <v>Sep-28</v>
      </c>
      <c r="D768">
        <f t="shared" si="68"/>
        <v>9</v>
      </c>
      <c r="E768">
        <f t="shared" si="69"/>
        <v>23</v>
      </c>
      <c r="F768" t="str">
        <f t="shared" si="70"/>
        <v>Sat</v>
      </c>
      <c r="G768">
        <f>WEEKNUM(Calender[[#This Row],[Date]])</f>
        <v>39</v>
      </c>
      <c r="H768" s="110" t="str">
        <f>TEXT(Calender[[#This Row],[Date]],"yymmdd")</f>
        <v>280923</v>
      </c>
    </row>
    <row r="769" spans="1:8" x14ac:dyDescent="0.3">
      <c r="A769" s="17">
        <f t="shared" si="71"/>
        <v>47020</v>
      </c>
      <c r="B769">
        <f t="shared" si="67"/>
        <v>2028</v>
      </c>
      <c r="C769" t="str">
        <f t="shared" si="66"/>
        <v>Sep-28</v>
      </c>
      <c r="D769">
        <f t="shared" si="68"/>
        <v>9</v>
      </c>
      <c r="E769">
        <f t="shared" si="69"/>
        <v>24</v>
      </c>
      <c r="F769" t="str">
        <f t="shared" si="70"/>
        <v>Sun</v>
      </c>
      <c r="G769">
        <f>WEEKNUM(Calender[[#This Row],[Date]])</f>
        <v>40</v>
      </c>
      <c r="H769" s="110" t="str">
        <f>TEXT(Calender[[#This Row],[Date]],"yymmdd")</f>
        <v>280924</v>
      </c>
    </row>
    <row r="770" spans="1:8" x14ac:dyDescent="0.3">
      <c r="A770" s="17">
        <f t="shared" si="71"/>
        <v>47021</v>
      </c>
      <c r="B770">
        <f t="shared" si="67"/>
        <v>2028</v>
      </c>
      <c r="C770" t="str">
        <f t="shared" ref="C770:C833" si="72">TEXT(A770,"mmm-yy")</f>
        <v>Sep-28</v>
      </c>
      <c r="D770">
        <f t="shared" si="68"/>
        <v>9</v>
      </c>
      <c r="E770">
        <f t="shared" si="69"/>
        <v>25</v>
      </c>
      <c r="F770" t="str">
        <f t="shared" si="70"/>
        <v>Mon</v>
      </c>
      <c r="G770">
        <f>WEEKNUM(Calender[[#This Row],[Date]])</f>
        <v>40</v>
      </c>
      <c r="H770" s="110" t="str">
        <f>TEXT(Calender[[#This Row],[Date]],"yymmdd")</f>
        <v>280925</v>
      </c>
    </row>
    <row r="771" spans="1:8" x14ac:dyDescent="0.3">
      <c r="A771" s="17">
        <f t="shared" si="71"/>
        <v>47022</v>
      </c>
      <c r="B771">
        <f t="shared" ref="B771:B834" si="73">YEAR(A771)</f>
        <v>2028</v>
      </c>
      <c r="C771" t="str">
        <f t="shared" si="72"/>
        <v>Sep-28</v>
      </c>
      <c r="D771">
        <f t="shared" ref="D771:D834" si="74">MONTH(A771)</f>
        <v>9</v>
      </c>
      <c r="E771">
        <f t="shared" ref="E771:E834" si="75">DAY(A771)</f>
        <v>26</v>
      </c>
      <c r="F771" t="str">
        <f t="shared" ref="F771:F834" si="76">TEXT(A771,"ddd")</f>
        <v>Tue</v>
      </c>
      <c r="G771">
        <f>WEEKNUM(Calender[[#This Row],[Date]])</f>
        <v>40</v>
      </c>
      <c r="H771" s="110" t="str">
        <f>TEXT(Calender[[#This Row],[Date]],"yymmdd")</f>
        <v>280926</v>
      </c>
    </row>
    <row r="772" spans="1:8" x14ac:dyDescent="0.3">
      <c r="A772" s="17">
        <f t="shared" ref="A772:A835" si="77">A771+1</f>
        <v>47023</v>
      </c>
      <c r="B772">
        <f t="shared" si="73"/>
        <v>2028</v>
      </c>
      <c r="C772" t="str">
        <f t="shared" si="72"/>
        <v>Sep-28</v>
      </c>
      <c r="D772">
        <f t="shared" si="74"/>
        <v>9</v>
      </c>
      <c r="E772">
        <f t="shared" si="75"/>
        <v>27</v>
      </c>
      <c r="F772" t="str">
        <f t="shared" si="76"/>
        <v>Wed</v>
      </c>
      <c r="G772">
        <f>WEEKNUM(Calender[[#This Row],[Date]])</f>
        <v>40</v>
      </c>
      <c r="H772" s="110" t="str">
        <f>TEXT(Calender[[#This Row],[Date]],"yymmdd")</f>
        <v>280927</v>
      </c>
    </row>
    <row r="773" spans="1:8" x14ac:dyDescent="0.3">
      <c r="A773" s="17">
        <f t="shared" si="77"/>
        <v>47024</v>
      </c>
      <c r="B773">
        <f t="shared" si="73"/>
        <v>2028</v>
      </c>
      <c r="C773" t="str">
        <f t="shared" si="72"/>
        <v>Sep-28</v>
      </c>
      <c r="D773">
        <f t="shared" si="74"/>
        <v>9</v>
      </c>
      <c r="E773">
        <f t="shared" si="75"/>
        <v>28</v>
      </c>
      <c r="F773" t="str">
        <f t="shared" si="76"/>
        <v>Thu</v>
      </c>
      <c r="G773">
        <f>WEEKNUM(Calender[[#This Row],[Date]])</f>
        <v>40</v>
      </c>
      <c r="H773" s="110" t="str">
        <f>TEXT(Calender[[#This Row],[Date]],"yymmdd")</f>
        <v>280928</v>
      </c>
    </row>
    <row r="774" spans="1:8" x14ac:dyDescent="0.3">
      <c r="A774" s="17">
        <f t="shared" si="77"/>
        <v>47025</v>
      </c>
      <c r="B774">
        <f t="shared" si="73"/>
        <v>2028</v>
      </c>
      <c r="C774" t="str">
        <f t="shared" si="72"/>
        <v>Sep-28</v>
      </c>
      <c r="D774">
        <f t="shared" si="74"/>
        <v>9</v>
      </c>
      <c r="E774">
        <f t="shared" si="75"/>
        <v>29</v>
      </c>
      <c r="F774" t="str">
        <f t="shared" si="76"/>
        <v>Fri</v>
      </c>
      <c r="G774">
        <f>WEEKNUM(Calender[[#This Row],[Date]])</f>
        <v>40</v>
      </c>
      <c r="H774" s="110" t="str">
        <f>TEXT(Calender[[#This Row],[Date]],"yymmdd")</f>
        <v>280929</v>
      </c>
    </row>
    <row r="775" spans="1:8" x14ac:dyDescent="0.3">
      <c r="A775" s="17">
        <f t="shared" si="77"/>
        <v>47026</v>
      </c>
      <c r="B775">
        <f t="shared" si="73"/>
        <v>2028</v>
      </c>
      <c r="C775" t="str">
        <f t="shared" si="72"/>
        <v>Sep-28</v>
      </c>
      <c r="D775">
        <f t="shared" si="74"/>
        <v>9</v>
      </c>
      <c r="E775">
        <f t="shared" si="75"/>
        <v>30</v>
      </c>
      <c r="F775" t="str">
        <f t="shared" si="76"/>
        <v>Sat</v>
      </c>
      <c r="G775">
        <f>WEEKNUM(Calender[[#This Row],[Date]])</f>
        <v>40</v>
      </c>
      <c r="H775" s="110" t="str">
        <f>TEXT(Calender[[#This Row],[Date]],"yymmdd")</f>
        <v>280930</v>
      </c>
    </row>
    <row r="776" spans="1:8" x14ac:dyDescent="0.3">
      <c r="A776" s="17">
        <f t="shared" si="77"/>
        <v>47027</v>
      </c>
      <c r="B776">
        <f t="shared" si="73"/>
        <v>2028</v>
      </c>
      <c r="C776" t="str">
        <f t="shared" si="72"/>
        <v>Oct-28</v>
      </c>
      <c r="D776">
        <f t="shared" si="74"/>
        <v>10</v>
      </c>
      <c r="E776">
        <f t="shared" si="75"/>
        <v>1</v>
      </c>
      <c r="F776" t="str">
        <f t="shared" si="76"/>
        <v>Sun</v>
      </c>
      <c r="G776">
        <f>WEEKNUM(Calender[[#This Row],[Date]])</f>
        <v>41</v>
      </c>
      <c r="H776" s="110" t="str">
        <f>TEXT(Calender[[#This Row],[Date]],"yymmdd")</f>
        <v>281001</v>
      </c>
    </row>
    <row r="777" spans="1:8" x14ac:dyDescent="0.3">
      <c r="A777" s="17">
        <f t="shared" si="77"/>
        <v>47028</v>
      </c>
      <c r="B777">
        <f t="shared" si="73"/>
        <v>2028</v>
      </c>
      <c r="C777" t="str">
        <f t="shared" si="72"/>
        <v>Oct-28</v>
      </c>
      <c r="D777">
        <f t="shared" si="74"/>
        <v>10</v>
      </c>
      <c r="E777">
        <f t="shared" si="75"/>
        <v>2</v>
      </c>
      <c r="F777" t="str">
        <f t="shared" si="76"/>
        <v>Mon</v>
      </c>
      <c r="G777">
        <f>WEEKNUM(Calender[[#This Row],[Date]])</f>
        <v>41</v>
      </c>
      <c r="H777" s="110" t="str">
        <f>TEXT(Calender[[#This Row],[Date]],"yymmdd")</f>
        <v>281002</v>
      </c>
    </row>
    <row r="778" spans="1:8" x14ac:dyDescent="0.3">
      <c r="A778" s="17">
        <f t="shared" si="77"/>
        <v>47029</v>
      </c>
      <c r="B778">
        <f t="shared" si="73"/>
        <v>2028</v>
      </c>
      <c r="C778" t="str">
        <f t="shared" si="72"/>
        <v>Oct-28</v>
      </c>
      <c r="D778">
        <f t="shared" si="74"/>
        <v>10</v>
      </c>
      <c r="E778">
        <f t="shared" si="75"/>
        <v>3</v>
      </c>
      <c r="F778" t="str">
        <f t="shared" si="76"/>
        <v>Tue</v>
      </c>
      <c r="G778">
        <f>WEEKNUM(Calender[[#This Row],[Date]])</f>
        <v>41</v>
      </c>
      <c r="H778" s="110" t="str">
        <f>TEXT(Calender[[#This Row],[Date]],"yymmdd")</f>
        <v>281003</v>
      </c>
    </row>
    <row r="779" spans="1:8" x14ac:dyDescent="0.3">
      <c r="A779" s="17">
        <f t="shared" si="77"/>
        <v>47030</v>
      </c>
      <c r="B779">
        <f t="shared" si="73"/>
        <v>2028</v>
      </c>
      <c r="C779" t="str">
        <f t="shared" si="72"/>
        <v>Oct-28</v>
      </c>
      <c r="D779">
        <f t="shared" si="74"/>
        <v>10</v>
      </c>
      <c r="E779">
        <f t="shared" si="75"/>
        <v>4</v>
      </c>
      <c r="F779" t="str">
        <f t="shared" si="76"/>
        <v>Wed</v>
      </c>
      <c r="G779">
        <f>WEEKNUM(Calender[[#This Row],[Date]])</f>
        <v>41</v>
      </c>
      <c r="H779" s="110" t="str">
        <f>TEXT(Calender[[#This Row],[Date]],"yymmdd")</f>
        <v>281004</v>
      </c>
    </row>
    <row r="780" spans="1:8" x14ac:dyDescent="0.3">
      <c r="A780" s="17">
        <f t="shared" si="77"/>
        <v>47031</v>
      </c>
      <c r="B780">
        <f t="shared" si="73"/>
        <v>2028</v>
      </c>
      <c r="C780" t="str">
        <f t="shared" si="72"/>
        <v>Oct-28</v>
      </c>
      <c r="D780">
        <f t="shared" si="74"/>
        <v>10</v>
      </c>
      <c r="E780">
        <f t="shared" si="75"/>
        <v>5</v>
      </c>
      <c r="F780" t="str">
        <f t="shared" si="76"/>
        <v>Thu</v>
      </c>
      <c r="G780">
        <f>WEEKNUM(Calender[[#This Row],[Date]])</f>
        <v>41</v>
      </c>
      <c r="H780" s="110" t="str">
        <f>TEXT(Calender[[#This Row],[Date]],"yymmdd")</f>
        <v>281005</v>
      </c>
    </row>
    <row r="781" spans="1:8" x14ac:dyDescent="0.3">
      <c r="A781" s="17">
        <f t="shared" si="77"/>
        <v>47032</v>
      </c>
      <c r="B781">
        <f t="shared" si="73"/>
        <v>2028</v>
      </c>
      <c r="C781" t="str">
        <f t="shared" si="72"/>
        <v>Oct-28</v>
      </c>
      <c r="D781">
        <f t="shared" si="74"/>
        <v>10</v>
      </c>
      <c r="E781">
        <f t="shared" si="75"/>
        <v>6</v>
      </c>
      <c r="F781" t="str">
        <f t="shared" si="76"/>
        <v>Fri</v>
      </c>
      <c r="G781">
        <f>WEEKNUM(Calender[[#This Row],[Date]])</f>
        <v>41</v>
      </c>
      <c r="H781" s="110" t="str">
        <f>TEXT(Calender[[#This Row],[Date]],"yymmdd")</f>
        <v>281006</v>
      </c>
    </row>
    <row r="782" spans="1:8" x14ac:dyDescent="0.3">
      <c r="A782" s="17">
        <f t="shared" si="77"/>
        <v>47033</v>
      </c>
      <c r="B782">
        <f t="shared" si="73"/>
        <v>2028</v>
      </c>
      <c r="C782" t="str">
        <f t="shared" si="72"/>
        <v>Oct-28</v>
      </c>
      <c r="D782">
        <f t="shared" si="74"/>
        <v>10</v>
      </c>
      <c r="E782">
        <f t="shared" si="75"/>
        <v>7</v>
      </c>
      <c r="F782" t="str">
        <f t="shared" si="76"/>
        <v>Sat</v>
      </c>
      <c r="G782">
        <f>WEEKNUM(Calender[[#This Row],[Date]])</f>
        <v>41</v>
      </c>
      <c r="H782" s="110" t="str">
        <f>TEXT(Calender[[#This Row],[Date]],"yymmdd")</f>
        <v>281007</v>
      </c>
    </row>
    <row r="783" spans="1:8" x14ac:dyDescent="0.3">
      <c r="A783" s="17">
        <f t="shared" si="77"/>
        <v>47034</v>
      </c>
      <c r="B783">
        <f t="shared" si="73"/>
        <v>2028</v>
      </c>
      <c r="C783" t="str">
        <f t="shared" si="72"/>
        <v>Oct-28</v>
      </c>
      <c r="D783">
        <f t="shared" si="74"/>
        <v>10</v>
      </c>
      <c r="E783">
        <f t="shared" si="75"/>
        <v>8</v>
      </c>
      <c r="F783" t="str">
        <f t="shared" si="76"/>
        <v>Sun</v>
      </c>
      <c r="G783">
        <f>WEEKNUM(Calender[[#This Row],[Date]])</f>
        <v>42</v>
      </c>
      <c r="H783" s="110" t="str">
        <f>TEXT(Calender[[#This Row],[Date]],"yymmdd")</f>
        <v>281008</v>
      </c>
    </row>
    <row r="784" spans="1:8" x14ac:dyDescent="0.3">
      <c r="A784" s="17">
        <f t="shared" si="77"/>
        <v>47035</v>
      </c>
      <c r="B784">
        <f t="shared" si="73"/>
        <v>2028</v>
      </c>
      <c r="C784" t="str">
        <f t="shared" si="72"/>
        <v>Oct-28</v>
      </c>
      <c r="D784">
        <f t="shared" si="74"/>
        <v>10</v>
      </c>
      <c r="E784">
        <f t="shared" si="75"/>
        <v>9</v>
      </c>
      <c r="F784" t="str">
        <f t="shared" si="76"/>
        <v>Mon</v>
      </c>
      <c r="G784">
        <f>WEEKNUM(Calender[[#This Row],[Date]])</f>
        <v>42</v>
      </c>
      <c r="H784" s="110" t="str">
        <f>TEXT(Calender[[#This Row],[Date]],"yymmdd")</f>
        <v>281009</v>
      </c>
    </row>
    <row r="785" spans="1:8" x14ac:dyDescent="0.3">
      <c r="A785" s="17">
        <f t="shared" si="77"/>
        <v>47036</v>
      </c>
      <c r="B785">
        <f t="shared" si="73"/>
        <v>2028</v>
      </c>
      <c r="C785" t="str">
        <f t="shared" si="72"/>
        <v>Oct-28</v>
      </c>
      <c r="D785">
        <f t="shared" si="74"/>
        <v>10</v>
      </c>
      <c r="E785">
        <f t="shared" si="75"/>
        <v>10</v>
      </c>
      <c r="F785" t="str">
        <f t="shared" si="76"/>
        <v>Tue</v>
      </c>
      <c r="G785">
        <f>WEEKNUM(Calender[[#This Row],[Date]])</f>
        <v>42</v>
      </c>
      <c r="H785" s="110" t="str">
        <f>TEXT(Calender[[#This Row],[Date]],"yymmdd")</f>
        <v>281010</v>
      </c>
    </row>
    <row r="786" spans="1:8" x14ac:dyDescent="0.3">
      <c r="A786" s="17">
        <f t="shared" si="77"/>
        <v>47037</v>
      </c>
      <c r="B786">
        <f t="shared" si="73"/>
        <v>2028</v>
      </c>
      <c r="C786" t="str">
        <f t="shared" si="72"/>
        <v>Oct-28</v>
      </c>
      <c r="D786">
        <f t="shared" si="74"/>
        <v>10</v>
      </c>
      <c r="E786">
        <f t="shared" si="75"/>
        <v>11</v>
      </c>
      <c r="F786" t="str">
        <f t="shared" si="76"/>
        <v>Wed</v>
      </c>
      <c r="G786">
        <f>WEEKNUM(Calender[[#This Row],[Date]])</f>
        <v>42</v>
      </c>
      <c r="H786" s="110" t="str">
        <f>TEXT(Calender[[#This Row],[Date]],"yymmdd")</f>
        <v>281011</v>
      </c>
    </row>
    <row r="787" spans="1:8" x14ac:dyDescent="0.3">
      <c r="A787" s="17">
        <f t="shared" si="77"/>
        <v>47038</v>
      </c>
      <c r="B787">
        <f t="shared" si="73"/>
        <v>2028</v>
      </c>
      <c r="C787" t="str">
        <f t="shared" si="72"/>
        <v>Oct-28</v>
      </c>
      <c r="D787">
        <f t="shared" si="74"/>
        <v>10</v>
      </c>
      <c r="E787">
        <f t="shared" si="75"/>
        <v>12</v>
      </c>
      <c r="F787" t="str">
        <f t="shared" si="76"/>
        <v>Thu</v>
      </c>
      <c r="G787">
        <f>WEEKNUM(Calender[[#This Row],[Date]])</f>
        <v>42</v>
      </c>
      <c r="H787" s="110" t="str">
        <f>TEXT(Calender[[#This Row],[Date]],"yymmdd")</f>
        <v>281012</v>
      </c>
    </row>
    <row r="788" spans="1:8" x14ac:dyDescent="0.3">
      <c r="A788" s="17">
        <f t="shared" si="77"/>
        <v>47039</v>
      </c>
      <c r="B788">
        <f t="shared" si="73"/>
        <v>2028</v>
      </c>
      <c r="C788" t="str">
        <f t="shared" si="72"/>
        <v>Oct-28</v>
      </c>
      <c r="D788">
        <f t="shared" si="74"/>
        <v>10</v>
      </c>
      <c r="E788">
        <f t="shared" si="75"/>
        <v>13</v>
      </c>
      <c r="F788" t="str">
        <f t="shared" si="76"/>
        <v>Fri</v>
      </c>
      <c r="G788">
        <f>WEEKNUM(Calender[[#This Row],[Date]])</f>
        <v>42</v>
      </c>
      <c r="H788" s="110" t="str">
        <f>TEXT(Calender[[#This Row],[Date]],"yymmdd")</f>
        <v>281013</v>
      </c>
    </row>
    <row r="789" spans="1:8" x14ac:dyDescent="0.3">
      <c r="A789" s="17">
        <f t="shared" si="77"/>
        <v>47040</v>
      </c>
      <c r="B789">
        <f t="shared" si="73"/>
        <v>2028</v>
      </c>
      <c r="C789" t="str">
        <f t="shared" si="72"/>
        <v>Oct-28</v>
      </c>
      <c r="D789">
        <f t="shared" si="74"/>
        <v>10</v>
      </c>
      <c r="E789">
        <f t="shared" si="75"/>
        <v>14</v>
      </c>
      <c r="F789" t="str">
        <f t="shared" si="76"/>
        <v>Sat</v>
      </c>
      <c r="G789">
        <f>WEEKNUM(Calender[[#This Row],[Date]])</f>
        <v>42</v>
      </c>
      <c r="H789" s="110" t="str">
        <f>TEXT(Calender[[#This Row],[Date]],"yymmdd")</f>
        <v>281014</v>
      </c>
    </row>
    <row r="790" spans="1:8" x14ac:dyDescent="0.3">
      <c r="A790" s="17">
        <f t="shared" si="77"/>
        <v>47041</v>
      </c>
      <c r="B790">
        <f t="shared" si="73"/>
        <v>2028</v>
      </c>
      <c r="C790" t="str">
        <f t="shared" si="72"/>
        <v>Oct-28</v>
      </c>
      <c r="D790">
        <f t="shared" si="74"/>
        <v>10</v>
      </c>
      <c r="E790">
        <f t="shared" si="75"/>
        <v>15</v>
      </c>
      <c r="F790" t="str">
        <f t="shared" si="76"/>
        <v>Sun</v>
      </c>
      <c r="G790">
        <f>WEEKNUM(Calender[[#This Row],[Date]])</f>
        <v>43</v>
      </c>
      <c r="H790" s="110" t="str">
        <f>TEXT(Calender[[#This Row],[Date]],"yymmdd")</f>
        <v>281015</v>
      </c>
    </row>
    <row r="791" spans="1:8" x14ac:dyDescent="0.3">
      <c r="A791" s="17">
        <f t="shared" si="77"/>
        <v>47042</v>
      </c>
      <c r="B791">
        <f t="shared" si="73"/>
        <v>2028</v>
      </c>
      <c r="C791" t="str">
        <f t="shared" si="72"/>
        <v>Oct-28</v>
      </c>
      <c r="D791">
        <f t="shared" si="74"/>
        <v>10</v>
      </c>
      <c r="E791">
        <f t="shared" si="75"/>
        <v>16</v>
      </c>
      <c r="F791" t="str">
        <f t="shared" si="76"/>
        <v>Mon</v>
      </c>
      <c r="G791">
        <f>WEEKNUM(Calender[[#This Row],[Date]])</f>
        <v>43</v>
      </c>
      <c r="H791" s="110" t="str">
        <f>TEXT(Calender[[#This Row],[Date]],"yymmdd")</f>
        <v>281016</v>
      </c>
    </row>
    <row r="792" spans="1:8" x14ac:dyDescent="0.3">
      <c r="A792" s="17">
        <f t="shared" si="77"/>
        <v>47043</v>
      </c>
      <c r="B792">
        <f t="shared" si="73"/>
        <v>2028</v>
      </c>
      <c r="C792" t="str">
        <f t="shared" si="72"/>
        <v>Oct-28</v>
      </c>
      <c r="D792">
        <f t="shared" si="74"/>
        <v>10</v>
      </c>
      <c r="E792">
        <f t="shared" si="75"/>
        <v>17</v>
      </c>
      <c r="F792" t="str">
        <f t="shared" si="76"/>
        <v>Tue</v>
      </c>
      <c r="G792">
        <f>WEEKNUM(Calender[[#This Row],[Date]])</f>
        <v>43</v>
      </c>
      <c r="H792" s="110" t="str">
        <f>TEXT(Calender[[#This Row],[Date]],"yymmdd")</f>
        <v>281017</v>
      </c>
    </row>
    <row r="793" spans="1:8" x14ac:dyDescent="0.3">
      <c r="A793" s="17">
        <f t="shared" si="77"/>
        <v>47044</v>
      </c>
      <c r="B793">
        <f t="shared" si="73"/>
        <v>2028</v>
      </c>
      <c r="C793" t="str">
        <f t="shared" si="72"/>
        <v>Oct-28</v>
      </c>
      <c r="D793">
        <f t="shared" si="74"/>
        <v>10</v>
      </c>
      <c r="E793">
        <f t="shared" si="75"/>
        <v>18</v>
      </c>
      <c r="F793" t="str">
        <f t="shared" si="76"/>
        <v>Wed</v>
      </c>
      <c r="G793">
        <f>WEEKNUM(Calender[[#This Row],[Date]])</f>
        <v>43</v>
      </c>
      <c r="H793" s="110" t="str">
        <f>TEXT(Calender[[#This Row],[Date]],"yymmdd")</f>
        <v>281018</v>
      </c>
    </row>
    <row r="794" spans="1:8" x14ac:dyDescent="0.3">
      <c r="A794" s="17">
        <f t="shared" si="77"/>
        <v>47045</v>
      </c>
      <c r="B794">
        <f t="shared" si="73"/>
        <v>2028</v>
      </c>
      <c r="C794" t="str">
        <f t="shared" si="72"/>
        <v>Oct-28</v>
      </c>
      <c r="D794">
        <f t="shared" si="74"/>
        <v>10</v>
      </c>
      <c r="E794">
        <f t="shared" si="75"/>
        <v>19</v>
      </c>
      <c r="F794" t="str">
        <f t="shared" si="76"/>
        <v>Thu</v>
      </c>
      <c r="G794">
        <f>WEEKNUM(Calender[[#This Row],[Date]])</f>
        <v>43</v>
      </c>
      <c r="H794" s="110" t="str">
        <f>TEXT(Calender[[#This Row],[Date]],"yymmdd")</f>
        <v>281019</v>
      </c>
    </row>
    <row r="795" spans="1:8" x14ac:dyDescent="0.3">
      <c r="A795" s="17">
        <f t="shared" si="77"/>
        <v>47046</v>
      </c>
      <c r="B795">
        <f t="shared" si="73"/>
        <v>2028</v>
      </c>
      <c r="C795" t="str">
        <f t="shared" si="72"/>
        <v>Oct-28</v>
      </c>
      <c r="D795">
        <f t="shared" si="74"/>
        <v>10</v>
      </c>
      <c r="E795">
        <f t="shared" si="75"/>
        <v>20</v>
      </c>
      <c r="F795" t="str">
        <f t="shared" si="76"/>
        <v>Fri</v>
      </c>
      <c r="G795">
        <f>WEEKNUM(Calender[[#This Row],[Date]])</f>
        <v>43</v>
      </c>
      <c r="H795" s="110" t="str">
        <f>TEXT(Calender[[#This Row],[Date]],"yymmdd")</f>
        <v>281020</v>
      </c>
    </row>
    <row r="796" spans="1:8" x14ac:dyDescent="0.3">
      <c r="A796" s="17">
        <f t="shared" si="77"/>
        <v>47047</v>
      </c>
      <c r="B796">
        <f t="shared" si="73"/>
        <v>2028</v>
      </c>
      <c r="C796" t="str">
        <f t="shared" si="72"/>
        <v>Oct-28</v>
      </c>
      <c r="D796">
        <f t="shared" si="74"/>
        <v>10</v>
      </c>
      <c r="E796">
        <f t="shared" si="75"/>
        <v>21</v>
      </c>
      <c r="F796" t="str">
        <f t="shared" si="76"/>
        <v>Sat</v>
      </c>
      <c r="G796">
        <f>WEEKNUM(Calender[[#This Row],[Date]])</f>
        <v>43</v>
      </c>
      <c r="H796" s="110" t="str">
        <f>TEXT(Calender[[#This Row],[Date]],"yymmdd")</f>
        <v>281021</v>
      </c>
    </row>
    <row r="797" spans="1:8" x14ac:dyDescent="0.3">
      <c r="A797" s="17">
        <f t="shared" si="77"/>
        <v>47048</v>
      </c>
      <c r="B797">
        <f t="shared" si="73"/>
        <v>2028</v>
      </c>
      <c r="C797" t="str">
        <f t="shared" si="72"/>
        <v>Oct-28</v>
      </c>
      <c r="D797">
        <f t="shared" si="74"/>
        <v>10</v>
      </c>
      <c r="E797">
        <f t="shared" si="75"/>
        <v>22</v>
      </c>
      <c r="F797" t="str">
        <f t="shared" si="76"/>
        <v>Sun</v>
      </c>
      <c r="G797">
        <f>WEEKNUM(Calender[[#This Row],[Date]])</f>
        <v>44</v>
      </c>
      <c r="H797" s="110" t="str">
        <f>TEXT(Calender[[#This Row],[Date]],"yymmdd")</f>
        <v>281022</v>
      </c>
    </row>
    <row r="798" spans="1:8" x14ac:dyDescent="0.3">
      <c r="A798" s="17">
        <f t="shared" si="77"/>
        <v>47049</v>
      </c>
      <c r="B798">
        <f t="shared" si="73"/>
        <v>2028</v>
      </c>
      <c r="C798" t="str">
        <f t="shared" si="72"/>
        <v>Oct-28</v>
      </c>
      <c r="D798">
        <f t="shared" si="74"/>
        <v>10</v>
      </c>
      <c r="E798">
        <f t="shared" si="75"/>
        <v>23</v>
      </c>
      <c r="F798" t="str">
        <f t="shared" si="76"/>
        <v>Mon</v>
      </c>
      <c r="G798">
        <f>WEEKNUM(Calender[[#This Row],[Date]])</f>
        <v>44</v>
      </c>
      <c r="H798" s="110" t="str">
        <f>TEXT(Calender[[#This Row],[Date]],"yymmdd")</f>
        <v>281023</v>
      </c>
    </row>
    <row r="799" spans="1:8" x14ac:dyDescent="0.3">
      <c r="A799" s="17">
        <f t="shared" si="77"/>
        <v>47050</v>
      </c>
      <c r="B799">
        <f t="shared" si="73"/>
        <v>2028</v>
      </c>
      <c r="C799" t="str">
        <f t="shared" si="72"/>
        <v>Oct-28</v>
      </c>
      <c r="D799">
        <f t="shared" si="74"/>
        <v>10</v>
      </c>
      <c r="E799">
        <f t="shared" si="75"/>
        <v>24</v>
      </c>
      <c r="F799" t="str">
        <f t="shared" si="76"/>
        <v>Tue</v>
      </c>
      <c r="G799">
        <f>WEEKNUM(Calender[[#This Row],[Date]])</f>
        <v>44</v>
      </c>
      <c r="H799" s="110" t="str">
        <f>TEXT(Calender[[#This Row],[Date]],"yymmdd")</f>
        <v>281024</v>
      </c>
    </row>
    <row r="800" spans="1:8" x14ac:dyDescent="0.3">
      <c r="A800" s="17">
        <f t="shared" si="77"/>
        <v>47051</v>
      </c>
      <c r="B800">
        <f t="shared" si="73"/>
        <v>2028</v>
      </c>
      <c r="C800" t="str">
        <f t="shared" si="72"/>
        <v>Oct-28</v>
      </c>
      <c r="D800">
        <f t="shared" si="74"/>
        <v>10</v>
      </c>
      <c r="E800">
        <f t="shared" si="75"/>
        <v>25</v>
      </c>
      <c r="F800" t="str">
        <f t="shared" si="76"/>
        <v>Wed</v>
      </c>
      <c r="G800">
        <f>WEEKNUM(Calender[[#This Row],[Date]])</f>
        <v>44</v>
      </c>
      <c r="H800" s="110" t="str">
        <f>TEXT(Calender[[#This Row],[Date]],"yymmdd")</f>
        <v>281025</v>
      </c>
    </row>
    <row r="801" spans="1:8" x14ac:dyDescent="0.3">
      <c r="A801" s="17">
        <f t="shared" si="77"/>
        <v>47052</v>
      </c>
      <c r="B801">
        <f t="shared" si="73"/>
        <v>2028</v>
      </c>
      <c r="C801" t="str">
        <f t="shared" si="72"/>
        <v>Oct-28</v>
      </c>
      <c r="D801">
        <f t="shared" si="74"/>
        <v>10</v>
      </c>
      <c r="E801">
        <f t="shared" si="75"/>
        <v>26</v>
      </c>
      <c r="F801" t="str">
        <f t="shared" si="76"/>
        <v>Thu</v>
      </c>
      <c r="G801">
        <f>WEEKNUM(Calender[[#This Row],[Date]])</f>
        <v>44</v>
      </c>
      <c r="H801" s="110" t="str">
        <f>TEXT(Calender[[#This Row],[Date]],"yymmdd")</f>
        <v>281026</v>
      </c>
    </row>
    <row r="802" spans="1:8" x14ac:dyDescent="0.3">
      <c r="A802" s="17">
        <f t="shared" si="77"/>
        <v>47053</v>
      </c>
      <c r="B802">
        <f t="shared" si="73"/>
        <v>2028</v>
      </c>
      <c r="C802" t="str">
        <f t="shared" si="72"/>
        <v>Oct-28</v>
      </c>
      <c r="D802">
        <f t="shared" si="74"/>
        <v>10</v>
      </c>
      <c r="E802">
        <f t="shared" si="75"/>
        <v>27</v>
      </c>
      <c r="F802" t="str">
        <f t="shared" si="76"/>
        <v>Fri</v>
      </c>
      <c r="G802">
        <f>WEEKNUM(Calender[[#This Row],[Date]])</f>
        <v>44</v>
      </c>
      <c r="H802" s="110" t="str">
        <f>TEXT(Calender[[#This Row],[Date]],"yymmdd")</f>
        <v>281027</v>
      </c>
    </row>
    <row r="803" spans="1:8" x14ac:dyDescent="0.3">
      <c r="A803" s="17">
        <f t="shared" si="77"/>
        <v>47054</v>
      </c>
      <c r="B803">
        <f t="shared" si="73"/>
        <v>2028</v>
      </c>
      <c r="C803" t="str">
        <f t="shared" si="72"/>
        <v>Oct-28</v>
      </c>
      <c r="D803">
        <f t="shared" si="74"/>
        <v>10</v>
      </c>
      <c r="E803">
        <f t="shared" si="75"/>
        <v>28</v>
      </c>
      <c r="F803" t="str">
        <f t="shared" si="76"/>
        <v>Sat</v>
      </c>
      <c r="G803">
        <f>WEEKNUM(Calender[[#This Row],[Date]])</f>
        <v>44</v>
      </c>
      <c r="H803" s="110" t="str">
        <f>TEXT(Calender[[#This Row],[Date]],"yymmdd")</f>
        <v>281028</v>
      </c>
    </row>
    <row r="804" spans="1:8" x14ac:dyDescent="0.3">
      <c r="A804" s="17">
        <f t="shared" si="77"/>
        <v>47055</v>
      </c>
      <c r="B804">
        <f t="shared" si="73"/>
        <v>2028</v>
      </c>
      <c r="C804" t="str">
        <f t="shared" si="72"/>
        <v>Oct-28</v>
      </c>
      <c r="D804">
        <f t="shared" si="74"/>
        <v>10</v>
      </c>
      <c r="E804">
        <f t="shared" si="75"/>
        <v>29</v>
      </c>
      <c r="F804" t="str">
        <f t="shared" si="76"/>
        <v>Sun</v>
      </c>
      <c r="G804">
        <f>WEEKNUM(Calender[[#This Row],[Date]])</f>
        <v>45</v>
      </c>
      <c r="H804" s="110" t="str">
        <f>TEXT(Calender[[#This Row],[Date]],"yymmdd")</f>
        <v>281029</v>
      </c>
    </row>
    <row r="805" spans="1:8" x14ac:dyDescent="0.3">
      <c r="A805" s="17">
        <f t="shared" si="77"/>
        <v>47056</v>
      </c>
      <c r="B805">
        <f t="shared" si="73"/>
        <v>2028</v>
      </c>
      <c r="C805" t="str">
        <f t="shared" si="72"/>
        <v>Oct-28</v>
      </c>
      <c r="D805">
        <f t="shared" si="74"/>
        <v>10</v>
      </c>
      <c r="E805">
        <f t="shared" si="75"/>
        <v>30</v>
      </c>
      <c r="F805" t="str">
        <f t="shared" si="76"/>
        <v>Mon</v>
      </c>
      <c r="G805">
        <f>WEEKNUM(Calender[[#This Row],[Date]])</f>
        <v>45</v>
      </c>
      <c r="H805" s="110" t="str">
        <f>TEXT(Calender[[#This Row],[Date]],"yymmdd")</f>
        <v>281030</v>
      </c>
    </row>
    <row r="806" spans="1:8" x14ac:dyDescent="0.3">
      <c r="A806" s="17">
        <f t="shared" si="77"/>
        <v>47057</v>
      </c>
      <c r="B806">
        <f t="shared" si="73"/>
        <v>2028</v>
      </c>
      <c r="C806" t="str">
        <f t="shared" si="72"/>
        <v>Oct-28</v>
      </c>
      <c r="D806">
        <f t="shared" si="74"/>
        <v>10</v>
      </c>
      <c r="E806">
        <f t="shared" si="75"/>
        <v>31</v>
      </c>
      <c r="F806" t="str">
        <f t="shared" si="76"/>
        <v>Tue</v>
      </c>
      <c r="G806">
        <f>WEEKNUM(Calender[[#This Row],[Date]])</f>
        <v>45</v>
      </c>
      <c r="H806" s="110" t="str">
        <f>TEXT(Calender[[#This Row],[Date]],"yymmdd")</f>
        <v>281031</v>
      </c>
    </row>
    <row r="807" spans="1:8" x14ac:dyDescent="0.3">
      <c r="A807" s="17">
        <f t="shared" si="77"/>
        <v>47058</v>
      </c>
      <c r="B807">
        <f t="shared" si="73"/>
        <v>2028</v>
      </c>
      <c r="C807" t="str">
        <f t="shared" si="72"/>
        <v>Nov-28</v>
      </c>
      <c r="D807">
        <f t="shared" si="74"/>
        <v>11</v>
      </c>
      <c r="E807">
        <f t="shared" si="75"/>
        <v>1</v>
      </c>
      <c r="F807" t="str">
        <f t="shared" si="76"/>
        <v>Wed</v>
      </c>
      <c r="G807">
        <f>WEEKNUM(Calender[[#This Row],[Date]])</f>
        <v>45</v>
      </c>
      <c r="H807" s="110" t="str">
        <f>TEXT(Calender[[#This Row],[Date]],"yymmdd")</f>
        <v>281101</v>
      </c>
    </row>
    <row r="808" spans="1:8" x14ac:dyDescent="0.3">
      <c r="A808" s="17">
        <f t="shared" si="77"/>
        <v>47059</v>
      </c>
      <c r="B808">
        <f t="shared" si="73"/>
        <v>2028</v>
      </c>
      <c r="C808" t="str">
        <f t="shared" si="72"/>
        <v>Nov-28</v>
      </c>
      <c r="D808">
        <f t="shared" si="74"/>
        <v>11</v>
      </c>
      <c r="E808">
        <f t="shared" si="75"/>
        <v>2</v>
      </c>
      <c r="F808" t="str">
        <f t="shared" si="76"/>
        <v>Thu</v>
      </c>
      <c r="G808">
        <f>WEEKNUM(Calender[[#This Row],[Date]])</f>
        <v>45</v>
      </c>
      <c r="H808" s="110" t="str">
        <f>TEXT(Calender[[#This Row],[Date]],"yymmdd")</f>
        <v>281102</v>
      </c>
    </row>
    <row r="809" spans="1:8" x14ac:dyDescent="0.3">
      <c r="A809" s="17">
        <f t="shared" si="77"/>
        <v>47060</v>
      </c>
      <c r="B809">
        <f t="shared" si="73"/>
        <v>2028</v>
      </c>
      <c r="C809" t="str">
        <f t="shared" si="72"/>
        <v>Nov-28</v>
      </c>
      <c r="D809">
        <f t="shared" si="74"/>
        <v>11</v>
      </c>
      <c r="E809">
        <f t="shared" si="75"/>
        <v>3</v>
      </c>
      <c r="F809" t="str">
        <f t="shared" si="76"/>
        <v>Fri</v>
      </c>
      <c r="G809">
        <f>WEEKNUM(Calender[[#This Row],[Date]])</f>
        <v>45</v>
      </c>
      <c r="H809" s="110" t="str">
        <f>TEXT(Calender[[#This Row],[Date]],"yymmdd")</f>
        <v>281103</v>
      </c>
    </row>
    <row r="810" spans="1:8" x14ac:dyDescent="0.3">
      <c r="A810" s="17">
        <f t="shared" si="77"/>
        <v>47061</v>
      </c>
      <c r="B810">
        <f t="shared" si="73"/>
        <v>2028</v>
      </c>
      <c r="C810" t="str">
        <f t="shared" si="72"/>
        <v>Nov-28</v>
      </c>
      <c r="D810">
        <f t="shared" si="74"/>
        <v>11</v>
      </c>
      <c r="E810">
        <f t="shared" si="75"/>
        <v>4</v>
      </c>
      <c r="F810" t="str">
        <f t="shared" si="76"/>
        <v>Sat</v>
      </c>
      <c r="G810">
        <f>WEEKNUM(Calender[[#This Row],[Date]])</f>
        <v>45</v>
      </c>
      <c r="H810" s="110" t="str">
        <f>TEXT(Calender[[#This Row],[Date]],"yymmdd")</f>
        <v>281104</v>
      </c>
    </row>
    <row r="811" spans="1:8" x14ac:dyDescent="0.3">
      <c r="A811" s="17">
        <f t="shared" si="77"/>
        <v>47062</v>
      </c>
      <c r="B811">
        <f t="shared" si="73"/>
        <v>2028</v>
      </c>
      <c r="C811" t="str">
        <f t="shared" si="72"/>
        <v>Nov-28</v>
      </c>
      <c r="D811">
        <f t="shared" si="74"/>
        <v>11</v>
      </c>
      <c r="E811">
        <f t="shared" si="75"/>
        <v>5</v>
      </c>
      <c r="F811" t="str">
        <f t="shared" si="76"/>
        <v>Sun</v>
      </c>
      <c r="G811">
        <f>WEEKNUM(Calender[[#This Row],[Date]])</f>
        <v>46</v>
      </c>
      <c r="H811" s="110" t="str">
        <f>TEXT(Calender[[#This Row],[Date]],"yymmdd")</f>
        <v>281105</v>
      </c>
    </row>
    <row r="812" spans="1:8" x14ac:dyDescent="0.3">
      <c r="A812" s="17">
        <f t="shared" si="77"/>
        <v>47063</v>
      </c>
      <c r="B812">
        <f t="shared" si="73"/>
        <v>2028</v>
      </c>
      <c r="C812" t="str">
        <f t="shared" si="72"/>
        <v>Nov-28</v>
      </c>
      <c r="D812">
        <f t="shared" si="74"/>
        <v>11</v>
      </c>
      <c r="E812">
        <f t="shared" si="75"/>
        <v>6</v>
      </c>
      <c r="F812" t="str">
        <f t="shared" si="76"/>
        <v>Mon</v>
      </c>
      <c r="G812">
        <f>WEEKNUM(Calender[[#This Row],[Date]])</f>
        <v>46</v>
      </c>
      <c r="H812" s="110" t="str">
        <f>TEXT(Calender[[#This Row],[Date]],"yymmdd")</f>
        <v>281106</v>
      </c>
    </row>
    <row r="813" spans="1:8" x14ac:dyDescent="0.3">
      <c r="A813" s="17">
        <f t="shared" si="77"/>
        <v>47064</v>
      </c>
      <c r="B813">
        <f t="shared" si="73"/>
        <v>2028</v>
      </c>
      <c r="C813" t="str">
        <f t="shared" si="72"/>
        <v>Nov-28</v>
      </c>
      <c r="D813">
        <f t="shared" si="74"/>
        <v>11</v>
      </c>
      <c r="E813">
        <f t="shared" si="75"/>
        <v>7</v>
      </c>
      <c r="F813" t="str">
        <f t="shared" si="76"/>
        <v>Tue</v>
      </c>
      <c r="G813">
        <f>WEEKNUM(Calender[[#This Row],[Date]])</f>
        <v>46</v>
      </c>
      <c r="H813" s="110" t="str">
        <f>TEXT(Calender[[#This Row],[Date]],"yymmdd")</f>
        <v>281107</v>
      </c>
    </row>
    <row r="814" spans="1:8" x14ac:dyDescent="0.3">
      <c r="A814" s="17">
        <f t="shared" si="77"/>
        <v>47065</v>
      </c>
      <c r="B814">
        <f t="shared" si="73"/>
        <v>2028</v>
      </c>
      <c r="C814" t="str">
        <f t="shared" si="72"/>
        <v>Nov-28</v>
      </c>
      <c r="D814">
        <f t="shared" si="74"/>
        <v>11</v>
      </c>
      <c r="E814">
        <f t="shared" si="75"/>
        <v>8</v>
      </c>
      <c r="F814" t="str">
        <f t="shared" si="76"/>
        <v>Wed</v>
      </c>
      <c r="G814">
        <f>WEEKNUM(Calender[[#This Row],[Date]])</f>
        <v>46</v>
      </c>
      <c r="H814" s="110" t="str">
        <f>TEXT(Calender[[#This Row],[Date]],"yymmdd")</f>
        <v>281108</v>
      </c>
    </row>
    <row r="815" spans="1:8" x14ac:dyDescent="0.3">
      <c r="A815" s="17">
        <f t="shared" si="77"/>
        <v>47066</v>
      </c>
      <c r="B815">
        <f t="shared" si="73"/>
        <v>2028</v>
      </c>
      <c r="C815" t="str">
        <f t="shared" si="72"/>
        <v>Nov-28</v>
      </c>
      <c r="D815">
        <f t="shared" si="74"/>
        <v>11</v>
      </c>
      <c r="E815">
        <f t="shared" si="75"/>
        <v>9</v>
      </c>
      <c r="F815" t="str">
        <f t="shared" si="76"/>
        <v>Thu</v>
      </c>
      <c r="G815">
        <f>WEEKNUM(Calender[[#This Row],[Date]])</f>
        <v>46</v>
      </c>
      <c r="H815" s="110" t="str">
        <f>TEXT(Calender[[#This Row],[Date]],"yymmdd")</f>
        <v>281109</v>
      </c>
    </row>
    <row r="816" spans="1:8" x14ac:dyDescent="0.3">
      <c r="A816" s="17">
        <f t="shared" si="77"/>
        <v>47067</v>
      </c>
      <c r="B816">
        <f t="shared" si="73"/>
        <v>2028</v>
      </c>
      <c r="C816" t="str">
        <f t="shared" si="72"/>
        <v>Nov-28</v>
      </c>
      <c r="D816">
        <f t="shared" si="74"/>
        <v>11</v>
      </c>
      <c r="E816">
        <f t="shared" si="75"/>
        <v>10</v>
      </c>
      <c r="F816" t="str">
        <f t="shared" si="76"/>
        <v>Fri</v>
      </c>
      <c r="G816">
        <f>WEEKNUM(Calender[[#This Row],[Date]])</f>
        <v>46</v>
      </c>
      <c r="H816" s="110" t="str">
        <f>TEXT(Calender[[#This Row],[Date]],"yymmdd")</f>
        <v>281110</v>
      </c>
    </row>
    <row r="817" spans="1:8" x14ac:dyDescent="0.3">
      <c r="A817" s="17">
        <f t="shared" si="77"/>
        <v>47068</v>
      </c>
      <c r="B817">
        <f t="shared" si="73"/>
        <v>2028</v>
      </c>
      <c r="C817" t="str">
        <f t="shared" si="72"/>
        <v>Nov-28</v>
      </c>
      <c r="D817">
        <f t="shared" si="74"/>
        <v>11</v>
      </c>
      <c r="E817">
        <f t="shared" si="75"/>
        <v>11</v>
      </c>
      <c r="F817" t="str">
        <f t="shared" si="76"/>
        <v>Sat</v>
      </c>
      <c r="G817">
        <f>WEEKNUM(Calender[[#This Row],[Date]])</f>
        <v>46</v>
      </c>
      <c r="H817" s="110" t="str">
        <f>TEXT(Calender[[#This Row],[Date]],"yymmdd")</f>
        <v>281111</v>
      </c>
    </row>
    <row r="818" spans="1:8" x14ac:dyDescent="0.3">
      <c r="A818" s="17">
        <f t="shared" si="77"/>
        <v>47069</v>
      </c>
      <c r="B818">
        <f t="shared" si="73"/>
        <v>2028</v>
      </c>
      <c r="C818" t="str">
        <f t="shared" si="72"/>
        <v>Nov-28</v>
      </c>
      <c r="D818">
        <f t="shared" si="74"/>
        <v>11</v>
      </c>
      <c r="E818">
        <f t="shared" si="75"/>
        <v>12</v>
      </c>
      <c r="F818" t="str">
        <f t="shared" si="76"/>
        <v>Sun</v>
      </c>
      <c r="G818">
        <f>WEEKNUM(Calender[[#This Row],[Date]])</f>
        <v>47</v>
      </c>
      <c r="H818" s="110" t="str">
        <f>TEXT(Calender[[#This Row],[Date]],"yymmdd")</f>
        <v>281112</v>
      </c>
    </row>
    <row r="819" spans="1:8" x14ac:dyDescent="0.3">
      <c r="A819" s="17">
        <f t="shared" si="77"/>
        <v>47070</v>
      </c>
      <c r="B819">
        <f t="shared" si="73"/>
        <v>2028</v>
      </c>
      <c r="C819" t="str">
        <f t="shared" si="72"/>
        <v>Nov-28</v>
      </c>
      <c r="D819">
        <f t="shared" si="74"/>
        <v>11</v>
      </c>
      <c r="E819">
        <f t="shared" si="75"/>
        <v>13</v>
      </c>
      <c r="F819" t="str">
        <f t="shared" si="76"/>
        <v>Mon</v>
      </c>
      <c r="G819">
        <f>WEEKNUM(Calender[[#This Row],[Date]])</f>
        <v>47</v>
      </c>
      <c r="H819" s="110" t="str">
        <f>TEXT(Calender[[#This Row],[Date]],"yymmdd")</f>
        <v>281113</v>
      </c>
    </row>
    <row r="820" spans="1:8" x14ac:dyDescent="0.3">
      <c r="A820" s="17">
        <f t="shared" si="77"/>
        <v>47071</v>
      </c>
      <c r="B820">
        <f t="shared" si="73"/>
        <v>2028</v>
      </c>
      <c r="C820" t="str">
        <f t="shared" si="72"/>
        <v>Nov-28</v>
      </c>
      <c r="D820">
        <f t="shared" si="74"/>
        <v>11</v>
      </c>
      <c r="E820">
        <f t="shared" si="75"/>
        <v>14</v>
      </c>
      <c r="F820" t="str">
        <f t="shared" si="76"/>
        <v>Tue</v>
      </c>
      <c r="G820">
        <f>WEEKNUM(Calender[[#This Row],[Date]])</f>
        <v>47</v>
      </c>
      <c r="H820" s="110" t="str">
        <f>TEXT(Calender[[#This Row],[Date]],"yymmdd")</f>
        <v>281114</v>
      </c>
    </row>
    <row r="821" spans="1:8" x14ac:dyDescent="0.3">
      <c r="A821" s="17">
        <f t="shared" si="77"/>
        <v>47072</v>
      </c>
      <c r="B821">
        <f t="shared" si="73"/>
        <v>2028</v>
      </c>
      <c r="C821" t="str">
        <f t="shared" si="72"/>
        <v>Nov-28</v>
      </c>
      <c r="D821">
        <f t="shared" si="74"/>
        <v>11</v>
      </c>
      <c r="E821">
        <f t="shared" si="75"/>
        <v>15</v>
      </c>
      <c r="F821" t="str">
        <f t="shared" si="76"/>
        <v>Wed</v>
      </c>
      <c r="G821">
        <f>WEEKNUM(Calender[[#This Row],[Date]])</f>
        <v>47</v>
      </c>
      <c r="H821" s="110" t="str">
        <f>TEXT(Calender[[#This Row],[Date]],"yymmdd")</f>
        <v>281115</v>
      </c>
    </row>
    <row r="822" spans="1:8" x14ac:dyDescent="0.3">
      <c r="A822" s="17">
        <f t="shared" si="77"/>
        <v>47073</v>
      </c>
      <c r="B822">
        <f t="shared" si="73"/>
        <v>2028</v>
      </c>
      <c r="C822" t="str">
        <f t="shared" si="72"/>
        <v>Nov-28</v>
      </c>
      <c r="D822">
        <f t="shared" si="74"/>
        <v>11</v>
      </c>
      <c r="E822">
        <f t="shared" si="75"/>
        <v>16</v>
      </c>
      <c r="F822" t="str">
        <f t="shared" si="76"/>
        <v>Thu</v>
      </c>
      <c r="G822">
        <f>WEEKNUM(Calender[[#This Row],[Date]])</f>
        <v>47</v>
      </c>
      <c r="H822" s="110" t="str">
        <f>TEXT(Calender[[#This Row],[Date]],"yymmdd")</f>
        <v>281116</v>
      </c>
    </row>
    <row r="823" spans="1:8" x14ac:dyDescent="0.3">
      <c r="A823" s="17">
        <f t="shared" si="77"/>
        <v>47074</v>
      </c>
      <c r="B823">
        <f t="shared" si="73"/>
        <v>2028</v>
      </c>
      <c r="C823" t="str">
        <f t="shared" si="72"/>
        <v>Nov-28</v>
      </c>
      <c r="D823">
        <f t="shared" si="74"/>
        <v>11</v>
      </c>
      <c r="E823">
        <f t="shared" si="75"/>
        <v>17</v>
      </c>
      <c r="F823" t="str">
        <f t="shared" si="76"/>
        <v>Fri</v>
      </c>
      <c r="G823">
        <f>WEEKNUM(Calender[[#This Row],[Date]])</f>
        <v>47</v>
      </c>
      <c r="H823" s="110" t="str">
        <f>TEXT(Calender[[#This Row],[Date]],"yymmdd")</f>
        <v>281117</v>
      </c>
    </row>
    <row r="824" spans="1:8" x14ac:dyDescent="0.3">
      <c r="A824" s="17">
        <f t="shared" si="77"/>
        <v>47075</v>
      </c>
      <c r="B824">
        <f t="shared" si="73"/>
        <v>2028</v>
      </c>
      <c r="C824" t="str">
        <f t="shared" si="72"/>
        <v>Nov-28</v>
      </c>
      <c r="D824">
        <f t="shared" si="74"/>
        <v>11</v>
      </c>
      <c r="E824">
        <f t="shared" si="75"/>
        <v>18</v>
      </c>
      <c r="F824" t="str">
        <f t="shared" si="76"/>
        <v>Sat</v>
      </c>
      <c r="G824">
        <f>WEEKNUM(Calender[[#This Row],[Date]])</f>
        <v>47</v>
      </c>
      <c r="H824" s="110" t="str">
        <f>TEXT(Calender[[#This Row],[Date]],"yymmdd")</f>
        <v>281118</v>
      </c>
    </row>
    <row r="825" spans="1:8" x14ac:dyDescent="0.3">
      <c r="A825" s="17">
        <f t="shared" si="77"/>
        <v>47076</v>
      </c>
      <c r="B825">
        <f t="shared" si="73"/>
        <v>2028</v>
      </c>
      <c r="C825" t="str">
        <f t="shared" si="72"/>
        <v>Nov-28</v>
      </c>
      <c r="D825">
        <f t="shared" si="74"/>
        <v>11</v>
      </c>
      <c r="E825">
        <f t="shared" si="75"/>
        <v>19</v>
      </c>
      <c r="F825" t="str">
        <f t="shared" si="76"/>
        <v>Sun</v>
      </c>
      <c r="G825">
        <f>WEEKNUM(Calender[[#This Row],[Date]])</f>
        <v>48</v>
      </c>
      <c r="H825" s="110" t="str">
        <f>TEXT(Calender[[#This Row],[Date]],"yymmdd")</f>
        <v>281119</v>
      </c>
    </row>
    <row r="826" spans="1:8" x14ac:dyDescent="0.3">
      <c r="A826" s="17">
        <f t="shared" si="77"/>
        <v>47077</v>
      </c>
      <c r="B826">
        <f t="shared" si="73"/>
        <v>2028</v>
      </c>
      <c r="C826" t="str">
        <f t="shared" si="72"/>
        <v>Nov-28</v>
      </c>
      <c r="D826">
        <f t="shared" si="74"/>
        <v>11</v>
      </c>
      <c r="E826">
        <f t="shared" si="75"/>
        <v>20</v>
      </c>
      <c r="F826" t="str">
        <f t="shared" si="76"/>
        <v>Mon</v>
      </c>
      <c r="G826">
        <f>WEEKNUM(Calender[[#This Row],[Date]])</f>
        <v>48</v>
      </c>
      <c r="H826" s="110" t="str">
        <f>TEXT(Calender[[#This Row],[Date]],"yymmdd")</f>
        <v>281120</v>
      </c>
    </row>
    <row r="827" spans="1:8" x14ac:dyDescent="0.3">
      <c r="A827" s="17">
        <f t="shared" si="77"/>
        <v>47078</v>
      </c>
      <c r="B827">
        <f t="shared" si="73"/>
        <v>2028</v>
      </c>
      <c r="C827" t="str">
        <f t="shared" si="72"/>
        <v>Nov-28</v>
      </c>
      <c r="D827">
        <f t="shared" si="74"/>
        <v>11</v>
      </c>
      <c r="E827">
        <f t="shared" si="75"/>
        <v>21</v>
      </c>
      <c r="F827" t="str">
        <f t="shared" si="76"/>
        <v>Tue</v>
      </c>
      <c r="G827">
        <f>WEEKNUM(Calender[[#This Row],[Date]])</f>
        <v>48</v>
      </c>
      <c r="H827" s="110" t="str">
        <f>TEXT(Calender[[#This Row],[Date]],"yymmdd")</f>
        <v>281121</v>
      </c>
    </row>
    <row r="828" spans="1:8" x14ac:dyDescent="0.3">
      <c r="A828" s="17">
        <f t="shared" si="77"/>
        <v>47079</v>
      </c>
      <c r="B828">
        <f t="shared" si="73"/>
        <v>2028</v>
      </c>
      <c r="C828" t="str">
        <f t="shared" si="72"/>
        <v>Nov-28</v>
      </c>
      <c r="D828">
        <f t="shared" si="74"/>
        <v>11</v>
      </c>
      <c r="E828">
        <f t="shared" si="75"/>
        <v>22</v>
      </c>
      <c r="F828" t="str">
        <f t="shared" si="76"/>
        <v>Wed</v>
      </c>
      <c r="G828">
        <f>WEEKNUM(Calender[[#This Row],[Date]])</f>
        <v>48</v>
      </c>
      <c r="H828" s="110" t="str">
        <f>TEXT(Calender[[#This Row],[Date]],"yymmdd")</f>
        <v>281122</v>
      </c>
    </row>
    <row r="829" spans="1:8" x14ac:dyDescent="0.3">
      <c r="A829" s="17">
        <f t="shared" si="77"/>
        <v>47080</v>
      </c>
      <c r="B829">
        <f t="shared" si="73"/>
        <v>2028</v>
      </c>
      <c r="C829" t="str">
        <f t="shared" si="72"/>
        <v>Nov-28</v>
      </c>
      <c r="D829">
        <f t="shared" si="74"/>
        <v>11</v>
      </c>
      <c r="E829">
        <f t="shared" si="75"/>
        <v>23</v>
      </c>
      <c r="F829" t="str">
        <f t="shared" si="76"/>
        <v>Thu</v>
      </c>
      <c r="G829">
        <f>WEEKNUM(Calender[[#This Row],[Date]])</f>
        <v>48</v>
      </c>
      <c r="H829" s="110" t="str">
        <f>TEXT(Calender[[#This Row],[Date]],"yymmdd")</f>
        <v>281123</v>
      </c>
    </row>
    <row r="830" spans="1:8" x14ac:dyDescent="0.3">
      <c r="A830" s="17">
        <f t="shared" si="77"/>
        <v>47081</v>
      </c>
      <c r="B830">
        <f t="shared" si="73"/>
        <v>2028</v>
      </c>
      <c r="C830" t="str">
        <f t="shared" si="72"/>
        <v>Nov-28</v>
      </c>
      <c r="D830">
        <f t="shared" si="74"/>
        <v>11</v>
      </c>
      <c r="E830">
        <f t="shared" si="75"/>
        <v>24</v>
      </c>
      <c r="F830" t="str">
        <f t="shared" si="76"/>
        <v>Fri</v>
      </c>
      <c r="G830">
        <f>WEEKNUM(Calender[[#This Row],[Date]])</f>
        <v>48</v>
      </c>
      <c r="H830" s="110" t="str">
        <f>TEXT(Calender[[#This Row],[Date]],"yymmdd")</f>
        <v>281124</v>
      </c>
    </row>
    <row r="831" spans="1:8" x14ac:dyDescent="0.3">
      <c r="A831" s="17">
        <f t="shared" si="77"/>
        <v>47082</v>
      </c>
      <c r="B831">
        <f t="shared" si="73"/>
        <v>2028</v>
      </c>
      <c r="C831" t="str">
        <f t="shared" si="72"/>
        <v>Nov-28</v>
      </c>
      <c r="D831">
        <f t="shared" si="74"/>
        <v>11</v>
      </c>
      <c r="E831">
        <f t="shared" si="75"/>
        <v>25</v>
      </c>
      <c r="F831" t="str">
        <f t="shared" si="76"/>
        <v>Sat</v>
      </c>
      <c r="G831">
        <f>WEEKNUM(Calender[[#This Row],[Date]])</f>
        <v>48</v>
      </c>
      <c r="H831" s="110" t="str">
        <f>TEXT(Calender[[#This Row],[Date]],"yymmdd")</f>
        <v>281125</v>
      </c>
    </row>
    <row r="832" spans="1:8" x14ac:dyDescent="0.3">
      <c r="A832" s="17">
        <f t="shared" si="77"/>
        <v>47083</v>
      </c>
      <c r="B832">
        <f t="shared" si="73"/>
        <v>2028</v>
      </c>
      <c r="C832" t="str">
        <f t="shared" si="72"/>
        <v>Nov-28</v>
      </c>
      <c r="D832">
        <f t="shared" si="74"/>
        <v>11</v>
      </c>
      <c r="E832">
        <f t="shared" si="75"/>
        <v>26</v>
      </c>
      <c r="F832" t="str">
        <f t="shared" si="76"/>
        <v>Sun</v>
      </c>
      <c r="G832">
        <f>WEEKNUM(Calender[[#This Row],[Date]])</f>
        <v>49</v>
      </c>
      <c r="H832" s="110" t="str">
        <f>TEXT(Calender[[#This Row],[Date]],"yymmdd")</f>
        <v>281126</v>
      </c>
    </row>
    <row r="833" spans="1:8" x14ac:dyDescent="0.3">
      <c r="A833" s="17">
        <f t="shared" si="77"/>
        <v>47084</v>
      </c>
      <c r="B833">
        <f t="shared" si="73"/>
        <v>2028</v>
      </c>
      <c r="C833" t="str">
        <f t="shared" si="72"/>
        <v>Nov-28</v>
      </c>
      <c r="D833">
        <f t="shared" si="74"/>
        <v>11</v>
      </c>
      <c r="E833">
        <f t="shared" si="75"/>
        <v>27</v>
      </c>
      <c r="F833" t="str">
        <f t="shared" si="76"/>
        <v>Mon</v>
      </c>
      <c r="G833">
        <f>WEEKNUM(Calender[[#This Row],[Date]])</f>
        <v>49</v>
      </c>
      <c r="H833" s="110" t="str">
        <f>TEXT(Calender[[#This Row],[Date]],"yymmdd")</f>
        <v>281127</v>
      </c>
    </row>
    <row r="834" spans="1:8" x14ac:dyDescent="0.3">
      <c r="A834" s="17">
        <f t="shared" si="77"/>
        <v>47085</v>
      </c>
      <c r="B834">
        <f t="shared" si="73"/>
        <v>2028</v>
      </c>
      <c r="C834" t="str">
        <f t="shared" ref="C834:C897" si="78">TEXT(A834,"mmm-yy")</f>
        <v>Nov-28</v>
      </c>
      <c r="D834">
        <f t="shared" si="74"/>
        <v>11</v>
      </c>
      <c r="E834">
        <f t="shared" si="75"/>
        <v>28</v>
      </c>
      <c r="F834" t="str">
        <f t="shared" si="76"/>
        <v>Tue</v>
      </c>
      <c r="G834">
        <f>WEEKNUM(Calender[[#This Row],[Date]])</f>
        <v>49</v>
      </c>
      <c r="H834" s="110" t="str">
        <f>TEXT(Calender[[#This Row],[Date]],"yymmdd")</f>
        <v>281128</v>
      </c>
    </row>
    <row r="835" spans="1:8" x14ac:dyDescent="0.3">
      <c r="A835" s="17">
        <f t="shared" si="77"/>
        <v>47086</v>
      </c>
      <c r="B835">
        <f t="shared" ref="B835:B898" si="79">YEAR(A835)</f>
        <v>2028</v>
      </c>
      <c r="C835" t="str">
        <f t="shared" si="78"/>
        <v>Nov-28</v>
      </c>
      <c r="D835">
        <f t="shared" ref="D835:D898" si="80">MONTH(A835)</f>
        <v>11</v>
      </c>
      <c r="E835">
        <f t="shared" ref="E835:E898" si="81">DAY(A835)</f>
        <v>29</v>
      </c>
      <c r="F835" t="str">
        <f t="shared" ref="F835:F898" si="82">TEXT(A835,"ddd")</f>
        <v>Wed</v>
      </c>
      <c r="G835">
        <f>WEEKNUM(Calender[[#This Row],[Date]])</f>
        <v>49</v>
      </c>
      <c r="H835" s="110" t="str">
        <f>TEXT(Calender[[#This Row],[Date]],"yymmdd")</f>
        <v>281129</v>
      </c>
    </row>
    <row r="836" spans="1:8" x14ac:dyDescent="0.3">
      <c r="A836" s="17">
        <f t="shared" ref="A836:A899" si="83">A835+1</f>
        <v>47087</v>
      </c>
      <c r="B836">
        <f t="shared" si="79"/>
        <v>2028</v>
      </c>
      <c r="C836" t="str">
        <f t="shared" si="78"/>
        <v>Nov-28</v>
      </c>
      <c r="D836">
        <f t="shared" si="80"/>
        <v>11</v>
      </c>
      <c r="E836">
        <f t="shared" si="81"/>
        <v>30</v>
      </c>
      <c r="F836" t="str">
        <f t="shared" si="82"/>
        <v>Thu</v>
      </c>
      <c r="G836">
        <f>WEEKNUM(Calender[[#This Row],[Date]])</f>
        <v>49</v>
      </c>
      <c r="H836" s="110" t="str">
        <f>TEXT(Calender[[#This Row],[Date]],"yymmdd")</f>
        <v>281130</v>
      </c>
    </row>
    <row r="837" spans="1:8" x14ac:dyDescent="0.3">
      <c r="A837" s="17">
        <f t="shared" si="83"/>
        <v>47088</v>
      </c>
      <c r="B837">
        <f t="shared" si="79"/>
        <v>2028</v>
      </c>
      <c r="C837" t="str">
        <f t="shared" si="78"/>
        <v>Dec-28</v>
      </c>
      <c r="D837">
        <f t="shared" si="80"/>
        <v>12</v>
      </c>
      <c r="E837">
        <f t="shared" si="81"/>
        <v>1</v>
      </c>
      <c r="F837" t="str">
        <f t="shared" si="82"/>
        <v>Fri</v>
      </c>
      <c r="G837">
        <f>WEEKNUM(Calender[[#This Row],[Date]])</f>
        <v>49</v>
      </c>
      <c r="H837" s="110" t="str">
        <f>TEXT(Calender[[#This Row],[Date]],"yymmdd")</f>
        <v>281201</v>
      </c>
    </row>
    <row r="838" spans="1:8" x14ac:dyDescent="0.3">
      <c r="A838" s="17">
        <f t="shared" si="83"/>
        <v>47089</v>
      </c>
      <c r="B838">
        <f t="shared" si="79"/>
        <v>2028</v>
      </c>
      <c r="C838" t="str">
        <f t="shared" si="78"/>
        <v>Dec-28</v>
      </c>
      <c r="D838">
        <f t="shared" si="80"/>
        <v>12</v>
      </c>
      <c r="E838">
        <f t="shared" si="81"/>
        <v>2</v>
      </c>
      <c r="F838" t="str">
        <f t="shared" si="82"/>
        <v>Sat</v>
      </c>
      <c r="G838">
        <f>WEEKNUM(Calender[[#This Row],[Date]])</f>
        <v>49</v>
      </c>
      <c r="H838" s="110" t="str">
        <f>TEXT(Calender[[#This Row],[Date]],"yymmdd")</f>
        <v>281202</v>
      </c>
    </row>
    <row r="839" spans="1:8" x14ac:dyDescent="0.3">
      <c r="A839" s="17">
        <f t="shared" si="83"/>
        <v>47090</v>
      </c>
      <c r="B839">
        <f t="shared" si="79"/>
        <v>2028</v>
      </c>
      <c r="C839" t="str">
        <f t="shared" si="78"/>
        <v>Dec-28</v>
      </c>
      <c r="D839">
        <f t="shared" si="80"/>
        <v>12</v>
      </c>
      <c r="E839">
        <f t="shared" si="81"/>
        <v>3</v>
      </c>
      <c r="F839" t="str">
        <f t="shared" si="82"/>
        <v>Sun</v>
      </c>
      <c r="G839">
        <f>WEEKNUM(Calender[[#This Row],[Date]])</f>
        <v>50</v>
      </c>
      <c r="H839" s="110" t="str">
        <f>TEXT(Calender[[#This Row],[Date]],"yymmdd")</f>
        <v>281203</v>
      </c>
    </row>
    <row r="840" spans="1:8" x14ac:dyDescent="0.3">
      <c r="A840" s="17">
        <f t="shared" si="83"/>
        <v>47091</v>
      </c>
      <c r="B840">
        <f t="shared" si="79"/>
        <v>2028</v>
      </c>
      <c r="C840" t="str">
        <f t="shared" si="78"/>
        <v>Dec-28</v>
      </c>
      <c r="D840">
        <f t="shared" si="80"/>
        <v>12</v>
      </c>
      <c r="E840">
        <f t="shared" si="81"/>
        <v>4</v>
      </c>
      <c r="F840" t="str">
        <f t="shared" si="82"/>
        <v>Mon</v>
      </c>
      <c r="G840">
        <f>WEEKNUM(Calender[[#This Row],[Date]])</f>
        <v>50</v>
      </c>
      <c r="H840" s="110" t="str">
        <f>TEXT(Calender[[#This Row],[Date]],"yymmdd")</f>
        <v>281204</v>
      </c>
    </row>
    <row r="841" spans="1:8" x14ac:dyDescent="0.3">
      <c r="A841" s="17">
        <f t="shared" si="83"/>
        <v>47092</v>
      </c>
      <c r="B841">
        <f t="shared" si="79"/>
        <v>2028</v>
      </c>
      <c r="C841" t="str">
        <f t="shared" si="78"/>
        <v>Dec-28</v>
      </c>
      <c r="D841">
        <f t="shared" si="80"/>
        <v>12</v>
      </c>
      <c r="E841">
        <f t="shared" si="81"/>
        <v>5</v>
      </c>
      <c r="F841" t="str">
        <f t="shared" si="82"/>
        <v>Tue</v>
      </c>
      <c r="G841">
        <f>WEEKNUM(Calender[[#This Row],[Date]])</f>
        <v>50</v>
      </c>
      <c r="H841" s="110" t="str">
        <f>TEXT(Calender[[#This Row],[Date]],"yymmdd")</f>
        <v>281205</v>
      </c>
    </row>
    <row r="842" spans="1:8" x14ac:dyDescent="0.3">
      <c r="A842" s="17">
        <f t="shared" si="83"/>
        <v>47093</v>
      </c>
      <c r="B842">
        <f t="shared" si="79"/>
        <v>2028</v>
      </c>
      <c r="C842" t="str">
        <f t="shared" si="78"/>
        <v>Dec-28</v>
      </c>
      <c r="D842">
        <f t="shared" si="80"/>
        <v>12</v>
      </c>
      <c r="E842">
        <f t="shared" si="81"/>
        <v>6</v>
      </c>
      <c r="F842" t="str">
        <f t="shared" si="82"/>
        <v>Wed</v>
      </c>
      <c r="G842">
        <f>WEEKNUM(Calender[[#This Row],[Date]])</f>
        <v>50</v>
      </c>
      <c r="H842" s="110" t="str">
        <f>TEXT(Calender[[#This Row],[Date]],"yymmdd")</f>
        <v>281206</v>
      </c>
    </row>
    <row r="843" spans="1:8" x14ac:dyDescent="0.3">
      <c r="A843" s="17">
        <f t="shared" si="83"/>
        <v>47094</v>
      </c>
      <c r="B843">
        <f t="shared" si="79"/>
        <v>2028</v>
      </c>
      <c r="C843" t="str">
        <f t="shared" si="78"/>
        <v>Dec-28</v>
      </c>
      <c r="D843">
        <f t="shared" si="80"/>
        <v>12</v>
      </c>
      <c r="E843">
        <f t="shared" si="81"/>
        <v>7</v>
      </c>
      <c r="F843" t="str">
        <f t="shared" si="82"/>
        <v>Thu</v>
      </c>
      <c r="G843">
        <f>WEEKNUM(Calender[[#This Row],[Date]])</f>
        <v>50</v>
      </c>
      <c r="H843" s="110" t="str">
        <f>TEXT(Calender[[#This Row],[Date]],"yymmdd")</f>
        <v>281207</v>
      </c>
    </row>
    <row r="844" spans="1:8" x14ac:dyDescent="0.3">
      <c r="A844" s="17">
        <f t="shared" si="83"/>
        <v>47095</v>
      </c>
      <c r="B844">
        <f t="shared" si="79"/>
        <v>2028</v>
      </c>
      <c r="C844" t="str">
        <f t="shared" si="78"/>
        <v>Dec-28</v>
      </c>
      <c r="D844">
        <f t="shared" si="80"/>
        <v>12</v>
      </c>
      <c r="E844">
        <f t="shared" si="81"/>
        <v>8</v>
      </c>
      <c r="F844" t="str">
        <f t="shared" si="82"/>
        <v>Fri</v>
      </c>
      <c r="G844">
        <f>WEEKNUM(Calender[[#This Row],[Date]])</f>
        <v>50</v>
      </c>
      <c r="H844" s="110" t="str">
        <f>TEXT(Calender[[#This Row],[Date]],"yymmdd")</f>
        <v>281208</v>
      </c>
    </row>
    <row r="845" spans="1:8" x14ac:dyDescent="0.3">
      <c r="A845" s="17">
        <f t="shared" si="83"/>
        <v>47096</v>
      </c>
      <c r="B845">
        <f t="shared" si="79"/>
        <v>2028</v>
      </c>
      <c r="C845" t="str">
        <f t="shared" si="78"/>
        <v>Dec-28</v>
      </c>
      <c r="D845">
        <f t="shared" si="80"/>
        <v>12</v>
      </c>
      <c r="E845">
        <f t="shared" si="81"/>
        <v>9</v>
      </c>
      <c r="F845" t="str">
        <f t="shared" si="82"/>
        <v>Sat</v>
      </c>
      <c r="G845">
        <f>WEEKNUM(Calender[[#This Row],[Date]])</f>
        <v>50</v>
      </c>
      <c r="H845" s="110" t="str">
        <f>TEXT(Calender[[#This Row],[Date]],"yymmdd")</f>
        <v>281209</v>
      </c>
    </row>
    <row r="846" spans="1:8" x14ac:dyDescent="0.3">
      <c r="A846" s="17">
        <f t="shared" si="83"/>
        <v>47097</v>
      </c>
      <c r="B846">
        <f t="shared" si="79"/>
        <v>2028</v>
      </c>
      <c r="C846" t="str">
        <f t="shared" si="78"/>
        <v>Dec-28</v>
      </c>
      <c r="D846">
        <f t="shared" si="80"/>
        <v>12</v>
      </c>
      <c r="E846">
        <f t="shared" si="81"/>
        <v>10</v>
      </c>
      <c r="F846" t="str">
        <f t="shared" si="82"/>
        <v>Sun</v>
      </c>
      <c r="G846">
        <f>WEEKNUM(Calender[[#This Row],[Date]])</f>
        <v>51</v>
      </c>
      <c r="H846" s="110" t="str">
        <f>TEXT(Calender[[#This Row],[Date]],"yymmdd")</f>
        <v>281210</v>
      </c>
    </row>
    <row r="847" spans="1:8" x14ac:dyDescent="0.3">
      <c r="A847" s="17">
        <f t="shared" si="83"/>
        <v>47098</v>
      </c>
      <c r="B847">
        <f t="shared" si="79"/>
        <v>2028</v>
      </c>
      <c r="C847" t="str">
        <f t="shared" si="78"/>
        <v>Dec-28</v>
      </c>
      <c r="D847">
        <f t="shared" si="80"/>
        <v>12</v>
      </c>
      <c r="E847">
        <f t="shared" si="81"/>
        <v>11</v>
      </c>
      <c r="F847" t="str">
        <f t="shared" si="82"/>
        <v>Mon</v>
      </c>
      <c r="G847">
        <f>WEEKNUM(Calender[[#This Row],[Date]])</f>
        <v>51</v>
      </c>
      <c r="H847" s="110" t="str">
        <f>TEXT(Calender[[#This Row],[Date]],"yymmdd")</f>
        <v>281211</v>
      </c>
    </row>
    <row r="848" spans="1:8" x14ac:dyDescent="0.3">
      <c r="A848" s="17">
        <f t="shared" si="83"/>
        <v>47099</v>
      </c>
      <c r="B848">
        <f t="shared" si="79"/>
        <v>2028</v>
      </c>
      <c r="C848" t="str">
        <f t="shared" si="78"/>
        <v>Dec-28</v>
      </c>
      <c r="D848">
        <f t="shared" si="80"/>
        <v>12</v>
      </c>
      <c r="E848">
        <f t="shared" si="81"/>
        <v>12</v>
      </c>
      <c r="F848" t="str">
        <f t="shared" si="82"/>
        <v>Tue</v>
      </c>
      <c r="G848">
        <f>WEEKNUM(Calender[[#This Row],[Date]])</f>
        <v>51</v>
      </c>
      <c r="H848" s="110" t="str">
        <f>TEXT(Calender[[#This Row],[Date]],"yymmdd")</f>
        <v>281212</v>
      </c>
    </row>
    <row r="849" spans="1:8" x14ac:dyDescent="0.3">
      <c r="A849" s="17">
        <f t="shared" si="83"/>
        <v>47100</v>
      </c>
      <c r="B849">
        <f t="shared" si="79"/>
        <v>2028</v>
      </c>
      <c r="C849" t="str">
        <f t="shared" si="78"/>
        <v>Dec-28</v>
      </c>
      <c r="D849">
        <f t="shared" si="80"/>
        <v>12</v>
      </c>
      <c r="E849">
        <f t="shared" si="81"/>
        <v>13</v>
      </c>
      <c r="F849" t="str">
        <f t="shared" si="82"/>
        <v>Wed</v>
      </c>
      <c r="G849">
        <f>WEEKNUM(Calender[[#This Row],[Date]])</f>
        <v>51</v>
      </c>
      <c r="H849" s="110" t="str">
        <f>TEXT(Calender[[#This Row],[Date]],"yymmdd")</f>
        <v>281213</v>
      </c>
    </row>
    <row r="850" spans="1:8" x14ac:dyDescent="0.3">
      <c r="A850" s="17">
        <f t="shared" si="83"/>
        <v>47101</v>
      </c>
      <c r="B850">
        <f t="shared" si="79"/>
        <v>2028</v>
      </c>
      <c r="C850" t="str">
        <f t="shared" si="78"/>
        <v>Dec-28</v>
      </c>
      <c r="D850">
        <f t="shared" si="80"/>
        <v>12</v>
      </c>
      <c r="E850">
        <f t="shared" si="81"/>
        <v>14</v>
      </c>
      <c r="F850" t="str">
        <f t="shared" si="82"/>
        <v>Thu</v>
      </c>
      <c r="G850">
        <f>WEEKNUM(Calender[[#This Row],[Date]])</f>
        <v>51</v>
      </c>
      <c r="H850" s="110" t="str">
        <f>TEXT(Calender[[#This Row],[Date]],"yymmdd")</f>
        <v>281214</v>
      </c>
    </row>
    <row r="851" spans="1:8" x14ac:dyDescent="0.3">
      <c r="A851" s="17">
        <f t="shared" si="83"/>
        <v>47102</v>
      </c>
      <c r="B851">
        <f t="shared" si="79"/>
        <v>2028</v>
      </c>
      <c r="C851" t="str">
        <f t="shared" si="78"/>
        <v>Dec-28</v>
      </c>
      <c r="D851">
        <f t="shared" si="80"/>
        <v>12</v>
      </c>
      <c r="E851">
        <f t="shared" si="81"/>
        <v>15</v>
      </c>
      <c r="F851" t="str">
        <f t="shared" si="82"/>
        <v>Fri</v>
      </c>
      <c r="G851">
        <f>WEEKNUM(Calender[[#This Row],[Date]])</f>
        <v>51</v>
      </c>
      <c r="H851" s="110" t="str">
        <f>TEXT(Calender[[#This Row],[Date]],"yymmdd")</f>
        <v>281215</v>
      </c>
    </row>
    <row r="852" spans="1:8" x14ac:dyDescent="0.3">
      <c r="A852" s="17">
        <f t="shared" si="83"/>
        <v>47103</v>
      </c>
      <c r="B852">
        <f t="shared" si="79"/>
        <v>2028</v>
      </c>
      <c r="C852" t="str">
        <f t="shared" si="78"/>
        <v>Dec-28</v>
      </c>
      <c r="D852">
        <f t="shared" si="80"/>
        <v>12</v>
      </c>
      <c r="E852">
        <f t="shared" si="81"/>
        <v>16</v>
      </c>
      <c r="F852" t="str">
        <f t="shared" si="82"/>
        <v>Sat</v>
      </c>
      <c r="G852">
        <f>WEEKNUM(Calender[[#This Row],[Date]])</f>
        <v>51</v>
      </c>
      <c r="H852" s="110" t="str">
        <f>TEXT(Calender[[#This Row],[Date]],"yymmdd")</f>
        <v>281216</v>
      </c>
    </row>
    <row r="853" spans="1:8" x14ac:dyDescent="0.3">
      <c r="A853" s="17">
        <f t="shared" si="83"/>
        <v>47104</v>
      </c>
      <c r="B853">
        <f t="shared" si="79"/>
        <v>2028</v>
      </c>
      <c r="C853" t="str">
        <f t="shared" si="78"/>
        <v>Dec-28</v>
      </c>
      <c r="D853">
        <f t="shared" si="80"/>
        <v>12</v>
      </c>
      <c r="E853">
        <f t="shared" si="81"/>
        <v>17</v>
      </c>
      <c r="F853" t="str">
        <f t="shared" si="82"/>
        <v>Sun</v>
      </c>
      <c r="G853">
        <f>WEEKNUM(Calender[[#This Row],[Date]])</f>
        <v>52</v>
      </c>
      <c r="H853" s="110" t="str">
        <f>TEXT(Calender[[#This Row],[Date]],"yymmdd")</f>
        <v>281217</v>
      </c>
    </row>
    <row r="854" spans="1:8" x14ac:dyDescent="0.3">
      <c r="A854" s="17">
        <f t="shared" si="83"/>
        <v>47105</v>
      </c>
      <c r="B854">
        <f t="shared" si="79"/>
        <v>2028</v>
      </c>
      <c r="C854" t="str">
        <f t="shared" si="78"/>
        <v>Dec-28</v>
      </c>
      <c r="D854">
        <f t="shared" si="80"/>
        <v>12</v>
      </c>
      <c r="E854">
        <f t="shared" si="81"/>
        <v>18</v>
      </c>
      <c r="F854" t="str">
        <f t="shared" si="82"/>
        <v>Mon</v>
      </c>
      <c r="G854">
        <f>WEEKNUM(Calender[[#This Row],[Date]])</f>
        <v>52</v>
      </c>
      <c r="H854" s="110" t="str">
        <f>TEXT(Calender[[#This Row],[Date]],"yymmdd")</f>
        <v>281218</v>
      </c>
    </row>
    <row r="855" spans="1:8" x14ac:dyDescent="0.3">
      <c r="A855" s="17">
        <f t="shared" si="83"/>
        <v>47106</v>
      </c>
      <c r="B855">
        <f t="shared" si="79"/>
        <v>2028</v>
      </c>
      <c r="C855" t="str">
        <f t="shared" si="78"/>
        <v>Dec-28</v>
      </c>
      <c r="D855">
        <f t="shared" si="80"/>
        <v>12</v>
      </c>
      <c r="E855">
        <f t="shared" si="81"/>
        <v>19</v>
      </c>
      <c r="F855" t="str">
        <f t="shared" si="82"/>
        <v>Tue</v>
      </c>
      <c r="G855">
        <f>WEEKNUM(Calender[[#This Row],[Date]])</f>
        <v>52</v>
      </c>
      <c r="H855" s="110" t="str">
        <f>TEXT(Calender[[#This Row],[Date]],"yymmdd")</f>
        <v>281219</v>
      </c>
    </row>
    <row r="856" spans="1:8" x14ac:dyDescent="0.3">
      <c r="A856" s="17">
        <f t="shared" si="83"/>
        <v>47107</v>
      </c>
      <c r="B856">
        <f t="shared" si="79"/>
        <v>2028</v>
      </c>
      <c r="C856" t="str">
        <f t="shared" si="78"/>
        <v>Dec-28</v>
      </c>
      <c r="D856">
        <f t="shared" si="80"/>
        <v>12</v>
      </c>
      <c r="E856">
        <f t="shared" si="81"/>
        <v>20</v>
      </c>
      <c r="F856" t="str">
        <f t="shared" si="82"/>
        <v>Wed</v>
      </c>
      <c r="G856">
        <f>WEEKNUM(Calender[[#This Row],[Date]])</f>
        <v>52</v>
      </c>
      <c r="H856" s="110" t="str">
        <f>TEXT(Calender[[#This Row],[Date]],"yymmdd")</f>
        <v>281220</v>
      </c>
    </row>
    <row r="857" spans="1:8" x14ac:dyDescent="0.3">
      <c r="A857" s="17">
        <f t="shared" si="83"/>
        <v>47108</v>
      </c>
      <c r="B857">
        <f t="shared" si="79"/>
        <v>2028</v>
      </c>
      <c r="C857" t="str">
        <f t="shared" si="78"/>
        <v>Dec-28</v>
      </c>
      <c r="D857">
        <f t="shared" si="80"/>
        <v>12</v>
      </c>
      <c r="E857">
        <f t="shared" si="81"/>
        <v>21</v>
      </c>
      <c r="F857" t="str">
        <f t="shared" si="82"/>
        <v>Thu</v>
      </c>
      <c r="G857">
        <f>WEEKNUM(Calender[[#This Row],[Date]])</f>
        <v>52</v>
      </c>
      <c r="H857" s="110" t="str">
        <f>TEXT(Calender[[#This Row],[Date]],"yymmdd")</f>
        <v>281221</v>
      </c>
    </row>
    <row r="858" spans="1:8" x14ac:dyDescent="0.3">
      <c r="A858" s="17">
        <f t="shared" si="83"/>
        <v>47109</v>
      </c>
      <c r="B858">
        <f t="shared" si="79"/>
        <v>2028</v>
      </c>
      <c r="C858" t="str">
        <f t="shared" si="78"/>
        <v>Dec-28</v>
      </c>
      <c r="D858">
        <f t="shared" si="80"/>
        <v>12</v>
      </c>
      <c r="E858">
        <f t="shared" si="81"/>
        <v>22</v>
      </c>
      <c r="F858" t="str">
        <f t="shared" si="82"/>
        <v>Fri</v>
      </c>
      <c r="G858">
        <f>WEEKNUM(Calender[[#This Row],[Date]])</f>
        <v>52</v>
      </c>
      <c r="H858" s="110" t="str">
        <f>TEXT(Calender[[#This Row],[Date]],"yymmdd")</f>
        <v>281222</v>
      </c>
    </row>
    <row r="859" spans="1:8" x14ac:dyDescent="0.3">
      <c r="A859" s="17">
        <f t="shared" si="83"/>
        <v>47110</v>
      </c>
      <c r="B859">
        <f t="shared" si="79"/>
        <v>2028</v>
      </c>
      <c r="C859" t="str">
        <f t="shared" si="78"/>
        <v>Dec-28</v>
      </c>
      <c r="D859">
        <f t="shared" si="80"/>
        <v>12</v>
      </c>
      <c r="E859">
        <f t="shared" si="81"/>
        <v>23</v>
      </c>
      <c r="F859" t="str">
        <f t="shared" si="82"/>
        <v>Sat</v>
      </c>
      <c r="G859">
        <f>WEEKNUM(Calender[[#This Row],[Date]])</f>
        <v>52</v>
      </c>
      <c r="H859" s="110" t="str">
        <f>TEXT(Calender[[#This Row],[Date]],"yymmdd")</f>
        <v>281223</v>
      </c>
    </row>
    <row r="860" spans="1:8" x14ac:dyDescent="0.3">
      <c r="A860" s="17">
        <f t="shared" si="83"/>
        <v>47111</v>
      </c>
      <c r="B860">
        <f t="shared" si="79"/>
        <v>2028</v>
      </c>
      <c r="C860" t="str">
        <f t="shared" si="78"/>
        <v>Dec-28</v>
      </c>
      <c r="D860">
        <f t="shared" si="80"/>
        <v>12</v>
      </c>
      <c r="E860">
        <f t="shared" si="81"/>
        <v>24</v>
      </c>
      <c r="F860" t="str">
        <f t="shared" si="82"/>
        <v>Sun</v>
      </c>
      <c r="G860">
        <f>WEEKNUM(Calender[[#This Row],[Date]])</f>
        <v>53</v>
      </c>
      <c r="H860" s="110" t="str">
        <f>TEXT(Calender[[#This Row],[Date]],"yymmdd")</f>
        <v>281224</v>
      </c>
    </row>
    <row r="861" spans="1:8" x14ac:dyDescent="0.3">
      <c r="A861" s="17">
        <f t="shared" si="83"/>
        <v>47112</v>
      </c>
      <c r="B861">
        <f t="shared" si="79"/>
        <v>2028</v>
      </c>
      <c r="C861" t="str">
        <f t="shared" si="78"/>
        <v>Dec-28</v>
      </c>
      <c r="D861">
        <f t="shared" si="80"/>
        <v>12</v>
      </c>
      <c r="E861">
        <f t="shared" si="81"/>
        <v>25</v>
      </c>
      <c r="F861" t="str">
        <f t="shared" si="82"/>
        <v>Mon</v>
      </c>
      <c r="G861">
        <f>WEEKNUM(Calender[[#This Row],[Date]])</f>
        <v>53</v>
      </c>
      <c r="H861" s="110" t="str">
        <f>TEXT(Calender[[#This Row],[Date]],"yymmdd")</f>
        <v>281225</v>
      </c>
    </row>
    <row r="862" spans="1:8" x14ac:dyDescent="0.3">
      <c r="A862" s="17">
        <f t="shared" si="83"/>
        <v>47113</v>
      </c>
      <c r="B862">
        <f t="shared" si="79"/>
        <v>2028</v>
      </c>
      <c r="C862" t="str">
        <f t="shared" si="78"/>
        <v>Dec-28</v>
      </c>
      <c r="D862">
        <f t="shared" si="80"/>
        <v>12</v>
      </c>
      <c r="E862">
        <f t="shared" si="81"/>
        <v>26</v>
      </c>
      <c r="F862" t="str">
        <f t="shared" si="82"/>
        <v>Tue</v>
      </c>
      <c r="G862">
        <f>WEEKNUM(Calender[[#This Row],[Date]])</f>
        <v>53</v>
      </c>
      <c r="H862" s="110" t="str">
        <f>TEXT(Calender[[#This Row],[Date]],"yymmdd")</f>
        <v>281226</v>
      </c>
    </row>
    <row r="863" spans="1:8" x14ac:dyDescent="0.3">
      <c r="A863" s="17">
        <f t="shared" si="83"/>
        <v>47114</v>
      </c>
      <c r="B863">
        <f t="shared" si="79"/>
        <v>2028</v>
      </c>
      <c r="C863" t="str">
        <f t="shared" si="78"/>
        <v>Dec-28</v>
      </c>
      <c r="D863">
        <f t="shared" si="80"/>
        <v>12</v>
      </c>
      <c r="E863">
        <f t="shared" si="81"/>
        <v>27</v>
      </c>
      <c r="F863" t="str">
        <f t="shared" si="82"/>
        <v>Wed</v>
      </c>
      <c r="G863">
        <f>WEEKNUM(Calender[[#This Row],[Date]])</f>
        <v>53</v>
      </c>
      <c r="H863" s="110" t="str">
        <f>TEXT(Calender[[#This Row],[Date]],"yymmdd")</f>
        <v>281227</v>
      </c>
    </row>
    <row r="864" spans="1:8" x14ac:dyDescent="0.3">
      <c r="A864" s="17">
        <f t="shared" si="83"/>
        <v>47115</v>
      </c>
      <c r="B864">
        <f t="shared" si="79"/>
        <v>2028</v>
      </c>
      <c r="C864" t="str">
        <f t="shared" si="78"/>
        <v>Dec-28</v>
      </c>
      <c r="D864">
        <f t="shared" si="80"/>
        <v>12</v>
      </c>
      <c r="E864">
        <f t="shared" si="81"/>
        <v>28</v>
      </c>
      <c r="F864" t="str">
        <f t="shared" si="82"/>
        <v>Thu</v>
      </c>
      <c r="G864">
        <f>WEEKNUM(Calender[[#This Row],[Date]])</f>
        <v>53</v>
      </c>
      <c r="H864" s="110" t="str">
        <f>TEXT(Calender[[#This Row],[Date]],"yymmdd")</f>
        <v>281228</v>
      </c>
    </row>
    <row r="865" spans="1:8" x14ac:dyDescent="0.3">
      <c r="A865" s="17">
        <f t="shared" si="83"/>
        <v>47116</v>
      </c>
      <c r="B865">
        <f t="shared" si="79"/>
        <v>2028</v>
      </c>
      <c r="C865" t="str">
        <f t="shared" si="78"/>
        <v>Dec-28</v>
      </c>
      <c r="D865">
        <f t="shared" si="80"/>
        <v>12</v>
      </c>
      <c r="E865">
        <f t="shared" si="81"/>
        <v>29</v>
      </c>
      <c r="F865" t="str">
        <f t="shared" si="82"/>
        <v>Fri</v>
      </c>
      <c r="G865">
        <f>WEEKNUM(Calender[[#This Row],[Date]])</f>
        <v>53</v>
      </c>
      <c r="H865" s="110" t="str">
        <f>TEXT(Calender[[#This Row],[Date]],"yymmdd")</f>
        <v>281229</v>
      </c>
    </row>
    <row r="866" spans="1:8" x14ac:dyDescent="0.3">
      <c r="A866" s="17">
        <f t="shared" si="83"/>
        <v>47117</v>
      </c>
      <c r="B866">
        <f t="shared" si="79"/>
        <v>2028</v>
      </c>
      <c r="C866" t="str">
        <f t="shared" si="78"/>
        <v>Dec-28</v>
      </c>
      <c r="D866">
        <f t="shared" si="80"/>
        <v>12</v>
      </c>
      <c r="E866">
        <f t="shared" si="81"/>
        <v>30</v>
      </c>
      <c r="F866" t="str">
        <f t="shared" si="82"/>
        <v>Sat</v>
      </c>
      <c r="G866">
        <f>WEEKNUM(Calender[[#This Row],[Date]])</f>
        <v>53</v>
      </c>
      <c r="H866" s="110" t="str">
        <f>TEXT(Calender[[#This Row],[Date]],"yymmdd")</f>
        <v>281230</v>
      </c>
    </row>
    <row r="867" spans="1:8" x14ac:dyDescent="0.3">
      <c r="A867" s="17">
        <f t="shared" si="83"/>
        <v>47118</v>
      </c>
      <c r="B867">
        <f t="shared" si="79"/>
        <v>2028</v>
      </c>
      <c r="C867" t="str">
        <f t="shared" si="78"/>
        <v>Dec-28</v>
      </c>
      <c r="D867">
        <f t="shared" si="80"/>
        <v>12</v>
      </c>
      <c r="E867">
        <f t="shared" si="81"/>
        <v>31</v>
      </c>
      <c r="F867" t="str">
        <f t="shared" si="82"/>
        <v>Sun</v>
      </c>
      <c r="G867">
        <f>WEEKNUM(Calender[[#This Row],[Date]])</f>
        <v>54</v>
      </c>
      <c r="H867" s="110" t="str">
        <f>TEXT(Calender[[#This Row],[Date]],"yymmdd")</f>
        <v>281231</v>
      </c>
    </row>
    <row r="868" spans="1:8" x14ac:dyDescent="0.3">
      <c r="A868" s="17">
        <f t="shared" si="83"/>
        <v>47119</v>
      </c>
      <c r="B868">
        <f t="shared" si="79"/>
        <v>2029</v>
      </c>
      <c r="C868" t="str">
        <f t="shared" si="78"/>
        <v>Jan-29</v>
      </c>
      <c r="D868">
        <f t="shared" si="80"/>
        <v>1</v>
      </c>
      <c r="E868">
        <f t="shared" si="81"/>
        <v>1</v>
      </c>
      <c r="F868" t="str">
        <f t="shared" si="82"/>
        <v>Mon</v>
      </c>
      <c r="G868">
        <f>WEEKNUM(Calender[[#This Row],[Date]])</f>
        <v>1</v>
      </c>
      <c r="H868" s="110" t="str">
        <f>TEXT(Calender[[#This Row],[Date]],"yymmdd")</f>
        <v>290101</v>
      </c>
    </row>
    <row r="869" spans="1:8" x14ac:dyDescent="0.3">
      <c r="A869" s="17">
        <f t="shared" si="83"/>
        <v>47120</v>
      </c>
      <c r="B869">
        <f t="shared" si="79"/>
        <v>2029</v>
      </c>
      <c r="C869" t="str">
        <f t="shared" si="78"/>
        <v>Jan-29</v>
      </c>
      <c r="D869">
        <f t="shared" si="80"/>
        <v>1</v>
      </c>
      <c r="E869">
        <f t="shared" si="81"/>
        <v>2</v>
      </c>
      <c r="F869" t="str">
        <f t="shared" si="82"/>
        <v>Tue</v>
      </c>
      <c r="G869">
        <f>WEEKNUM(Calender[[#This Row],[Date]])</f>
        <v>1</v>
      </c>
      <c r="H869" s="110" t="str">
        <f>TEXT(Calender[[#This Row],[Date]],"yymmdd")</f>
        <v>290102</v>
      </c>
    </row>
    <row r="870" spans="1:8" x14ac:dyDescent="0.3">
      <c r="A870" s="17">
        <f t="shared" si="83"/>
        <v>47121</v>
      </c>
      <c r="B870">
        <f t="shared" si="79"/>
        <v>2029</v>
      </c>
      <c r="C870" t="str">
        <f t="shared" si="78"/>
        <v>Jan-29</v>
      </c>
      <c r="D870">
        <f t="shared" si="80"/>
        <v>1</v>
      </c>
      <c r="E870">
        <f t="shared" si="81"/>
        <v>3</v>
      </c>
      <c r="F870" t="str">
        <f t="shared" si="82"/>
        <v>Wed</v>
      </c>
      <c r="G870">
        <f>WEEKNUM(Calender[[#This Row],[Date]])</f>
        <v>1</v>
      </c>
      <c r="H870" s="110" t="str">
        <f>TEXT(Calender[[#This Row],[Date]],"yymmdd")</f>
        <v>290103</v>
      </c>
    </row>
    <row r="871" spans="1:8" x14ac:dyDescent="0.3">
      <c r="A871" s="17">
        <f t="shared" si="83"/>
        <v>47122</v>
      </c>
      <c r="B871">
        <f t="shared" si="79"/>
        <v>2029</v>
      </c>
      <c r="C871" t="str">
        <f t="shared" si="78"/>
        <v>Jan-29</v>
      </c>
      <c r="D871">
        <f t="shared" si="80"/>
        <v>1</v>
      </c>
      <c r="E871">
        <f t="shared" si="81"/>
        <v>4</v>
      </c>
      <c r="F871" t="str">
        <f t="shared" si="82"/>
        <v>Thu</v>
      </c>
      <c r="G871">
        <f>WEEKNUM(Calender[[#This Row],[Date]])</f>
        <v>1</v>
      </c>
      <c r="H871" s="110" t="str">
        <f>TEXT(Calender[[#This Row],[Date]],"yymmdd")</f>
        <v>290104</v>
      </c>
    </row>
    <row r="872" spans="1:8" x14ac:dyDescent="0.3">
      <c r="A872" s="17">
        <f t="shared" si="83"/>
        <v>47123</v>
      </c>
      <c r="B872">
        <f t="shared" si="79"/>
        <v>2029</v>
      </c>
      <c r="C872" t="str">
        <f t="shared" si="78"/>
        <v>Jan-29</v>
      </c>
      <c r="D872">
        <f t="shared" si="80"/>
        <v>1</v>
      </c>
      <c r="E872">
        <f t="shared" si="81"/>
        <v>5</v>
      </c>
      <c r="F872" t="str">
        <f t="shared" si="82"/>
        <v>Fri</v>
      </c>
      <c r="G872">
        <f>WEEKNUM(Calender[[#This Row],[Date]])</f>
        <v>1</v>
      </c>
      <c r="H872" s="110" t="str">
        <f>TEXT(Calender[[#This Row],[Date]],"yymmdd")</f>
        <v>290105</v>
      </c>
    </row>
    <row r="873" spans="1:8" x14ac:dyDescent="0.3">
      <c r="A873" s="17">
        <f t="shared" si="83"/>
        <v>47124</v>
      </c>
      <c r="B873">
        <f t="shared" si="79"/>
        <v>2029</v>
      </c>
      <c r="C873" t="str">
        <f t="shared" si="78"/>
        <v>Jan-29</v>
      </c>
      <c r="D873">
        <f t="shared" si="80"/>
        <v>1</v>
      </c>
      <c r="E873">
        <f t="shared" si="81"/>
        <v>6</v>
      </c>
      <c r="F873" t="str">
        <f t="shared" si="82"/>
        <v>Sat</v>
      </c>
      <c r="G873">
        <f>WEEKNUM(Calender[[#This Row],[Date]])</f>
        <v>1</v>
      </c>
      <c r="H873" s="110" t="str">
        <f>TEXT(Calender[[#This Row],[Date]],"yymmdd")</f>
        <v>290106</v>
      </c>
    </row>
    <row r="874" spans="1:8" x14ac:dyDescent="0.3">
      <c r="A874" s="17">
        <f t="shared" si="83"/>
        <v>47125</v>
      </c>
      <c r="B874">
        <f t="shared" si="79"/>
        <v>2029</v>
      </c>
      <c r="C874" t="str">
        <f t="shared" si="78"/>
        <v>Jan-29</v>
      </c>
      <c r="D874">
        <f t="shared" si="80"/>
        <v>1</v>
      </c>
      <c r="E874">
        <f t="shared" si="81"/>
        <v>7</v>
      </c>
      <c r="F874" t="str">
        <f t="shared" si="82"/>
        <v>Sun</v>
      </c>
      <c r="G874">
        <f>WEEKNUM(Calender[[#This Row],[Date]])</f>
        <v>2</v>
      </c>
      <c r="H874" s="110" t="str">
        <f>TEXT(Calender[[#This Row],[Date]],"yymmdd")</f>
        <v>290107</v>
      </c>
    </row>
    <row r="875" spans="1:8" x14ac:dyDescent="0.3">
      <c r="A875" s="17">
        <f t="shared" si="83"/>
        <v>47126</v>
      </c>
      <c r="B875">
        <f t="shared" si="79"/>
        <v>2029</v>
      </c>
      <c r="C875" t="str">
        <f t="shared" si="78"/>
        <v>Jan-29</v>
      </c>
      <c r="D875">
        <f t="shared" si="80"/>
        <v>1</v>
      </c>
      <c r="E875">
        <f t="shared" si="81"/>
        <v>8</v>
      </c>
      <c r="F875" t="str">
        <f t="shared" si="82"/>
        <v>Mon</v>
      </c>
      <c r="G875">
        <f>WEEKNUM(Calender[[#This Row],[Date]])</f>
        <v>2</v>
      </c>
      <c r="H875" s="110" t="str">
        <f>TEXT(Calender[[#This Row],[Date]],"yymmdd")</f>
        <v>290108</v>
      </c>
    </row>
    <row r="876" spans="1:8" x14ac:dyDescent="0.3">
      <c r="A876" s="17">
        <f t="shared" si="83"/>
        <v>47127</v>
      </c>
      <c r="B876">
        <f t="shared" si="79"/>
        <v>2029</v>
      </c>
      <c r="C876" t="str">
        <f t="shared" si="78"/>
        <v>Jan-29</v>
      </c>
      <c r="D876">
        <f t="shared" si="80"/>
        <v>1</v>
      </c>
      <c r="E876">
        <f t="shared" si="81"/>
        <v>9</v>
      </c>
      <c r="F876" t="str">
        <f t="shared" si="82"/>
        <v>Tue</v>
      </c>
      <c r="G876">
        <f>WEEKNUM(Calender[[#This Row],[Date]])</f>
        <v>2</v>
      </c>
      <c r="H876" s="110" t="str">
        <f>TEXT(Calender[[#This Row],[Date]],"yymmdd")</f>
        <v>290109</v>
      </c>
    </row>
    <row r="877" spans="1:8" x14ac:dyDescent="0.3">
      <c r="A877" s="17">
        <f t="shared" si="83"/>
        <v>47128</v>
      </c>
      <c r="B877">
        <f t="shared" si="79"/>
        <v>2029</v>
      </c>
      <c r="C877" t="str">
        <f t="shared" si="78"/>
        <v>Jan-29</v>
      </c>
      <c r="D877">
        <f t="shared" si="80"/>
        <v>1</v>
      </c>
      <c r="E877">
        <f t="shared" si="81"/>
        <v>10</v>
      </c>
      <c r="F877" t="str">
        <f t="shared" si="82"/>
        <v>Wed</v>
      </c>
      <c r="G877">
        <f>WEEKNUM(Calender[[#This Row],[Date]])</f>
        <v>2</v>
      </c>
      <c r="H877" s="110" t="str">
        <f>TEXT(Calender[[#This Row],[Date]],"yymmdd")</f>
        <v>290110</v>
      </c>
    </row>
    <row r="878" spans="1:8" x14ac:dyDescent="0.3">
      <c r="A878" s="17">
        <f t="shared" si="83"/>
        <v>47129</v>
      </c>
      <c r="B878">
        <f t="shared" si="79"/>
        <v>2029</v>
      </c>
      <c r="C878" t="str">
        <f t="shared" si="78"/>
        <v>Jan-29</v>
      </c>
      <c r="D878">
        <f t="shared" si="80"/>
        <v>1</v>
      </c>
      <c r="E878">
        <f t="shared" si="81"/>
        <v>11</v>
      </c>
      <c r="F878" t="str">
        <f t="shared" si="82"/>
        <v>Thu</v>
      </c>
      <c r="G878">
        <f>WEEKNUM(Calender[[#This Row],[Date]])</f>
        <v>2</v>
      </c>
      <c r="H878" s="110" t="str">
        <f>TEXT(Calender[[#This Row],[Date]],"yymmdd")</f>
        <v>290111</v>
      </c>
    </row>
    <row r="879" spans="1:8" x14ac:dyDescent="0.3">
      <c r="A879" s="17">
        <f t="shared" si="83"/>
        <v>47130</v>
      </c>
      <c r="B879">
        <f t="shared" si="79"/>
        <v>2029</v>
      </c>
      <c r="C879" t="str">
        <f t="shared" si="78"/>
        <v>Jan-29</v>
      </c>
      <c r="D879">
        <f t="shared" si="80"/>
        <v>1</v>
      </c>
      <c r="E879">
        <f t="shared" si="81"/>
        <v>12</v>
      </c>
      <c r="F879" t="str">
        <f t="shared" si="82"/>
        <v>Fri</v>
      </c>
      <c r="G879">
        <f>WEEKNUM(Calender[[#This Row],[Date]])</f>
        <v>2</v>
      </c>
      <c r="H879" s="110" t="str">
        <f>TEXT(Calender[[#This Row],[Date]],"yymmdd")</f>
        <v>290112</v>
      </c>
    </row>
    <row r="880" spans="1:8" x14ac:dyDescent="0.3">
      <c r="A880" s="17">
        <f t="shared" si="83"/>
        <v>47131</v>
      </c>
      <c r="B880">
        <f t="shared" si="79"/>
        <v>2029</v>
      </c>
      <c r="C880" t="str">
        <f t="shared" si="78"/>
        <v>Jan-29</v>
      </c>
      <c r="D880">
        <f t="shared" si="80"/>
        <v>1</v>
      </c>
      <c r="E880">
        <f t="shared" si="81"/>
        <v>13</v>
      </c>
      <c r="F880" t="str">
        <f t="shared" si="82"/>
        <v>Sat</v>
      </c>
      <c r="G880">
        <f>WEEKNUM(Calender[[#This Row],[Date]])</f>
        <v>2</v>
      </c>
      <c r="H880" s="110" t="str">
        <f>TEXT(Calender[[#This Row],[Date]],"yymmdd")</f>
        <v>290113</v>
      </c>
    </row>
    <row r="881" spans="1:8" x14ac:dyDescent="0.3">
      <c r="A881" s="17">
        <f t="shared" si="83"/>
        <v>47132</v>
      </c>
      <c r="B881">
        <f t="shared" si="79"/>
        <v>2029</v>
      </c>
      <c r="C881" t="str">
        <f t="shared" si="78"/>
        <v>Jan-29</v>
      </c>
      <c r="D881">
        <f t="shared" si="80"/>
        <v>1</v>
      </c>
      <c r="E881">
        <f t="shared" si="81"/>
        <v>14</v>
      </c>
      <c r="F881" t="str">
        <f t="shared" si="82"/>
        <v>Sun</v>
      </c>
      <c r="G881">
        <f>WEEKNUM(Calender[[#This Row],[Date]])</f>
        <v>3</v>
      </c>
      <c r="H881" s="110" t="str">
        <f>TEXT(Calender[[#This Row],[Date]],"yymmdd")</f>
        <v>290114</v>
      </c>
    </row>
    <row r="882" spans="1:8" x14ac:dyDescent="0.3">
      <c r="A882" s="17">
        <f t="shared" si="83"/>
        <v>47133</v>
      </c>
      <c r="B882">
        <f t="shared" si="79"/>
        <v>2029</v>
      </c>
      <c r="C882" t="str">
        <f t="shared" si="78"/>
        <v>Jan-29</v>
      </c>
      <c r="D882">
        <f t="shared" si="80"/>
        <v>1</v>
      </c>
      <c r="E882">
        <f t="shared" si="81"/>
        <v>15</v>
      </c>
      <c r="F882" t="str">
        <f t="shared" si="82"/>
        <v>Mon</v>
      </c>
      <c r="G882">
        <f>WEEKNUM(Calender[[#This Row],[Date]])</f>
        <v>3</v>
      </c>
      <c r="H882" s="110" t="str">
        <f>TEXT(Calender[[#This Row],[Date]],"yymmdd")</f>
        <v>290115</v>
      </c>
    </row>
    <row r="883" spans="1:8" x14ac:dyDescent="0.3">
      <c r="A883" s="17">
        <f t="shared" si="83"/>
        <v>47134</v>
      </c>
      <c r="B883">
        <f t="shared" si="79"/>
        <v>2029</v>
      </c>
      <c r="C883" t="str">
        <f t="shared" si="78"/>
        <v>Jan-29</v>
      </c>
      <c r="D883">
        <f t="shared" si="80"/>
        <v>1</v>
      </c>
      <c r="E883">
        <f t="shared" si="81"/>
        <v>16</v>
      </c>
      <c r="F883" t="str">
        <f t="shared" si="82"/>
        <v>Tue</v>
      </c>
      <c r="G883">
        <f>WEEKNUM(Calender[[#This Row],[Date]])</f>
        <v>3</v>
      </c>
      <c r="H883" s="110" t="str">
        <f>TEXT(Calender[[#This Row],[Date]],"yymmdd")</f>
        <v>290116</v>
      </c>
    </row>
    <row r="884" spans="1:8" x14ac:dyDescent="0.3">
      <c r="A884" s="17">
        <f t="shared" si="83"/>
        <v>47135</v>
      </c>
      <c r="B884">
        <f t="shared" si="79"/>
        <v>2029</v>
      </c>
      <c r="C884" t="str">
        <f t="shared" si="78"/>
        <v>Jan-29</v>
      </c>
      <c r="D884">
        <f t="shared" si="80"/>
        <v>1</v>
      </c>
      <c r="E884">
        <f t="shared" si="81"/>
        <v>17</v>
      </c>
      <c r="F884" t="str">
        <f t="shared" si="82"/>
        <v>Wed</v>
      </c>
      <c r="G884">
        <f>WEEKNUM(Calender[[#This Row],[Date]])</f>
        <v>3</v>
      </c>
      <c r="H884" s="110" t="str">
        <f>TEXT(Calender[[#This Row],[Date]],"yymmdd")</f>
        <v>290117</v>
      </c>
    </row>
    <row r="885" spans="1:8" x14ac:dyDescent="0.3">
      <c r="A885" s="17">
        <f t="shared" si="83"/>
        <v>47136</v>
      </c>
      <c r="B885">
        <f t="shared" si="79"/>
        <v>2029</v>
      </c>
      <c r="C885" t="str">
        <f t="shared" si="78"/>
        <v>Jan-29</v>
      </c>
      <c r="D885">
        <f t="shared" si="80"/>
        <v>1</v>
      </c>
      <c r="E885">
        <f t="shared" si="81"/>
        <v>18</v>
      </c>
      <c r="F885" t="str">
        <f t="shared" si="82"/>
        <v>Thu</v>
      </c>
      <c r="G885">
        <f>WEEKNUM(Calender[[#This Row],[Date]])</f>
        <v>3</v>
      </c>
      <c r="H885" s="110" t="str">
        <f>TEXT(Calender[[#This Row],[Date]],"yymmdd")</f>
        <v>290118</v>
      </c>
    </row>
    <row r="886" spans="1:8" x14ac:dyDescent="0.3">
      <c r="A886" s="17">
        <f t="shared" si="83"/>
        <v>47137</v>
      </c>
      <c r="B886">
        <f t="shared" si="79"/>
        <v>2029</v>
      </c>
      <c r="C886" t="str">
        <f t="shared" si="78"/>
        <v>Jan-29</v>
      </c>
      <c r="D886">
        <f t="shared" si="80"/>
        <v>1</v>
      </c>
      <c r="E886">
        <f t="shared" si="81"/>
        <v>19</v>
      </c>
      <c r="F886" t="str">
        <f t="shared" si="82"/>
        <v>Fri</v>
      </c>
      <c r="G886">
        <f>WEEKNUM(Calender[[#This Row],[Date]])</f>
        <v>3</v>
      </c>
      <c r="H886" s="110" t="str">
        <f>TEXT(Calender[[#This Row],[Date]],"yymmdd")</f>
        <v>290119</v>
      </c>
    </row>
    <row r="887" spans="1:8" x14ac:dyDescent="0.3">
      <c r="A887" s="17">
        <f t="shared" si="83"/>
        <v>47138</v>
      </c>
      <c r="B887">
        <f t="shared" si="79"/>
        <v>2029</v>
      </c>
      <c r="C887" t="str">
        <f t="shared" si="78"/>
        <v>Jan-29</v>
      </c>
      <c r="D887">
        <f t="shared" si="80"/>
        <v>1</v>
      </c>
      <c r="E887">
        <f t="shared" si="81"/>
        <v>20</v>
      </c>
      <c r="F887" t="str">
        <f t="shared" si="82"/>
        <v>Sat</v>
      </c>
      <c r="G887">
        <f>WEEKNUM(Calender[[#This Row],[Date]])</f>
        <v>3</v>
      </c>
      <c r="H887" s="110" t="str">
        <f>TEXT(Calender[[#This Row],[Date]],"yymmdd")</f>
        <v>290120</v>
      </c>
    </row>
    <row r="888" spans="1:8" x14ac:dyDescent="0.3">
      <c r="A888" s="17">
        <f t="shared" si="83"/>
        <v>47139</v>
      </c>
      <c r="B888">
        <f t="shared" si="79"/>
        <v>2029</v>
      </c>
      <c r="C888" t="str">
        <f t="shared" si="78"/>
        <v>Jan-29</v>
      </c>
      <c r="D888">
        <f t="shared" si="80"/>
        <v>1</v>
      </c>
      <c r="E888">
        <f t="shared" si="81"/>
        <v>21</v>
      </c>
      <c r="F888" t="str">
        <f t="shared" si="82"/>
        <v>Sun</v>
      </c>
      <c r="G888">
        <f>WEEKNUM(Calender[[#This Row],[Date]])</f>
        <v>4</v>
      </c>
      <c r="H888" s="110" t="str">
        <f>TEXT(Calender[[#This Row],[Date]],"yymmdd")</f>
        <v>290121</v>
      </c>
    </row>
    <row r="889" spans="1:8" x14ac:dyDescent="0.3">
      <c r="A889" s="17">
        <f t="shared" si="83"/>
        <v>47140</v>
      </c>
      <c r="B889">
        <f t="shared" si="79"/>
        <v>2029</v>
      </c>
      <c r="C889" t="str">
        <f t="shared" si="78"/>
        <v>Jan-29</v>
      </c>
      <c r="D889">
        <f t="shared" si="80"/>
        <v>1</v>
      </c>
      <c r="E889">
        <f t="shared" si="81"/>
        <v>22</v>
      </c>
      <c r="F889" t="str">
        <f t="shared" si="82"/>
        <v>Mon</v>
      </c>
      <c r="G889">
        <f>WEEKNUM(Calender[[#This Row],[Date]])</f>
        <v>4</v>
      </c>
      <c r="H889" s="110" t="str">
        <f>TEXT(Calender[[#This Row],[Date]],"yymmdd")</f>
        <v>290122</v>
      </c>
    </row>
    <row r="890" spans="1:8" x14ac:dyDescent="0.3">
      <c r="A890" s="17">
        <f t="shared" si="83"/>
        <v>47141</v>
      </c>
      <c r="B890">
        <f t="shared" si="79"/>
        <v>2029</v>
      </c>
      <c r="C890" t="str">
        <f t="shared" si="78"/>
        <v>Jan-29</v>
      </c>
      <c r="D890">
        <f t="shared" si="80"/>
        <v>1</v>
      </c>
      <c r="E890">
        <f t="shared" si="81"/>
        <v>23</v>
      </c>
      <c r="F890" t="str">
        <f t="shared" si="82"/>
        <v>Tue</v>
      </c>
      <c r="G890">
        <f>WEEKNUM(Calender[[#This Row],[Date]])</f>
        <v>4</v>
      </c>
      <c r="H890" s="110" t="str">
        <f>TEXT(Calender[[#This Row],[Date]],"yymmdd")</f>
        <v>290123</v>
      </c>
    </row>
    <row r="891" spans="1:8" x14ac:dyDescent="0.3">
      <c r="A891" s="17">
        <f t="shared" si="83"/>
        <v>47142</v>
      </c>
      <c r="B891">
        <f t="shared" si="79"/>
        <v>2029</v>
      </c>
      <c r="C891" t="str">
        <f t="shared" si="78"/>
        <v>Jan-29</v>
      </c>
      <c r="D891">
        <f t="shared" si="80"/>
        <v>1</v>
      </c>
      <c r="E891">
        <f t="shared" si="81"/>
        <v>24</v>
      </c>
      <c r="F891" t="str">
        <f t="shared" si="82"/>
        <v>Wed</v>
      </c>
      <c r="G891">
        <f>WEEKNUM(Calender[[#This Row],[Date]])</f>
        <v>4</v>
      </c>
      <c r="H891" s="110" t="str">
        <f>TEXT(Calender[[#This Row],[Date]],"yymmdd")</f>
        <v>290124</v>
      </c>
    </row>
    <row r="892" spans="1:8" x14ac:dyDescent="0.3">
      <c r="A892" s="17">
        <f t="shared" si="83"/>
        <v>47143</v>
      </c>
      <c r="B892">
        <f t="shared" si="79"/>
        <v>2029</v>
      </c>
      <c r="C892" t="str">
        <f t="shared" si="78"/>
        <v>Jan-29</v>
      </c>
      <c r="D892">
        <f t="shared" si="80"/>
        <v>1</v>
      </c>
      <c r="E892">
        <f t="shared" si="81"/>
        <v>25</v>
      </c>
      <c r="F892" t="str">
        <f t="shared" si="82"/>
        <v>Thu</v>
      </c>
      <c r="G892">
        <f>WEEKNUM(Calender[[#This Row],[Date]])</f>
        <v>4</v>
      </c>
      <c r="H892" s="110" t="str">
        <f>TEXT(Calender[[#This Row],[Date]],"yymmdd")</f>
        <v>290125</v>
      </c>
    </row>
    <row r="893" spans="1:8" x14ac:dyDescent="0.3">
      <c r="A893" s="17">
        <f t="shared" si="83"/>
        <v>47144</v>
      </c>
      <c r="B893">
        <f t="shared" si="79"/>
        <v>2029</v>
      </c>
      <c r="C893" t="str">
        <f t="shared" si="78"/>
        <v>Jan-29</v>
      </c>
      <c r="D893">
        <f t="shared" si="80"/>
        <v>1</v>
      </c>
      <c r="E893">
        <f t="shared" si="81"/>
        <v>26</v>
      </c>
      <c r="F893" t="str">
        <f t="shared" si="82"/>
        <v>Fri</v>
      </c>
      <c r="G893">
        <f>WEEKNUM(Calender[[#This Row],[Date]])</f>
        <v>4</v>
      </c>
      <c r="H893" s="110" t="str">
        <f>TEXT(Calender[[#This Row],[Date]],"yymmdd")</f>
        <v>290126</v>
      </c>
    </row>
    <row r="894" spans="1:8" x14ac:dyDescent="0.3">
      <c r="A894" s="17">
        <f t="shared" si="83"/>
        <v>47145</v>
      </c>
      <c r="B894">
        <f t="shared" si="79"/>
        <v>2029</v>
      </c>
      <c r="C894" t="str">
        <f t="shared" si="78"/>
        <v>Jan-29</v>
      </c>
      <c r="D894">
        <f t="shared" si="80"/>
        <v>1</v>
      </c>
      <c r="E894">
        <f t="shared" si="81"/>
        <v>27</v>
      </c>
      <c r="F894" t="str">
        <f t="shared" si="82"/>
        <v>Sat</v>
      </c>
      <c r="G894">
        <f>WEEKNUM(Calender[[#This Row],[Date]])</f>
        <v>4</v>
      </c>
      <c r="H894" s="110" t="str">
        <f>TEXT(Calender[[#This Row],[Date]],"yymmdd")</f>
        <v>290127</v>
      </c>
    </row>
    <row r="895" spans="1:8" x14ac:dyDescent="0.3">
      <c r="A895" s="17">
        <f t="shared" si="83"/>
        <v>47146</v>
      </c>
      <c r="B895">
        <f t="shared" si="79"/>
        <v>2029</v>
      </c>
      <c r="C895" t="str">
        <f t="shared" si="78"/>
        <v>Jan-29</v>
      </c>
      <c r="D895">
        <f t="shared" si="80"/>
        <v>1</v>
      </c>
      <c r="E895">
        <f t="shared" si="81"/>
        <v>28</v>
      </c>
      <c r="F895" t="str">
        <f t="shared" si="82"/>
        <v>Sun</v>
      </c>
      <c r="G895">
        <f>WEEKNUM(Calender[[#This Row],[Date]])</f>
        <v>5</v>
      </c>
      <c r="H895" s="110" t="str">
        <f>TEXT(Calender[[#This Row],[Date]],"yymmdd")</f>
        <v>290128</v>
      </c>
    </row>
    <row r="896" spans="1:8" x14ac:dyDescent="0.3">
      <c r="A896" s="17">
        <f t="shared" si="83"/>
        <v>47147</v>
      </c>
      <c r="B896">
        <f t="shared" si="79"/>
        <v>2029</v>
      </c>
      <c r="C896" t="str">
        <f t="shared" si="78"/>
        <v>Jan-29</v>
      </c>
      <c r="D896">
        <f t="shared" si="80"/>
        <v>1</v>
      </c>
      <c r="E896">
        <f t="shared" si="81"/>
        <v>29</v>
      </c>
      <c r="F896" t="str">
        <f t="shared" si="82"/>
        <v>Mon</v>
      </c>
      <c r="G896">
        <f>WEEKNUM(Calender[[#This Row],[Date]])</f>
        <v>5</v>
      </c>
      <c r="H896" s="110" t="str">
        <f>TEXT(Calender[[#This Row],[Date]],"yymmdd")</f>
        <v>290129</v>
      </c>
    </row>
    <row r="897" spans="1:8" x14ac:dyDescent="0.3">
      <c r="A897" s="17">
        <f t="shared" si="83"/>
        <v>47148</v>
      </c>
      <c r="B897">
        <f t="shared" si="79"/>
        <v>2029</v>
      </c>
      <c r="C897" t="str">
        <f t="shared" si="78"/>
        <v>Jan-29</v>
      </c>
      <c r="D897">
        <f t="shared" si="80"/>
        <v>1</v>
      </c>
      <c r="E897">
        <f t="shared" si="81"/>
        <v>30</v>
      </c>
      <c r="F897" t="str">
        <f t="shared" si="82"/>
        <v>Tue</v>
      </c>
      <c r="G897">
        <f>WEEKNUM(Calender[[#This Row],[Date]])</f>
        <v>5</v>
      </c>
      <c r="H897" s="110" t="str">
        <f>TEXT(Calender[[#This Row],[Date]],"yymmdd")</f>
        <v>290130</v>
      </c>
    </row>
    <row r="898" spans="1:8" x14ac:dyDescent="0.3">
      <c r="A898" s="17">
        <f t="shared" si="83"/>
        <v>47149</v>
      </c>
      <c r="B898">
        <f t="shared" si="79"/>
        <v>2029</v>
      </c>
      <c r="C898" t="str">
        <f t="shared" ref="C898:C961" si="84">TEXT(A898,"mmm-yy")</f>
        <v>Jan-29</v>
      </c>
      <c r="D898">
        <f t="shared" si="80"/>
        <v>1</v>
      </c>
      <c r="E898">
        <f t="shared" si="81"/>
        <v>31</v>
      </c>
      <c r="F898" t="str">
        <f t="shared" si="82"/>
        <v>Wed</v>
      </c>
      <c r="G898">
        <f>WEEKNUM(Calender[[#This Row],[Date]])</f>
        <v>5</v>
      </c>
      <c r="H898" s="110" t="str">
        <f>TEXT(Calender[[#This Row],[Date]],"yymmdd")</f>
        <v>290131</v>
      </c>
    </row>
    <row r="899" spans="1:8" x14ac:dyDescent="0.3">
      <c r="A899" s="17">
        <f t="shared" si="83"/>
        <v>47150</v>
      </c>
      <c r="B899">
        <f t="shared" ref="B899:B962" si="85">YEAR(A899)</f>
        <v>2029</v>
      </c>
      <c r="C899" t="str">
        <f t="shared" si="84"/>
        <v>Feb-29</v>
      </c>
      <c r="D899">
        <f t="shared" ref="D899:D962" si="86">MONTH(A899)</f>
        <v>2</v>
      </c>
      <c r="E899">
        <f t="shared" ref="E899:E962" si="87">DAY(A899)</f>
        <v>1</v>
      </c>
      <c r="F899" t="str">
        <f t="shared" ref="F899:F962" si="88">TEXT(A899,"ddd")</f>
        <v>Thu</v>
      </c>
      <c r="G899">
        <f>WEEKNUM(Calender[[#This Row],[Date]])</f>
        <v>5</v>
      </c>
      <c r="H899" s="110" t="str">
        <f>TEXT(Calender[[#This Row],[Date]],"yymmdd")</f>
        <v>290201</v>
      </c>
    </row>
    <row r="900" spans="1:8" x14ac:dyDescent="0.3">
      <c r="A900" s="17">
        <f t="shared" ref="A900:A963" si="89">A899+1</f>
        <v>47151</v>
      </c>
      <c r="B900">
        <f t="shared" si="85"/>
        <v>2029</v>
      </c>
      <c r="C900" t="str">
        <f t="shared" si="84"/>
        <v>Feb-29</v>
      </c>
      <c r="D900">
        <f t="shared" si="86"/>
        <v>2</v>
      </c>
      <c r="E900">
        <f t="shared" si="87"/>
        <v>2</v>
      </c>
      <c r="F900" t="str">
        <f t="shared" si="88"/>
        <v>Fri</v>
      </c>
      <c r="G900">
        <f>WEEKNUM(Calender[[#This Row],[Date]])</f>
        <v>5</v>
      </c>
      <c r="H900" s="110" t="str">
        <f>TEXT(Calender[[#This Row],[Date]],"yymmdd")</f>
        <v>290202</v>
      </c>
    </row>
    <row r="901" spans="1:8" x14ac:dyDescent="0.3">
      <c r="A901" s="17">
        <f t="shared" si="89"/>
        <v>47152</v>
      </c>
      <c r="B901">
        <f t="shared" si="85"/>
        <v>2029</v>
      </c>
      <c r="C901" t="str">
        <f t="shared" si="84"/>
        <v>Feb-29</v>
      </c>
      <c r="D901">
        <f t="shared" si="86"/>
        <v>2</v>
      </c>
      <c r="E901">
        <f t="shared" si="87"/>
        <v>3</v>
      </c>
      <c r="F901" t="str">
        <f t="shared" si="88"/>
        <v>Sat</v>
      </c>
      <c r="G901">
        <f>WEEKNUM(Calender[[#This Row],[Date]])</f>
        <v>5</v>
      </c>
      <c r="H901" s="110" t="str">
        <f>TEXT(Calender[[#This Row],[Date]],"yymmdd")</f>
        <v>290203</v>
      </c>
    </row>
    <row r="902" spans="1:8" x14ac:dyDescent="0.3">
      <c r="A902" s="17">
        <f t="shared" si="89"/>
        <v>47153</v>
      </c>
      <c r="B902">
        <f t="shared" si="85"/>
        <v>2029</v>
      </c>
      <c r="C902" t="str">
        <f t="shared" si="84"/>
        <v>Feb-29</v>
      </c>
      <c r="D902">
        <f t="shared" si="86"/>
        <v>2</v>
      </c>
      <c r="E902">
        <f t="shared" si="87"/>
        <v>4</v>
      </c>
      <c r="F902" t="str">
        <f t="shared" si="88"/>
        <v>Sun</v>
      </c>
      <c r="G902">
        <f>WEEKNUM(Calender[[#This Row],[Date]])</f>
        <v>6</v>
      </c>
      <c r="H902" s="110" t="str">
        <f>TEXT(Calender[[#This Row],[Date]],"yymmdd")</f>
        <v>290204</v>
      </c>
    </row>
    <row r="903" spans="1:8" x14ac:dyDescent="0.3">
      <c r="A903" s="17">
        <f t="shared" si="89"/>
        <v>47154</v>
      </c>
      <c r="B903">
        <f t="shared" si="85"/>
        <v>2029</v>
      </c>
      <c r="C903" t="str">
        <f t="shared" si="84"/>
        <v>Feb-29</v>
      </c>
      <c r="D903">
        <f t="shared" si="86"/>
        <v>2</v>
      </c>
      <c r="E903">
        <f t="shared" si="87"/>
        <v>5</v>
      </c>
      <c r="F903" t="str">
        <f t="shared" si="88"/>
        <v>Mon</v>
      </c>
      <c r="G903">
        <f>WEEKNUM(Calender[[#This Row],[Date]])</f>
        <v>6</v>
      </c>
      <c r="H903" s="110" t="str">
        <f>TEXT(Calender[[#This Row],[Date]],"yymmdd")</f>
        <v>290205</v>
      </c>
    </row>
    <row r="904" spans="1:8" x14ac:dyDescent="0.3">
      <c r="A904" s="17">
        <f t="shared" si="89"/>
        <v>47155</v>
      </c>
      <c r="B904">
        <f t="shared" si="85"/>
        <v>2029</v>
      </c>
      <c r="C904" t="str">
        <f t="shared" si="84"/>
        <v>Feb-29</v>
      </c>
      <c r="D904">
        <f t="shared" si="86"/>
        <v>2</v>
      </c>
      <c r="E904">
        <f t="shared" si="87"/>
        <v>6</v>
      </c>
      <c r="F904" t="str">
        <f t="shared" si="88"/>
        <v>Tue</v>
      </c>
      <c r="G904">
        <f>WEEKNUM(Calender[[#This Row],[Date]])</f>
        <v>6</v>
      </c>
      <c r="H904" s="110" t="str">
        <f>TEXT(Calender[[#This Row],[Date]],"yymmdd")</f>
        <v>290206</v>
      </c>
    </row>
    <row r="905" spans="1:8" x14ac:dyDescent="0.3">
      <c r="A905" s="17">
        <f t="shared" si="89"/>
        <v>47156</v>
      </c>
      <c r="B905">
        <f t="shared" si="85"/>
        <v>2029</v>
      </c>
      <c r="C905" t="str">
        <f t="shared" si="84"/>
        <v>Feb-29</v>
      </c>
      <c r="D905">
        <f t="shared" si="86"/>
        <v>2</v>
      </c>
      <c r="E905">
        <f t="shared" si="87"/>
        <v>7</v>
      </c>
      <c r="F905" t="str">
        <f t="shared" si="88"/>
        <v>Wed</v>
      </c>
      <c r="G905">
        <f>WEEKNUM(Calender[[#This Row],[Date]])</f>
        <v>6</v>
      </c>
      <c r="H905" s="110" t="str">
        <f>TEXT(Calender[[#This Row],[Date]],"yymmdd")</f>
        <v>290207</v>
      </c>
    </row>
    <row r="906" spans="1:8" x14ac:dyDescent="0.3">
      <c r="A906" s="17">
        <f t="shared" si="89"/>
        <v>47157</v>
      </c>
      <c r="B906">
        <f t="shared" si="85"/>
        <v>2029</v>
      </c>
      <c r="C906" t="str">
        <f t="shared" si="84"/>
        <v>Feb-29</v>
      </c>
      <c r="D906">
        <f t="shared" si="86"/>
        <v>2</v>
      </c>
      <c r="E906">
        <f t="shared" si="87"/>
        <v>8</v>
      </c>
      <c r="F906" t="str">
        <f t="shared" si="88"/>
        <v>Thu</v>
      </c>
      <c r="G906">
        <f>WEEKNUM(Calender[[#This Row],[Date]])</f>
        <v>6</v>
      </c>
      <c r="H906" s="110" t="str">
        <f>TEXT(Calender[[#This Row],[Date]],"yymmdd")</f>
        <v>290208</v>
      </c>
    </row>
    <row r="907" spans="1:8" x14ac:dyDescent="0.3">
      <c r="A907" s="17">
        <f t="shared" si="89"/>
        <v>47158</v>
      </c>
      <c r="B907">
        <f t="shared" si="85"/>
        <v>2029</v>
      </c>
      <c r="C907" t="str">
        <f t="shared" si="84"/>
        <v>Feb-29</v>
      </c>
      <c r="D907">
        <f t="shared" si="86"/>
        <v>2</v>
      </c>
      <c r="E907">
        <f t="shared" si="87"/>
        <v>9</v>
      </c>
      <c r="F907" t="str">
        <f t="shared" si="88"/>
        <v>Fri</v>
      </c>
      <c r="G907">
        <f>WEEKNUM(Calender[[#This Row],[Date]])</f>
        <v>6</v>
      </c>
      <c r="H907" s="110" t="str">
        <f>TEXT(Calender[[#This Row],[Date]],"yymmdd")</f>
        <v>290209</v>
      </c>
    </row>
    <row r="908" spans="1:8" x14ac:dyDescent="0.3">
      <c r="A908" s="17">
        <f t="shared" si="89"/>
        <v>47159</v>
      </c>
      <c r="B908">
        <f t="shared" si="85"/>
        <v>2029</v>
      </c>
      <c r="C908" t="str">
        <f t="shared" si="84"/>
        <v>Feb-29</v>
      </c>
      <c r="D908">
        <f t="shared" si="86"/>
        <v>2</v>
      </c>
      <c r="E908">
        <f t="shared" si="87"/>
        <v>10</v>
      </c>
      <c r="F908" t="str">
        <f t="shared" si="88"/>
        <v>Sat</v>
      </c>
      <c r="G908">
        <f>WEEKNUM(Calender[[#This Row],[Date]])</f>
        <v>6</v>
      </c>
      <c r="H908" s="110" t="str">
        <f>TEXT(Calender[[#This Row],[Date]],"yymmdd")</f>
        <v>290210</v>
      </c>
    </row>
    <row r="909" spans="1:8" x14ac:dyDescent="0.3">
      <c r="A909" s="17">
        <f t="shared" si="89"/>
        <v>47160</v>
      </c>
      <c r="B909">
        <f t="shared" si="85"/>
        <v>2029</v>
      </c>
      <c r="C909" t="str">
        <f t="shared" si="84"/>
        <v>Feb-29</v>
      </c>
      <c r="D909">
        <f t="shared" si="86"/>
        <v>2</v>
      </c>
      <c r="E909">
        <f t="shared" si="87"/>
        <v>11</v>
      </c>
      <c r="F909" t="str">
        <f t="shared" si="88"/>
        <v>Sun</v>
      </c>
      <c r="G909">
        <f>WEEKNUM(Calender[[#This Row],[Date]])</f>
        <v>7</v>
      </c>
      <c r="H909" s="110" t="str">
        <f>TEXT(Calender[[#This Row],[Date]],"yymmdd")</f>
        <v>290211</v>
      </c>
    </row>
    <row r="910" spans="1:8" x14ac:dyDescent="0.3">
      <c r="A910" s="17">
        <f t="shared" si="89"/>
        <v>47161</v>
      </c>
      <c r="B910">
        <f t="shared" si="85"/>
        <v>2029</v>
      </c>
      <c r="C910" t="str">
        <f t="shared" si="84"/>
        <v>Feb-29</v>
      </c>
      <c r="D910">
        <f t="shared" si="86"/>
        <v>2</v>
      </c>
      <c r="E910">
        <f t="shared" si="87"/>
        <v>12</v>
      </c>
      <c r="F910" t="str">
        <f t="shared" si="88"/>
        <v>Mon</v>
      </c>
      <c r="G910">
        <f>WEEKNUM(Calender[[#This Row],[Date]])</f>
        <v>7</v>
      </c>
      <c r="H910" s="110" t="str">
        <f>TEXT(Calender[[#This Row],[Date]],"yymmdd")</f>
        <v>290212</v>
      </c>
    </row>
    <row r="911" spans="1:8" x14ac:dyDescent="0.3">
      <c r="A911" s="17">
        <f t="shared" si="89"/>
        <v>47162</v>
      </c>
      <c r="B911">
        <f t="shared" si="85"/>
        <v>2029</v>
      </c>
      <c r="C911" t="str">
        <f t="shared" si="84"/>
        <v>Feb-29</v>
      </c>
      <c r="D911">
        <f t="shared" si="86"/>
        <v>2</v>
      </c>
      <c r="E911">
        <f t="shared" si="87"/>
        <v>13</v>
      </c>
      <c r="F911" t="str">
        <f t="shared" si="88"/>
        <v>Tue</v>
      </c>
      <c r="G911">
        <f>WEEKNUM(Calender[[#This Row],[Date]])</f>
        <v>7</v>
      </c>
      <c r="H911" s="110" t="str">
        <f>TEXT(Calender[[#This Row],[Date]],"yymmdd")</f>
        <v>290213</v>
      </c>
    </row>
    <row r="912" spans="1:8" x14ac:dyDescent="0.3">
      <c r="A912" s="17">
        <f t="shared" si="89"/>
        <v>47163</v>
      </c>
      <c r="B912">
        <f t="shared" si="85"/>
        <v>2029</v>
      </c>
      <c r="C912" t="str">
        <f t="shared" si="84"/>
        <v>Feb-29</v>
      </c>
      <c r="D912">
        <f t="shared" si="86"/>
        <v>2</v>
      </c>
      <c r="E912">
        <f t="shared" si="87"/>
        <v>14</v>
      </c>
      <c r="F912" t="str">
        <f t="shared" si="88"/>
        <v>Wed</v>
      </c>
      <c r="G912">
        <f>WEEKNUM(Calender[[#This Row],[Date]])</f>
        <v>7</v>
      </c>
      <c r="H912" s="110" t="str">
        <f>TEXT(Calender[[#This Row],[Date]],"yymmdd")</f>
        <v>290214</v>
      </c>
    </row>
    <row r="913" spans="1:8" x14ac:dyDescent="0.3">
      <c r="A913" s="17">
        <f t="shared" si="89"/>
        <v>47164</v>
      </c>
      <c r="B913">
        <f t="shared" si="85"/>
        <v>2029</v>
      </c>
      <c r="C913" t="str">
        <f t="shared" si="84"/>
        <v>Feb-29</v>
      </c>
      <c r="D913">
        <f t="shared" si="86"/>
        <v>2</v>
      </c>
      <c r="E913">
        <f t="shared" si="87"/>
        <v>15</v>
      </c>
      <c r="F913" t="str">
        <f t="shared" si="88"/>
        <v>Thu</v>
      </c>
      <c r="G913">
        <f>WEEKNUM(Calender[[#This Row],[Date]])</f>
        <v>7</v>
      </c>
      <c r="H913" s="110" t="str">
        <f>TEXT(Calender[[#This Row],[Date]],"yymmdd")</f>
        <v>290215</v>
      </c>
    </row>
    <row r="914" spans="1:8" x14ac:dyDescent="0.3">
      <c r="A914" s="17">
        <f t="shared" si="89"/>
        <v>47165</v>
      </c>
      <c r="B914">
        <f t="shared" si="85"/>
        <v>2029</v>
      </c>
      <c r="C914" t="str">
        <f t="shared" si="84"/>
        <v>Feb-29</v>
      </c>
      <c r="D914">
        <f t="shared" si="86"/>
        <v>2</v>
      </c>
      <c r="E914">
        <f t="shared" si="87"/>
        <v>16</v>
      </c>
      <c r="F914" t="str">
        <f t="shared" si="88"/>
        <v>Fri</v>
      </c>
      <c r="G914">
        <f>WEEKNUM(Calender[[#This Row],[Date]])</f>
        <v>7</v>
      </c>
      <c r="H914" s="110" t="str">
        <f>TEXT(Calender[[#This Row],[Date]],"yymmdd")</f>
        <v>290216</v>
      </c>
    </row>
    <row r="915" spans="1:8" x14ac:dyDescent="0.3">
      <c r="A915" s="17">
        <f t="shared" si="89"/>
        <v>47166</v>
      </c>
      <c r="B915">
        <f t="shared" si="85"/>
        <v>2029</v>
      </c>
      <c r="C915" t="str">
        <f t="shared" si="84"/>
        <v>Feb-29</v>
      </c>
      <c r="D915">
        <f t="shared" si="86"/>
        <v>2</v>
      </c>
      <c r="E915">
        <f t="shared" si="87"/>
        <v>17</v>
      </c>
      <c r="F915" t="str">
        <f t="shared" si="88"/>
        <v>Sat</v>
      </c>
      <c r="G915">
        <f>WEEKNUM(Calender[[#This Row],[Date]])</f>
        <v>7</v>
      </c>
      <c r="H915" s="110" t="str">
        <f>TEXT(Calender[[#This Row],[Date]],"yymmdd")</f>
        <v>290217</v>
      </c>
    </row>
    <row r="916" spans="1:8" x14ac:dyDescent="0.3">
      <c r="A916" s="17">
        <f t="shared" si="89"/>
        <v>47167</v>
      </c>
      <c r="B916">
        <f t="shared" si="85"/>
        <v>2029</v>
      </c>
      <c r="C916" t="str">
        <f t="shared" si="84"/>
        <v>Feb-29</v>
      </c>
      <c r="D916">
        <f t="shared" si="86"/>
        <v>2</v>
      </c>
      <c r="E916">
        <f t="shared" si="87"/>
        <v>18</v>
      </c>
      <c r="F916" t="str">
        <f t="shared" si="88"/>
        <v>Sun</v>
      </c>
      <c r="G916">
        <f>WEEKNUM(Calender[[#This Row],[Date]])</f>
        <v>8</v>
      </c>
      <c r="H916" s="110" t="str">
        <f>TEXT(Calender[[#This Row],[Date]],"yymmdd")</f>
        <v>290218</v>
      </c>
    </row>
    <row r="917" spans="1:8" x14ac:dyDescent="0.3">
      <c r="A917" s="17">
        <f t="shared" si="89"/>
        <v>47168</v>
      </c>
      <c r="B917">
        <f t="shared" si="85"/>
        <v>2029</v>
      </c>
      <c r="C917" t="str">
        <f t="shared" si="84"/>
        <v>Feb-29</v>
      </c>
      <c r="D917">
        <f t="shared" si="86"/>
        <v>2</v>
      </c>
      <c r="E917">
        <f t="shared" si="87"/>
        <v>19</v>
      </c>
      <c r="F917" t="str">
        <f t="shared" si="88"/>
        <v>Mon</v>
      </c>
      <c r="G917">
        <f>WEEKNUM(Calender[[#This Row],[Date]])</f>
        <v>8</v>
      </c>
      <c r="H917" s="110" t="str">
        <f>TEXT(Calender[[#This Row],[Date]],"yymmdd")</f>
        <v>290219</v>
      </c>
    </row>
    <row r="918" spans="1:8" x14ac:dyDescent="0.3">
      <c r="A918" s="17">
        <f t="shared" si="89"/>
        <v>47169</v>
      </c>
      <c r="B918">
        <f t="shared" si="85"/>
        <v>2029</v>
      </c>
      <c r="C918" t="str">
        <f t="shared" si="84"/>
        <v>Feb-29</v>
      </c>
      <c r="D918">
        <f t="shared" si="86"/>
        <v>2</v>
      </c>
      <c r="E918">
        <f t="shared" si="87"/>
        <v>20</v>
      </c>
      <c r="F918" t="str">
        <f t="shared" si="88"/>
        <v>Tue</v>
      </c>
      <c r="G918">
        <f>WEEKNUM(Calender[[#This Row],[Date]])</f>
        <v>8</v>
      </c>
      <c r="H918" s="110" t="str">
        <f>TEXT(Calender[[#This Row],[Date]],"yymmdd")</f>
        <v>290220</v>
      </c>
    </row>
    <row r="919" spans="1:8" x14ac:dyDescent="0.3">
      <c r="A919" s="17">
        <f t="shared" si="89"/>
        <v>47170</v>
      </c>
      <c r="B919">
        <f t="shared" si="85"/>
        <v>2029</v>
      </c>
      <c r="C919" t="str">
        <f t="shared" si="84"/>
        <v>Feb-29</v>
      </c>
      <c r="D919">
        <f t="shared" si="86"/>
        <v>2</v>
      </c>
      <c r="E919">
        <f t="shared" si="87"/>
        <v>21</v>
      </c>
      <c r="F919" t="str">
        <f t="shared" si="88"/>
        <v>Wed</v>
      </c>
      <c r="G919">
        <f>WEEKNUM(Calender[[#This Row],[Date]])</f>
        <v>8</v>
      </c>
      <c r="H919" s="110" t="str">
        <f>TEXT(Calender[[#This Row],[Date]],"yymmdd")</f>
        <v>290221</v>
      </c>
    </row>
    <row r="920" spans="1:8" x14ac:dyDescent="0.3">
      <c r="A920" s="17">
        <f t="shared" si="89"/>
        <v>47171</v>
      </c>
      <c r="B920">
        <f t="shared" si="85"/>
        <v>2029</v>
      </c>
      <c r="C920" t="str">
        <f t="shared" si="84"/>
        <v>Feb-29</v>
      </c>
      <c r="D920">
        <f t="shared" si="86"/>
        <v>2</v>
      </c>
      <c r="E920">
        <f t="shared" si="87"/>
        <v>22</v>
      </c>
      <c r="F920" t="str">
        <f t="shared" si="88"/>
        <v>Thu</v>
      </c>
      <c r="G920">
        <f>WEEKNUM(Calender[[#This Row],[Date]])</f>
        <v>8</v>
      </c>
      <c r="H920" s="110" t="str">
        <f>TEXT(Calender[[#This Row],[Date]],"yymmdd")</f>
        <v>290222</v>
      </c>
    </row>
    <row r="921" spans="1:8" x14ac:dyDescent="0.3">
      <c r="A921" s="17">
        <f t="shared" si="89"/>
        <v>47172</v>
      </c>
      <c r="B921">
        <f t="shared" si="85"/>
        <v>2029</v>
      </c>
      <c r="C921" t="str">
        <f t="shared" si="84"/>
        <v>Feb-29</v>
      </c>
      <c r="D921">
        <f t="shared" si="86"/>
        <v>2</v>
      </c>
      <c r="E921">
        <f t="shared" si="87"/>
        <v>23</v>
      </c>
      <c r="F921" t="str">
        <f t="shared" si="88"/>
        <v>Fri</v>
      </c>
      <c r="G921">
        <f>WEEKNUM(Calender[[#This Row],[Date]])</f>
        <v>8</v>
      </c>
      <c r="H921" s="110" t="str">
        <f>TEXT(Calender[[#This Row],[Date]],"yymmdd")</f>
        <v>290223</v>
      </c>
    </row>
    <row r="922" spans="1:8" x14ac:dyDescent="0.3">
      <c r="A922" s="17">
        <f t="shared" si="89"/>
        <v>47173</v>
      </c>
      <c r="B922">
        <f t="shared" si="85"/>
        <v>2029</v>
      </c>
      <c r="C922" t="str">
        <f t="shared" si="84"/>
        <v>Feb-29</v>
      </c>
      <c r="D922">
        <f t="shared" si="86"/>
        <v>2</v>
      </c>
      <c r="E922">
        <f t="shared" si="87"/>
        <v>24</v>
      </c>
      <c r="F922" t="str">
        <f t="shared" si="88"/>
        <v>Sat</v>
      </c>
      <c r="G922">
        <f>WEEKNUM(Calender[[#This Row],[Date]])</f>
        <v>8</v>
      </c>
      <c r="H922" s="110" t="str">
        <f>TEXT(Calender[[#This Row],[Date]],"yymmdd")</f>
        <v>290224</v>
      </c>
    </row>
    <row r="923" spans="1:8" x14ac:dyDescent="0.3">
      <c r="A923" s="17">
        <f t="shared" si="89"/>
        <v>47174</v>
      </c>
      <c r="B923">
        <f t="shared" si="85"/>
        <v>2029</v>
      </c>
      <c r="C923" t="str">
        <f t="shared" si="84"/>
        <v>Feb-29</v>
      </c>
      <c r="D923">
        <f t="shared" si="86"/>
        <v>2</v>
      </c>
      <c r="E923">
        <f t="shared" si="87"/>
        <v>25</v>
      </c>
      <c r="F923" t="str">
        <f t="shared" si="88"/>
        <v>Sun</v>
      </c>
      <c r="G923">
        <f>WEEKNUM(Calender[[#This Row],[Date]])</f>
        <v>9</v>
      </c>
      <c r="H923" s="110" t="str">
        <f>TEXT(Calender[[#This Row],[Date]],"yymmdd")</f>
        <v>290225</v>
      </c>
    </row>
    <row r="924" spans="1:8" x14ac:dyDescent="0.3">
      <c r="A924" s="17">
        <f t="shared" si="89"/>
        <v>47175</v>
      </c>
      <c r="B924">
        <f t="shared" si="85"/>
        <v>2029</v>
      </c>
      <c r="C924" t="str">
        <f t="shared" si="84"/>
        <v>Feb-29</v>
      </c>
      <c r="D924">
        <f t="shared" si="86"/>
        <v>2</v>
      </c>
      <c r="E924">
        <f t="shared" si="87"/>
        <v>26</v>
      </c>
      <c r="F924" t="str">
        <f t="shared" si="88"/>
        <v>Mon</v>
      </c>
      <c r="G924">
        <f>WEEKNUM(Calender[[#This Row],[Date]])</f>
        <v>9</v>
      </c>
      <c r="H924" s="110" t="str">
        <f>TEXT(Calender[[#This Row],[Date]],"yymmdd")</f>
        <v>290226</v>
      </c>
    </row>
    <row r="925" spans="1:8" x14ac:dyDescent="0.3">
      <c r="A925" s="17">
        <f t="shared" si="89"/>
        <v>47176</v>
      </c>
      <c r="B925">
        <f t="shared" si="85"/>
        <v>2029</v>
      </c>
      <c r="C925" t="str">
        <f t="shared" si="84"/>
        <v>Feb-29</v>
      </c>
      <c r="D925">
        <f t="shared" si="86"/>
        <v>2</v>
      </c>
      <c r="E925">
        <f t="shared" si="87"/>
        <v>27</v>
      </c>
      <c r="F925" t="str">
        <f t="shared" si="88"/>
        <v>Tue</v>
      </c>
      <c r="G925">
        <f>WEEKNUM(Calender[[#This Row],[Date]])</f>
        <v>9</v>
      </c>
      <c r="H925" s="110" t="str">
        <f>TEXT(Calender[[#This Row],[Date]],"yymmdd")</f>
        <v>290227</v>
      </c>
    </row>
    <row r="926" spans="1:8" x14ac:dyDescent="0.3">
      <c r="A926" s="17">
        <f t="shared" si="89"/>
        <v>47177</v>
      </c>
      <c r="B926">
        <f t="shared" si="85"/>
        <v>2029</v>
      </c>
      <c r="C926" t="str">
        <f t="shared" si="84"/>
        <v>Feb-29</v>
      </c>
      <c r="D926">
        <f t="shared" si="86"/>
        <v>2</v>
      </c>
      <c r="E926">
        <f t="shared" si="87"/>
        <v>28</v>
      </c>
      <c r="F926" t="str">
        <f t="shared" si="88"/>
        <v>Wed</v>
      </c>
      <c r="G926">
        <f>WEEKNUM(Calender[[#This Row],[Date]])</f>
        <v>9</v>
      </c>
      <c r="H926" s="110" t="str">
        <f>TEXT(Calender[[#This Row],[Date]],"yymmdd")</f>
        <v>290228</v>
      </c>
    </row>
    <row r="927" spans="1:8" x14ac:dyDescent="0.3">
      <c r="A927" s="17">
        <f t="shared" si="89"/>
        <v>47178</v>
      </c>
      <c r="B927">
        <f t="shared" si="85"/>
        <v>2029</v>
      </c>
      <c r="C927" t="str">
        <f t="shared" si="84"/>
        <v>Mar-29</v>
      </c>
      <c r="D927">
        <f t="shared" si="86"/>
        <v>3</v>
      </c>
      <c r="E927">
        <f t="shared" si="87"/>
        <v>1</v>
      </c>
      <c r="F927" t="str">
        <f t="shared" si="88"/>
        <v>Thu</v>
      </c>
      <c r="G927">
        <f>WEEKNUM(Calender[[#This Row],[Date]])</f>
        <v>9</v>
      </c>
      <c r="H927" s="110" t="str">
        <f>TEXT(Calender[[#This Row],[Date]],"yymmdd")</f>
        <v>290301</v>
      </c>
    </row>
    <row r="928" spans="1:8" x14ac:dyDescent="0.3">
      <c r="A928" s="17">
        <f t="shared" si="89"/>
        <v>47179</v>
      </c>
      <c r="B928">
        <f t="shared" si="85"/>
        <v>2029</v>
      </c>
      <c r="C928" t="str">
        <f t="shared" si="84"/>
        <v>Mar-29</v>
      </c>
      <c r="D928">
        <f t="shared" si="86"/>
        <v>3</v>
      </c>
      <c r="E928">
        <f t="shared" si="87"/>
        <v>2</v>
      </c>
      <c r="F928" t="str">
        <f t="shared" si="88"/>
        <v>Fri</v>
      </c>
      <c r="G928">
        <f>WEEKNUM(Calender[[#This Row],[Date]])</f>
        <v>9</v>
      </c>
      <c r="H928" s="110" t="str">
        <f>TEXT(Calender[[#This Row],[Date]],"yymmdd")</f>
        <v>290302</v>
      </c>
    </row>
    <row r="929" spans="1:8" x14ac:dyDescent="0.3">
      <c r="A929" s="17">
        <f t="shared" si="89"/>
        <v>47180</v>
      </c>
      <c r="B929">
        <f t="shared" si="85"/>
        <v>2029</v>
      </c>
      <c r="C929" t="str">
        <f t="shared" si="84"/>
        <v>Mar-29</v>
      </c>
      <c r="D929">
        <f t="shared" si="86"/>
        <v>3</v>
      </c>
      <c r="E929">
        <f t="shared" si="87"/>
        <v>3</v>
      </c>
      <c r="F929" t="str">
        <f t="shared" si="88"/>
        <v>Sat</v>
      </c>
      <c r="G929">
        <f>WEEKNUM(Calender[[#This Row],[Date]])</f>
        <v>9</v>
      </c>
      <c r="H929" s="110" t="str">
        <f>TEXT(Calender[[#This Row],[Date]],"yymmdd")</f>
        <v>290303</v>
      </c>
    </row>
    <row r="930" spans="1:8" x14ac:dyDescent="0.3">
      <c r="A930" s="17">
        <f t="shared" si="89"/>
        <v>47181</v>
      </c>
      <c r="B930">
        <f t="shared" si="85"/>
        <v>2029</v>
      </c>
      <c r="C930" t="str">
        <f t="shared" si="84"/>
        <v>Mar-29</v>
      </c>
      <c r="D930">
        <f t="shared" si="86"/>
        <v>3</v>
      </c>
      <c r="E930">
        <f t="shared" si="87"/>
        <v>4</v>
      </c>
      <c r="F930" t="str">
        <f t="shared" si="88"/>
        <v>Sun</v>
      </c>
      <c r="G930">
        <f>WEEKNUM(Calender[[#This Row],[Date]])</f>
        <v>10</v>
      </c>
      <c r="H930" s="110" t="str">
        <f>TEXT(Calender[[#This Row],[Date]],"yymmdd")</f>
        <v>290304</v>
      </c>
    </row>
    <row r="931" spans="1:8" x14ac:dyDescent="0.3">
      <c r="A931" s="17">
        <f t="shared" si="89"/>
        <v>47182</v>
      </c>
      <c r="B931">
        <f t="shared" si="85"/>
        <v>2029</v>
      </c>
      <c r="C931" t="str">
        <f t="shared" si="84"/>
        <v>Mar-29</v>
      </c>
      <c r="D931">
        <f t="shared" si="86"/>
        <v>3</v>
      </c>
      <c r="E931">
        <f t="shared" si="87"/>
        <v>5</v>
      </c>
      <c r="F931" t="str">
        <f t="shared" si="88"/>
        <v>Mon</v>
      </c>
      <c r="G931">
        <f>WEEKNUM(Calender[[#This Row],[Date]])</f>
        <v>10</v>
      </c>
      <c r="H931" s="110" t="str">
        <f>TEXT(Calender[[#This Row],[Date]],"yymmdd")</f>
        <v>290305</v>
      </c>
    </row>
    <row r="932" spans="1:8" x14ac:dyDescent="0.3">
      <c r="A932" s="17">
        <f t="shared" si="89"/>
        <v>47183</v>
      </c>
      <c r="B932">
        <f t="shared" si="85"/>
        <v>2029</v>
      </c>
      <c r="C932" t="str">
        <f t="shared" si="84"/>
        <v>Mar-29</v>
      </c>
      <c r="D932">
        <f t="shared" si="86"/>
        <v>3</v>
      </c>
      <c r="E932">
        <f t="shared" si="87"/>
        <v>6</v>
      </c>
      <c r="F932" t="str">
        <f t="shared" si="88"/>
        <v>Tue</v>
      </c>
      <c r="G932">
        <f>WEEKNUM(Calender[[#This Row],[Date]])</f>
        <v>10</v>
      </c>
      <c r="H932" s="110" t="str">
        <f>TEXT(Calender[[#This Row],[Date]],"yymmdd")</f>
        <v>290306</v>
      </c>
    </row>
    <row r="933" spans="1:8" x14ac:dyDescent="0.3">
      <c r="A933" s="17">
        <f t="shared" si="89"/>
        <v>47184</v>
      </c>
      <c r="B933">
        <f t="shared" si="85"/>
        <v>2029</v>
      </c>
      <c r="C933" t="str">
        <f t="shared" si="84"/>
        <v>Mar-29</v>
      </c>
      <c r="D933">
        <f t="shared" si="86"/>
        <v>3</v>
      </c>
      <c r="E933">
        <f t="shared" si="87"/>
        <v>7</v>
      </c>
      <c r="F933" t="str">
        <f t="shared" si="88"/>
        <v>Wed</v>
      </c>
      <c r="G933">
        <f>WEEKNUM(Calender[[#This Row],[Date]])</f>
        <v>10</v>
      </c>
      <c r="H933" s="110" t="str">
        <f>TEXT(Calender[[#This Row],[Date]],"yymmdd")</f>
        <v>290307</v>
      </c>
    </row>
    <row r="934" spans="1:8" x14ac:dyDescent="0.3">
      <c r="A934" s="17">
        <f t="shared" si="89"/>
        <v>47185</v>
      </c>
      <c r="B934">
        <f t="shared" si="85"/>
        <v>2029</v>
      </c>
      <c r="C934" t="str">
        <f t="shared" si="84"/>
        <v>Mar-29</v>
      </c>
      <c r="D934">
        <f t="shared" si="86"/>
        <v>3</v>
      </c>
      <c r="E934">
        <f t="shared" si="87"/>
        <v>8</v>
      </c>
      <c r="F934" t="str">
        <f t="shared" si="88"/>
        <v>Thu</v>
      </c>
      <c r="G934">
        <f>WEEKNUM(Calender[[#This Row],[Date]])</f>
        <v>10</v>
      </c>
      <c r="H934" s="110" t="str">
        <f>TEXT(Calender[[#This Row],[Date]],"yymmdd")</f>
        <v>290308</v>
      </c>
    </row>
    <row r="935" spans="1:8" x14ac:dyDescent="0.3">
      <c r="A935" s="17">
        <f t="shared" si="89"/>
        <v>47186</v>
      </c>
      <c r="B935">
        <f t="shared" si="85"/>
        <v>2029</v>
      </c>
      <c r="C935" t="str">
        <f t="shared" si="84"/>
        <v>Mar-29</v>
      </c>
      <c r="D935">
        <f t="shared" si="86"/>
        <v>3</v>
      </c>
      <c r="E935">
        <f t="shared" si="87"/>
        <v>9</v>
      </c>
      <c r="F935" t="str">
        <f t="shared" si="88"/>
        <v>Fri</v>
      </c>
      <c r="G935">
        <f>WEEKNUM(Calender[[#This Row],[Date]])</f>
        <v>10</v>
      </c>
      <c r="H935" s="110" t="str">
        <f>TEXT(Calender[[#This Row],[Date]],"yymmdd")</f>
        <v>290309</v>
      </c>
    </row>
    <row r="936" spans="1:8" x14ac:dyDescent="0.3">
      <c r="A936" s="17">
        <f t="shared" si="89"/>
        <v>47187</v>
      </c>
      <c r="B936">
        <f t="shared" si="85"/>
        <v>2029</v>
      </c>
      <c r="C936" t="str">
        <f t="shared" si="84"/>
        <v>Mar-29</v>
      </c>
      <c r="D936">
        <f t="shared" si="86"/>
        <v>3</v>
      </c>
      <c r="E936">
        <f t="shared" si="87"/>
        <v>10</v>
      </c>
      <c r="F936" t="str">
        <f t="shared" si="88"/>
        <v>Sat</v>
      </c>
      <c r="G936">
        <f>WEEKNUM(Calender[[#This Row],[Date]])</f>
        <v>10</v>
      </c>
      <c r="H936" s="110" t="str">
        <f>TEXT(Calender[[#This Row],[Date]],"yymmdd")</f>
        <v>290310</v>
      </c>
    </row>
    <row r="937" spans="1:8" x14ac:dyDescent="0.3">
      <c r="A937" s="17">
        <f t="shared" si="89"/>
        <v>47188</v>
      </c>
      <c r="B937">
        <f t="shared" si="85"/>
        <v>2029</v>
      </c>
      <c r="C937" t="str">
        <f t="shared" si="84"/>
        <v>Mar-29</v>
      </c>
      <c r="D937">
        <f t="shared" si="86"/>
        <v>3</v>
      </c>
      <c r="E937">
        <f t="shared" si="87"/>
        <v>11</v>
      </c>
      <c r="F937" t="str">
        <f t="shared" si="88"/>
        <v>Sun</v>
      </c>
      <c r="G937">
        <f>WEEKNUM(Calender[[#This Row],[Date]])</f>
        <v>11</v>
      </c>
      <c r="H937" s="110" t="str">
        <f>TEXT(Calender[[#This Row],[Date]],"yymmdd")</f>
        <v>290311</v>
      </c>
    </row>
    <row r="938" spans="1:8" x14ac:dyDescent="0.3">
      <c r="A938" s="17">
        <f t="shared" si="89"/>
        <v>47189</v>
      </c>
      <c r="B938">
        <f t="shared" si="85"/>
        <v>2029</v>
      </c>
      <c r="C938" t="str">
        <f t="shared" si="84"/>
        <v>Mar-29</v>
      </c>
      <c r="D938">
        <f t="shared" si="86"/>
        <v>3</v>
      </c>
      <c r="E938">
        <f t="shared" si="87"/>
        <v>12</v>
      </c>
      <c r="F938" t="str">
        <f t="shared" si="88"/>
        <v>Mon</v>
      </c>
      <c r="G938">
        <f>WEEKNUM(Calender[[#This Row],[Date]])</f>
        <v>11</v>
      </c>
      <c r="H938" s="110" t="str">
        <f>TEXT(Calender[[#This Row],[Date]],"yymmdd")</f>
        <v>290312</v>
      </c>
    </row>
    <row r="939" spans="1:8" x14ac:dyDescent="0.3">
      <c r="A939" s="17">
        <f t="shared" si="89"/>
        <v>47190</v>
      </c>
      <c r="B939">
        <f t="shared" si="85"/>
        <v>2029</v>
      </c>
      <c r="C939" t="str">
        <f t="shared" si="84"/>
        <v>Mar-29</v>
      </c>
      <c r="D939">
        <f t="shared" si="86"/>
        <v>3</v>
      </c>
      <c r="E939">
        <f t="shared" si="87"/>
        <v>13</v>
      </c>
      <c r="F939" t="str">
        <f t="shared" si="88"/>
        <v>Tue</v>
      </c>
      <c r="G939">
        <f>WEEKNUM(Calender[[#This Row],[Date]])</f>
        <v>11</v>
      </c>
      <c r="H939" s="110" t="str">
        <f>TEXT(Calender[[#This Row],[Date]],"yymmdd")</f>
        <v>290313</v>
      </c>
    </row>
    <row r="940" spans="1:8" x14ac:dyDescent="0.3">
      <c r="A940" s="17">
        <f t="shared" si="89"/>
        <v>47191</v>
      </c>
      <c r="B940">
        <f t="shared" si="85"/>
        <v>2029</v>
      </c>
      <c r="C940" t="str">
        <f t="shared" si="84"/>
        <v>Mar-29</v>
      </c>
      <c r="D940">
        <f t="shared" si="86"/>
        <v>3</v>
      </c>
      <c r="E940">
        <f t="shared" si="87"/>
        <v>14</v>
      </c>
      <c r="F940" t="str">
        <f t="shared" si="88"/>
        <v>Wed</v>
      </c>
      <c r="G940">
        <f>WEEKNUM(Calender[[#This Row],[Date]])</f>
        <v>11</v>
      </c>
      <c r="H940" s="110" t="str">
        <f>TEXT(Calender[[#This Row],[Date]],"yymmdd")</f>
        <v>290314</v>
      </c>
    </row>
    <row r="941" spans="1:8" x14ac:dyDescent="0.3">
      <c r="A941" s="17">
        <f t="shared" si="89"/>
        <v>47192</v>
      </c>
      <c r="B941">
        <f t="shared" si="85"/>
        <v>2029</v>
      </c>
      <c r="C941" t="str">
        <f t="shared" si="84"/>
        <v>Mar-29</v>
      </c>
      <c r="D941">
        <f t="shared" si="86"/>
        <v>3</v>
      </c>
      <c r="E941">
        <f t="shared" si="87"/>
        <v>15</v>
      </c>
      <c r="F941" t="str">
        <f t="shared" si="88"/>
        <v>Thu</v>
      </c>
      <c r="G941">
        <f>WEEKNUM(Calender[[#This Row],[Date]])</f>
        <v>11</v>
      </c>
      <c r="H941" s="110" t="str">
        <f>TEXT(Calender[[#This Row],[Date]],"yymmdd")</f>
        <v>290315</v>
      </c>
    </row>
    <row r="942" spans="1:8" x14ac:dyDescent="0.3">
      <c r="A942" s="17">
        <f t="shared" si="89"/>
        <v>47193</v>
      </c>
      <c r="B942">
        <f t="shared" si="85"/>
        <v>2029</v>
      </c>
      <c r="C942" t="str">
        <f t="shared" si="84"/>
        <v>Mar-29</v>
      </c>
      <c r="D942">
        <f t="shared" si="86"/>
        <v>3</v>
      </c>
      <c r="E942">
        <f t="shared" si="87"/>
        <v>16</v>
      </c>
      <c r="F942" t="str">
        <f t="shared" si="88"/>
        <v>Fri</v>
      </c>
      <c r="G942">
        <f>WEEKNUM(Calender[[#This Row],[Date]])</f>
        <v>11</v>
      </c>
      <c r="H942" s="110" t="str">
        <f>TEXT(Calender[[#This Row],[Date]],"yymmdd")</f>
        <v>290316</v>
      </c>
    </row>
    <row r="943" spans="1:8" x14ac:dyDescent="0.3">
      <c r="A943" s="17">
        <f t="shared" si="89"/>
        <v>47194</v>
      </c>
      <c r="B943">
        <f t="shared" si="85"/>
        <v>2029</v>
      </c>
      <c r="C943" t="str">
        <f t="shared" si="84"/>
        <v>Mar-29</v>
      </c>
      <c r="D943">
        <f t="shared" si="86"/>
        <v>3</v>
      </c>
      <c r="E943">
        <f t="shared" si="87"/>
        <v>17</v>
      </c>
      <c r="F943" t="str">
        <f t="shared" si="88"/>
        <v>Sat</v>
      </c>
      <c r="G943">
        <f>WEEKNUM(Calender[[#This Row],[Date]])</f>
        <v>11</v>
      </c>
      <c r="H943" s="110" t="str">
        <f>TEXT(Calender[[#This Row],[Date]],"yymmdd")</f>
        <v>290317</v>
      </c>
    </row>
    <row r="944" spans="1:8" x14ac:dyDescent="0.3">
      <c r="A944" s="17">
        <f t="shared" si="89"/>
        <v>47195</v>
      </c>
      <c r="B944">
        <f t="shared" si="85"/>
        <v>2029</v>
      </c>
      <c r="C944" t="str">
        <f t="shared" si="84"/>
        <v>Mar-29</v>
      </c>
      <c r="D944">
        <f t="shared" si="86"/>
        <v>3</v>
      </c>
      <c r="E944">
        <f t="shared" si="87"/>
        <v>18</v>
      </c>
      <c r="F944" t="str">
        <f t="shared" si="88"/>
        <v>Sun</v>
      </c>
      <c r="G944">
        <f>WEEKNUM(Calender[[#This Row],[Date]])</f>
        <v>12</v>
      </c>
      <c r="H944" s="110" t="str">
        <f>TEXT(Calender[[#This Row],[Date]],"yymmdd")</f>
        <v>290318</v>
      </c>
    </row>
    <row r="945" spans="1:8" x14ac:dyDescent="0.3">
      <c r="A945" s="17">
        <f t="shared" si="89"/>
        <v>47196</v>
      </c>
      <c r="B945">
        <f t="shared" si="85"/>
        <v>2029</v>
      </c>
      <c r="C945" t="str">
        <f t="shared" si="84"/>
        <v>Mar-29</v>
      </c>
      <c r="D945">
        <f t="shared" si="86"/>
        <v>3</v>
      </c>
      <c r="E945">
        <f t="shared" si="87"/>
        <v>19</v>
      </c>
      <c r="F945" t="str">
        <f t="shared" si="88"/>
        <v>Mon</v>
      </c>
      <c r="G945">
        <f>WEEKNUM(Calender[[#This Row],[Date]])</f>
        <v>12</v>
      </c>
      <c r="H945" s="110" t="str">
        <f>TEXT(Calender[[#This Row],[Date]],"yymmdd")</f>
        <v>290319</v>
      </c>
    </row>
    <row r="946" spans="1:8" x14ac:dyDescent="0.3">
      <c r="A946" s="17">
        <f t="shared" si="89"/>
        <v>47197</v>
      </c>
      <c r="B946">
        <f t="shared" si="85"/>
        <v>2029</v>
      </c>
      <c r="C946" t="str">
        <f t="shared" si="84"/>
        <v>Mar-29</v>
      </c>
      <c r="D946">
        <f t="shared" si="86"/>
        <v>3</v>
      </c>
      <c r="E946">
        <f t="shared" si="87"/>
        <v>20</v>
      </c>
      <c r="F946" t="str">
        <f t="shared" si="88"/>
        <v>Tue</v>
      </c>
      <c r="G946">
        <f>WEEKNUM(Calender[[#This Row],[Date]])</f>
        <v>12</v>
      </c>
      <c r="H946" s="110" t="str">
        <f>TEXT(Calender[[#This Row],[Date]],"yymmdd")</f>
        <v>290320</v>
      </c>
    </row>
    <row r="947" spans="1:8" x14ac:dyDescent="0.3">
      <c r="A947" s="17">
        <f t="shared" si="89"/>
        <v>47198</v>
      </c>
      <c r="B947">
        <f t="shared" si="85"/>
        <v>2029</v>
      </c>
      <c r="C947" t="str">
        <f t="shared" si="84"/>
        <v>Mar-29</v>
      </c>
      <c r="D947">
        <f t="shared" si="86"/>
        <v>3</v>
      </c>
      <c r="E947">
        <f t="shared" si="87"/>
        <v>21</v>
      </c>
      <c r="F947" t="str">
        <f t="shared" si="88"/>
        <v>Wed</v>
      </c>
      <c r="G947">
        <f>WEEKNUM(Calender[[#This Row],[Date]])</f>
        <v>12</v>
      </c>
      <c r="H947" s="110" t="str">
        <f>TEXT(Calender[[#This Row],[Date]],"yymmdd")</f>
        <v>290321</v>
      </c>
    </row>
    <row r="948" spans="1:8" x14ac:dyDescent="0.3">
      <c r="A948" s="17">
        <f t="shared" si="89"/>
        <v>47199</v>
      </c>
      <c r="B948">
        <f t="shared" si="85"/>
        <v>2029</v>
      </c>
      <c r="C948" t="str">
        <f t="shared" si="84"/>
        <v>Mar-29</v>
      </c>
      <c r="D948">
        <f t="shared" si="86"/>
        <v>3</v>
      </c>
      <c r="E948">
        <f t="shared" si="87"/>
        <v>22</v>
      </c>
      <c r="F948" t="str">
        <f t="shared" si="88"/>
        <v>Thu</v>
      </c>
      <c r="G948">
        <f>WEEKNUM(Calender[[#This Row],[Date]])</f>
        <v>12</v>
      </c>
      <c r="H948" s="110" t="str">
        <f>TEXT(Calender[[#This Row],[Date]],"yymmdd")</f>
        <v>290322</v>
      </c>
    </row>
    <row r="949" spans="1:8" x14ac:dyDescent="0.3">
      <c r="A949" s="17">
        <f t="shared" si="89"/>
        <v>47200</v>
      </c>
      <c r="B949">
        <f t="shared" si="85"/>
        <v>2029</v>
      </c>
      <c r="C949" t="str">
        <f t="shared" si="84"/>
        <v>Mar-29</v>
      </c>
      <c r="D949">
        <f t="shared" si="86"/>
        <v>3</v>
      </c>
      <c r="E949">
        <f t="shared" si="87"/>
        <v>23</v>
      </c>
      <c r="F949" t="str">
        <f t="shared" si="88"/>
        <v>Fri</v>
      </c>
      <c r="G949">
        <f>WEEKNUM(Calender[[#This Row],[Date]])</f>
        <v>12</v>
      </c>
      <c r="H949" s="110" t="str">
        <f>TEXT(Calender[[#This Row],[Date]],"yymmdd")</f>
        <v>290323</v>
      </c>
    </row>
    <row r="950" spans="1:8" x14ac:dyDescent="0.3">
      <c r="A950" s="17">
        <f t="shared" si="89"/>
        <v>47201</v>
      </c>
      <c r="B950">
        <f t="shared" si="85"/>
        <v>2029</v>
      </c>
      <c r="C950" t="str">
        <f t="shared" si="84"/>
        <v>Mar-29</v>
      </c>
      <c r="D950">
        <f t="shared" si="86"/>
        <v>3</v>
      </c>
      <c r="E950">
        <f t="shared" si="87"/>
        <v>24</v>
      </c>
      <c r="F950" t="str">
        <f t="shared" si="88"/>
        <v>Sat</v>
      </c>
      <c r="G950">
        <f>WEEKNUM(Calender[[#This Row],[Date]])</f>
        <v>12</v>
      </c>
      <c r="H950" s="110" t="str">
        <f>TEXT(Calender[[#This Row],[Date]],"yymmdd")</f>
        <v>290324</v>
      </c>
    </row>
    <row r="951" spans="1:8" x14ac:dyDescent="0.3">
      <c r="A951" s="17">
        <f t="shared" si="89"/>
        <v>47202</v>
      </c>
      <c r="B951">
        <f t="shared" si="85"/>
        <v>2029</v>
      </c>
      <c r="C951" t="str">
        <f t="shared" si="84"/>
        <v>Mar-29</v>
      </c>
      <c r="D951">
        <f t="shared" si="86"/>
        <v>3</v>
      </c>
      <c r="E951">
        <f t="shared" si="87"/>
        <v>25</v>
      </c>
      <c r="F951" t="str">
        <f t="shared" si="88"/>
        <v>Sun</v>
      </c>
      <c r="G951">
        <f>WEEKNUM(Calender[[#This Row],[Date]])</f>
        <v>13</v>
      </c>
      <c r="H951" s="110" t="str">
        <f>TEXT(Calender[[#This Row],[Date]],"yymmdd")</f>
        <v>290325</v>
      </c>
    </row>
    <row r="952" spans="1:8" x14ac:dyDescent="0.3">
      <c r="A952" s="17">
        <f t="shared" si="89"/>
        <v>47203</v>
      </c>
      <c r="B952">
        <f t="shared" si="85"/>
        <v>2029</v>
      </c>
      <c r="C952" t="str">
        <f t="shared" si="84"/>
        <v>Mar-29</v>
      </c>
      <c r="D952">
        <f t="shared" si="86"/>
        <v>3</v>
      </c>
      <c r="E952">
        <f t="shared" si="87"/>
        <v>26</v>
      </c>
      <c r="F952" t="str">
        <f t="shared" si="88"/>
        <v>Mon</v>
      </c>
      <c r="G952">
        <f>WEEKNUM(Calender[[#This Row],[Date]])</f>
        <v>13</v>
      </c>
      <c r="H952" s="110" t="str">
        <f>TEXT(Calender[[#This Row],[Date]],"yymmdd")</f>
        <v>290326</v>
      </c>
    </row>
    <row r="953" spans="1:8" x14ac:dyDescent="0.3">
      <c r="A953" s="17">
        <f t="shared" si="89"/>
        <v>47204</v>
      </c>
      <c r="B953">
        <f t="shared" si="85"/>
        <v>2029</v>
      </c>
      <c r="C953" t="str">
        <f t="shared" si="84"/>
        <v>Mar-29</v>
      </c>
      <c r="D953">
        <f t="shared" si="86"/>
        <v>3</v>
      </c>
      <c r="E953">
        <f t="shared" si="87"/>
        <v>27</v>
      </c>
      <c r="F953" t="str">
        <f t="shared" si="88"/>
        <v>Tue</v>
      </c>
      <c r="G953">
        <f>WEEKNUM(Calender[[#This Row],[Date]])</f>
        <v>13</v>
      </c>
      <c r="H953" s="110" t="str">
        <f>TEXT(Calender[[#This Row],[Date]],"yymmdd")</f>
        <v>290327</v>
      </c>
    </row>
    <row r="954" spans="1:8" x14ac:dyDescent="0.3">
      <c r="A954" s="17">
        <f t="shared" si="89"/>
        <v>47205</v>
      </c>
      <c r="B954">
        <f t="shared" si="85"/>
        <v>2029</v>
      </c>
      <c r="C954" t="str">
        <f t="shared" si="84"/>
        <v>Mar-29</v>
      </c>
      <c r="D954">
        <f t="shared" si="86"/>
        <v>3</v>
      </c>
      <c r="E954">
        <f t="shared" si="87"/>
        <v>28</v>
      </c>
      <c r="F954" t="str">
        <f t="shared" si="88"/>
        <v>Wed</v>
      </c>
      <c r="G954">
        <f>WEEKNUM(Calender[[#This Row],[Date]])</f>
        <v>13</v>
      </c>
      <c r="H954" s="110" t="str">
        <f>TEXT(Calender[[#This Row],[Date]],"yymmdd")</f>
        <v>290328</v>
      </c>
    </row>
    <row r="955" spans="1:8" x14ac:dyDescent="0.3">
      <c r="A955" s="17">
        <f t="shared" si="89"/>
        <v>47206</v>
      </c>
      <c r="B955">
        <f t="shared" si="85"/>
        <v>2029</v>
      </c>
      <c r="C955" t="str">
        <f t="shared" si="84"/>
        <v>Mar-29</v>
      </c>
      <c r="D955">
        <f t="shared" si="86"/>
        <v>3</v>
      </c>
      <c r="E955">
        <f t="shared" si="87"/>
        <v>29</v>
      </c>
      <c r="F955" t="str">
        <f t="shared" si="88"/>
        <v>Thu</v>
      </c>
      <c r="G955">
        <f>WEEKNUM(Calender[[#This Row],[Date]])</f>
        <v>13</v>
      </c>
      <c r="H955" s="110" t="str">
        <f>TEXT(Calender[[#This Row],[Date]],"yymmdd")</f>
        <v>290329</v>
      </c>
    </row>
    <row r="956" spans="1:8" x14ac:dyDescent="0.3">
      <c r="A956" s="17">
        <f t="shared" si="89"/>
        <v>47207</v>
      </c>
      <c r="B956">
        <f t="shared" si="85"/>
        <v>2029</v>
      </c>
      <c r="C956" t="str">
        <f t="shared" si="84"/>
        <v>Mar-29</v>
      </c>
      <c r="D956">
        <f t="shared" si="86"/>
        <v>3</v>
      </c>
      <c r="E956">
        <f t="shared" si="87"/>
        <v>30</v>
      </c>
      <c r="F956" t="str">
        <f t="shared" si="88"/>
        <v>Fri</v>
      </c>
      <c r="G956">
        <f>WEEKNUM(Calender[[#This Row],[Date]])</f>
        <v>13</v>
      </c>
      <c r="H956" s="110" t="str">
        <f>TEXT(Calender[[#This Row],[Date]],"yymmdd")</f>
        <v>290330</v>
      </c>
    </row>
    <row r="957" spans="1:8" x14ac:dyDescent="0.3">
      <c r="A957" s="17">
        <f t="shared" si="89"/>
        <v>47208</v>
      </c>
      <c r="B957">
        <f t="shared" si="85"/>
        <v>2029</v>
      </c>
      <c r="C957" t="str">
        <f t="shared" si="84"/>
        <v>Mar-29</v>
      </c>
      <c r="D957">
        <f t="shared" si="86"/>
        <v>3</v>
      </c>
      <c r="E957">
        <f t="shared" si="87"/>
        <v>31</v>
      </c>
      <c r="F957" t="str">
        <f t="shared" si="88"/>
        <v>Sat</v>
      </c>
      <c r="G957">
        <f>WEEKNUM(Calender[[#This Row],[Date]])</f>
        <v>13</v>
      </c>
      <c r="H957" s="110" t="str">
        <f>TEXT(Calender[[#This Row],[Date]],"yymmdd")</f>
        <v>290331</v>
      </c>
    </row>
    <row r="958" spans="1:8" x14ac:dyDescent="0.3">
      <c r="A958" s="17">
        <f t="shared" si="89"/>
        <v>47209</v>
      </c>
      <c r="B958">
        <f t="shared" si="85"/>
        <v>2029</v>
      </c>
      <c r="C958" t="str">
        <f t="shared" si="84"/>
        <v>Apr-29</v>
      </c>
      <c r="D958">
        <f t="shared" si="86"/>
        <v>4</v>
      </c>
      <c r="E958">
        <f t="shared" si="87"/>
        <v>1</v>
      </c>
      <c r="F958" t="str">
        <f t="shared" si="88"/>
        <v>Sun</v>
      </c>
      <c r="G958">
        <f>WEEKNUM(Calender[[#This Row],[Date]])</f>
        <v>14</v>
      </c>
      <c r="H958" s="110" t="str">
        <f>TEXT(Calender[[#This Row],[Date]],"yymmdd")</f>
        <v>290401</v>
      </c>
    </row>
    <row r="959" spans="1:8" x14ac:dyDescent="0.3">
      <c r="A959" s="17">
        <f t="shared" si="89"/>
        <v>47210</v>
      </c>
      <c r="B959">
        <f t="shared" si="85"/>
        <v>2029</v>
      </c>
      <c r="C959" t="str">
        <f t="shared" si="84"/>
        <v>Apr-29</v>
      </c>
      <c r="D959">
        <f t="shared" si="86"/>
        <v>4</v>
      </c>
      <c r="E959">
        <f t="shared" si="87"/>
        <v>2</v>
      </c>
      <c r="F959" t="str">
        <f t="shared" si="88"/>
        <v>Mon</v>
      </c>
      <c r="G959">
        <f>WEEKNUM(Calender[[#This Row],[Date]])</f>
        <v>14</v>
      </c>
      <c r="H959" s="110" t="str">
        <f>TEXT(Calender[[#This Row],[Date]],"yymmdd")</f>
        <v>290402</v>
      </c>
    </row>
    <row r="960" spans="1:8" x14ac:dyDescent="0.3">
      <c r="A960" s="17">
        <f t="shared" si="89"/>
        <v>47211</v>
      </c>
      <c r="B960">
        <f t="shared" si="85"/>
        <v>2029</v>
      </c>
      <c r="C960" t="str">
        <f t="shared" si="84"/>
        <v>Apr-29</v>
      </c>
      <c r="D960">
        <f t="shared" si="86"/>
        <v>4</v>
      </c>
      <c r="E960">
        <f t="shared" si="87"/>
        <v>3</v>
      </c>
      <c r="F960" t="str">
        <f t="shared" si="88"/>
        <v>Tue</v>
      </c>
      <c r="G960">
        <f>WEEKNUM(Calender[[#This Row],[Date]])</f>
        <v>14</v>
      </c>
      <c r="H960" s="110" t="str">
        <f>TEXT(Calender[[#This Row],[Date]],"yymmdd")</f>
        <v>290403</v>
      </c>
    </row>
    <row r="961" spans="1:8" x14ac:dyDescent="0.3">
      <c r="A961" s="17">
        <f t="shared" si="89"/>
        <v>47212</v>
      </c>
      <c r="B961">
        <f t="shared" si="85"/>
        <v>2029</v>
      </c>
      <c r="C961" t="str">
        <f t="shared" si="84"/>
        <v>Apr-29</v>
      </c>
      <c r="D961">
        <f t="shared" si="86"/>
        <v>4</v>
      </c>
      <c r="E961">
        <f t="shared" si="87"/>
        <v>4</v>
      </c>
      <c r="F961" t="str">
        <f t="shared" si="88"/>
        <v>Wed</v>
      </c>
      <c r="G961">
        <f>WEEKNUM(Calender[[#This Row],[Date]])</f>
        <v>14</v>
      </c>
      <c r="H961" s="110" t="str">
        <f>TEXT(Calender[[#This Row],[Date]],"yymmdd")</f>
        <v>290404</v>
      </c>
    </row>
    <row r="962" spans="1:8" x14ac:dyDescent="0.3">
      <c r="A962" s="17">
        <f t="shared" si="89"/>
        <v>47213</v>
      </c>
      <c r="B962">
        <f t="shared" si="85"/>
        <v>2029</v>
      </c>
      <c r="C962" t="str">
        <f t="shared" ref="C962:C1025" si="90">TEXT(A962,"mmm-yy")</f>
        <v>Apr-29</v>
      </c>
      <c r="D962">
        <f t="shared" si="86"/>
        <v>4</v>
      </c>
      <c r="E962">
        <f t="shared" si="87"/>
        <v>5</v>
      </c>
      <c r="F962" t="str">
        <f t="shared" si="88"/>
        <v>Thu</v>
      </c>
      <c r="G962">
        <f>WEEKNUM(Calender[[#This Row],[Date]])</f>
        <v>14</v>
      </c>
      <c r="H962" s="110" t="str">
        <f>TEXT(Calender[[#This Row],[Date]],"yymmdd")</f>
        <v>290405</v>
      </c>
    </row>
    <row r="963" spans="1:8" x14ac:dyDescent="0.3">
      <c r="A963" s="17">
        <f t="shared" si="89"/>
        <v>47214</v>
      </c>
      <c r="B963">
        <f t="shared" ref="B963:B1026" si="91">YEAR(A963)</f>
        <v>2029</v>
      </c>
      <c r="C963" t="str">
        <f t="shared" si="90"/>
        <v>Apr-29</v>
      </c>
      <c r="D963">
        <f t="shared" ref="D963:D1026" si="92">MONTH(A963)</f>
        <v>4</v>
      </c>
      <c r="E963">
        <f t="shared" ref="E963:E1026" si="93">DAY(A963)</f>
        <v>6</v>
      </c>
      <c r="F963" t="str">
        <f t="shared" ref="F963:F1026" si="94">TEXT(A963,"ddd")</f>
        <v>Fri</v>
      </c>
      <c r="G963">
        <f>WEEKNUM(Calender[[#This Row],[Date]])</f>
        <v>14</v>
      </c>
      <c r="H963" s="110" t="str">
        <f>TEXT(Calender[[#This Row],[Date]],"yymmdd")</f>
        <v>290406</v>
      </c>
    </row>
    <row r="964" spans="1:8" x14ac:dyDescent="0.3">
      <c r="A964" s="17">
        <f t="shared" ref="A964:A1027" si="95">A963+1</f>
        <v>47215</v>
      </c>
      <c r="B964">
        <f t="shared" si="91"/>
        <v>2029</v>
      </c>
      <c r="C964" t="str">
        <f t="shared" si="90"/>
        <v>Apr-29</v>
      </c>
      <c r="D964">
        <f t="shared" si="92"/>
        <v>4</v>
      </c>
      <c r="E964">
        <f t="shared" si="93"/>
        <v>7</v>
      </c>
      <c r="F964" t="str">
        <f t="shared" si="94"/>
        <v>Sat</v>
      </c>
      <c r="G964">
        <f>WEEKNUM(Calender[[#This Row],[Date]])</f>
        <v>14</v>
      </c>
      <c r="H964" s="110" t="str">
        <f>TEXT(Calender[[#This Row],[Date]],"yymmdd")</f>
        <v>290407</v>
      </c>
    </row>
    <row r="965" spans="1:8" x14ac:dyDescent="0.3">
      <c r="A965" s="17">
        <f t="shared" si="95"/>
        <v>47216</v>
      </c>
      <c r="B965">
        <f t="shared" si="91"/>
        <v>2029</v>
      </c>
      <c r="C965" t="str">
        <f t="shared" si="90"/>
        <v>Apr-29</v>
      </c>
      <c r="D965">
        <f t="shared" si="92"/>
        <v>4</v>
      </c>
      <c r="E965">
        <f t="shared" si="93"/>
        <v>8</v>
      </c>
      <c r="F965" t="str">
        <f t="shared" si="94"/>
        <v>Sun</v>
      </c>
      <c r="G965">
        <f>WEEKNUM(Calender[[#This Row],[Date]])</f>
        <v>15</v>
      </c>
      <c r="H965" s="110" t="str">
        <f>TEXT(Calender[[#This Row],[Date]],"yymmdd")</f>
        <v>290408</v>
      </c>
    </row>
    <row r="966" spans="1:8" x14ac:dyDescent="0.3">
      <c r="A966" s="17">
        <f t="shared" si="95"/>
        <v>47217</v>
      </c>
      <c r="B966">
        <f t="shared" si="91"/>
        <v>2029</v>
      </c>
      <c r="C966" t="str">
        <f t="shared" si="90"/>
        <v>Apr-29</v>
      </c>
      <c r="D966">
        <f t="shared" si="92"/>
        <v>4</v>
      </c>
      <c r="E966">
        <f t="shared" si="93"/>
        <v>9</v>
      </c>
      <c r="F966" t="str">
        <f t="shared" si="94"/>
        <v>Mon</v>
      </c>
      <c r="G966">
        <f>WEEKNUM(Calender[[#This Row],[Date]])</f>
        <v>15</v>
      </c>
      <c r="H966" s="110" t="str">
        <f>TEXT(Calender[[#This Row],[Date]],"yymmdd")</f>
        <v>290409</v>
      </c>
    </row>
    <row r="967" spans="1:8" x14ac:dyDescent="0.3">
      <c r="A967" s="17">
        <f t="shared" si="95"/>
        <v>47218</v>
      </c>
      <c r="B967">
        <f t="shared" si="91"/>
        <v>2029</v>
      </c>
      <c r="C967" t="str">
        <f t="shared" si="90"/>
        <v>Apr-29</v>
      </c>
      <c r="D967">
        <f t="shared" si="92"/>
        <v>4</v>
      </c>
      <c r="E967">
        <f t="shared" si="93"/>
        <v>10</v>
      </c>
      <c r="F967" t="str">
        <f t="shared" si="94"/>
        <v>Tue</v>
      </c>
      <c r="G967">
        <f>WEEKNUM(Calender[[#This Row],[Date]])</f>
        <v>15</v>
      </c>
      <c r="H967" s="110" t="str">
        <f>TEXT(Calender[[#This Row],[Date]],"yymmdd")</f>
        <v>290410</v>
      </c>
    </row>
    <row r="968" spans="1:8" x14ac:dyDescent="0.3">
      <c r="A968" s="17">
        <f t="shared" si="95"/>
        <v>47219</v>
      </c>
      <c r="B968">
        <f t="shared" si="91"/>
        <v>2029</v>
      </c>
      <c r="C968" t="str">
        <f t="shared" si="90"/>
        <v>Apr-29</v>
      </c>
      <c r="D968">
        <f t="shared" si="92"/>
        <v>4</v>
      </c>
      <c r="E968">
        <f t="shared" si="93"/>
        <v>11</v>
      </c>
      <c r="F968" t="str">
        <f t="shared" si="94"/>
        <v>Wed</v>
      </c>
      <c r="G968">
        <f>WEEKNUM(Calender[[#This Row],[Date]])</f>
        <v>15</v>
      </c>
      <c r="H968" s="110" t="str">
        <f>TEXT(Calender[[#This Row],[Date]],"yymmdd")</f>
        <v>290411</v>
      </c>
    </row>
    <row r="969" spans="1:8" x14ac:dyDescent="0.3">
      <c r="A969" s="17">
        <f t="shared" si="95"/>
        <v>47220</v>
      </c>
      <c r="B969">
        <f t="shared" si="91"/>
        <v>2029</v>
      </c>
      <c r="C969" t="str">
        <f t="shared" si="90"/>
        <v>Apr-29</v>
      </c>
      <c r="D969">
        <f t="shared" si="92"/>
        <v>4</v>
      </c>
      <c r="E969">
        <f t="shared" si="93"/>
        <v>12</v>
      </c>
      <c r="F969" t="str">
        <f t="shared" si="94"/>
        <v>Thu</v>
      </c>
      <c r="G969">
        <f>WEEKNUM(Calender[[#This Row],[Date]])</f>
        <v>15</v>
      </c>
      <c r="H969" s="110" t="str">
        <f>TEXT(Calender[[#This Row],[Date]],"yymmdd")</f>
        <v>290412</v>
      </c>
    </row>
    <row r="970" spans="1:8" x14ac:dyDescent="0.3">
      <c r="A970" s="17">
        <f t="shared" si="95"/>
        <v>47221</v>
      </c>
      <c r="B970">
        <f t="shared" si="91"/>
        <v>2029</v>
      </c>
      <c r="C970" t="str">
        <f t="shared" si="90"/>
        <v>Apr-29</v>
      </c>
      <c r="D970">
        <f t="shared" si="92"/>
        <v>4</v>
      </c>
      <c r="E970">
        <f t="shared" si="93"/>
        <v>13</v>
      </c>
      <c r="F970" t="str">
        <f t="shared" si="94"/>
        <v>Fri</v>
      </c>
      <c r="G970">
        <f>WEEKNUM(Calender[[#This Row],[Date]])</f>
        <v>15</v>
      </c>
      <c r="H970" s="110" t="str">
        <f>TEXT(Calender[[#This Row],[Date]],"yymmdd")</f>
        <v>290413</v>
      </c>
    </row>
    <row r="971" spans="1:8" x14ac:dyDescent="0.3">
      <c r="A971" s="17">
        <f t="shared" si="95"/>
        <v>47222</v>
      </c>
      <c r="B971">
        <f t="shared" si="91"/>
        <v>2029</v>
      </c>
      <c r="C971" t="str">
        <f t="shared" si="90"/>
        <v>Apr-29</v>
      </c>
      <c r="D971">
        <f t="shared" si="92"/>
        <v>4</v>
      </c>
      <c r="E971">
        <f t="shared" si="93"/>
        <v>14</v>
      </c>
      <c r="F971" t="str">
        <f t="shared" si="94"/>
        <v>Sat</v>
      </c>
      <c r="G971">
        <f>WEEKNUM(Calender[[#This Row],[Date]])</f>
        <v>15</v>
      </c>
      <c r="H971" s="110" t="str">
        <f>TEXT(Calender[[#This Row],[Date]],"yymmdd")</f>
        <v>290414</v>
      </c>
    </row>
    <row r="972" spans="1:8" x14ac:dyDescent="0.3">
      <c r="A972" s="17">
        <f t="shared" si="95"/>
        <v>47223</v>
      </c>
      <c r="B972">
        <f t="shared" si="91"/>
        <v>2029</v>
      </c>
      <c r="C972" t="str">
        <f t="shared" si="90"/>
        <v>Apr-29</v>
      </c>
      <c r="D972">
        <f t="shared" si="92"/>
        <v>4</v>
      </c>
      <c r="E972">
        <f t="shared" si="93"/>
        <v>15</v>
      </c>
      <c r="F972" t="str">
        <f t="shared" si="94"/>
        <v>Sun</v>
      </c>
      <c r="G972">
        <f>WEEKNUM(Calender[[#This Row],[Date]])</f>
        <v>16</v>
      </c>
      <c r="H972" s="110" t="str">
        <f>TEXT(Calender[[#This Row],[Date]],"yymmdd")</f>
        <v>290415</v>
      </c>
    </row>
    <row r="973" spans="1:8" x14ac:dyDescent="0.3">
      <c r="A973" s="17">
        <f t="shared" si="95"/>
        <v>47224</v>
      </c>
      <c r="B973">
        <f t="shared" si="91"/>
        <v>2029</v>
      </c>
      <c r="C973" t="str">
        <f t="shared" si="90"/>
        <v>Apr-29</v>
      </c>
      <c r="D973">
        <f t="shared" si="92"/>
        <v>4</v>
      </c>
      <c r="E973">
        <f t="shared" si="93"/>
        <v>16</v>
      </c>
      <c r="F973" t="str">
        <f t="shared" si="94"/>
        <v>Mon</v>
      </c>
      <c r="G973">
        <f>WEEKNUM(Calender[[#This Row],[Date]])</f>
        <v>16</v>
      </c>
      <c r="H973" s="110" t="str">
        <f>TEXT(Calender[[#This Row],[Date]],"yymmdd")</f>
        <v>290416</v>
      </c>
    </row>
    <row r="974" spans="1:8" x14ac:dyDescent="0.3">
      <c r="A974" s="17">
        <f t="shared" si="95"/>
        <v>47225</v>
      </c>
      <c r="B974">
        <f t="shared" si="91"/>
        <v>2029</v>
      </c>
      <c r="C974" t="str">
        <f t="shared" si="90"/>
        <v>Apr-29</v>
      </c>
      <c r="D974">
        <f t="shared" si="92"/>
        <v>4</v>
      </c>
      <c r="E974">
        <f t="shared" si="93"/>
        <v>17</v>
      </c>
      <c r="F974" t="str">
        <f t="shared" si="94"/>
        <v>Tue</v>
      </c>
      <c r="G974">
        <f>WEEKNUM(Calender[[#This Row],[Date]])</f>
        <v>16</v>
      </c>
      <c r="H974" s="110" t="str">
        <f>TEXT(Calender[[#This Row],[Date]],"yymmdd")</f>
        <v>290417</v>
      </c>
    </row>
    <row r="975" spans="1:8" x14ac:dyDescent="0.3">
      <c r="A975" s="17">
        <f t="shared" si="95"/>
        <v>47226</v>
      </c>
      <c r="B975">
        <f t="shared" si="91"/>
        <v>2029</v>
      </c>
      <c r="C975" t="str">
        <f t="shared" si="90"/>
        <v>Apr-29</v>
      </c>
      <c r="D975">
        <f t="shared" si="92"/>
        <v>4</v>
      </c>
      <c r="E975">
        <f t="shared" si="93"/>
        <v>18</v>
      </c>
      <c r="F975" t="str">
        <f t="shared" si="94"/>
        <v>Wed</v>
      </c>
      <c r="G975">
        <f>WEEKNUM(Calender[[#This Row],[Date]])</f>
        <v>16</v>
      </c>
      <c r="H975" s="110" t="str">
        <f>TEXT(Calender[[#This Row],[Date]],"yymmdd")</f>
        <v>290418</v>
      </c>
    </row>
    <row r="976" spans="1:8" x14ac:dyDescent="0.3">
      <c r="A976" s="17">
        <f t="shared" si="95"/>
        <v>47227</v>
      </c>
      <c r="B976">
        <f t="shared" si="91"/>
        <v>2029</v>
      </c>
      <c r="C976" t="str">
        <f t="shared" si="90"/>
        <v>Apr-29</v>
      </c>
      <c r="D976">
        <f t="shared" si="92"/>
        <v>4</v>
      </c>
      <c r="E976">
        <f t="shared" si="93"/>
        <v>19</v>
      </c>
      <c r="F976" t="str">
        <f t="shared" si="94"/>
        <v>Thu</v>
      </c>
      <c r="G976">
        <f>WEEKNUM(Calender[[#This Row],[Date]])</f>
        <v>16</v>
      </c>
      <c r="H976" s="110" t="str">
        <f>TEXT(Calender[[#This Row],[Date]],"yymmdd")</f>
        <v>290419</v>
      </c>
    </row>
    <row r="977" spans="1:8" x14ac:dyDescent="0.3">
      <c r="A977" s="17">
        <f t="shared" si="95"/>
        <v>47228</v>
      </c>
      <c r="B977">
        <f t="shared" si="91"/>
        <v>2029</v>
      </c>
      <c r="C977" t="str">
        <f t="shared" si="90"/>
        <v>Apr-29</v>
      </c>
      <c r="D977">
        <f t="shared" si="92"/>
        <v>4</v>
      </c>
      <c r="E977">
        <f t="shared" si="93"/>
        <v>20</v>
      </c>
      <c r="F977" t="str">
        <f t="shared" si="94"/>
        <v>Fri</v>
      </c>
      <c r="G977">
        <f>WEEKNUM(Calender[[#This Row],[Date]])</f>
        <v>16</v>
      </c>
      <c r="H977" s="110" t="str">
        <f>TEXT(Calender[[#This Row],[Date]],"yymmdd")</f>
        <v>290420</v>
      </c>
    </row>
    <row r="978" spans="1:8" x14ac:dyDescent="0.3">
      <c r="A978" s="17">
        <f t="shared" si="95"/>
        <v>47229</v>
      </c>
      <c r="B978">
        <f t="shared" si="91"/>
        <v>2029</v>
      </c>
      <c r="C978" t="str">
        <f t="shared" si="90"/>
        <v>Apr-29</v>
      </c>
      <c r="D978">
        <f t="shared" si="92"/>
        <v>4</v>
      </c>
      <c r="E978">
        <f t="shared" si="93"/>
        <v>21</v>
      </c>
      <c r="F978" t="str">
        <f t="shared" si="94"/>
        <v>Sat</v>
      </c>
      <c r="G978">
        <f>WEEKNUM(Calender[[#This Row],[Date]])</f>
        <v>16</v>
      </c>
      <c r="H978" s="110" t="str">
        <f>TEXT(Calender[[#This Row],[Date]],"yymmdd")</f>
        <v>290421</v>
      </c>
    </row>
    <row r="979" spans="1:8" x14ac:dyDescent="0.3">
      <c r="A979" s="17">
        <f t="shared" si="95"/>
        <v>47230</v>
      </c>
      <c r="B979">
        <f t="shared" si="91"/>
        <v>2029</v>
      </c>
      <c r="C979" t="str">
        <f t="shared" si="90"/>
        <v>Apr-29</v>
      </c>
      <c r="D979">
        <f t="shared" si="92"/>
        <v>4</v>
      </c>
      <c r="E979">
        <f t="shared" si="93"/>
        <v>22</v>
      </c>
      <c r="F979" t="str">
        <f t="shared" si="94"/>
        <v>Sun</v>
      </c>
      <c r="G979">
        <f>WEEKNUM(Calender[[#This Row],[Date]])</f>
        <v>17</v>
      </c>
      <c r="H979" s="110" t="str">
        <f>TEXT(Calender[[#This Row],[Date]],"yymmdd")</f>
        <v>290422</v>
      </c>
    </row>
    <row r="980" spans="1:8" x14ac:dyDescent="0.3">
      <c r="A980" s="17">
        <f t="shared" si="95"/>
        <v>47231</v>
      </c>
      <c r="B980">
        <f t="shared" si="91"/>
        <v>2029</v>
      </c>
      <c r="C980" t="str">
        <f t="shared" si="90"/>
        <v>Apr-29</v>
      </c>
      <c r="D980">
        <f t="shared" si="92"/>
        <v>4</v>
      </c>
      <c r="E980">
        <f t="shared" si="93"/>
        <v>23</v>
      </c>
      <c r="F980" t="str">
        <f t="shared" si="94"/>
        <v>Mon</v>
      </c>
      <c r="G980">
        <f>WEEKNUM(Calender[[#This Row],[Date]])</f>
        <v>17</v>
      </c>
      <c r="H980" s="110" t="str">
        <f>TEXT(Calender[[#This Row],[Date]],"yymmdd")</f>
        <v>290423</v>
      </c>
    </row>
    <row r="981" spans="1:8" x14ac:dyDescent="0.3">
      <c r="A981" s="17">
        <f t="shared" si="95"/>
        <v>47232</v>
      </c>
      <c r="B981">
        <f t="shared" si="91"/>
        <v>2029</v>
      </c>
      <c r="C981" t="str">
        <f t="shared" si="90"/>
        <v>Apr-29</v>
      </c>
      <c r="D981">
        <f t="shared" si="92"/>
        <v>4</v>
      </c>
      <c r="E981">
        <f t="shared" si="93"/>
        <v>24</v>
      </c>
      <c r="F981" t="str">
        <f t="shared" si="94"/>
        <v>Tue</v>
      </c>
      <c r="G981">
        <f>WEEKNUM(Calender[[#This Row],[Date]])</f>
        <v>17</v>
      </c>
      <c r="H981" s="110" t="str">
        <f>TEXT(Calender[[#This Row],[Date]],"yymmdd")</f>
        <v>290424</v>
      </c>
    </row>
    <row r="982" spans="1:8" x14ac:dyDescent="0.3">
      <c r="A982" s="17">
        <f t="shared" si="95"/>
        <v>47233</v>
      </c>
      <c r="B982">
        <f t="shared" si="91"/>
        <v>2029</v>
      </c>
      <c r="C982" t="str">
        <f t="shared" si="90"/>
        <v>Apr-29</v>
      </c>
      <c r="D982">
        <f t="shared" si="92"/>
        <v>4</v>
      </c>
      <c r="E982">
        <f t="shared" si="93"/>
        <v>25</v>
      </c>
      <c r="F982" t="str">
        <f t="shared" si="94"/>
        <v>Wed</v>
      </c>
      <c r="G982">
        <f>WEEKNUM(Calender[[#This Row],[Date]])</f>
        <v>17</v>
      </c>
      <c r="H982" s="110" t="str">
        <f>TEXT(Calender[[#This Row],[Date]],"yymmdd")</f>
        <v>290425</v>
      </c>
    </row>
    <row r="983" spans="1:8" x14ac:dyDescent="0.3">
      <c r="A983" s="17">
        <f t="shared" si="95"/>
        <v>47234</v>
      </c>
      <c r="B983">
        <f t="shared" si="91"/>
        <v>2029</v>
      </c>
      <c r="C983" t="str">
        <f t="shared" si="90"/>
        <v>Apr-29</v>
      </c>
      <c r="D983">
        <f t="shared" si="92"/>
        <v>4</v>
      </c>
      <c r="E983">
        <f t="shared" si="93"/>
        <v>26</v>
      </c>
      <c r="F983" t="str">
        <f t="shared" si="94"/>
        <v>Thu</v>
      </c>
      <c r="G983">
        <f>WEEKNUM(Calender[[#This Row],[Date]])</f>
        <v>17</v>
      </c>
      <c r="H983" s="110" t="str">
        <f>TEXT(Calender[[#This Row],[Date]],"yymmdd")</f>
        <v>290426</v>
      </c>
    </row>
    <row r="984" spans="1:8" x14ac:dyDescent="0.3">
      <c r="A984" s="17">
        <f t="shared" si="95"/>
        <v>47235</v>
      </c>
      <c r="B984">
        <f t="shared" si="91"/>
        <v>2029</v>
      </c>
      <c r="C984" t="str">
        <f t="shared" si="90"/>
        <v>Apr-29</v>
      </c>
      <c r="D984">
        <f t="shared" si="92"/>
        <v>4</v>
      </c>
      <c r="E984">
        <f t="shared" si="93"/>
        <v>27</v>
      </c>
      <c r="F984" t="str">
        <f t="shared" si="94"/>
        <v>Fri</v>
      </c>
      <c r="G984">
        <f>WEEKNUM(Calender[[#This Row],[Date]])</f>
        <v>17</v>
      </c>
      <c r="H984" s="110" t="str">
        <f>TEXT(Calender[[#This Row],[Date]],"yymmdd")</f>
        <v>290427</v>
      </c>
    </row>
    <row r="985" spans="1:8" x14ac:dyDescent="0.3">
      <c r="A985" s="17">
        <f t="shared" si="95"/>
        <v>47236</v>
      </c>
      <c r="B985">
        <f t="shared" si="91"/>
        <v>2029</v>
      </c>
      <c r="C985" t="str">
        <f t="shared" si="90"/>
        <v>Apr-29</v>
      </c>
      <c r="D985">
        <f t="shared" si="92"/>
        <v>4</v>
      </c>
      <c r="E985">
        <f t="shared" si="93"/>
        <v>28</v>
      </c>
      <c r="F985" t="str">
        <f t="shared" si="94"/>
        <v>Sat</v>
      </c>
      <c r="G985">
        <f>WEEKNUM(Calender[[#This Row],[Date]])</f>
        <v>17</v>
      </c>
      <c r="H985" s="110" t="str">
        <f>TEXT(Calender[[#This Row],[Date]],"yymmdd")</f>
        <v>290428</v>
      </c>
    </row>
    <row r="986" spans="1:8" x14ac:dyDescent="0.3">
      <c r="A986" s="17">
        <f t="shared" si="95"/>
        <v>47237</v>
      </c>
      <c r="B986">
        <f t="shared" si="91"/>
        <v>2029</v>
      </c>
      <c r="C986" t="str">
        <f t="shared" si="90"/>
        <v>Apr-29</v>
      </c>
      <c r="D986">
        <f t="shared" si="92"/>
        <v>4</v>
      </c>
      <c r="E986">
        <f t="shared" si="93"/>
        <v>29</v>
      </c>
      <c r="F986" t="str">
        <f t="shared" si="94"/>
        <v>Sun</v>
      </c>
      <c r="G986">
        <f>WEEKNUM(Calender[[#This Row],[Date]])</f>
        <v>18</v>
      </c>
      <c r="H986" s="110" t="str">
        <f>TEXT(Calender[[#This Row],[Date]],"yymmdd")</f>
        <v>290429</v>
      </c>
    </row>
    <row r="987" spans="1:8" x14ac:dyDescent="0.3">
      <c r="A987" s="17">
        <f t="shared" si="95"/>
        <v>47238</v>
      </c>
      <c r="B987">
        <f t="shared" si="91"/>
        <v>2029</v>
      </c>
      <c r="C987" t="str">
        <f t="shared" si="90"/>
        <v>Apr-29</v>
      </c>
      <c r="D987">
        <f t="shared" si="92"/>
        <v>4</v>
      </c>
      <c r="E987">
        <f t="shared" si="93"/>
        <v>30</v>
      </c>
      <c r="F987" t="str">
        <f t="shared" si="94"/>
        <v>Mon</v>
      </c>
      <c r="G987">
        <f>WEEKNUM(Calender[[#This Row],[Date]])</f>
        <v>18</v>
      </c>
      <c r="H987" s="110" t="str">
        <f>TEXT(Calender[[#This Row],[Date]],"yymmdd")</f>
        <v>290430</v>
      </c>
    </row>
    <row r="988" spans="1:8" x14ac:dyDescent="0.3">
      <c r="A988" s="17">
        <f t="shared" si="95"/>
        <v>47239</v>
      </c>
      <c r="B988">
        <f t="shared" si="91"/>
        <v>2029</v>
      </c>
      <c r="C988" t="str">
        <f t="shared" si="90"/>
        <v>May-29</v>
      </c>
      <c r="D988">
        <f t="shared" si="92"/>
        <v>5</v>
      </c>
      <c r="E988">
        <f t="shared" si="93"/>
        <v>1</v>
      </c>
      <c r="F988" t="str">
        <f t="shared" si="94"/>
        <v>Tue</v>
      </c>
      <c r="G988">
        <f>WEEKNUM(Calender[[#This Row],[Date]])</f>
        <v>18</v>
      </c>
      <c r="H988" s="110" t="str">
        <f>TEXT(Calender[[#This Row],[Date]],"yymmdd")</f>
        <v>290501</v>
      </c>
    </row>
    <row r="989" spans="1:8" x14ac:dyDescent="0.3">
      <c r="A989" s="17">
        <f t="shared" si="95"/>
        <v>47240</v>
      </c>
      <c r="B989">
        <f t="shared" si="91"/>
        <v>2029</v>
      </c>
      <c r="C989" t="str">
        <f t="shared" si="90"/>
        <v>May-29</v>
      </c>
      <c r="D989">
        <f t="shared" si="92"/>
        <v>5</v>
      </c>
      <c r="E989">
        <f t="shared" si="93"/>
        <v>2</v>
      </c>
      <c r="F989" t="str">
        <f t="shared" si="94"/>
        <v>Wed</v>
      </c>
      <c r="G989">
        <f>WEEKNUM(Calender[[#This Row],[Date]])</f>
        <v>18</v>
      </c>
      <c r="H989" s="110" t="str">
        <f>TEXT(Calender[[#This Row],[Date]],"yymmdd")</f>
        <v>290502</v>
      </c>
    </row>
    <row r="990" spans="1:8" x14ac:dyDescent="0.3">
      <c r="A990" s="17">
        <f t="shared" si="95"/>
        <v>47241</v>
      </c>
      <c r="B990">
        <f t="shared" si="91"/>
        <v>2029</v>
      </c>
      <c r="C990" t="str">
        <f t="shared" si="90"/>
        <v>May-29</v>
      </c>
      <c r="D990">
        <f t="shared" si="92"/>
        <v>5</v>
      </c>
      <c r="E990">
        <f t="shared" si="93"/>
        <v>3</v>
      </c>
      <c r="F990" t="str">
        <f t="shared" si="94"/>
        <v>Thu</v>
      </c>
      <c r="G990">
        <f>WEEKNUM(Calender[[#This Row],[Date]])</f>
        <v>18</v>
      </c>
      <c r="H990" s="110" t="str">
        <f>TEXT(Calender[[#This Row],[Date]],"yymmdd")</f>
        <v>290503</v>
      </c>
    </row>
    <row r="991" spans="1:8" x14ac:dyDescent="0.3">
      <c r="A991" s="17">
        <f t="shared" si="95"/>
        <v>47242</v>
      </c>
      <c r="B991">
        <f t="shared" si="91"/>
        <v>2029</v>
      </c>
      <c r="C991" t="str">
        <f t="shared" si="90"/>
        <v>May-29</v>
      </c>
      <c r="D991">
        <f t="shared" si="92"/>
        <v>5</v>
      </c>
      <c r="E991">
        <f t="shared" si="93"/>
        <v>4</v>
      </c>
      <c r="F991" t="str">
        <f t="shared" si="94"/>
        <v>Fri</v>
      </c>
      <c r="G991">
        <f>WEEKNUM(Calender[[#This Row],[Date]])</f>
        <v>18</v>
      </c>
      <c r="H991" s="110" t="str">
        <f>TEXT(Calender[[#This Row],[Date]],"yymmdd")</f>
        <v>290504</v>
      </c>
    </row>
    <row r="992" spans="1:8" x14ac:dyDescent="0.3">
      <c r="A992" s="17">
        <f t="shared" si="95"/>
        <v>47243</v>
      </c>
      <c r="B992">
        <f t="shared" si="91"/>
        <v>2029</v>
      </c>
      <c r="C992" t="str">
        <f t="shared" si="90"/>
        <v>May-29</v>
      </c>
      <c r="D992">
        <f t="shared" si="92"/>
        <v>5</v>
      </c>
      <c r="E992">
        <f t="shared" si="93"/>
        <v>5</v>
      </c>
      <c r="F992" t="str">
        <f t="shared" si="94"/>
        <v>Sat</v>
      </c>
      <c r="G992">
        <f>WEEKNUM(Calender[[#This Row],[Date]])</f>
        <v>18</v>
      </c>
      <c r="H992" s="110" t="str">
        <f>TEXT(Calender[[#This Row],[Date]],"yymmdd")</f>
        <v>290505</v>
      </c>
    </row>
    <row r="993" spans="1:8" x14ac:dyDescent="0.3">
      <c r="A993" s="17">
        <f t="shared" si="95"/>
        <v>47244</v>
      </c>
      <c r="B993">
        <f t="shared" si="91"/>
        <v>2029</v>
      </c>
      <c r="C993" t="str">
        <f t="shared" si="90"/>
        <v>May-29</v>
      </c>
      <c r="D993">
        <f t="shared" si="92"/>
        <v>5</v>
      </c>
      <c r="E993">
        <f t="shared" si="93"/>
        <v>6</v>
      </c>
      <c r="F993" t="str">
        <f t="shared" si="94"/>
        <v>Sun</v>
      </c>
      <c r="G993">
        <f>WEEKNUM(Calender[[#This Row],[Date]])</f>
        <v>19</v>
      </c>
      <c r="H993" s="110" t="str">
        <f>TEXT(Calender[[#This Row],[Date]],"yymmdd")</f>
        <v>290506</v>
      </c>
    </row>
    <row r="994" spans="1:8" x14ac:dyDescent="0.3">
      <c r="A994" s="17">
        <f t="shared" si="95"/>
        <v>47245</v>
      </c>
      <c r="B994">
        <f t="shared" si="91"/>
        <v>2029</v>
      </c>
      <c r="C994" t="str">
        <f t="shared" si="90"/>
        <v>May-29</v>
      </c>
      <c r="D994">
        <f t="shared" si="92"/>
        <v>5</v>
      </c>
      <c r="E994">
        <f t="shared" si="93"/>
        <v>7</v>
      </c>
      <c r="F994" t="str">
        <f t="shared" si="94"/>
        <v>Mon</v>
      </c>
      <c r="G994">
        <f>WEEKNUM(Calender[[#This Row],[Date]])</f>
        <v>19</v>
      </c>
      <c r="H994" s="110" t="str">
        <f>TEXT(Calender[[#This Row],[Date]],"yymmdd")</f>
        <v>290507</v>
      </c>
    </row>
    <row r="995" spans="1:8" x14ac:dyDescent="0.3">
      <c r="A995" s="17">
        <f t="shared" si="95"/>
        <v>47246</v>
      </c>
      <c r="B995">
        <f t="shared" si="91"/>
        <v>2029</v>
      </c>
      <c r="C995" t="str">
        <f t="shared" si="90"/>
        <v>May-29</v>
      </c>
      <c r="D995">
        <f t="shared" si="92"/>
        <v>5</v>
      </c>
      <c r="E995">
        <f t="shared" si="93"/>
        <v>8</v>
      </c>
      <c r="F995" t="str">
        <f t="shared" si="94"/>
        <v>Tue</v>
      </c>
      <c r="G995">
        <f>WEEKNUM(Calender[[#This Row],[Date]])</f>
        <v>19</v>
      </c>
      <c r="H995" s="110" t="str">
        <f>TEXT(Calender[[#This Row],[Date]],"yymmdd")</f>
        <v>290508</v>
      </c>
    </row>
    <row r="996" spans="1:8" x14ac:dyDescent="0.3">
      <c r="A996" s="17">
        <f t="shared" si="95"/>
        <v>47247</v>
      </c>
      <c r="B996">
        <f t="shared" si="91"/>
        <v>2029</v>
      </c>
      <c r="C996" t="str">
        <f t="shared" si="90"/>
        <v>May-29</v>
      </c>
      <c r="D996">
        <f t="shared" si="92"/>
        <v>5</v>
      </c>
      <c r="E996">
        <f t="shared" si="93"/>
        <v>9</v>
      </c>
      <c r="F996" t="str">
        <f t="shared" si="94"/>
        <v>Wed</v>
      </c>
      <c r="G996">
        <f>WEEKNUM(Calender[[#This Row],[Date]])</f>
        <v>19</v>
      </c>
      <c r="H996" s="110" t="str">
        <f>TEXT(Calender[[#This Row],[Date]],"yymmdd")</f>
        <v>290509</v>
      </c>
    </row>
    <row r="997" spans="1:8" x14ac:dyDescent="0.3">
      <c r="A997" s="17">
        <f t="shared" si="95"/>
        <v>47248</v>
      </c>
      <c r="B997">
        <f t="shared" si="91"/>
        <v>2029</v>
      </c>
      <c r="C997" t="str">
        <f t="shared" si="90"/>
        <v>May-29</v>
      </c>
      <c r="D997">
        <f t="shared" si="92"/>
        <v>5</v>
      </c>
      <c r="E997">
        <f t="shared" si="93"/>
        <v>10</v>
      </c>
      <c r="F997" t="str">
        <f t="shared" si="94"/>
        <v>Thu</v>
      </c>
      <c r="G997">
        <f>WEEKNUM(Calender[[#This Row],[Date]])</f>
        <v>19</v>
      </c>
      <c r="H997" s="110" t="str">
        <f>TEXT(Calender[[#This Row],[Date]],"yymmdd")</f>
        <v>290510</v>
      </c>
    </row>
    <row r="998" spans="1:8" x14ac:dyDescent="0.3">
      <c r="A998" s="17">
        <f t="shared" si="95"/>
        <v>47249</v>
      </c>
      <c r="B998">
        <f t="shared" si="91"/>
        <v>2029</v>
      </c>
      <c r="C998" t="str">
        <f t="shared" si="90"/>
        <v>May-29</v>
      </c>
      <c r="D998">
        <f t="shared" si="92"/>
        <v>5</v>
      </c>
      <c r="E998">
        <f t="shared" si="93"/>
        <v>11</v>
      </c>
      <c r="F998" t="str">
        <f t="shared" si="94"/>
        <v>Fri</v>
      </c>
      <c r="G998">
        <f>WEEKNUM(Calender[[#This Row],[Date]])</f>
        <v>19</v>
      </c>
      <c r="H998" s="110" t="str">
        <f>TEXT(Calender[[#This Row],[Date]],"yymmdd")</f>
        <v>290511</v>
      </c>
    </row>
    <row r="999" spans="1:8" x14ac:dyDescent="0.3">
      <c r="A999" s="17">
        <f t="shared" si="95"/>
        <v>47250</v>
      </c>
      <c r="B999">
        <f t="shared" si="91"/>
        <v>2029</v>
      </c>
      <c r="C999" t="str">
        <f t="shared" si="90"/>
        <v>May-29</v>
      </c>
      <c r="D999">
        <f t="shared" si="92"/>
        <v>5</v>
      </c>
      <c r="E999">
        <f t="shared" si="93"/>
        <v>12</v>
      </c>
      <c r="F999" t="str">
        <f t="shared" si="94"/>
        <v>Sat</v>
      </c>
      <c r="G999">
        <f>WEEKNUM(Calender[[#This Row],[Date]])</f>
        <v>19</v>
      </c>
      <c r="H999" s="110" t="str">
        <f>TEXT(Calender[[#This Row],[Date]],"yymmdd")</f>
        <v>290512</v>
      </c>
    </row>
    <row r="1000" spans="1:8" x14ac:dyDescent="0.3">
      <c r="A1000" s="17">
        <f t="shared" si="95"/>
        <v>47251</v>
      </c>
      <c r="B1000">
        <f t="shared" si="91"/>
        <v>2029</v>
      </c>
      <c r="C1000" t="str">
        <f t="shared" si="90"/>
        <v>May-29</v>
      </c>
      <c r="D1000">
        <f t="shared" si="92"/>
        <v>5</v>
      </c>
      <c r="E1000">
        <f t="shared" si="93"/>
        <v>13</v>
      </c>
      <c r="F1000" t="str">
        <f t="shared" si="94"/>
        <v>Sun</v>
      </c>
      <c r="G1000">
        <f>WEEKNUM(Calender[[#This Row],[Date]])</f>
        <v>20</v>
      </c>
      <c r="H1000" s="110" t="str">
        <f>TEXT(Calender[[#This Row],[Date]],"yymmdd")</f>
        <v>290513</v>
      </c>
    </row>
    <row r="1001" spans="1:8" x14ac:dyDescent="0.3">
      <c r="A1001" s="17">
        <f t="shared" si="95"/>
        <v>47252</v>
      </c>
      <c r="B1001">
        <f t="shared" si="91"/>
        <v>2029</v>
      </c>
      <c r="C1001" t="str">
        <f t="shared" si="90"/>
        <v>May-29</v>
      </c>
      <c r="D1001">
        <f t="shared" si="92"/>
        <v>5</v>
      </c>
      <c r="E1001">
        <f t="shared" si="93"/>
        <v>14</v>
      </c>
      <c r="F1001" t="str">
        <f t="shared" si="94"/>
        <v>Mon</v>
      </c>
      <c r="G1001">
        <f>WEEKNUM(Calender[[#This Row],[Date]])</f>
        <v>20</v>
      </c>
      <c r="H1001" s="110" t="str">
        <f>TEXT(Calender[[#This Row],[Date]],"yymmdd")</f>
        <v>290514</v>
      </c>
    </row>
    <row r="1002" spans="1:8" x14ac:dyDescent="0.3">
      <c r="A1002" s="17">
        <f t="shared" si="95"/>
        <v>47253</v>
      </c>
      <c r="B1002">
        <f t="shared" si="91"/>
        <v>2029</v>
      </c>
      <c r="C1002" t="str">
        <f t="shared" si="90"/>
        <v>May-29</v>
      </c>
      <c r="D1002">
        <f t="shared" si="92"/>
        <v>5</v>
      </c>
      <c r="E1002">
        <f t="shared" si="93"/>
        <v>15</v>
      </c>
      <c r="F1002" t="str">
        <f t="shared" si="94"/>
        <v>Tue</v>
      </c>
      <c r="G1002">
        <f>WEEKNUM(Calender[[#This Row],[Date]])</f>
        <v>20</v>
      </c>
      <c r="H1002" s="110" t="str">
        <f>TEXT(Calender[[#This Row],[Date]],"yymmdd")</f>
        <v>290515</v>
      </c>
    </row>
    <row r="1003" spans="1:8" x14ac:dyDescent="0.3">
      <c r="A1003" s="17">
        <f t="shared" si="95"/>
        <v>47254</v>
      </c>
      <c r="B1003">
        <f t="shared" si="91"/>
        <v>2029</v>
      </c>
      <c r="C1003" t="str">
        <f t="shared" si="90"/>
        <v>May-29</v>
      </c>
      <c r="D1003">
        <f t="shared" si="92"/>
        <v>5</v>
      </c>
      <c r="E1003">
        <f t="shared" si="93"/>
        <v>16</v>
      </c>
      <c r="F1003" t="str">
        <f t="shared" si="94"/>
        <v>Wed</v>
      </c>
      <c r="G1003">
        <f>WEEKNUM(Calender[[#This Row],[Date]])</f>
        <v>20</v>
      </c>
      <c r="H1003" s="110" t="str">
        <f>TEXT(Calender[[#This Row],[Date]],"yymmdd")</f>
        <v>290516</v>
      </c>
    </row>
    <row r="1004" spans="1:8" x14ac:dyDescent="0.3">
      <c r="A1004" s="17">
        <f t="shared" si="95"/>
        <v>47255</v>
      </c>
      <c r="B1004">
        <f t="shared" si="91"/>
        <v>2029</v>
      </c>
      <c r="C1004" t="str">
        <f t="shared" si="90"/>
        <v>May-29</v>
      </c>
      <c r="D1004">
        <f t="shared" si="92"/>
        <v>5</v>
      </c>
      <c r="E1004">
        <f t="shared" si="93"/>
        <v>17</v>
      </c>
      <c r="F1004" t="str">
        <f t="shared" si="94"/>
        <v>Thu</v>
      </c>
      <c r="G1004">
        <f>WEEKNUM(Calender[[#This Row],[Date]])</f>
        <v>20</v>
      </c>
      <c r="H1004" s="110" t="str">
        <f>TEXT(Calender[[#This Row],[Date]],"yymmdd")</f>
        <v>290517</v>
      </c>
    </row>
    <row r="1005" spans="1:8" x14ac:dyDescent="0.3">
      <c r="A1005" s="17">
        <f t="shared" si="95"/>
        <v>47256</v>
      </c>
      <c r="B1005">
        <f t="shared" si="91"/>
        <v>2029</v>
      </c>
      <c r="C1005" t="str">
        <f t="shared" si="90"/>
        <v>May-29</v>
      </c>
      <c r="D1005">
        <f t="shared" si="92"/>
        <v>5</v>
      </c>
      <c r="E1005">
        <f t="shared" si="93"/>
        <v>18</v>
      </c>
      <c r="F1005" t="str">
        <f t="shared" si="94"/>
        <v>Fri</v>
      </c>
      <c r="G1005">
        <f>WEEKNUM(Calender[[#This Row],[Date]])</f>
        <v>20</v>
      </c>
      <c r="H1005" s="110" t="str">
        <f>TEXT(Calender[[#This Row],[Date]],"yymmdd")</f>
        <v>290518</v>
      </c>
    </row>
    <row r="1006" spans="1:8" x14ac:dyDescent="0.3">
      <c r="A1006" s="17">
        <f t="shared" si="95"/>
        <v>47257</v>
      </c>
      <c r="B1006">
        <f t="shared" si="91"/>
        <v>2029</v>
      </c>
      <c r="C1006" t="str">
        <f t="shared" si="90"/>
        <v>May-29</v>
      </c>
      <c r="D1006">
        <f t="shared" si="92"/>
        <v>5</v>
      </c>
      <c r="E1006">
        <f t="shared" si="93"/>
        <v>19</v>
      </c>
      <c r="F1006" t="str">
        <f t="shared" si="94"/>
        <v>Sat</v>
      </c>
      <c r="G1006">
        <f>WEEKNUM(Calender[[#This Row],[Date]])</f>
        <v>20</v>
      </c>
      <c r="H1006" s="110" t="str">
        <f>TEXT(Calender[[#This Row],[Date]],"yymmdd")</f>
        <v>290519</v>
      </c>
    </row>
    <row r="1007" spans="1:8" x14ac:dyDescent="0.3">
      <c r="A1007" s="17">
        <f t="shared" si="95"/>
        <v>47258</v>
      </c>
      <c r="B1007">
        <f t="shared" si="91"/>
        <v>2029</v>
      </c>
      <c r="C1007" t="str">
        <f t="shared" si="90"/>
        <v>May-29</v>
      </c>
      <c r="D1007">
        <f t="shared" si="92"/>
        <v>5</v>
      </c>
      <c r="E1007">
        <f t="shared" si="93"/>
        <v>20</v>
      </c>
      <c r="F1007" t="str">
        <f t="shared" si="94"/>
        <v>Sun</v>
      </c>
      <c r="G1007">
        <f>WEEKNUM(Calender[[#This Row],[Date]])</f>
        <v>21</v>
      </c>
      <c r="H1007" s="110" t="str">
        <f>TEXT(Calender[[#This Row],[Date]],"yymmdd")</f>
        <v>290520</v>
      </c>
    </row>
    <row r="1008" spans="1:8" x14ac:dyDescent="0.3">
      <c r="A1008" s="17">
        <f t="shared" si="95"/>
        <v>47259</v>
      </c>
      <c r="B1008">
        <f t="shared" si="91"/>
        <v>2029</v>
      </c>
      <c r="C1008" t="str">
        <f t="shared" si="90"/>
        <v>May-29</v>
      </c>
      <c r="D1008">
        <f t="shared" si="92"/>
        <v>5</v>
      </c>
      <c r="E1008">
        <f t="shared" si="93"/>
        <v>21</v>
      </c>
      <c r="F1008" t="str">
        <f t="shared" si="94"/>
        <v>Mon</v>
      </c>
      <c r="G1008">
        <f>WEEKNUM(Calender[[#This Row],[Date]])</f>
        <v>21</v>
      </c>
      <c r="H1008" s="110" t="str">
        <f>TEXT(Calender[[#This Row],[Date]],"yymmdd")</f>
        <v>290521</v>
      </c>
    </row>
    <row r="1009" spans="1:8" x14ac:dyDescent="0.3">
      <c r="A1009" s="17">
        <f t="shared" si="95"/>
        <v>47260</v>
      </c>
      <c r="B1009">
        <f t="shared" si="91"/>
        <v>2029</v>
      </c>
      <c r="C1009" t="str">
        <f t="shared" si="90"/>
        <v>May-29</v>
      </c>
      <c r="D1009">
        <f t="shared" si="92"/>
        <v>5</v>
      </c>
      <c r="E1009">
        <f t="shared" si="93"/>
        <v>22</v>
      </c>
      <c r="F1009" t="str">
        <f t="shared" si="94"/>
        <v>Tue</v>
      </c>
      <c r="G1009">
        <f>WEEKNUM(Calender[[#This Row],[Date]])</f>
        <v>21</v>
      </c>
      <c r="H1009" s="110" t="str">
        <f>TEXT(Calender[[#This Row],[Date]],"yymmdd")</f>
        <v>290522</v>
      </c>
    </row>
    <row r="1010" spans="1:8" x14ac:dyDescent="0.3">
      <c r="A1010" s="17">
        <f t="shared" si="95"/>
        <v>47261</v>
      </c>
      <c r="B1010">
        <f t="shared" si="91"/>
        <v>2029</v>
      </c>
      <c r="C1010" t="str">
        <f t="shared" si="90"/>
        <v>May-29</v>
      </c>
      <c r="D1010">
        <f t="shared" si="92"/>
        <v>5</v>
      </c>
      <c r="E1010">
        <f t="shared" si="93"/>
        <v>23</v>
      </c>
      <c r="F1010" t="str">
        <f t="shared" si="94"/>
        <v>Wed</v>
      </c>
      <c r="G1010">
        <f>WEEKNUM(Calender[[#This Row],[Date]])</f>
        <v>21</v>
      </c>
      <c r="H1010" s="110" t="str">
        <f>TEXT(Calender[[#This Row],[Date]],"yymmdd")</f>
        <v>290523</v>
      </c>
    </row>
    <row r="1011" spans="1:8" x14ac:dyDescent="0.3">
      <c r="A1011" s="17">
        <f t="shared" si="95"/>
        <v>47262</v>
      </c>
      <c r="B1011">
        <f t="shared" si="91"/>
        <v>2029</v>
      </c>
      <c r="C1011" t="str">
        <f t="shared" si="90"/>
        <v>May-29</v>
      </c>
      <c r="D1011">
        <f t="shared" si="92"/>
        <v>5</v>
      </c>
      <c r="E1011">
        <f t="shared" si="93"/>
        <v>24</v>
      </c>
      <c r="F1011" t="str">
        <f t="shared" si="94"/>
        <v>Thu</v>
      </c>
      <c r="G1011">
        <f>WEEKNUM(Calender[[#This Row],[Date]])</f>
        <v>21</v>
      </c>
      <c r="H1011" s="110" t="str">
        <f>TEXT(Calender[[#This Row],[Date]],"yymmdd")</f>
        <v>290524</v>
      </c>
    </row>
    <row r="1012" spans="1:8" x14ac:dyDescent="0.3">
      <c r="A1012" s="17">
        <f t="shared" si="95"/>
        <v>47263</v>
      </c>
      <c r="B1012">
        <f t="shared" si="91"/>
        <v>2029</v>
      </c>
      <c r="C1012" t="str">
        <f t="shared" si="90"/>
        <v>May-29</v>
      </c>
      <c r="D1012">
        <f t="shared" si="92"/>
        <v>5</v>
      </c>
      <c r="E1012">
        <f t="shared" si="93"/>
        <v>25</v>
      </c>
      <c r="F1012" t="str">
        <f t="shared" si="94"/>
        <v>Fri</v>
      </c>
      <c r="G1012">
        <f>WEEKNUM(Calender[[#This Row],[Date]])</f>
        <v>21</v>
      </c>
      <c r="H1012" s="110" t="str">
        <f>TEXT(Calender[[#This Row],[Date]],"yymmdd")</f>
        <v>290525</v>
      </c>
    </row>
    <row r="1013" spans="1:8" x14ac:dyDescent="0.3">
      <c r="A1013" s="17">
        <f t="shared" si="95"/>
        <v>47264</v>
      </c>
      <c r="B1013">
        <f t="shared" si="91"/>
        <v>2029</v>
      </c>
      <c r="C1013" t="str">
        <f t="shared" si="90"/>
        <v>May-29</v>
      </c>
      <c r="D1013">
        <f t="shared" si="92"/>
        <v>5</v>
      </c>
      <c r="E1013">
        <f t="shared" si="93"/>
        <v>26</v>
      </c>
      <c r="F1013" t="str">
        <f t="shared" si="94"/>
        <v>Sat</v>
      </c>
      <c r="G1013">
        <f>WEEKNUM(Calender[[#This Row],[Date]])</f>
        <v>21</v>
      </c>
      <c r="H1013" s="110" t="str">
        <f>TEXT(Calender[[#This Row],[Date]],"yymmdd")</f>
        <v>290526</v>
      </c>
    </row>
    <row r="1014" spans="1:8" x14ac:dyDescent="0.3">
      <c r="A1014" s="17">
        <f t="shared" si="95"/>
        <v>47265</v>
      </c>
      <c r="B1014">
        <f t="shared" si="91"/>
        <v>2029</v>
      </c>
      <c r="C1014" t="str">
        <f t="shared" si="90"/>
        <v>May-29</v>
      </c>
      <c r="D1014">
        <f t="shared" si="92"/>
        <v>5</v>
      </c>
      <c r="E1014">
        <f t="shared" si="93"/>
        <v>27</v>
      </c>
      <c r="F1014" t="str">
        <f t="shared" si="94"/>
        <v>Sun</v>
      </c>
      <c r="G1014">
        <f>WEEKNUM(Calender[[#This Row],[Date]])</f>
        <v>22</v>
      </c>
      <c r="H1014" s="110" t="str">
        <f>TEXT(Calender[[#This Row],[Date]],"yymmdd")</f>
        <v>290527</v>
      </c>
    </row>
    <row r="1015" spans="1:8" x14ac:dyDescent="0.3">
      <c r="A1015" s="17">
        <f t="shared" si="95"/>
        <v>47266</v>
      </c>
      <c r="B1015">
        <f t="shared" si="91"/>
        <v>2029</v>
      </c>
      <c r="C1015" t="str">
        <f t="shared" si="90"/>
        <v>May-29</v>
      </c>
      <c r="D1015">
        <f t="shared" si="92"/>
        <v>5</v>
      </c>
      <c r="E1015">
        <f t="shared" si="93"/>
        <v>28</v>
      </c>
      <c r="F1015" t="str">
        <f t="shared" si="94"/>
        <v>Mon</v>
      </c>
      <c r="G1015">
        <f>WEEKNUM(Calender[[#This Row],[Date]])</f>
        <v>22</v>
      </c>
      <c r="H1015" s="110" t="str">
        <f>TEXT(Calender[[#This Row],[Date]],"yymmdd")</f>
        <v>290528</v>
      </c>
    </row>
    <row r="1016" spans="1:8" x14ac:dyDescent="0.3">
      <c r="A1016" s="17">
        <f t="shared" si="95"/>
        <v>47267</v>
      </c>
      <c r="B1016">
        <f t="shared" si="91"/>
        <v>2029</v>
      </c>
      <c r="C1016" t="str">
        <f t="shared" si="90"/>
        <v>May-29</v>
      </c>
      <c r="D1016">
        <f t="shared" si="92"/>
        <v>5</v>
      </c>
      <c r="E1016">
        <f t="shared" si="93"/>
        <v>29</v>
      </c>
      <c r="F1016" t="str">
        <f t="shared" si="94"/>
        <v>Tue</v>
      </c>
      <c r="G1016">
        <f>WEEKNUM(Calender[[#This Row],[Date]])</f>
        <v>22</v>
      </c>
      <c r="H1016" s="110" t="str">
        <f>TEXT(Calender[[#This Row],[Date]],"yymmdd")</f>
        <v>290529</v>
      </c>
    </row>
    <row r="1017" spans="1:8" x14ac:dyDescent="0.3">
      <c r="A1017" s="17">
        <f t="shared" si="95"/>
        <v>47268</v>
      </c>
      <c r="B1017">
        <f t="shared" si="91"/>
        <v>2029</v>
      </c>
      <c r="C1017" t="str">
        <f t="shared" si="90"/>
        <v>May-29</v>
      </c>
      <c r="D1017">
        <f t="shared" si="92"/>
        <v>5</v>
      </c>
      <c r="E1017">
        <f t="shared" si="93"/>
        <v>30</v>
      </c>
      <c r="F1017" t="str">
        <f t="shared" si="94"/>
        <v>Wed</v>
      </c>
      <c r="G1017">
        <f>WEEKNUM(Calender[[#This Row],[Date]])</f>
        <v>22</v>
      </c>
      <c r="H1017" s="110" t="str">
        <f>TEXT(Calender[[#This Row],[Date]],"yymmdd")</f>
        <v>290530</v>
      </c>
    </row>
    <row r="1018" spans="1:8" x14ac:dyDescent="0.3">
      <c r="A1018" s="17">
        <f t="shared" si="95"/>
        <v>47269</v>
      </c>
      <c r="B1018">
        <f t="shared" si="91"/>
        <v>2029</v>
      </c>
      <c r="C1018" t="str">
        <f t="shared" si="90"/>
        <v>May-29</v>
      </c>
      <c r="D1018">
        <f t="shared" si="92"/>
        <v>5</v>
      </c>
      <c r="E1018">
        <f t="shared" si="93"/>
        <v>31</v>
      </c>
      <c r="F1018" t="str">
        <f t="shared" si="94"/>
        <v>Thu</v>
      </c>
      <c r="G1018">
        <f>WEEKNUM(Calender[[#This Row],[Date]])</f>
        <v>22</v>
      </c>
      <c r="H1018" s="110" t="str">
        <f>TEXT(Calender[[#This Row],[Date]],"yymmdd")</f>
        <v>290531</v>
      </c>
    </row>
    <row r="1019" spans="1:8" x14ac:dyDescent="0.3">
      <c r="A1019" s="17">
        <f t="shared" si="95"/>
        <v>47270</v>
      </c>
      <c r="B1019">
        <f t="shared" si="91"/>
        <v>2029</v>
      </c>
      <c r="C1019" t="str">
        <f t="shared" si="90"/>
        <v>Jun-29</v>
      </c>
      <c r="D1019">
        <f t="shared" si="92"/>
        <v>6</v>
      </c>
      <c r="E1019">
        <f t="shared" si="93"/>
        <v>1</v>
      </c>
      <c r="F1019" t="str">
        <f t="shared" si="94"/>
        <v>Fri</v>
      </c>
      <c r="G1019">
        <f>WEEKNUM(Calender[[#This Row],[Date]])</f>
        <v>22</v>
      </c>
      <c r="H1019" s="110" t="str">
        <f>TEXT(Calender[[#This Row],[Date]],"yymmdd")</f>
        <v>290601</v>
      </c>
    </row>
    <row r="1020" spans="1:8" x14ac:dyDescent="0.3">
      <c r="A1020" s="17">
        <f t="shared" si="95"/>
        <v>47271</v>
      </c>
      <c r="B1020">
        <f t="shared" si="91"/>
        <v>2029</v>
      </c>
      <c r="C1020" t="str">
        <f t="shared" si="90"/>
        <v>Jun-29</v>
      </c>
      <c r="D1020">
        <f t="shared" si="92"/>
        <v>6</v>
      </c>
      <c r="E1020">
        <f t="shared" si="93"/>
        <v>2</v>
      </c>
      <c r="F1020" t="str">
        <f t="shared" si="94"/>
        <v>Sat</v>
      </c>
      <c r="G1020">
        <f>WEEKNUM(Calender[[#This Row],[Date]])</f>
        <v>22</v>
      </c>
      <c r="H1020" s="110" t="str">
        <f>TEXT(Calender[[#This Row],[Date]],"yymmdd")</f>
        <v>290602</v>
      </c>
    </row>
    <row r="1021" spans="1:8" x14ac:dyDescent="0.3">
      <c r="A1021" s="17">
        <f t="shared" si="95"/>
        <v>47272</v>
      </c>
      <c r="B1021">
        <f t="shared" si="91"/>
        <v>2029</v>
      </c>
      <c r="C1021" t="str">
        <f t="shared" si="90"/>
        <v>Jun-29</v>
      </c>
      <c r="D1021">
        <f t="shared" si="92"/>
        <v>6</v>
      </c>
      <c r="E1021">
        <f t="shared" si="93"/>
        <v>3</v>
      </c>
      <c r="F1021" t="str">
        <f t="shared" si="94"/>
        <v>Sun</v>
      </c>
      <c r="G1021">
        <f>WEEKNUM(Calender[[#This Row],[Date]])</f>
        <v>23</v>
      </c>
      <c r="H1021" s="110" t="str">
        <f>TEXT(Calender[[#This Row],[Date]],"yymmdd")</f>
        <v>290603</v>
      </c>
    </row>
    <row r="1022" spans="1:8" x14ac:dyDescent="0.3">
      <c r="A1022" s="17">
        <f t="shared" si="95"/>
        <v>47273</v>
      </c>
      <c r="B1022">
        <f t="shared" si="91"/>
        <v>2029</v>
      </c>
      <c r="C1022" t="str">
        <f t="shared" si="90"/>
        <v>Jun-29</v>
      </c>
      <c r="D1022">
        <f t="shared" si="92"/>
        <v>6</v>
      </c>
      <c r="E1022">
        <f t="shared" si="93"/>
        <v>4</v>
      </c>
      <c r="F1022" t="str">
        <f t="shared" si="94"/>
        <v>Mon</v>
      </c>
      <c r="G1022">
        <f>WEEKNUM(Calender[[#This Row],[Date]])</f>
        <v>23</v>
      </c>
      <c r="H1022" s="110" t="str">
        <f>TEXT(Calender[[#This Row],[Date]],"yymmdd")</f>
        <v>290604</v>
      </c>
    </row>
    <row r="1023" spans="1:8" x14ac:dyDescent="0.3">
      <c r="A1023" s="17">
        <f t="shared" si="95"/>
        <v>47274</v>
      </c>
      <c r="B1023">
        <f t="shared" si="91"/>
        <v>2029</v>
      </c>
      <c r="C1023" t="str">
        <f t="shared" si="90"/>
        <v>Jun-29</v>
      </c>
      <c r="D1023">
        <f t="shared" si="92"/>
        <v>6</v>
      </c>
      <c r="E1023">
        <f t="shared" si="93"/>
        <v>5</v>
      </c>
      <c r="F1023" t="str">
        <f t="shared" si="94"/>
        <v>Tue</v>
      </c>
      <c r="G1023">
        <f>WEEKNUM(Calender[[#This Row],[Date]])</f>
        <v>23</v>
      </c>
      <c r="H1023" s="110" t="str">
        <f>TEXT(Calender[[#This Row],[Date]],"yymmdd")</f>
        <v>290605</v>
      </c>
    </row>
    <row r="1024" spans="1:8" x14ac:dyDescent="0.3">
      <c r="A1024" s="17">
        <f t="shared" si="95"/>
        <v>47275</v>
      </c>
      <c r="B1024">
        <f t="shared" si="91"/>
        <v>2029</v>
      </c>
      <c r="C1024" t="str">
        <f t="shared" si="90"/>
        <v>Jun-29</v>
      </c>
      <c r="D1024">
        <f t="shared" si="92"/>
        <v>6</v>
      </c>
      <c r="E1024">
        <f t="shared" si="93"/>
        <v>6</v>
      </c>
      <c r="F1024" t="str">
        <f t="shared" si="94"/>
        <v>Wed</v>
      </c>
      <c r="G1024">
        <f>WEEKNUM(Calender[[#This Row],[Date]])</f>
        <v>23</v>
      </c>
      <c r="H1024" s="110" t="str">
        <f>TEXT(Calender[[#This Row],[Date]],"yymmdd")</f>
        <v>290606</v>
      </c>
    </row>
    <row r="1025" spans="1:8" x14ac:dyDescent="0.3">
      <c r="A1025" s="17">
        <f t="shared" si="95"/>
        <v>47276</v>
      </c>
      <c r="B1025">
        <f t="shared" si="91"/>
        <v>2029</v>
      </c>
      <c r="C1025" t="str">
        <f t="shared" si="90"/>
        <v>Jun-29</v>
      </c>
      <c r="D1025">
        <f t="shared" si="92"/>
        <v>6</v>
      </c>
      <c r="E1025">
        <f t="shared" si="93"/>
        <v>7</v>
      </c>
      <c r="F1025" t="str">
        <f t="shared" si="94"/>
        <v>Thu</v>
      </c>
      <c r="G1025">
        <f>WEEKNUM(Calender[[#This Row],[Date]])</f>
        <v>23</v>
      </c>
      <c r="H1025" s="110" t="str">
        <f>TEXT(Calender[[#This Row],[Date]],"yymmdd")</f>
        <v>290607</v>
      </c>
    </row>
    <row r="1026" spans="1:8" x14ac:dyDescent="0.3">
      <c r="A1026" s="17">
        <f t="shared" si="95"/>
        <v>47277</v>
      </c>
      <c r="B1026">
        <f t="shared" si="91"/>
        <v>2029</v>
      </c>
      <c r="C1026" t="str">
        <f t="shared" ref="C1026:C1089" si="96">TEXT(A1026,"mmm-yy")</f>
        <v>Jun-29</v>
      </c>
      <c r="D1026">
        <f t="shared" si="92"/>
        <v>6</v>
      </c>
      <c r="E1026">
        <f t="shared" si="93"/>
        <v>8</v>
      </c>
      <c r="F1026" t="str">
        <f t="shared" si="94"/>
        <v>Fri</v>
      </c>
      <c r="G1026">
        <f>WEEKNUM(Calender[[#This Row],[Date]])</f>
        <v>23</v>
      </c>
      <c r="H1026" s="110" t="str">
        <f>TEXT(Calender[[#This Row],[Date]],"yymmdd")</f>
        <v>290608</v>
      </c>
    </row>
    <row r="1027" spans="1:8" x14ac:dyDescent="0.3">
      <c r="A1027" s="17">
        <f t="shared" si="95"/>
        <v>47278</v>
      </c>
      <c r="B1027">
        <f t="shared" ref="B1027:B1090" si="97">YEAR(A1027)</f>
        <v>2029</v>
      </c>
      <c r="C1027" t="str">
        <f t="shared" si="96"/>
        <v>Jun-29</v>
      </c>
      <c r="D1027">
        <f t="shared" ref="D1027:D1090" si="98">MONTH(A1027)</f>
        <v>6</v>
      </c>
      <c r="E1027">
        <f t="shared" ref="E1027:E1090" si="99">DAY(A1027)</f>
        <v>9</v>
      </c>
      <c r="F1027" t="str">
        <f t="shared" ref="F1027:F1090" si="100">TEXT(A1027,"ddd")</f>
        <v>Sat</v>
      </c>
      <c r="G1027">
        <f>WEEKNUM(Calender[[#This Row],[Date]])</f>
        <v>23</v>
      </c>
      <c r="H1027" s="110" t="str">
        <f>TEXT(Calender[[#This Row],[Date]],"yymmdd")</f>
        <v>290609</v>
      </c>
    </row>
    <row r="1028" spans="1:8" x14ac:dyDescent="0.3">
      <c r="A1028" s="17">
        <f t="shared" ref="A1028:A1091" si="101">A1027+1</f>
        <v>47279</v>
      </c>
      <c r="B1028">
        <f t="shared" si="97"/>
        <v>2029</v>
      </c>
      <c r="C1028" t="str">
        <f t="shared" si="96"/>
        <v>Jun-29</v>
      </c>
      <c r="D1028">
        <f t="shared" si="98"/>
        <v>6</v>
      </c>
      <c r="E1028">
        <f t="shared" si="99"/>
        <v>10</v>
      </c>
      <c r="F1028" t="str">
        <f t="shared" si="100"/>
        <v>Sun</v>
      </c>
      <c r="G1028">
        <f>WEEKNUM(Calender[[#This Row],[Date]])</f>
        <v>24</v>
      </c>
      <c r="H1028" s="110" t="str">
        <f>TEXT(Calender[[#This Row],[Date]],"yymmdd")</f>
        <v>290610</v>
      </c>
    </row>
    <row r="1029" spans="1:8" x14ac:dyDescent="0.3">
      <c r="A1029" s="17">
        <f t="shared" si="101"/>
        <v>47280</v>
      </c>
      <c r="B1029">
        <f t="shared" si="97"/>
        <v>2029</v>
      </c>
      <c r="C1029" t="str">
        <f t="shared" si="96"/>
        <v>Jun-29</v>
      </c>
      <c r="D1029">
        <f t="shared" si="98"/>
        <v>6</v>
      </c>
      <c r="E1029">
        <f t="shared" si="99"/>
        <v>11</v>
      </c>
      <c r="F1029" t="str">
        <f t="shared" si="100"/>
        <v>Mon</v>
      </c>
      <c r="G1029">
        <f>WEEKNUM(Calender[[#This Row],[Date]])</f>
        <v>24</v>
      </c>
      <c r="H1029" s="110" t="str">
        <f>TEXT(Calender[[#This Row],[Date]],"yymmdd")</f>
        <v>290611</v>
      </c>
    </row>
    <row r="1030" spans="1:8" x14ac:dyDescent="0.3">
      <c r="A1030" s="17">
        <f t="shared" si="101"/>
        <v>47281</v>
      </c>
      <c r="B1030">
        <f t="shared" si="97"/>
        <v>2029</v>
      </c>
      <c r="C1030" t="str">
        <f t="shared" si="96"/>
        <v>Jun-29</v>
      </c>
      <c r="D1030">
        <f t="shared" si="98"/>
        <v>6</v>
      </c>
      <c r="E1030">
        <f t="shared" si="99"/>
        <v>12</v>
      </c>
      <c r="F1030" t="str">
        <f t="shared" si="100"/>
        <v>Tue</v>
      </c>
      <c r="G1030">
        <f>WEEKNUM(Calender[[#This Row],[Date]])</f>
        <v>24</v>
      </c>
      <c r="H1030" s="110" t="str">
        <f>TEXT(Calender[[#This Row],[Date]],"yymmdd")</f>
        <v>290612</v>
      </c>
    </row>
    <row r="1031" spans="1:8" x14ac:dyDescent="0.3">
      <c r="A1031" s="17">
        <f t="shared" si="101"/>
        <v>47282</v>
      </c>
      <c r="B1031">
        <f t="shared" si="97"/>
        <v>2029</v>
      </c>
      <c r="C1031" t="str">
        <f t="shared" si="96"/>
        <v>Jun-29</v>
      </c>
      <c r="D1031">
        <f t="shared" si="98"/>
        <v>6</v>
      </c>
      <c r="E1031">
        <f t="shared" si="99"/>
        <v>13</v>
      </c>
      <c r="F1031" t="str">
        <f t="shared" si="100"/>
        <v>Wed</v>
      </c>
      <c r="G1031">
        <f>WEEKNUM(Calender[[#This Row],[Date]])</f>
        <v>24</v>
      </c>
      <c r="H1031" s="110" t="str">
        <f>TEXT(Calender[[#This Row],[Date]],"yymmdd")</f>
        <v>290613</v>
      </c>
    </row>
    <row r="1032" spans="1:8" x14ac:dyDescent="0.3">
      <c r="A1032" s="17">
        <f t="shared" si="101"/>
        <v>47283</v>
      </c>
      <c r="B1032">
        <f t="shared" si="97"/>
        <v>2029</v>
      </c>
      <c r="C1032" t="str">
        <f t="shared" si="96"/>
        <v>Jun-29</v>
      </c>
      <c r="D1032">
        <f t="shared" si="98"/>
        <v>6</v>
      </c>
      <c r="E1032">
        <f t="shared" si="99"/>
        <v>14</v>
      </c>
      <c r="F1032" t="str">
        <f t="shared" si="100"/>
        <v>Thu</v>
      </c>
      <c r="G1032">
        <f>WEEKNUM(Calender[[#This Row],[Date]])</f>
        <v>24</v>
      </c>
      <c r="H1032" s="110" t="str">
        <f>TEXT(Calender[[#This Row],[Date]],"yymmdd")</f>
        <v>290614</v>
      </c>
    </row>
    <row r="1033" spans="1:8" x14ac:dyDescent="0.3">
      <c r="A1033" s="17">
        <f t="shared" si="101"/>
        <v>47284</v>
      </c>
      <c r="B1033">
        <f t="shared" si="97"/>
        <v>2029</v>
      </c>
      <c r="C1033" t="str">
        <f t="shared" si="96"/>
        <v>Jun-29</v>
      </c>
      <c r="D1033">
        <f t="shared" si="98"/>
        <v>6</v>
      </c>
      <c r="E1033">
        <f t="shared" si="99"/>
        <v>15</v>
      </c>
      <c r="F1033" t="str">
        <f t="shared" si="100"/>
        <v>Fri</v>
      </c>
      <c r="G1033">
        <f>WEEKNUM(Calender[[#This Row],[Date]])</f>
        <v>24</v>
      </c>
      <c r="H1033" s="110" t="str">
        <f>TEXT(Calender[[#This Row],[Date]],"yymmdd")</f>
        <v>290615</v>
      </c>
    </row>
    <row r="1034" spans="1:8" x14ac:dyDescent="0.3">
      <c r="A1034" s="17">
        <f t="shared" si="101"/>
        <v>47285</v>
      </c>
      <c r="B1034">
        <f t="shared" si="97"/>
        <v>2029</v>
      </c>
      <c r="C1034" t="str">
        <f t="shared" si="96"/>
        <v>Jun-29</v>
      </c>
      <c r="D1034">
        <f t="shared" si="98"/>
        <v>6</v>
      </c>
      <c r="E1034">
        <f t="shared" si="99"/>
        <v>16</v>
      </c>
      <c r="F1034" t="str">
        <f t="shared" si="100"/>
        <v>Sat</v>
      </c>
      <c r="G1034">
        <f>WEEKNUM(Calender[[#This Row],[Date]])</f>
        <v>24</v>
      </c>
      <c r="H1034" s="110" t="str">
        <f>TEXT(Calender[[#This Row],[Date]],"yymmdd")</f>
        <v>290616</v>
      </c>
    </row>
    <row r="1035" spans="1:8" x14ac:dyDescent="0.3">
      <c r="A1035" s="17">
        <f t="shared" si="101"/>
        <v>47286</v>
      </c>
      <c r="B1035">
        <f t="shared" si="97"/>
        <v>2029</v>
      </c>
      <c r="C1035" t="str">
        <f t="shared" si="96"/>
        <v>Jun-29</v>
      </c>
      <c r="D1035">
        <f t="shared" si="98"/>
        <v>6</v>
      </c>
      <c r="E1035">
        <f t="shared" si="99"/>
        <v>17</v>
      </c>
      <c r="F1035" t="str">
        <f t="shared" si="100"/>
        <v>Sun</v>
      </c>
      <c r="G1035">
        <f>WEEKNUM(Calender[[#This Row],[Date]])</f>
        <v>25</v>
      </c>
      <c r="H1035" s="110" t="str">
        <f>TEXT(Calender[[#This Row],[Date]],"yymmdd")</f>
        <v>290617</v>
      </c>
    </row>
    <row r="1036" spans="1:8" x14ac:dyDescent="0.3">
      <c r="A1036" s="17">
        <f t="shared" si="101"/>
        <v>47287</v>
      </c>
      <c r="B1036">
        <f t="shared" si="97"/>
        <v>2029</v>
      </c>
      <c r="C1036" t="str">
        <f t="shared" si="96"/>
        <v>Jun-29</v>
      </c>
      <c r="D1036">
        <f t="shared" si="98"/>
        <v>6</v>
      </c>
      <c r="E1036">
        <f t="shared" si="99"/>
        <v>18</v>
      </c>
      <c r="F1036" t="str">
        <f t="shared" si="100"/>
        <v>Mon</v>
      </c>
      <c r="G1036">
        <f>WEEKNUM(Calender[[#This Row],[Date]])</f>
        <v>25</v>
      </c>
      <c r="H1036" s="110" t="str">
        <f>TEXT(Calender[[#This Row],[Date]],"yymmdd")</f>
        <v>290618</v>
      </c>
    </row>
    <row r="1037" spans="1:8" x14ac:dyDescent="0.3">
      <c r="A1037" s="17">
        <f t="shared" si="101"/>
        <v>47288</v>
      </c>
      <c r="B1037">
        <f t="shared" si="97"/>
        <v>2029</v>
      </c>
      <c r="C1037" t="str">
        <f t="shared" si="96"/>
        <v>Jun-29</v>
      </c>
      <c r="D1037">
        <f t="shared" si="98"/>
        <v>6</v>
      </c>
      <c r="E1037">
        <f t="shared" si="99"/>
        <v>19</v>
      </c>
      <c r="F1037" t="str">
        <f t="shared" si="100"/>
        <v>Tue</v>
      </c>
      <c r="G1037">
        <f>WEEKNUM(Calender[[#This Row],[Date]])</f>
        <v>25</v>
      </c>
      <c r="H1037" s="110" t="str">
        <f>TEXT(Calender[[#This Row],[Date]],"yymmdd")</f>
        <v>290619</v>
      </c>
    </row>
    <row r="1038" spans="1:8" x14ac:dyDescent="0.3">
      <c r="A1038" s="17">
        <f t="shared" si="101"/>
        <v>47289</v>
      </c>
      <c r="B1038">
        <f t="shared" si="97"/>
        <v>2029</v>
      </c>
      <c r="C1038" t="str">
        <f t="shared" si="96"/>
        <v>Jun-29</v>
      </c>
      <c r="D1038">
        <f t="shared" si="98"/>
        <v>6</v>
      </c>
      <c r="E1038">
        <f t="shared" si="99"/>
        <v>20</v>
      </c>
      <c r="F1038" t="str">
        <f t="shared" si="100"/>
        <v>Wed</v>
      </c>
      <c r="G1038">
        <f>WEEKNUM(Calender[[#This Row],[Date]])</f>
        <v>25</v>
      </c>
      <c r="H1038" s="110" t="str">
        <f>TEXT(Calender[[#This Row],[Date]],"yymmdd")</f>
        <v>290620</v>
      </c>
    </row>
    <row r="1039" spans="1:8" x14ac:dyDescent="0.3">
      <c r="A1039" s="17">
        <f t="shared" si="101"/>
        <v>47290</v>
      </c>
      <c r="B1039">
        <f t="shared" si="97"/>
        <v>2029</v>
      </c>
      <c r="C1039" t="str">
        <f t="shared" si="96"/>
        <v>Jun-29</v>
      </c>
      <c r="D1039">
        <f t="shared" si="98"/>
        <v>6</v>
      </c>
      <c r="E1039">
        <f t="shared" si="99"/>
        <v>21</v>
      </c>
      <c r="F1039" t="str">
        <f t="shared" si="100"/>
        <v>Thu</v>
      </c>
      <c r="G1039">
        <f>WEEKNUM(Calender[[#This Row],[Date]])</f>
        <v>25</v>
      </c>
      <c r="H1039" s="110" t="str">
        <f>TEXT(Calender[[#This Row],[Date]],"yymmdd")</f>
        <v>290621</v>
      </c>
    </row>
    <row r="1040" spans="1:8" x14ac:dyDescent="0.3">
      <c r="A1040" s="17">
        <f t="shared" si="101"/>
        <v>47291</v>
      </c>
      <c r="B1040">
        <f t="shared" si="97"/>
        <v>2029</v>
      </c>
      <c r="C1040" t="str">
        <f t="shared" si="96"/>
        <v>Jun-29</v>
      </c>
      <c r="D1040">
        <f t="shared" si="98"/>
        <v>6</v>
      </c>
      <c r="E1040">
        <f t="shared" si="99"/>
        <v>22</v>
      </c>
      <c r="F1040" t="str">
        <f t="shared" si="100"/>
        <v>Fri</v>
      </c>
      <c r="G1040">
        <f>WEEKNUM(Calender[[#This Row],[Date]])</f>
        <v>25</v>
      </c>
      <c r="H1040" s="110" t="str">
        <f>TEXT(Calender[[#This Row],[Date]],"yymmdd")</f>
        <v>290622</v>
      </c>
    </row>
    <row r="1041" spans="1:8" x14ac:dyDescent="0.3">
      <c r="A1041" s="17">
        <f t="shared" si="101"/>
        <v>47292</v>
      </c>
      <c r="B1041">
        <f t="shared" si="97"/>
        <v>2029</v>
      </c>
      <c r="C1041" t="str">
        <f t="shared" si="96"/>
        <v>Jun-29</v>
      </c>
      <c r="D1041">
        <f t="shared" si="98"/>
        <v>6</v>
      </c>
      <c r="E1041">
        <f t="shared" si="99"/>
        <v>23</v>
      </c>
      <c r="F1041" t="str">
        <f t="shared" si="100"/>
        <v>Sat</v>
      </c>
      <c r="G1041">
        <f>WEEKNUM(Calender[[#This Row],[Date]])</f>
        <v>25</v>
      </c>
      <c r="H1041" s="110" t="str">
        <f>TEXT(Calender[[#This Row],[Date]],"yymmdd")</f>
        <v>290623</v>
      </c>
    </row>
    <row r="1042" spans="1:8" x14ac:dyDescent="0.3">
      <c r="A1042" s="17">
        <f t="shared" si="101"/>
        <v>47293</v>
      </c>
      <c r="B1042">
        <f t="shared" si="97"/>
        <v>2029</v>
      </c>
      <c r="C1042" t="str">
        <f t="shared" si="96"/>
        <v>Jun-29</v>
      </c>
      <c r="D1042">
        <f t="shared" si="98"/>
        <v>6</v>
      </c>
      <c r="E1042">
        <f t="shared" si="99"/>
        <v>24</v>
      </c>
      <c r="F1042" t="str">
        <f t="shared" si="100"/>
        <v>Sun</v>
      </c>
      <c r="G1042">
        <f>WEEKNUM(Calender[[#This Row],[Date]])</f>
        <v>26</v>
      </c>
      <c r="H1042" s="110" t="str">
        <f>TEXT(Calender[[#This Row],[Date]],"yymmdd")</f>
        <v>290624</v>
      </c>
    </row>
    <row r="1043" spans="1:8" x14ac:dyDescent="0.3">
      <c r="A1043" s="17">
        <f t="shared" si="101"/>
        <v>47294</v>
      </c>
      <c r="B1043">
        <f t="shared" si="97"/>
        <v>2029</v>
      </c>
      <c r="C1043" t="str">
        <f t="shared" si="96"/>
        <v>Jun-29</v>
      </c>
      <c r="D1043">
        <f t="shared" si="98"/>
        <v>6</v>
      </c>
      <c r="E1043">
        <f t="shared" si="99"/>
        <v>25</v>
      </c>
      <c r="F1043" t="str">
        <f t="shared" si="100"/>
        <v>Mon</v>
      </c>
      <c r="G1043">
        <f>WEEKNUM(Calender[[#This Row],[Date]])</f>
        <v>26</v>
      </c>
      <c r="H1043" s="110" t="str">
        <f>TEXT(Calender[[#This Row],[Date]],"yymmdd")</f>
        <v>290625</v>
      </c>
    </row>
    <row r="1044" spans="1:8" x14ac:dyDescent="0.3">
      <c r="A1044" s="17">
        <f t="shared" si="101"/>
        <v>47295</v>
      </c>
      <c r="B1044">
        <f t="shared" si="97"/>
        <v>2029</v>
      </c>
      <c r="C1044" t="str">
        <f t="shared" si="96"/>
        <v>Jun-29</v>
      </c>
      <c r="D1044">
        <f t="shared" si="98"/>
        <v>6</v>
      </c>
      <c r="E1044">
        <f t="shared" si="99"/>
        <v>26</v>
      </c>
      <c r="F1044" t="str">
        <f t="shared" si="100"/>
        <v>Tue</v>
      </c>
      <c r="G1044">
        <f>WEEKNUM(Calender[[#This Row],[Date]])</f>
        <v>26</v>
      </c>
      <c r="H1044" s="110" t="str">
        <f>TEXT(Calender[[#This Row],[Date]],"yymmdd")</f>
        <v>290626</v>
      </c>
    </row>
    <row r="1045" spans="1:8" x14ac:dyDescent="0.3">
      <c r="A1045" s="17">
        <f t="shared" si="101"/>
        <v>47296</v>
      </c>
      <c r="B1045">
        <f t="shared" si="97"/>
        <v>2029</v>
      </c>
      <c r="C1045" t="str">
        <f t="shared" si="96"/>
        <v>Jun-29</v>
      </c>
      <c r="D1045">
        <f t="shared" si="98"/>
        <v>6</v>
      </c>
      <c r="E1045">
        <f t="shared" si="99"/>
        <v>27</v>
      </c>
      <c r="F1045" t="str">
        <f t="shared" si="100"/>
        <v>Wed</v>
      </c>
      <c r="G1045">
        <f>WEEKNUM(Calender[[#This Row],[Date]])</f>
        <v>26</v>
      </c>
      <c r="H1045" s="110" t="str">
        <f>TEXT(Calender[[#This Row],[Date]],"yymmdd")</f>
        <v>290627</v>
      </c>
    </row>
    <row r="1046" spans="1:8" x14ac:dyDescent="0.3">
      <c r="A1046" s="17">
        <f t="shared" si="101"/>
        <v>47297</v>
      </c>
      <c r="B1046">
        <f t="shared" si="97"/>
        <v>2029</v>
      </c>
      <c r="C1046" t="str">
        <f t="shared" si="96"/>
        <v>Jun-29</v>
      </c>
      <c r="D1046">
        <f t="shared" si="98"/>
        <v>6</v>
      </c>
      <c r="E1046">
        <f t="shared" si="99"/>
        <v>28</v>
      </c>
      <c r="F1046" t="str">
        <f t="shared" si="100"/>
        <v>Thu</v>
      </c>
      <c r="G1046">
        <f>WEEKNUM(Calender[[#This Row],[Date]])</f>
        <v>26</v>
      </c>
      <c r="H1046" s="110" t="str">
        <f>TEXT(Calender[[#This Row],[Date]],"yymmdd")</f>
        <v>290628</v>
      </c>
    </row>
    <row r="1047" spans="1:8" x14ac:dyDescent="0.3">
      <c r="A1047" s="17">
        <f t="shared" si="101"/>
        <v>47298</v>
      </c>
      <c r="B1047">
        <f t="shared" si="97"/>
        <v>2029</v>
      </c>
      <c r="C1047" t="str">
        <f t="shared" si="96"/>
        <v>Jun-29</v>
      </c>
      <c r="D1047">
        <f t="shared" si="98"/>
        <v>6</v>
      </c>
      <c r="E1047">
        <f t="shared" si="99"/>
        <v>29</v>
      </c>
      <c r="F1047" t="str">
        <f t="shared" si="100"/>
        <v>Fri</v>
      </c>
      <c r="G1047">
        <f>WEEKNUM(Calender[[#This Row],[Date]])</f>
        <v>26</v>
      </c>
      <c r="H1047" s="110" t="str">
        <f>TEXT(Calender[[#This Row],[Date]],"yymmdd")</f>
        <v>290629</v>
      </c>
    </row>
    <row r="1048" spans="1:8" x14ac:dyDescent="0.3">
      <c r="A1048" s="17">
        <f t="shared" si="101"/>
        <v>47299</v>
      </c>
      <c r="B1048">
        <f t="shared" si="97"/>
        <v>2029</v>
      </c>
      <c r="C1048" t="str">
        <f t="shared" si="96"/>
        <v>Jun-29</v>
      </c>
      <c r="D1048">
        <f t="shared" si="98"/>
        <v>6</v>
      </c>
      <c r="E1048">
        <f t="shared" si="99"/>
        <v>30</v>
      </c>
      <c r="F1048" t="str">
        <f t="shared" si="100"/>
        <v>Sat</v>
      </c>
      <c r="G1048">
        <f>WEEKNUM(Calender[[#This Row],[Date]])</f>
        <v>26</v>
      </c>
      <c r="H1048" s="110" t="str">
        <f>TEXT(Calender[[#This Row],[Date]],"yymmdd")</f>
        <v>290630</v>
      </c>
    </row>
    <row r="1049" spans="1:8" x14ac:dyDescent="0.3">
      <c r="A1049" s="17">
        <f t="shared" si="101"/>
        <v>47300</v>
      </c>
      <c r="B1049">
        <f t="shared" si="97"/>
        <v>2029</v>
      </c>
      <c r="C1049" t="str">
        <f t="shared" si="96"/>
        <v>Jul-29</v>
      </c>
      <c r="D1049">
        <f t="shared" si="98"/>
        <v>7</v>
      </c>
      <c r="E1049">
        <f t="shared" si="99"/>
        <v>1</v>
      </c>
      <c r="F1049" t="str">
        <f t="shared" si="100"/>
        <v>Sun</v>
      </c>
      <c r="G1049">
        <f>WEEKNUM(Calender[[#This Row],[Date]])</f>
        <v>27</v>
      </c>
      <c r="H1049" s="110" t="str">
        <f>TEXT(Calender[[#This Row],[Date]],"yymmdd")</f>
        <v>290701</v>
      </c>
    </row>
    <row r="1050" spans="1:8" x14ac:dyDescent="0.3">
      <c r="A1050" s="17">
        <f t="shared" si="101"/>
        <v>47301</v>
      </c>
      <c r="B1050">
        <f t="shared" si="97"/>
        <v>2029</v>
      </c>
      <c r="C1050" t="str">
        <f t="shared" si="96"/>
        <v>Jul-29</v>
      </c>
      <c r="D1050">
        <f t="shared" si="98"/>
        <v>7</v>
      </c>
      <c r="E1050">
        <f t="shared" si="99"/>
        <v>2</v>
      </c>
      <c r="F1050" t="str">
        <f t="shared" si="100"/>
        <v>Mon</v>
      </c>
      <c r="G1050">
        <f>WEEKNUM(Calender[[#This Row],[Date]])</f>
        <v>27</v>
      </c>
      <c r="H1050" s="110" t="str">
        <f>TEXT(Calender[[#This Row],[Date]],"yymmdd")</f>
        <v>290702</v>
      </c>
    </row>
    <row r="1051" spans="1:8" x14ac:dyDescent="0.3">
      <c r="A1051" s="17">
        <f t="shared" si="101"/>
        <v>47302</v>
      </c>
      <c r="B1051">
        <f t="shared" si="97"/>
        <v>2029</v>
      </c>
      <c r="C1051" t="str">
        <f t="shared" si="96"/>
        <v>Jul-29</v>
      </c>
      <c r="D1051">
        <f t="shared" si="98"/>
        <v>7</v>
      </c>
      <c r="E1051">
        <f t="shared" si="99"/>
        <v>3</v>
      </c>
      <c r="F1051" t="str">
        <f t="shared" si="100"/>
        <v>Tue</v>
      </c>
      <c r="G1051">
        <f>WEEKNUM(Calender[[#This Row],[Date]])</f>
        <v>27</v>
      </c>
      <c r="H1051" s="110" t="str">
        <f>TEXT(Calender[[#This Row],[Date]],"yymmdd")</f>
        <v>290703</v>
      </c>
    </row>
    <row r="1052" spans="1:8" x14ac:dyDescent="0.3">
      <c r="A1052" s="17">
        <f t="shared" si="101"/>
        <v>47303</v>
      </c>
      <c r="B1052">
        <f t="shared" si="97"/>
        <v>2029</v>
      </c>
      <c r="C1052" t="str">
        <f t="shared" si="96"/>
        <v>Jul-29</v>
      </c>
      <c r="D1052">
        <f t="shared" si="98"/>
        <v>7</v>
      </c>
      <c r="E1052">
        <f t="shared" si="99"/>
        <v>4</v>
      </c>
      <c r="F1052" t="str">
        <f t="shared" si="100"/>
        <v>Wed</v>
      </c>
      <c r="G1052">
        <f>WEEKNUM(Calender[[#This Row],[Date]])</f>
        <v>27</v>
      </c>
      <c r="H1052" s="110" t="str">
        <f>TEXT(Calender[[#This Row],[Date]],"yymmdd")</f>
        <v>290704</v>
      </c>
    </row>
    <row r="1053" spans="1:8" x14ac:dyDescent="0.3">
      <c r="A1053" s="17">
        <f t="shared" si="101"/>
        <v>47304</v>
      </c>
      <c r="B1053">
        <f t="shared" si="97"/>
        <v>2029</v>
      </c>
      <c r="C1053" t="str">
        <f t="shared" si="96"/>
        <v>Jul-29</v>
      </c>
      <c r="D1053">
        <f t="shared" si="98"/>
        <v>7</v>
      </c>
      <c r="E1053">
        <f t="shared" si="99"/>
        <v>5</v>
      </c>
      <c r="F1053" t="str">
        <f t="shared" si="100"/>
        <v>Thu</v>
      </c>
      <c r="G1053">
        <f>WEEKNUM(Calender[[#This Row],[Date]])</f>
        <v>27</v>
      </c>
      <c r="H1053" s="110" t="str">
        <f>TEXT(Calender[[#This Row],[Date]],"yymmdd")</f>
        <v>290705</v>
      </c>
    </row>
    <row r="1054" spans="1:8" x14ac:dyDescent="0.3">
      <c r="A1054" s="17">
        <f t="shared" si="101"/>
        <v>47305</v>
      </c>
      <c r="B1054">
        <f t="shared" si="97"/>
        <v>2029</v>
      </c>
      <c r="C1054" t="str">
        <f t="shared" si="96"/>
        <v>Jul-29</v>
      </c>
      <c r="D1054">
        <f t="shared" si="98"/>
        <v>7</v>
      </c>
      <c r="E1054">
        <f t="shared" si="99"/>
        <v>6</v>
      </c>
      <c r="F1054" t="str">
        <f t="shared" si="100"/>
        <v>Fri</v>
      </c>
      <c r="G1054">
        <f>WEEKNUM(Calender[[#This Row],[Date]])</f>
        <v>27</v>
      </c>
      <c r="H1054" s="110" t="str">
        <f>TEXT(Calender[[#This Row],[Date]],"yymmdd")</f>
        <v>290706</v>
      </c>
    </row>
    <row r="1055" spans="1:8" x14ac:dyDescent="0.3">
      <c r="A1055" s="17">
        <f t="shared" si="101"/>
        <v>47306</v>
      </c>
      <c r="B1055">
        <f t="shared" si="97"/>
        <v>2029</v>
      </c>
      <c r="C1055" t="str">
        <f t="shared" si="96"/>
        <v>Jul-29</v>
      </c>
      <c r="D1055">
        <f t="shared" si="98"/>
        <v>7</v>
      </c>
      <c r="E1055">
        <f t="shared" si="99"/>
        <v>7</v>
      </c>
      <c r="F1055" t="str">
        <f t="shared" si="100"/>
        <v>Sat</v>
      </c>
      <c r="G1055">
        <f>WEEKNUM(Calender[[#This Row],[Date]])</f>
        <v>27</v>
      </c>
      <c r="H1055" s="110" t="str">
        <f>TEXT(Calender[[#This Row],[Date]],"yymmdd")</f>
        <v>290707</v>
      </c>
    </row>
    <row r="1056" spans="1:8" x14ac:dyDescent="0.3">
      <c r="A1056" s="17">
        <f t="shared" si="101"/>
        <v>47307</v>
      </c>
      <c r="B1056">
        <f t="shared" si="97"/>
        <v>2029</v>
      </c>
      <c r="C1056" t="str">
        <f t="shared" si="96"/>
        <v>Jul-29</v>
      </c>
      <c r="D1056">
        <f t="shared" si="98"/>
        <v>7</v>
      </c>
      <c r="E1056">
        <f t="shared" si="99"/>
        <v>8</v>
      </c>
      <c r="F1056" t="str">
        <f t="shared" si="100"/>
        <v>Sun</v>
      </c>
      <c r="G1056">
        <f>WEEKNUM(Calender[[#This Row],[Date]])</f>
        <v>28</v>
      </c>
      <c r="H1056" s="110" t="str">
        <f>TEXT(Calender[[#This Row],[Date]],"yymmdd")</f>
        <v>290708</v>
      </c>
    </row>
    <row r="1057" spans="1:8" x14ac:dyDescent="0.3">
      <c r="A1057" s="17">
        <f t="shared" si="101"/>
        <v>47308</v>
      </c>
      <c r="B1057">
        <f t="shared" si="97"/>
        <v>2029</v>
      </c>
      <c r="C1057" t="str">
        <f t="shared" si="96"/>
        <v>Jul-29</v>
      </c>
      <c r="D1057">
        <f t="shared" si="98"/>
        <v>7</v>
      </c>
      <c r="E1057">
        <f t="shared" si="99"/>
        <v>9</v>
      </c>
      <c r="F1057" t="str">
        <f t="shared" si="100"/>
        <v>Mon</v>
      </c>
      <c r="G1057">
        <f>WEEKNUM(Calender[[#This Row],[Date]])</f>
        <v>28</v>
      </c>
      <c r="H1057" s="110" t="str">
        <f>TEXT(Calender[[#This Row],[Date]],"yymmdd")</f>
        <v>290709</v>
      </c>
    </row>
    <row r="1058" spans="1:8" x14ac:dyDescent="0.3">
      <c r="A1058" s="17">
        <f t="shared" si="101"/>
        <v>47309</v>
      </c>
      <c r="B1058">
        <f t="shared" si="97"/>
        <v>2029</v>
      </c>
      <c r="C1058" t="str">
        <f t="shared" si="96"/>
        <v>Jul-29</v>
      </c>
      <c r="D1058">
        <f t="shared" si="98"/>
        <v>7</v>
      </c>
      <c r="E1058">
        <f t="shared" si="99"/>
        <v>10</v>
      </c>
      <c r="F1058" t="str">
        <f t="shared" si="100"/>
        <v>Tue</v>
      </c>
      <c r="G1058">
        <f>WEEKNUM(Calender[[#This Row],[Date]])</f>
        <v>28</v>
      </c>
      <c r="H1058" s="110" t="str">
        <f>TEXT(Calender[[#This Row],[Date]],"yymmdd")</f>
        <v>290710</v>
      </c>
    </row>
    <row r="1059" spans="1:8" x14ac:dyDescent="0.3">
      <c r="A1059" s="17">
        <f t="shared" si="101"/>
        <v>47310</v>
      </c>
      <c r="B1059">
        <f t="shared" si="97"/>
        <v>2029</v>
      </c>
      <c r="C1059" t="str">
        <f t="shared" si="96"/>
        <v>Jul-29</v>
      </c>
      <c r="D1059">
        <f t="shared" si="98"/>
        <v>7</v>
      </c>
      <c r="E1059">
        <f t="shared" si="99"/>
        <v>11</v>
      </c>
      <c r="F1059" t="str">
        <f t="shared" si="100"/>
        <v>Wed</v>
      </c>
      <c r="G1059">
        <f>WEEKNUM(Calender[[#This Row],[Date]])</f>
        <v>28</v>
      </c>
      <c r="H1059" s="110" t="str">
        <f>TEXT(Calender[[#This Row],[Date]],"yymmdd")</f>
        <v>290711</v>
      </c>
    </row>
    <row r="1060" spans="1:8" x14ac:dyDescent="0.3">
      <c r="A1060" s="17">
        <f t="shared" si="101"/>
        <v>47311</v>
      </c>
      <c r="B1060">
        <f t="shared" si="97"/>
        <v>2029</v>
      </c>
      <c r="C1060" t="str">
        <f t="shared" si="96"/>
        <v>Jul-29</v>
      </c>
      <c r="D1060">
        <f t="shared" si="98"/>
        <v>7</v>
      </c>
      <c r="E1060">
        <f t="shared" si="99"/>
        <v>12</v>
      </c>
      <c r="F1060" t="str">
        <f t="shared" si="100"/>
        <v>Thu</v>
      </c>
      <c r="G1060">
        <f>WEEKNUM(Calender[[#This Row],[Date]])</f>
        <v>28</v>
      </c>
      <c r="H1060" s="110" t="str">
        <f>TEXT(Calender[[#This Row],[Date]],"yymmdd")</f>
        <v>290712</v>
      </c>
    </row>
    <row r="1061" spans="1:8" x14ac:dyDescent="0.3">
      <c r="A1061" s="17">
        <f t="shared" si="101"/>
        <v>47312</v>
      </c>
      <c r="B1061">
        <f t="shared" si="97"/>
        <v>2029</v>
      </c>
      <c r="C1061" t="str">
        <f t="shared" si="96"/>
        <v>Jul-29</v>
      </c>
      <c r="D1061">
        <f t="shared" si="98"/>
        <v>7</v>
      </c>
      <c r="E1061">
        <f t="shared" si="99"/>
        <v>13</v>
      </c>
      <c r="F1061" t="str">
        <f t="shared" si="100"/>
        <v>Fri</v>
      </c>
      <c r="G1061">
        <f>WEEKNUM(Calender[[#This Row],[Date]])</f>
        <v>28</v>
      </c>
      <c r="H1061" s="110" t="str">
        <f>TEXT(Calender[[#This Row],[Date]],"yymmdd")</f>
        <v>290713</v>
      </c>
    </row>
    <row r="1062" spans="1:8" x14ac:dyDescent="0.3">
      <c r="A1062" s="17">
        <f t="shared" si="101"/>
        <v>47313</v>
      </c>
      <c r="B1062">
        <f t="shared" si="97"/>
        <v>2029</v>
      </c>
      <c r="C1062" t="str">
        <f t="shared" si="96"/>
        <v>Jul-29</v>
      </c>
      <c r="D1062">
        <f t="shared" si="98"/>
        <v>7</v>
      </c>
      <c r="E1062">
        <f t="shared" si="99"/>
        <v>14</v>
      </c>
      <c r="F1062" t="str">
        <f t="shared" si="100"/>
        <v>Sat</v>
      </c>
      <c r="G1062">
        <f>WEEKNUM(Calender[[#This Row],[Date]])</f>
        <v>28</v>
      </c>
      <c r="H1062" s="110" t="str">
        <f>TEXT(Calender[[#This Row],[Date]],"yymmdd")</f>
        <v>290714</v>
      </c>
    </row>
    <row r="1063" spans="1:8" x14ac:dyDescent="0.3">
      <c r="A1063" s="17">
        <f t="shared" si="101"/>
        <v>47314</v>
      </c>
      <c r="B1063">
        <f t="shared" si="97"/>
        <v>2029</v>
      </c>
      <c r="C1063" t="str">
        <f t="shared" si="96"/>
        <v>Jul-29</v>
      </c>
      <c r="D1063">
        <f t="shared" si="98"/>
        <v>7</v>
      </c>
      <c r="E1063">
        <f t="shared" si="99"/>
        <v>15</v>
      </c>
      <c r="F1063" t="str">
        <f t="shared" si="100"/>
        <v>Sun</v>
      </c>
      <c r="G1063">
        <f>WEEKNUM(Calender[[#This Row],[Date]])</f>
        <v>29</v>
      </c>
      <c r="H1063" s="110" t="str">
        <f>TEXT(Calender[[#This Row],[Date]],"yymmdd")</f>
        <v>290715</v>
      </c>
    </row>
    <row r="1064" spans="1:8" x14ac:dyDescent="0.3">
      <c r="A1064" s="17">
        <f t="shared" si="101"/>
        <v>47315</v>
      </c>
      <c r="B1064">
        <f t="shared" si="97"/>
        <v>2029</v>
      </c>
      <c r="C1064" t="str">
        <f t="shared" si="96"/>
        <v>Jul-29</v>
      </c>
      <c r="D1064">
        <f t="shared" si="98"/>
        <v>7</v>
      </c>
      <c r="E1064">
        <f t="shared" si="99"/>
        <v>16</v>
      </c>
      <c r="F1064" t="str">
        <f t="shared" si="100"/>
        <v>Mon</v>
      </c>
      <c r="G1064">
        <f>WEEKNUM(Calender[[#This Row],[Date]])</f>
        <v>29</v>
      </c>
      <c r="H1064" s="110" t="str">
        <f>TEXT(Calender[[#This Row],[Date]],"yymmdd")</f>
        <v>290716</v>
      </c>
    </row>
    <row r="1065" spans="1:8" x14ac:dyDescent="0.3">
      <c r="A1065" s="17">
        <f t="shared" si="101"/>
        <v>47316</v>
      </c>
      <c r="B1065">
        <f t="shared" si="97"/>
        <v>2029</v>
      </c>
      <c r="C1065" t="str">
        <f t="shared" si="96"/>
        <v>Jul-29</v>
      </c>
      <c r="D1065">
        <f t="shared" si="98"/>
        <v>7</v>
      </c>
      <c r="E1065">
        <f t="shared" si="99"/>
        <v>17</v>
      </c>
      <c r="F1065" t="str">
        <f t="shared" si="100"/>
        <v>Tue</v>
      </c>
      <c r="G1065">
        <f>WEEKNUM(Calender[[#This Row],[Date]])</f>
        <v>29</v>
      </c>
      <c r="H1065" s="110" t="str">
        <f>TEXT(Calender[[#This Row],[Date]],"yymmdd")</f>
        <v>290717</v>
      </c>
    </row>
    <row r="1066" spans="1:8" x14ac:dyDescent="0.3">
      <c r="A1066" s="17">
        <f t="shared" si="101"/>
        <v>47317</v>
      </c>
      <c r="B1066">
        <f t="shared" si="97"/>
        <v>2029</v>
      </c>
      <c r="C1066" t="str">
        <f t="shared" si="96"/>
        <v>Jul-29</v>
      </c>
      <c r="D1066">
        <f t="shared" si="98"/>
        <v>7</v>
      </c>
      <c r="E1066">
        <f t="shared" si="99"/>
        <v>18</v>
      </c>
      <c r="F1066" t="str">
        <f t="shared" si="100"/>
        <v>Wed</v>
      </c>
      <c r="G1066">
        <f>WEEKNUM(Calender[[#This Row],[Date]])</f>
        <v>29</v>
      </c>
      <c r="H1066" s="110" t="str">
        <f>TEXT(Calender[[#This Row],[Date]],"yymmdd")</f>
        <v>290718</v>
      </c>
    </row>
    <row r="1067" spans="1:8" x14ac:dyDescent="0.3">
      <c r="A1067" s="17">
        <f t="shared" si="101"/>
        <v>47318</v>
      </c>
      <c r="B1067">
        <f t="shared" si="97"/>
        <v>2029</v>
      </c>
      <c r="C1067" t="str">
        <f t="shared" si="96"/>
        <v>Jul-29</v>
      </c>
      <c r="D1067">
        <f t="shared" si="98"/>
        <v>7</v>
      </c>
      <c r="E1067">
        <f t="shared" si="99"/>
        <v>19</v>
      </c>
      <c r="F1067" t="str">
        <f t="shared" si="100"/>
        <v>Thu</v>
      </c>
      <c r="G1067">
        <f>WEEKNUM(Calender[[#This Row],[Date]])</f>
        <v>29</v>
      </c>
      <c r="H1067" s="110" t="str">
        <f>TEXT(Calender[[#This Row],[Date]],"yymmdd")</f>
        <v>290719</v>
      </c>
    </row>
    <row r="1068" spans="1:8" x14ac:dyDescent="0.3">
      <c r="A1068" s="17">
        <f t="shared" si="101"/>
        <v>47319</v>
      </c>
      <c r="B1068">
        <f t="shared" si="97"/>
        <v>2029</v>
      </c>
      <c r="C1068" t="str">
        <f t="shared" si="96"/>
        <v>Jul-29</v>
      </c>
      <c r="D1068">
        <f t="shared" si="98"/>
        <v>7</v>
      </c>
      <c r="E1068">
        <f t="shared" si="99"/>
        <v>20</v>
      </c>
      <c r="F1068" t="str">
        <f t="shared" si="100"/>
        <v>Fri</v>
      </c>
      <c r="G1068">
        <f>WEEKNUM(Calender[[#This Row],[Date]])</f>
        <v>29</v>
      </c>
      <c r="H1068" s="110" t="str">
        <f>TEXT(Calender[[#This Row],[Date]],"yymmdd")</f>
        <v>290720</v>
      </c>
    </row>
    <row r="1069" spans="1:8" x14ac:dyDescent="0.3">
      <c r="A1069" s="17">
        <f t="shared" si="101"/>
        <v>47320</v>
      </c>
      <c r="B1069">
        <f t="shared" si="97"/>
        <v>2029</v>
      </c>
      <c r="C1069" t="str">
        <f t="shared" si="96"/>
        <v>Jul-29</v>
      </c>
      <c r="D1069">
        <f t="shared" si="98"/>
        <v>7</v>
      </c>
      <c r="E1069">
        <f t="shared" si="99"/>
        <v>21</v>
      </c>
      <c r="F1069" t="str">
        <f t="shared" si="100"/>
        <v>Sat</v>
      </c>
      <c r="G1069">
        <f>WEEKNUM(Calender[[#This Row],[Date]])</f>
        <v>29</v>
      </c>
      <c r="H1069" s="110" t="str">
        <f>TEXT(Calender[[#This Row],[Date]],"yymmdd")</f>
        <v>290721</v>
      </c>
    </row>
    <row r="1070" spans="1:8" x14ac:dyDescent="0.3">
      <c r="A1070" s="17">
        <f t="shared" si="101"/>
        <v>47321</v>
      </c>
      <c r="B1070">
        <f t="shared" si="97"/>
        <v>2029</v>
      </c>
      <c r="C1070" t="str">
        <f t="shared" si="96"/>
        <v>Jul-29</v>
      </c>
      <c r="D1070">
        <f t="shared" si="98"/>
        <v>7</v>
      </c>
      <c r="E1070">
        <f t="shared" si="99"/>
        <v>22</v>
      </c>
      <c r="F1070" t="str">
        <f t="shared" si="100"/>
        <v>Sun</v>
      </c>
      <c r="G1070">
        <f>WEEKNUM(Calender[[#This Row],[Date]])</f>
        <v>30</v>
      </c>
      <c r="H1070" s="110" t="str">
        <f>TEXT(Calender[[#This Row],[Date]],"yymmdd")</f>
        <v>290722</v>
      </c>
    </row>
    <row r="1071" spans="1:8" x14ac:dyDescent="0.3">
      <c r="A1071" s="17">
        <f t="shared" si="101"/>
        <v>47322</v>
      </c>
      <c r="B1071">
        <f t="shared" si="97"/>
        <v>2029</v>
      </c>
      <c r="C1071" t="str">
        <f t="shared" si="96"/>
        <v>Jul-29</v>
      </c>
      <c r="D1071">
        <f t="shared" si="98"/>
        <v>7</v>
      </c>
      <c r="E1071">
        <f t="shared" si="99"/>
        <v>23</v>
      </c>
      <c r="F1071" t="str">
        <f t="shared" si="100"/>
        <v>Mon</v>
      </c>
      <c r="G1071">
        <f>WEEKNUM(Calender[[#This Row],[Date]])</f>
        <v>30</v>
      </c>
      <c r="H1071" s="110" t="str">
        <f>TEXT(Calender[[#This Row],[Date]],"yymmdd")</f>
        <v>290723</v>
      </c>
    </row>
    <row r="1072" spans="1:8" x14ac:dyDescent="0.3">
      <c r="A1072" s="17">
        <f t="shared" si="101"/>
        <v>47323</v>
      </c>
      <c r="B1072">
        <f t="shared" si="97"/>
        <v>2029</v>
      </c>
      <c r="C1072" t="str">
        <f t="shared" si="96"/>
        <v>Jul-29</v>
      </c>
      <c r="D1072">
        <f t="shared" si="98"/>
        <v>7</v>
      </c>
      <c r="E1072">
        <f t="shared" si="99"/>
        <v>24</v>
      </c>
      <c r="F1072" t="str">
        <f t="shared" si="100"/>
        <v>Tue</v>
      </c>
      <c r="G1072">
        <f>WEEKNUM(Calender[[#This Row],[Date]])</f>
        <v>30</v>
      </c>
      <c r="H1072" s="110" t="str">
        <f>TEXT(Calender[[#This Row],[Date]],"yymmdd")</f>
        <v>290724</v>
      </c>
    </row>
    <row r="1073" spans="1:8" x14ac:dyDescent="0.3">
      <c r="A1073" s="17">
        <f t="shared" si="101"/>
        <v>47324</v>
      </c>
      <c r="B1073">
        <f t="shared" si="97"/>
        <v>2029</v>
      </c>
      <c r="C1073" t="str">
        <f t="shared" si="96"/>
        <v>Jul-29</v>
      </c>
      <c r="D1073">
        <f t="shared" si="98"/>
        <v>7</v>
      </c>
      <c r="E1073">
        <f t="shared" si="99"/>
        <v>25</v>
      </c>
      <c r="F1073" t="str">
        <f t="shared" si="100"/>
        <v>Wed</v>
      </c>
      <c r="G1073">
        <f>WEEKNUM(Calender[[#This Row],[Date]])</f>
        <v>30</v>
      </c>
      <c r="H1073" s="110" t="str">
        <f>TEXT(Calender[[#This Row],[Date]],"yymmdd")</f>
        <v>290725</v>
      </c>
    </row>
    <row r="1074" spans="1:8" x14ac:dyDescent="0.3">
      <c r="A1074" s="17">
        <f t="shared" si="101"/>
        <v>47325</v>
      </c>
      <c r="B1074">
        <f t="shared" si="97"/>
        <v>2029</v>
      </c>
      <c r="C1074" t="str">
        <f t="shared" si="96"/>
        <v>Jul-29</v>
      </c>
      <c r="D1074">
        <f t="shared" si="98"/>
        <v>7</v>
      </c>
      <c r="E1074">
        <f t="shared" si="99"/>
        <v>26</v>
      </c>
      <c r="F1074" t="str">
        <f t="shared" si="100"/>
        <v>Thu</v>
      </c>
      <c r="G1074">
        <f>WEEKNUM(Calender[[#This Row],[Date]])</f>
        <v>30</v>
      </c>
      <c r="H1074" s="110" t="str">
        <f>TEXT(Calender[[#This Row],[Date]],"yymmdd")</f>
        <v>290726</v>
      </c>
    </row>
    <row r="1075" spans="1:8" x14ac:dyDescent="0.3">
      <c r="A1075" s="17">
        <f t="shared" si="101"/>
        <v>47326</v>
      </c>
      <c r="B1075">
        <f t="shared" si="97"/>
        <v>2029</v>
      </c>
      <c r="C1075" t="str">
        <f t="shared" si="96"/>
        <v>Jul-29</v>
      </c>
      <c r="D1075">
        <f t="shared" si="98"/>
        <v>7</v>
      </c>
      <c r="E1075">
        <f t="shared" si="99"/>
        <v>27</v>
      </c>
      <c r="F1075" t="str">
        <f t="shared" si="100"/>
        <v>Fri</v>
      </c>
      <c r="G1075">
        <f>WEEKNUM(Calender[[#This Row],[Date]])</f>
        <v>30</v>
      </c>
      <c r="H1075" s="110" t="str">
        <f>TEXT(Calender[[#This Row],[Date]],"yymmdd")</f>
        <v>290727</v>
      </c>
    </row>
    <row r="1076" spans="1:8" x14ac:dyDescent="0.3">
      <c r="A1076" s="17">
        <f t="shared" si="101"/>
        <v>47327</v>
      </c>
      <c r="B1076">
        <f t="shared" si="97"/>
        <v>2029</v>
      </c>
      <c r="C1076" t="str">
        <f t="shared" si="96"/>
        <v>Jul-29</v>
      </c>
      <c r="D1076">
        <f t="shared" si="98"/>
        <v>7</v>
      </c>
      <c r="E1076">
        <f t="shared" si="99"/>
        <v>28</v>
      </c>
      <c r="F1076" t="str">
        <f t="shared" si="100"/>
        <v>Sat</v>
      </c>
      <c r="G1076">
        <f>WEEKNUM(Calender[[#This Row],[Date]])</f>
        <v>30</v>
      </c>
      <c r="H1076" s="110" t="str">
        <f>TEXT(Calender[[#This Row],[Date]],"yymmdd")</f>
        <v>290728</v>
      </c>
    </row>
    <row r="1077" spans="1:8" x14ac:dyDescent="0.3">
      <c r="A1077" s="17">
        <f t="shared" si="101"/>
        <v>47328</v>
      </c>
      <c r="B1077">
        <f t="shared" si="97"/>
        <v>2029</v>
      </c>
      <c r="C1077" t="str">
        <f t="shared" si="96"/>
        <v>Jul-29</v>
      </c>
      <c r="D1077">
        <f t="shared" si="98"/>
        <v>7</v>
      </c>
      <c r="E1077">
        <f t="shared" si="99"/>
        <v>29</v>
      </c>
      <c r="F1077" t="str">
        <f t="shared" si="100"/>
        <v>Sun</v>
      </c>
      <c r="G1077">
        <f>WEEKNUM(Calender[[#This Row],[Date]])</f>
        <v>31</v>
      </c>
      <c r="H1077" s="110" t="str">
        <f>TEXT(Calender[[#This Row],[Date]],"yymmdd")</f>
        <v>290729</v>
      </c>
    </row>
    <row r="1078" spans="1:8" x14ac:dyDescent="0.3">
      <c r="A1078" s="17">
        <f t="shared" si="101"/>
        <v>47329</v>
      </c>
      <c r="B1078">
        <f t="shared" si="97"/>
        <v>2029</v>
      </c>
      <c r="C1078" t="str">
        <f t="shared" si="96"/>
        <v>Jul-29</v>
      </c>
      <c r="D1078">
        <f t="shared" si="98"/>
        <v>7</v>
      </c>
      <c r="E1078">
        <f t="shared" si="99"/>
        <v>30</v>
      </c>
      <c r="F1078" t="str">
        <f t="shared" si="100"/>
        <v>Mon</v>
      </c>
      <c r="G1078">
        <f>WEEKNUM(Calender[[#This Row],[Date]])</f>
        <v>31</v>
      </c>
      <c r="H1078" s="110" t="str">
        <f>TEXT(Calender[[#This Row],[Date]],"yymmdd")</f>
        <v>290730</v>
      </c>
    </row>
    <row r="1079" spans="1:8" x14ac:dyDescent="0.3">
      <c r="A1079" s="17">
        <f t="shared" si="101"/>
        <v>47330</v>
      </c>
      <c r="B1079">
        <f t="shared" si="97"/>
        <v>2029</v>
      </c>
      <c r="C1079" t="str">
        <f t="shared" si="96"/>
        <v>Jul-29</v>
      </c>
      <c r="D1079">
        <f t="shared" si="98"/>
        <v>7</v>
      </c>
      <c r="E1079">
        <f t="shared" si="99"/>
        <v>31</v>
      </c>
      <c r="F1079" t="str">
        <f t="shared" si="100"/>
        <v>Tue</v>
      </c>
      <c r="G1079">
        <f>WEEKNUM(Calender[[#This Row],[Date]])</f>
        <v>31</v>
      </c>
      <c r="H1079" s="110" t="str">
        <f>TEXT(Calender[[#This Row],[Date]],"yymmdd")</f>
        <v>290731</v>
      </c>
    </row>
    <row r="1080" spans="1:8" x14ac:dyDescent="0.3">
      <c r="A1080" s="17">
        <f t="shared" si="101"/>
        <v>47331</v>
      </c>
      <c r="B1080">
        <f t="shared" si="97"/>
        <v>2029</v>
      </c>
      <c r="C1080" t="str">
        <f t="shared" si="96"/>
        <v>Aug-29</v>
      </c>
      <c r="D1080">
        <f t="shared" si="98"/>
        <v>8</v>
      </c>
      <c r="E1080">
        <f t="shared" si="99"/>
        <v>1</v>
      </c>
      <c r="F1080" t="str">
        <f t="shared" si="100"/>
        <v>Wed</v>
      </c>
      <c r="G1080">
        <f>WEEKNUM(Calender[[#This Row],[Date]])</f>
        <v>31</v>
      </c>
      <c r="H1080" s="110" t="str">
        <f>TEXT(Calender[[#This Row],[Date]],"yymmdd")</f>
        <v>290801</v>
      </c>
    </row>
    <row r="1081" spans="1:8" x14ac:dyDescent="0.3">
      <c r="A1081" s="17">
        <f t="shared" si="101"/>
        <v>47332</v>
      </c>
      <c r="B1081">
        <f t="shared" si="97"/>
        <v>2029</v>
      </c>
      <c r="C1081" t="str">
        <f t="shared" si="96"/>
        <v>Aug-29</v>
      </c>
      <c r="D1081">
        <f t="shared" si="98"/>
        <v>8</v>
      </c>
      <c r="E1081">
        <f t="shared" si="99"/>
        <v>2</v>
      </c>
      <c r="F1081" t="str">
        <f t="shared" si="100"/>
        <v>Thu</v>
      </c>
      <c r="G1081">
        <f>WEEKNUM(Calender[[#This Row],[Date]])</f>
        <v>31</v>
      </c>
      <c r="H1081" s="110" t="str">
        <f>TEXT(Calender[[#This Row],[Date]],"yymmdd")</f>
        <v>290802</v>
      </c>
    </row>
    <row r="1082" spans="1:8" x14ac:dyDescent="0.3">
      <c r="A1082" s="17">
        <f t="shared" si="101"/>
        <v>47333</v>
      </c>
      <c r="B1082">
        <f t="shared" si="97"/>
        <v>2029</v>
      </c>
      <c r="C1082" t="str">
        <f t="shared" si="96"/>
        <v>Aug-29</v>
      </c>
      <c r="D1082">
        <f t="shared" si="98"/>
        <v>8</v>
      </c>
      <c r="E1082">
        <f t="shared" si="99"/>
        <v>3</v>
      </c>
      <c r="F1082" t="str">
        <f t="shared" si="100"/>
        <v>Fri</v>
      </c>
      <c r="G1082">
        <f>WEEKNUM(Calender[[#This Row],[Date]])</f>
        <v>31</v>
      </c>
      <c r="H1082" s="110" t="str">
        <f>TEXT(Calender[[#This Row],[Date]],"yymmdd")</f>
        <v>290803</v>
      </c>
    </row>
    <row r="1083" spans="1:8" x14ac:dyDescent="0.3">
      <c r="A1083" s="17">
        <f t="shared" si="101"/>
        <v>47334</v>
      </c>
      <c r="B1083">
        <f t="shared" si="97"/>
        <v>2029</v>
      </c>
      <c r="C1083" t="str">
        <f t="shared" si="96"/>
        <v>Aug-29</v>
      </c>
      <c r="D1083">
        <f t="shared" si="98"/>
        <v>8</v>
      </c>
      <c r="E1083">
        <f t="shared" si="99"/>
        <v>4</v>
      </c>
      <c r="F1083" t="str">
        <f t="shared" si="100"/>
        <v>Sat</v>
      </c>
      <c r="G1083">
        <f>WEEKNUM(Calender[[#This Row],[Date]])</f>
        <v>31</v>
      </c>
      <c r="H1083" s="110" t="str">
        <f>TEXT(Calender[[#This Row],[Date]],"yymmdd")</f>
        <v>290804</v>
      </c>
    </row>
    <row r="1084" spans="1:8" x14ac:dyDescent="0.3">
      <c r="A1084" s="17">
        <f t="shared" si="101"/>
        <v>47335</v>
      </c>
      <c r="B1084">
        <f t="shared" si="97"/>
        <v>2029</v>
      </c>
      <c r="C1084" t="str">
        <f t="shared" si="96"/>
        <v>Aug-29</v>
      </c>
      <c r="D1084">
        <f t="shared" si="98"/>
        <v>8</v>
      </c>
      <c r="E1084">
        <f t="shared" si="99"/>
        <v>5</v>
      </c>
      <c r="F1084" t="str">
        <f t="shared" si="100"/>
        <v>Sun</v>
      </c>
      <c r="G1084">
        <f>WEEKNUM(Calender[[#This Row],[Date]])</f>
        <v>32</v>
      </c>
      <c r="H1084" s="110" t="str">
        <f>TEXT(Calender[[#This Row],[Date]],"yymmdd")</f>
        <v>290805</v>
      </c>
    </row>
    <row r="1085" spans="1:8" x14ac:dyDescent="0.3">
      <c r="A1085" s="17">
        <f t="shared" si="101"/>
        <v>47336</v>
      </c>
      <c r="B1085">
        <f t="shared" si="97"/>
        <v>2029</v>
      </c>
      <c r="C1085" t="str">
        <f t="shared" si="96"/>
        <v>Aug-29</v>
      </c>
      <c r="D1085">
        <f t="shared" si="98"/>
        <v>8</v>
      </c>
      <c r="E1085">
        <f t="shared" si="99"/>
        <v>6</v>
      </c>
      <c r="F1085" t="str">
        <f t="shared" si="100"/>
        <v>Mon</v>
      </c>
      <c r="G1085">
        <f>WEEKNUM(Calender[[#This Row],[Date]])</f>
        <v>32</v>
      </c>
      <c r="H1085" s="110" t="str">
        <f>TEXT(Calender[[#This Row],[Date]],"yymmdd")</f>
        <v>290806</v>
      </c>
    </row>
    <row r="1086" spans="1:8" x14ac:dyDescent="0.3">
      <c r="A1086" s="17">
        <f t="shared" si="101"/>
        <v>47337</v>
      </c>
      <c r="B1086">
        <f t="shared" si="97"/>
        <v>2029</v>
      </c>
      <c r="C1086" t="str">
        <f t="shared" si="96"/>
        <v>Aug-29</v>
      </c>
      <c r="D1086">
        <f t="shared" si="98"/>
        <v>8</v>
      </c>
      <c r="E1086">
        <f t="shared" si="99"/>
        <v>7</v>
      </c>
      <c r="F1086" t="str">
        <f t="shared" si="100"/>
        <v>Tue</v>
      </c>
      <c r="G1086">
        <f>WEEKNUM(Calender[[#This Row],[Date]])</f>
        <v>32</v>
      </c>
      <c r="H1086" s="110" t="str">
        <f>TEXT(Calender[[#This Row],[Date]],"yymmdd")</f>
        <v>290807</v>
      </c>
    </row>
    <row r="1087" spans="1:8" x14ac:dyDescent="0.3">
      <c r="A1087" s="17">
        <f t="shared" si="101"/>
        <v>47338</v>
      </c>
      <c r="B1087">
        <f t="shared" si="97"/>
        <v>2029</v>
      </c>
      <c r="C1087" t="str">
        <f t="shared" si="96"/>
        <v>Aug-29</v>
      </c>
      <c r="D1087">
        <f t="shared" si="98"/>
        <v>8</v>
      </c>
      <c r="E1087">
        <f t="shared" si="99"/>
        <v>8</v>
      </c>
      <c r="F1087" t="str">
        <f t="shared" si="100"/>
        <v>Wed</v>
      </c>
      <c r="G1087">
        <f>WEEKNUM(Calender[[#This Row],[Date]])</f>
        <v>32</v>
      </c>
      <c r="H1087" s="110" t="str">
        <f>TEXT(Calender[[#This Row],[Date]],"yymmdd")</f>
        <v>290808</v>
      </c>
    </row>
    <row r="1088" spans="1:8" x14ac:dyDescent="0.3">
      <c r="A1088" s="17">
        <f t="shared" si="101"/>
        <v>47339</v>
      </c>
      <c r="B1088">
        <f t="shared" si="97"/>
        <v>2029</v>
      </c>
      <c r="C1088" t="str">
        <f t="shared" si="96"/>
        <v>Aug-29</v>
      </c>
      <c r="D1088">
        <f t="shared" si="98"/>
        <v>8</v>
      </c>
      <c r="E1088">
        <f t="shared" si="99"/>
        <v>9</v>
      </c>
      <c r="F1088" t="str">
        <f t="shared" si="100"/>
        <v>Thu</v>
      </c>
      <c r="G1088">
        <f>WEEKNUM(Calender[[#This Row],[Date]])</f>
        <v>32</v>
      </c>
      <c r="H1088" s="110" t="str">
        <f>TEXT(Calender[[#This Row],[Date]],"yymmdd")</f>
        <v>290809</v>
      </c>
    </row>
    <row r="1089" spans="1:8" x14ac:dyDescent="0.3">
      <c r="A1089" s="17">
        <f t="shared" si="101"/>
        <v>47340</v>
      </c>
      <c r="B1089">
        <f t="shared" si="97"/>
        <v>2029</v>
      </c>
      <c r="C1089" t="str">
        <f t="shared" si="96"/>
        <v>Aug-29</v>
      </c>
      <c r="D1089">
        <f t="shared" si="98"/>
        <v>8</v>
      </c>
      <c r="E1089">
        <f t="shared" si="99"/>
        <v>10</v>
      </c>
      <c r="F1089" t="str">
        <f t="shared" si="100"/>
        <v>Fri</v>
      </c>
      <c r="G1089">
        <f>WEEKNUM(Calender[[#This Row],[Date]])</f>
        <v>32</v>
      </c>
      <c r="H1089" s="110" t="str">
        <f>TEXT(Calender[[#This Row],[Date]],"yymmdd")</f>
        <v>290810</v>
      </c>
    </row>
    <row r="1090" spans="1:8" x14ac:dyDescent="0.3">
      <c r="A1090" s="17">
        <f t="shared" si="101"/>
        <v>47341</v>
      </c>
      <c r="B1090">
        <f t="shared" si="97"/>
        <v>2029</v>
      </c>
      <c r="C1090" t="str">
        <f t="shared" ref="C1090:C1153" si="102">TEXT(A1090,"mmm-yy")</f>
        <v>Aug-29</v>
      </c>
      <c r="D1090">
        <f t="shared" si="98"/>
        <v>8</v>
      </c>
      <c r="E1090">
        <f t="shared" si="99"/>
        <v>11</v>
      </c>
      <c r="F1090" t="str">
        <f t="shared" si="100"/>
        <v>Sat</v>
      </c>
      <c r="G1090">
        <f>WEEKNUM(Calender[[#This Row],[Date]])</f>
        <v>32</v>
      </c>
      <c r="H1090" s="110" t="str">
        <f>TEXT(Calender[[#This Row],[Date]],"yymmdd")</f>
        <v>290811</v>
      </c>
    </row>
    <row r="1091" spans="1:8" x14ac:dyDescent="0.3">
      <c r="A1091" s="17">
        <f t="shared" si="101"/>
        <v>47342</v>
      </c>
      <c r="B1091">
        <f t="shared" ref="B1091:B1154" si="103">YEAR(A1091)</f>
        <v>2029</v>
      </c>
      <c r="C1091" t="str">
        <f t="shared" si="102"/>
        <v>Aug-29</v>
      </c>
      <c r="D1091">
        <f t="shared" ref="D1091:D1154" si="104">MONTH(A1091)</f>
        <v>8</v>
      </c>
      <c r="E1091">
        <f t="shared" ref="E1091:E1154" si="105">DAY(A1091)</f>
        <v>12</v>
      </c>
      <c r="F1091" t="str">
        <f t="shared" ref="F1091:F1154" si="106">TEXT(A1091,"ddd")</f>
        <v>Sun</v>
      </c>
      <c r="G1091">
        <f>WEEKNUM(Calender[[#This Row],[Date]])</f>
        <v>33</v>
      </c>
      <c r="H1091" s="110" t="str">
        <f>TEXT(Calender[[#This Row],[Date]],"yymmdd")</f>
        <v>290812</v>
      </c>
    </row>
    <row r="1092" spans="1:8" x14ac:dyDescent="0.3">
      <c r="A1092" s="17">
        <f t="shared" ref="A1092:A1155" si="107">A1091+1</f>
        <v>47343</v>
      </c>
      <c r="B1092">
        <f t="shared" si="103"/>
        <v>2029</v>
      </c>
      <c r="C1092" t="str">
        <f t="shared" si="102"/>
        <v>Aug-29</v>
      </c>
      <c r="D1092">
        <f t="shared" si="104"/>
        <v>8</v>
      </c>
      <c r="E1092">
        <f t="shared" si="105"/>
        <v>13</v>
      </c>
      <c r="F1092" t="str">
        <f t="shared" si="106"/>
        <v>Mon</v>
      </c>
      <c r="G1092">
        <f>WEEKNUM(Calender[[#This Row],[Date]])</f>
        <v>33</v>
      </c>
      <c r="H1092" s="110" t="str">
        <f>TEXT(Calender[[#This Row],[Date]],"yymmdd")</f>
        <v>290813</v>
      </c>
    </row>
    <row r="1093" spans="1:8" x14ac:dyDescent="0.3">
      <c r="A1093" s="17">
        <f t="shared" si="107"/>
        <v>47344</v>
      </c>
      <c r="B1093">
        <f t="shared" si="103"/>
        <v>2029</v>
      </c>
      <c r="C1093" t="str">
        <f t="shared" si="102"/>
        <v>Aug-29</v>
      </c>
      <c r="D1093">
        <f t="shared" si="104"/>
        <v>8</v>
      </c>
      <c r="E1093">
        <f t="shared" si="105"/>
        <v>14</v>
      </c>
      <c r="F1093" t="str">
        <f t="shared" si="106"/>
        <v>Tue</v>
      </c>
      <c r="G1093">
        <f>WEEKNUM(Calender[[#This Row],[Date]])</f>
        <v>33</v>
      </c>
      <c r="H1093" s="110" t="str">
        <f>TEXT(Calender[[#This Row],[Date]],"yymmdd")</f>
        <v>290814</v>
      </c>
    </row>
    <row r="1094" spans="1:8" x14ac:dyDescent="0.3">
      <c r="A1094" s="17">
        <f t="shared" si="107"/>
        <v>47345</v>
      </c>
      <c r="B1094">
        <f t="shared" si="103"/>
        <v>2029</v>
      </c>
      <c r="C1094" t="str">
        <f t="shared" si="102"/>
        <v>Aug-29</v>
      </c>
      <c r="D1094">
        <f t="shared" si="104"/>
        <v>8</v>
      </c>
      <c r="E1094">
        <f t="shared" si="105"/>
        <v>15</v>
      </c>
      <c r="F1094" t="str">
        <f t="shared" si="106"/>
        <v>Wed</v>
      </c>
      <c r="G1094">
        <f>WEEKNUM(Calender[[#This Row],[Date]])</f>
        <v>33</v>
      </c>
      <c r="H1094" s="110" t="str">
        <f>TEXT(Calender[[#This Row],[Date]],"yymmdd")</f>
        <v>290815</v>
      </c>
    </row>
    <row r="1095" spans="1:8" x14ac:dyDescent="0.3">
      <c r="A1095" s="17">
        <f t="shared" si="107"/>
        <v>47346</v>
      </c>
      <c r="B1095">
        <f t="shared" si="103"/>
        <v>2029</v>
      </c>
      <c r="C1095" t="str">
        <f t="shared" si="102"/>
        <v>Aug-29</v>
      </c>
      <c r="D1095">
        <f t="shared" si="104"/>
        <v>8</v>
      </c>
      <c r="E1095">
        <f t="shared" si="105"/>
        <v>16</v>
      </c>
      <c r="F1095" t="str">
        <f t="shared" si="106"/>
        <v>Thu</v>
      </c>
      <c r="G1095">
        <f>WEEKNUM(Calender[[#This Row],[Date]])</f>
        <v>33</v>
      </c>
      <c r="H1095" s="110" t="str">
        <f>TEXT(Calender[[#This Row],[Date]],"yymmdd")</f>
        <v>290816</v>
      </c>
    </row>
    <row r="1096" spans="1:8" x14ac:dyDescent="0.3">
      <c r="A1096" s="17">
        <f t="shared" si="107"/>
        <v>47347</v>
      </c>
      <c r="B1096">
        <f t="shared" si="103"/>
        <v>2029</v>
      </c>
      <c r="C1096" t="str">
        <f t="shared" si="102"/>
        <v>Aug-29</v>
      </c>
      <c r="D1096">
        <f t="shared" si="104"/>
        <v>8</v>
      </c>
      <c r="E1096">
        <f t="shared" si="105"/>
        <v>17</v>
      </c>
      <c r="F1096" t="str">
        <f t="shared" si="106"/>
        <v>Fri</v>
      </c>
      <c r="G1096">
        <f>WEEKNUM(Calender[[#This Row],[Date]])</f>
        <v>33</v>
      </c>
      <c r="H1096" s="110" t="str">
        <f>TEXT(Calender[[#This Row],[Date]],"yymmdd")</f>
        <v>290817</v>
      </c>
    </row>
    <row r="1097" spans="1:8" x14ac:dyDescent="0.3">
      <c r="A1097" s="17">
        <f t="shared" si="107"/>
        <v>47348</v>
      </c>
      <c r="B1097">
        <f t="shared" si="103"/>
        <v>2029</v>
      </c>
      <c r="C1097" t="str">
        <f t="shared" si="102"/>
        <v>Aug-29</v>
      </c>
      <c r="D1097">
        <f t="shared" si="104"/>
        <v>8</v>
      </c>
      <c r="E1097">
        <f t="shared" si="105"/>
        <v>18</v>
      </c>
      <c r="F1097" t="str">
        <f t="shared" si="106"/>
        <v>Sat</v>
      </c>
      <c r="G1097">
        <f>WEEKNUM(Calender[[#This Row],[Date]])</f>
        <v>33</v>
      </c>
      <c r="H1097" s="110" t="str">
        <f>TEXT(Calender[[#This Row],[Date]],"yymmdd")</f>
        <v>290818</v>
      </c>
    </row>
    <row r="1098" spans="1:8" x14ac:dyDescent="0.3">
      <c r="A1098" s="17">
        <f t="shared" si="107"/>
        <v>47349</v>
      </c>
      <c r="B1098">
        <f t="shared" si="103"/>
        <v>2029</v>
      </c>
      <c r="C1098" t="str">
        <f t="shared" si="102"/>
        <v>Aug-29</v>
      </c>
      <c r="D1098">
        <f t="shared" si="104"/>
        <v>8</v>
      </c>
      <c r="E1098">
        <f t="shared" si="105"/>
        <v>19</v>
      </c>
      <c r="F1098" t="str">
        <f t="shared" si="106"/>
        <v>Sun</v>
      </c>
      <c r="G1098">
        <f>WEEKNUM(Calender[[#This Row],[Date]])</f>
        <v>34</v>
      </c>
      <c r="H1098" s="110" t="str">
        <f>TEXT(Calender[[#This Row],[Date]],"yymmdd")</f>
        <v>290819</v>
      </c>
    </row>
    <row r="1099" spans="1:8" x14ac:dyDescent="0.3">
      <c r="A1099" s="17">
        <f t="shared" si="107"/>
        <v>47350</v>
      </c>
      <c r="B1099">
        <f t="shared" si="103"/>
        <v>2029</v>
      </c>
      <c r="C1099" t="str">
        <f t="shared" si="102"/>
        <v>Aug-29</v>
      </c>
      <c r="D1099">
        <f t="shared" si="104"/>
        <v>8</v>
      </c>
      <c r="E1099">
        <f t="shared" si="105"/>
        <v>20</v>
      </c>
      <c r="F1099" t="str">
        <f t="shared" si="106"/>
        <v>Mon</v>
      </c>
      <c r="G1099">
        <f>WEEKNUM(Calender[[#This Row],[Date]])</f>
        <v>34</v>
      </c>
      <c r="H1099" s="110" t="str">
        <f>TEXT(Calender[[#This Row],[Date]],"yymmdd")</f>
        <v>290820</v>
      </c>
    </row>
    <row r="1100" spans="1:8" x14ac:dyDescent="0.3">
      <c r="A1100" s="17">
        <f t="shared" si="107"/>
        <v>47351</v>
      </c>
      <c r="B1100">
        <f t="shared" si="103"/>
        <v>2029</v>
      </c>
      <c r="C1100" t="str">
        <f t="shared" si="102"/>
        <v>Aug-29</v>
      </c>
      <c r="D1100">
        <f t="shared" si="104"/>
        <v>8</v>
      </c>
      <c r="E1100">
        <f t="shared" si="105"/>
        <v>21</v>
      </c>
      <c r="F1100" t="str">
        <f t="shared" si="106"/>
        <v>Tue</v>
      </c>
      <c r="G1100">
        <f>WEEKNUM(Calender[[#This Row],[Date]])</f>
        <v>34</v>
      </c>
      <c r="H1100" s="110" t="str">
        <f>TEXT(Calender[[#This Row],[Date]],"yymmdd")</f>
        <v>290821</v>
      </c>
    </row>
    <row r="1101" spans="1:8" x14ac:dyDescent="0.3">
      <c r="A1101" s="17">
        <f t="shared" si="107"/>
        <v>47352</v>
      </c>
      <c r="B1101">
        <f t="shared" si="103"/>
        <v>2029</v>
      </c>
      <c r="C1101" t="str">
        <f t="shared" si="102"/>
        <v>Aug-29</v>
      </c>
      <c r="D1101">
        <f t="shared" si="104"/>
        <v>8</v>
      </c>
      <c r="E1101">
        <f t="shared" si="105"/>
        <v>22</v>
      </c>
      <c r="F1101" t="str">
        <f t="shared" si="106"/>
        <v>Wed</v>
      </c>
      <c r="G1101">
        <f>WEEKNUM(Calender[[#This Row],[Date]])</f>
        <v>34</v>
      </c>
      <c r="H1101" s="110" t="str">
        <f>TEXT(Calender[[#This Row],[Date]],"yymmdd")</f>
        <v>290822</v>
      </c>
    </row>
    <row r="1102" spans="1:8" x14ac:dyDescent="0.3">
      <c r="A1102" s="17">
        <f t="shared" si="107"/>
        <v>47353</v>
      </c>
      <c r="B1102">
        <f t="shared" si="103"/>
        <v>2029</v>
      </c>
      <c r="C1102" t="str">
        <f t="shared" si="102"/>
        <v>Aug-29</v>
      </c>
      <c r="D1102">
        <f t="shared" si="104"/>
        <v>8</v>
      </c>
      <c r="E1102">
        <f t="shared" si="105"/>
        <v>23</v>
      </c>
      <c r="F1102" t="str">
        <f t="shared" si="106"/>
        <v>Thu</v>
      </c>
      <c r="G1102">
        <f>WEEKNUM(Calender[[#This Row],[Date]])</f>
        <v>34</v>
      </c>
      <c r="H1102" s="110" t="str">
        <f>TEXT(Calender[[#This Row],[Date]],"yymmdd")</f>
        <v>290823</v>
      </c>
    </row>
    <row r="1103" spans="1:8" x14ac:dyDescent="0.3">
      <c r="A1103" s="17">
        <f t="shared" si="107"/>
        <v>47354</v>
      </c>
      <c r="B1103">
        <f t="shared" si="103"/>
        <v>2029</v>
      </c>
      <c r="C1103" t="str">
        <f t="shared" si="102"/>
        <v>Aug-29</v>
      </c>
      <c r="D1103">
        <f t="shared" si="104"/>
        <v>8</v>
      </c>
      <c r="E1103">
        <f t="shared" si="105"/>
        <v>24</v>
      </c>
      <c r="F1103" t="str">
        <f t="shared" si="106"/>
        <v>Fri</v>
      </c>
      <c r="G1103">
        <f>WEEKNUM(Calender[[#This Row],[Date]])</f>
        <v>34</v>
      </c>
      <c r="H1103" s="110" t="str">
        <f>TEXT(Calender[[#This Row],[Date]],"yymmdd")</f>
        <v>290824</v>
      </c>
    </row>
    <row r="1104" spans="1:8" x14ac:dyDescent="0.3">
      <c r="A1104" s="17">
        <f t="shared" si="107"/>
        <v>47355</v>
      </c>
      <c r="B1104">
        <f t="shared" si="103"/>
        <v>2029</v>
      </c>
      <c r="C1104" t="str">
        <f t="shared" si="102"/>
        <v>Aug-29</v>
      </c>
      <c r="D1104">
        <f t="shared" si="104"/>
        <v>8</v>
      </c>
      <c r="E1104">
        <f t="shared" si="105"/>
        <v>25</v>
      </c>
      <c r="F1104" t="str">
        <f t="shared" si="106"/>
        <v>Sat</v>
      </c>
      <c r="G1104">
        <f>WEEKNUM(Calender[[#This Row],[Date]])</f>
        <v>34</v>
      </c>
      <c r="H1104" s="110" t="str">
        <f>TEXT(Calender[[#This Row],[Date]],"yymmdd")</f>
        <v>290825</v>
      </c>
    </row>
    <row r="1105" spans="1:8" x14ac:dyDescent="0.3">
      <c r="A1105" s="17">
        <f t="shared" si="107"/>
        <v>47356</v>
      </c>
      <c r="B1105">
        <f t="shared" si="103"/>
        <v>2029</v>
      </c>
      <c r="C1105" t="str">
        <f t="shared" si="102"/>
        <v>Aug-29</v>
      </c>
      <c r="D1105">
        <f t="shared" si="104"/>
        <v>8</v>
      </c>
      <c r="E1105">
        <f t="shared" si="105"/>
        <v>26</v>
      </c>
      <c r="F1105" t="str">
        <f t="shared" si="106"/>
        <v>Sun</v>
      </c>
      <c r="G1105">
        <f>WEEKNUM(Calender[[#This Row],[Date]])</f>
        <v>35</v>
      </c>
      <c r="H1105" s="110" t="str">
        <f>TEXT(Calender[[#This Row],[Date]],"yymmdd")</f>
        <v>290826</v>
      </c>
    </row>
    <row r="1106" spans="1:8" x14ac:dyDescent="0.3">
      <c r="A1106" s="17">
        <f t="shared" si="107"/>
        <v>47357</v>
      </c>
      <c r="B1106">
        <f t="shared" si="103"/>
        <v>2029</v>
      </c>
      <c r="C1106" t="str">
        <f t="shared" si="102"/>
        <v>Aug-29</v>
      </c>
      <c r="D1106">
        <f t="shared" si="104"/>
        <v>8</v>
      </c>
      <c r="E1106">
        <f t="shared" si="105"/>
        <v>27</v>
      </c>
      <c r="F1106" t="str">
        <f t="shared" si="106"/>
        <v>Mon</v>
      </c>
      <c r="G1106">
        <f>WEEKNUM(Calender[[#This Row],[Date]])</f>
        <v>35</v>
      </c>
      <c r="H1106" s="110" t="str">
        <f>TEXT(Calender[[#This Row],[Date]],"yymmdd")</f>
        <v>290827</v>
      </c>
    </row>
    <row r="1107" spans="1:8" x14ac:dyDescent="0.3">
      <c r="A1107" s="17">
        <f t="shared" si="107"/>
        <v>47358</v>
      </c>
      <c r="B1107">
        <f t="shared" si="103"/>
        <v>2029</v>
      </c>
      <c r="C1107" t="str">
        <f t="shared" si="102"/>
        <v>Aug-29</v>
      </c>
      <c r="D1107">
        <f t="shared" si="104"/>
        <v>8</v>
      </c>
      <c r="E1107">
        <f t="shared" si="105"/>
        <v>28</v>
      </c>
      <c r="F1107" t="str">
        <f t="shared" si="106"/>
        <v>Tue</v>
      </c>
      <c r="G1107">
        <f>WEEKNUM(Calender[[#This Row],[Date]])</f>
        <v>35</v>
      </c>
      <c r="H1107" s="110" t="str">
        <f>TEXT(Calender[[#This Row],[Date]],"yymmdd")</f>
        <v>290828</v>
      </c>
    </row>
    <row r="1108" spans="1:8" x14ac:dyDescent="0.3">
      <c r="A1108" s="17">
        <f t="shared" si="107"/>
        <v>47359</v>
      </c>
      <c r="B1108">
        <f t="shared" si="103"/>
        <v>2029</v>
      </c>
      <c r="C1108" t="str">
        <f t="shared" si="102"/>
        <v>Aug-29</v>
      </c>
      <c r="D1108">
        <f t="shared" si="104"/>
        <v>8</v>
      </c>
      <c r="E1108">
        <f t="shared" si="105"/>
        <v>29</v>
      </c>
      <c r="F1108" t="str">
        <f t="shared" si="106"/>
        <v>Wed</v>
      </c>
      <c r="G1108">
        <f>WEEKNUM(Calender[[#This Row],[Date]])</f>
        <v>35</v>
      </c>
      <c r="H1108" s="110" t="str">
        <f>TEXT(Calender[[#This Row],[Date]],"yymmdd")</f>
        <v>290829</v>
      </c>
    </row>
    <row r="1109" spans="1:8" x14ac:dyDescent="0.3">
      <c r="A1109" s="17">
        <f t="shared" si="107"/>
        <v>47360</v>
      </c>
      <c r="B1109">
        <f t="shared" si="103"/>
        <v>2029</v>
      </c>
      <c r="C1109" t="str">
        <f t="shared" si="102"/>
        <v>Aug-29</v>
      </c>
      <c r="D1109">
        <f t="shared" si="104"/>
        <v>8</v>
      </c>
      <c r="E1109">
        <f t="shared" si="105"/>
        <v>30</v>
      </c>
      <c r="F1109" t="str">
        <f t="shared" si="106"/>
        <v>Thu</v>
      </c>
      <c r="G1109">
        <f>WEEKNUM(Calender[[#This Row],[Date]])</f>
        <v>35</v>
      </c>
      <c r="H1109" s="110" t="str">
        <f>TEXT(Calender[[#This Row],[Date]],"yymmdd")</f>
        <v>290830</v>
      </c>
    </row>
    <row r="1110" spans="1:8" x14ac:dyDescent="0.3">
      <c r="A1110" s="17">
        <f t="shared" si="107"/>
        <v>47361</v>
      </c>
      <c r="B1110">
        <f t="shared" si="103"/>
        <v>2029</v>
      </c>
      <c r="C1110" t="str">
        <f t="shared" si="102"/>
        <v>Aug-29</v>
      </c>
      <c r="D1110">
        <f t="shared" si="104"/>
        <v>8</v>
      </c>
      <c r="E1110">
        <f t="shared" si="105"/>
        <v>31</v>
      </c>
      <c r="F1110" t="str">
        <f t="shared" si="106"/>
        <v>Fri</v>
      </c>
      <c r="G1110">
        <f>WEEKNUM(Calender[[#This Row],[Date]])</f>
        <v>35</v>
      </c>
      <c r="H1110" s="110" t="str">
        <f>TEXT(Calender[[#This Row],[Date]],"yymmdd")</f>
        <v>290831</v>
      </c>
    </row>
    <row r="1111" spans="1:8" x14ac:dyDescent="0.3">
      <c r="A1111" s="17">
        <f t="shared" si="107"/>
        <v>47362</v>
      </c>
      <c r="B1111">
        <f t="shared" si="103"/>
        <v>2029</v>
      </c>
      <c r="C1111" t="str">
        <f t="shared" si="102"/>
        <v>Sep-29</v>
      </c>
      <c r="D1111">
        <f t="shared" si="104"/>
        <v>9</v>
      </c>
      <c r="E1111">
        <f t="shared" si="105"/>
        <v>1</v>
      </c>
      <c r="F1111" t="str">
        <f t="shared" si="106"/>
        <v>Sat</v>
      </c>
      <c r="G1111">
        <f>WEEKNUM(Calender[[#This Row],[Date]])</f>
        <v>35</v>
      </c>
      <c r="H1111" s="110" t="str">
        <f>TEXT(Calender[[#This Row],[Date]],"yymmdd")</f>
        <v>290901</v>
      </c>
    </row>
    <row r="1112" spans="1:8" x14ac:dyDescent="0.3">
      <c r="A1112" s="17">
        <f t="shared" si="107"/>
        <v>47363</v>
      </c>
      <c r="B1112">
        <f t="shared" si="103"/>
        <v>2029</v>
      </c>
      <c r="C1112" t="str">
        <f t="shared" si="102"/>
        <v>Sep-29</v>
      </c>
      <c r="D1112">
        <f t="shared" si="104"/>
        <v>9</v>
      </c>
      <c r="E1112">
        <f t="shared" si="105"/>
        <v>2</v>
      </c>
      <c r="F1112" t="str">
        <f t="shared" si="106"/>
        <v>Sun</v>
      </c>
      <c r="G1112">
        <f>WEEKNUM(Calender[[#This Row],[Date]])</f>
        <v>36</v>
      </c>
      <c r="H1112" s="110" t="str">
        <f>TEXT(Calender[[#This Row],[Date]],"yymmdd")</f>
        <v>290902</v>
      </c>
    </row>
    <row r="1113" spans="1:8" x14ac:dyDescent="0.3">
      <c r="A1113" s="17">
        <f t="shared" si="107"/>
        <v>47364</v>
      </c>
      <c r="B1113">
        <f t="shared" si="103"/>
        <v>2029</v>
      </c>
      <c r="C1113" t="str">
        <f t="shared" si="102"/>
        <v>Sep-29</v>
      </c>
      <c r="D1113">
        <f t="shared" si="104"/>
        <v>9</v>
      </c>
      <c r="E1113">
        <f t="shared" si="105"/>
        <v>3</v>
      </c>
      <c r="F1113" t="str">
        <f t="shared" si="106"/>
        <v>Mon</v>
      </c>
      <c r="G1113">
        <f>WEEKNUM(Calender[[#This Row],[Date]])</f>
        <v>36</v>
      </c>
      <c r="H1113" s="110" t="str">
        <f>TEXT(Calender[[#This Row],[Date]],"yymmdd")</f>
        <v>290903</v>
      </c>
    </row>
    <row r="1114" spans="1:8" x14ac:dyDescent="0.3">
      <c r="A1114" s="17">
        <f t="shared" si="107"/>
        <v>47365</v>
      </c>
      <c r="B1114">
        <f t="shared" si="103"/>
        <v>2029</v>
      </c>
      <c r="C1114" t="str">
        <f t="shared" si="102"/>
        <v>Sep-29</v>
      </c>
      <c r="D1114">
        <f t="shared" si="104"/>
        <v>9</v>
      </c>
      <c r="E1114">
        <f t="shared" si="105"/>
        <v>4</v>
      </c>
      <c r="F1114" t="str">
        <f t="shared" si="106"/>
        <v>Tue</v>
      </c>
      <c r="G1114">
        <f>WEEKNUM(Calender[[#This Row],[Date]])</f>
        <v>36</v>
      </c>
      <c r="H1114" s="110" t="str">
        <f>TEXT(Calender[[#This Row],[Date]],"yymmdd")</f>
        <v>290904</v>
      </c>
    </row>
    <row r="1115" spans="1:8" x14ac:dyDescent="0.3">
      <c r="A1115" s="17">
        <f t="shared" si="107"/>
        <v>47366</v>
      </c>
      <c r="B1115">
        <f t="shared" si="103"/>
        <v>2029</v>
      </c>
      <c r="C1115" t="str">
        <f t="shared" si="102"/>
        <v>Sep-29</v>
      </c>
      <c r="D1115">
        <f t="shared" si="104"/>
        <v>9</v>
      </c>
      <c r="E1115">
        <f t="shared" si="105"/>
        <v>5</v>
      </c>
      <c r="F1115" t="str">
        <f t="shared" si="106"/>
        <v>Wed</v>
      </c>
      <c r="G1115">
        <f>WEEKNUM(Calender[[#This Row],[Date]])</f>
        <v>36</v>
      </c>
      <c r="H1115" s="110" t="str">
        <f>TEXT(Calender[[#This Row],[Date]],"yymmdd")</f>
        <v>290905</v>
      </c>
    </row>
    <row r="1116" spans="1:8" x14ac:dyDescent="0.3">
      <c r="A1116" s="17">
        <f t="shared" si="107"/>
        <v>47367</v>
      </c>
      <c r="B1116">
        <f t="shared" si="103"/>
        <v>2029</v>
      </c>
      <c r="C1116" t="str">
        <f t="shared" si="102"/>
        <v>Sep-29</v>
      </c>
      <c r="D1116">
        <f t="shared" si="104"/>
        <v>9</v>
      </c>
      <c r="E1116">
        <f t="shared" si="105"/>
        <v>6</v>
      </c>
      <c r="F1116" t="str">
        <f t="shared" si="106"/>
        <v>Thu</v>
      </c>
      <c r="G1116">
        <f>WEEKNUM(Calender[[#This Row],[Date]])</f>
        <v>36</v>
      </c>
      <c r="H1116" s="110" t="str">
        <f>TEXT(Calender[[#This Row],[Date]],"yymmdd")</f>
        <v>290906</v>
      </c>
    </row>
    <row r="1117" spans="1:8" x14ac:dyDescent="0.3">
      <c r="A1117" s="17">
        <f t="shared" si="107"/>
        <v>47368</v>
      </c>
      <c r="B1117">
        <f t="shared" si="103"/>
        <v>2029</v>
      </c>
      <c r="C1117" t="str">
        <f t="shared" si="102"/>
        <v>Sep-29</v>
      </c>
      <c r="D1117">
        <f t="shared" si="104"/>
        <v>9</v>
      </c>
      <c r="E1117">
        <f t="shared" si="105"/>
        <v>7</v>
      </c>
      <c r="F1117" t="str">
        <f t="shared" si="106"/>
        <v>Fri</v>
      </c>
      <c r="G1117">
        <f>WEEKNUM(Calender[[#This Row],[Date]])</f>
        <v>36</v>
      </c>
      <c r="H1117" s="110" t="str">
        <f>TEXT(Calender[[#This Row],[Date]],"yymmdd")</f>
        <v>290907</v>
      </c>
    </row>
    <row r="1118" spans="1:8" x14ac:dyDescent="0.3">
      <c r="A1118" s="17">
        <f t="shared" si="107"/>
        <v>47369</v>
      </c>
      <c r="B1118">
        <f t="shared" si="103"/>
        <v>2029</v>
      </c>
      <c r="C1118" t="str">
        <f t="shared" si="102"/>
        <v>Sep-29</v>
      </c>
      <c r="D1118">
        <f t="shared" si="104"/>
        <v>9</v>
      </c>
      <c r="E1118">
        <f t="shared" si="105"/>
        <v>8</v>
      </c>
      <c r="F1118" t="str">
        <f t="shared" si="106"/>
        <v>Sat</v>
      </c>
      <c r="G1118">
        <f>WEEKNUM(Calender[[#This Row],[Date]])</f>
        <v>36</v>
      </c>
      <c r="H1118" s="110" t="str">
        <f>TEXT(Calender[[#This Row],[Date]],"yymmdd")</f>
        <v>290908</v>
      </c>
    </row>
    <row r="1119" spans="1:8" x14ac:dyDescent="0.3">
      <c r="A1119" s="17">
        <f t="shared" si="107"/>
        <v>47370</v>
      </c>
      <c r="B1119">
        <f t="shared" si="103"/>
        <v>2029</v>
      </c>
      <c r="C1119" t="str">
        <f t="shared" si="102"/>
        <v>Sep-29</v>
      </c>
      <c r="D1119">
        <f t="shared" si="104"/>
        <v>9</v>
      </c>
      <c r="E1119">
        <f t="shared" si="105"/>
        <v>9</v>
      </c>
      <c r="F1119" t="str">
        <f t="shared" si="106"/>
        <v>Sun</v>
      </c>
      <c r="G1119">
        <f>WEEKNUM(Calender[[#This Row],[Date]])</f>
        <v>37</v>
      </c>
      <c r="H1119" s="110" t="str">
        <f>TEXT(Calender[[#This Row],[Date]],"yymmdd")</f>
        <v>290909</v>
      </c>
    </row>
    <row r="1120" spans="1:8" x14ac:dyDescent="0.3">
      <c r="A1120" s="17">
        <f t="shared" si="107"/>
        <v>47371</v>
      </c>
      <c r="B1120">
        <f t="shared" si="103"/>
        <v>2029</v>
      </c>
      <c r="C1120" t="str">
        <f t="shared" si="102"/>
        <v>Sep-29</v>
      </c>
      <c r="D1120">
        <f t="shared" si="104"/>
        <v>9</v>
      </c>
      <c r="E1120">
        <f t="shared" si="105"/>
        <v>10</v>
      </c>
      <c r="F1120" t="str">
        <f t="shared" si="106"/>
        <v>Mon</v>
      </c>
      <c r="G1120">
        <f>WEEKNUM(Calender[[#This Row],[Date]])</f>
        <v>37</v>
      </c>
      <c r="H1120" s="110" t="str">
        <f>TEXT(Calender[[#This Row],[Date]],"yymmdd")</f>
        <v>290910</v>
      </c>
    </row>
    <row r="1121" spans="1:8" x14ac:dyDescent="0.3">
      <c r="A1121" s="17">
        <f t="shared" si="107"/>
        <v>47372</v>
      </c>
      <c r="B1121">
        <f t="shared" si="103"/>
        <v>2029</v>
      </c>
      <c r="C1121" t="str">
        <f t="shared" si="102"/>
        <v>Sep-29</v>
      </c>
      <c r="D1121">
        <f t="shared" si="104"/>
        <v>9</v>
      </c>
      <c r="E1121">
        <f t="shared" si="105"/>
        <v>11</v>
      </c>
      <c r="F1121" t="str">
        <f t="shared" si="106"/>
        <v>Tue</v>
      </c>
      <c r="G1121">
        <f>WEEKNUM(Calender[[#This Row],[Date]])</f>
        <v>37</v>
      </c>
      <c r="H1121" s="110" t="str">
        <f>TEXT(Calender[[#This Row],[Date]],"yymmdd")</f>
        <v>290911</v>
      </c>
    </row>
    <row r="1122" spans="1:8" x14ac:dyDescent="0.3">
      <c r="A1122" s="17">
        <f t="shared" si="107"/>
        <v>47373</v>
      </c>
      <c r="B1122">
        <f t="shared" si="103"/>
        <v>2029</v>
      </c>
      <c r="C1122" t="str">
        <f t="shared" si="102"/>
        <v>Sep-29</v>
      </c>
      <c r="D1122">
        <f t="shared" si="104"/>
        <v>9</v>
      </c>
      <c r="E1122">
        <f t="shared" si="105"/>
        <v>12</v>
      </c>
      <c r="F1122" t="str">
        <f t="shared" si="106"/>
        <v>Wed</v>
      </c>
      <c r="G1122">
        <f>WEEKNUM(Calender[[#This Row],[Date]])</f>
        <v>37</v>
      </c>
      <c r="H1122" s="110" t="str">
        <f>TEXT(Calender[[#This Row],[Date]],"yymmdd")</f>
        <v>290912</v>
      </c>
    </row>
    <row r="1123" spans="1:8" x14ac:dyDescent="0.3">
      <c r="A1123" s="17">
        <f t="shared" si="107"/>
        <v>47374</v>
      </c>
      <c r="B1123">
        <f t="shared" si="103"/>
        <v>2029</v>
      </c>
      <c r="C1123" t="str">
        <f t="shared" si="102"/>
        <v>Sep-29</v>
      </c>
      <c r="D1123">
        <f t="shared" si="104"/>
        <v>9</v>
      </c>
      <c r="E1123">
        <f t="shared" si="105"/>
        <v>13</v>
      </c>
      <c r="F1123" t="str">
        <f t="shared" si="106"/>
        <v>Thu</v>
      </c>
      <c r="G1123">
        <f>WEEKNUM(Calender[[#This Row],[Date]])</f>
        <v>37</v>
      </c>
      <c r="H1123" s="110" t="str">
        <f>TEXT(Calender[[#This Row],[Date]],"yymmdd")</f>
        <v>290913</v>
      </c>
    </row>
    <row r="1124" spans="1:8" x14ac:dyDescent="0.3">
      <c r="A1124" s="17">
        <f t="shared" si="107"/>
        <v>47375</v>
      </c>
      <c r="B1124">
        <f t="shared" si="103"/>
        <v>2029</v>
      </c>
      <c r="C1124" t="str">
        <f t="shared" si="102"/>
        <v>Sep-29</v>
      </c>
      <c r="D1124">
        <f t="shared" si="104"/>
        <v>9</v>
      </c>
      <c r="E1124">
        <f t="shared" si="105"/>
        <v>14</v>
      </c>
      <c r="F1124" t="str">
        <f t="shared" si="106"/>
        <v>Fri</v>
      </c>
      <c r="G1124">
        <f>WEEKNUM(Calender[[#This Row],[Date]])</f>
        <v>37</v>
      </c>
      <c r="H1124" s="110" t="str">
        <f>TEXT(Calender[[#This Row],[Date]],"yymmdd")</f>
        <v>290914</v>
      </c>
    </row>
    <row r="1125" spans="1:8" x14ac:dyDescent="0.3">
      <c r="A1125" s="17">
        <f t="shared" si="107"/>
        <v>47376</v>
      </c>
      <c r="B1125">
        <f t="shared" si="103"/>
        <v>2029</v>
      </c>
      <c r="C1125" t="str">
        <f t="shared" si="102"/>
        <v>Sep-29</v>
      </c>
      <c r="D1125">
        <f t="shared" si="104"/>
        <v>9</v>
      </c>
      <c r="E1125">
        <f t="shared" si="105"/>
        <v>15</v>
      </c>
      <c r="F1125" t="str">
        <f t="shared" si="106"/>
        <v>Sat</v>
      </c>
      <c r="G1125">
        <f>WEEKNUM(Calender[[#This Row],[Date]])</f>
        <v>37</v>
      </c>
      <c r="H1125" s="110" t="str">
        <f>TEXT(Calender[[#This Row],[Date]],"yymmdd")</f>
        <v>290915</v>
      </c>
    </row>
    <row r="1126" spans="1:8" x14ac:dyDescent="0.3">
      <c r="A1126" s="17">
        <f t="shared" si="107"/>
        <v>47377</v>
      </c>
      <c r="B1126">
        <f t="shared" si="103"/>
        <v>2029</v>
      </c>
      <c r="C1126" t="str">
        <f t="shared" si="102"/>
        <v>Sep-29</v>
      </c>
      <c r="D1126">
        <f t="shared" si="104"/>
        <v>9</v>
      </c>
      <c r="E1126">
        <f t="shared" si="105"/>
        <v>16</v>
      </c>
      <c r="F1126" t="str">
        <f t="shared" si="106"/>
        <v>Sun</v>
      </c>
      <c r="G1126">
        <f>WEEKNUM(Calender[[#This Row],[Date]])</f>
        <v>38</v>
      </c>
      <c r="H1126" s="110" t="str">
        <f>TEXT(Calender[[#This Row],[Date]],"yymmdd")</f>
        <v>290916</v>
      </c>
    </row>
    <row r="1127" spans="1:8" x14ac:dyDescent="0.3">
      <c r="A1127" s="17">
        <f t="shared" si="107"/>
        <v>47378</v>
      </c>
      <c r="B1127">
        <f t="shared" si="103"/>
        <v>2029</v>
      </c>
      <c r="C1127" t="str">
        <f t="shared" si="102"/>
        <v>Sep-29</v>
      </c>
      <c r="D1127">
        <f t="shared" si="104"/>
        <v>9</v>
      </c>
      <c r="E1127">
        <f t="shared" si="105"/>
        <v>17</v>
      </c>
      <c r="F1127" t="str">
        <f t="shared" si="106"/>
        <v>Mon</v>
      </c>
      <c r="G1127">
        <f>WEEKNUM(Calender[[#This Row],[Date]])</f>
        <v>38</v>
      </c>
      <c r="H1127" s="110" t="str">
        <f>TEXT(Calender[[#This Row],[Date]],"yymmdd")</f>
        <v>290917</v>
      </c>
    </row>
    <row r="1128" spans="1:8" x14ac:dyDescent="0.3">
      <c r="A1128" s="17">
        <f t="shared" si="107"/>
        <v>47379</v>
      </c>
      <c r="B1128">
        <f t="shared" si="103"/>
        <v>2029</v>
      </c>
      <c r="C1128" t="str">
        <f t="shared" si="102"/>
        <v>Sep-29</v>
      </c>
      <c r="D1128">
        <f t="shared" si="104"/>
        <v>9</v>
      </c>
      <c r="E1128">
        <f t="shared" si="105"/>
        <v>18</v>
      </c>
      <c r="F1128" t="str">
        <f t="shared" si="106"/>
        <v>Tue</v>
      </c>
      <c r="G1128">
        <f>WEEKNUM(Calender[[#This Row],[Date]])</f>
        <v>38</v>
      </c>
      <c r="H1128" s="110" t="str">
        <f>TEXT(Calender[[#This Row],[Date]],"yymmdd")</f>
        <v>290918</v>
      </c>
    </row>
    <row r="1129" spans="1:8" x14ac:dyDescent="0.3">
      <c r="A1129" s="17">
        <f t="shared" si="107"/>
        <v>47380</v>
      </c>
      <c r="B1129">
        <f t="shared" si="103"/>
        <v>2029</v>
      </c>
      <c r="C1129" t="str">
        <f t="shared" si="102"/>
        <v>Sep-29</v>
      </c>
      <c r="D1129">
        <f t="shared" si="104"/>
        <v>9</v>
      </c>
      <c r="E1129">
        <f t="shared" si="105"/>
        <v>19</v>
      </c>
      <c r="F1129" t="str">
        <f t="shared" si="106"/>
        <v>Wed</v>
      </c>
      <c r="G1129">
        <f>WEEKNUM(Calender[[#This Row],[Date]])</f>
        <v>38</v>
      </c>
      <c r="H1129" s="110" t="str">
        <f>TEXT(Calender[[#This Row],[Date]],"yymmdd")</f>
        <v>290919</v>
      </c>
    </row>
    <row r="1130" spans="1:8" x14ac:dyDescent="0.3">
      <c r="A1130" s="17">
        <f t="shared" si="107"/>
        <v>47381</v>
      </c>
      <c r="B1130">
        <f t="shared" si="103"/>
        <v>2029</v>
      </c>
      <c r="C1130" t="str">
        <f t="shared" si="102"/>
        <v>Sep-29</v>
      </c>
      <c r="D1130">
        <f t="shared" si="104"/>
        <v>9</v>
      </c>
      <c r="E1130">
        <f t="shared" si="105"/>
        <v>20</v>
      </c>
      <c r="F1130" t="str">
        <f t="shared" si="106"/>
        <v>Thu</v>
      </c>
      <c r="G1130">
        <f>WEEKNUM(Calender[[#This Row],[Date]])</f>
        <v>38</v>
      </c>
      <c r="H1130" s="110" t="str">
        <f>TEXT(Calender[[#This Row],[Date]],"yymmdd")</f>
        <v>290920</v>
      </c>
    </row>
    <row r="1131" spans="1:8" x14ac:dyDescent="0.3">
      <c r="A1131" s="17">
        <f t="shared" si="107"/>
        <v>47382</v>
      </c>
      <c r="B1131">
        <f t="shared" si="103"/>
        <v>2029</v>
      </c>
      <c r="C1131" t="str">
        <f t="shared" si="102"/>
        <v>Sep-29</v>
      </c>
      <c r="D1131">
        <f t="shared" si="104"/>
        <v>9</v>
      </c>
      <c r="E1131">
        <f t="shared" si="105"/>
        <v>21</v>
      </c>
      <c r="F1131" t="str">
        <f t="shared" si="106"/>
        <v>Fri</v>
      </c>
      <c r="G1131">
        <f>WEEKNUM(Calender[[#This Row],[Date]])</f>
        <v>38</v>
      </c>
      <c r="H1131" s="110" t="str">
        <f>TEXT(Calender[[#This Row],[Date]],"yymmdd")</f>
        <v>290921</v>
      </c>
    </row>
    <row r="1132" spans="1:8" x14ac:dyDescent="0.3">
      <c r="A1132" s="17">
        <f t="shared" si="107"/>
        <v>47383</v>
      </c>
      <c r="B1132">
        <f t="shared" si="103"/>
        <v>2029</v>
      </c>
      <c r="C1132" t="str">
        <f t="shared" si="102"/>
        <v>Sep-29</v>
      </c>
      <c r="D1132">
        <f t="shared" si="104"/>
        <v>9</v>
      </c>
      <c r="E1132">
        <f t="shared" si="105"/>
        <v>22</v>
      </c>
      <c r="F1132" t="str">
        <f t="shared" si="106"/>
        <v>Sat</v>
      </c>
      <c r="G1132">
        <f>WEEKNUM(Calender[[#This Row],[Date]])</f>
        <v>38</v>
      </c>
      <c r="H1132" s="110" t="str">
        <f>TEXT(Calender[[#This Row],[Date]],"yymmdd")</f>
        <v>290922</v>
      </c>
    </row>
    <row r="1133" spans="1:8" x14ac:dyDescent="0.3">
      <c r="A1133" s="17">
        <f t="shared" si="107"/>
        <v>47384</v>
      </c>
      <c r="B1133">
        <f t="shared" si="103"/>
        <v>2029</v>
      </c>
      <c r="C1133" t="str">
        <f t="shared" si="102"/>
        <v>Sep-29</v>
      </c>
      <c r="D1133">
        <f t="shared" si="104"/>
        <v>9</v>
      </c>
      <c r="E1133">
        <f t="shared" si="105"/>
        <v>23</v>
      </c>
      <c r="F1133" t="str">
        <f t="shared" si="106"/>
        <v>Sun</v>
      </c>
      <c r="G1133">
        <f>WEEKNUM(Calender[[#This Row],[Date]])</f>
        <v>39</v>
      </c>
      <c r="H1133" s="110" t="str">
        <f>TEXT(Calender[[#This Row],[Date]],"yymmdd")</f>
        <v>290923</v>
      </c>
    </row>
    <row r="1134" spans="1:8" x14ac:dyDescent="0.3">
      <c r="A1134" s="17">
        <f t="shared" si="107"/>
        <v>47385</v>
      </c>
      <c r="B1134">
        <f t="shared" si="103"/>
        <v>2029</v>
      </c>
      <c r="C1134" t="str">
        <f t="shared" si="102"/>
        <v>Sep-29</v>
      </c>
      <c r="D1134">
        <f t="shared" si="104"/>
        <v>9</v>
      </c>
      <c r="E1134">
        <f t="shared" si="105"/>
        <v>24</v>
      </c>
      <c r="F1134" t="str">
        <f t="shared" si="106"/>
        <v>Mon</v>
      </c>
      <c r="G1134">
        <f>WEEKNUM(Calender[[#This Row],[Date]])</f>
        <v>39</v>
      </c>
      <c r="H1134" s="110" t="str">
        <f>TEXT(Calender[[#This Row],[Date]],"yymmdd")</f>
        <v>290924</v>
      </c>
    </row>
    <row r="1135" spans="1:8" x14ac:dyDescent="0.3">
      <c r="A1135" s="17">
        <f t="shared" si="107"/>
        <v>47386</v>
      </c>
      <c r="B1135">
        <f t="shared" si="103"/>
        <v>2029</v>
      </c>
      <c r="C1135" t="str">
        <f t="shared" si="102"/>
        <v>Sep-29</v>
      </c>
      <c r="D1135">
        <f t="shared" si="104"/>
        <v>9</v>
      </c>
      <c r="E1135">
        <f t="shared" si="105"/>
        <v>25</v>
      </c>
      <c r="F1135" t="str">
        <f t="shared" si="106"/>
        <v>Tue</v>
      </c>
      <c r="G1135">
        <f>WEEKNUM(Calender[[#This Row],[Date]])</f>
        <v>39</v>
      </c>
      <c r="H1135" s="110" t="str">
        <f>TEXT(Calender[[#This Row],[Date]],"yymmdd")</f>
        <v>290925</v>
      </c>
    </row>
    <row r="1136" spans="1:8" x14ac:dyDescent="0.3">
      <c r="A1136" s="17">
        <f t="shared" si="107"/>
        <v>47387</v>
      </c>
      <c r="B1136">
        <f t="shared" si="103"/>
        <v>2029</v>
      </c>
      <c r="C1136" t="str">
        <f t="shared" si="102"/>
        <v>Sep-29</v>
      </c>
      <c r="D1136">
        <f t="shared" si="104"/>
        <v>9</v>
      </c>
      <c r="E1136">
        <f t="shared" si="105"/>
        <v>26</v>
      </c>
      <c r="F1136" t="str">
        <f t="shared" si="106"/>
        <v>Wed</v>
      </c>
      <c r="G1136">
        <f>WEEKNUM(Calender[[#This Row],[Date]])</f>
        <v>39</v>
      </c>
      <c r="H1136" s="110" t="str">
        <f>TEXT(Calender[[#This Row],[Date]],"yymmdd")</f>
        <v>290926</v>
      </c>
    </row>
    <row r="1137" spans="1:8" x14ac:dyDescent="0.3">
      <c r="A1137" s="17">
        <f t="shared" si="107"/>
        <v>47388</v>
      </c>
      <c r="B1137">
        <f t="shared" si="103"/>
        <v>2029</v>
      </c>
      <c r="C1137" t="str">
        <f t="shared" si="102"/>
        <v>Sep-29</v>
      </c>
      <c r="D1137">
        <f t="shared" si="104"/>
        <v>9</v>
      </c>
      <c r="E1137">
        <f t="shared" si="105"/>
        <v>27</v>
      </c>
      <c r="F1137" t="str">
        <f t="shared" si="106"/>
        <v>Thu</v>
      </c>
      <c r="G1137">
        <f>WEEKNUM(Calender[[#This Row],[Date]])</f>
        <v>39</v>
      </c>
      <c r="H1137" s="110" t="str">
        <f>TEXT(Calender[[#This Row],[Date]],"yymmdd")</f>
        <v>290927</v>
      </c>
    </row>
    <row r="1138" spans="1:8" x14ac:dyDescent="0.3">
      <c r="A1138" s="17">
        <f t="shared" si="107"/>
        <v>47389</v>
      </c>
      <c r="B1138">
        <f t="shared" si="103"/>
        <v>2029</v>
      </c>
      <c r="C1138" t="str">
        <f t="shared" si="102"/>
        <v>Sep-29</v>
      </c>
      <c r="D1138">
        <f t="shared" si="104"/>
        <v>9</v>
      </c>
      <c r="E1138">
        <f t="shared" si="105"/>
        <v>28</v>
      </c>
      <c r="F1138" t="str">
        <f t="shared" si="106"/>
        <v>Fri</v>
      </c>
      <c r="G1138">
        <f>WEEKNUM(Calender[[#This Row],[Date]])</f>
        <v>39</v>
      </c>
      <c r="H1138" s="110" t="str">
        <f>TEXT(Calender[[#This Row],[Date]],"yymmdd")</f>
        <v>290928</v>
      </c>
    </row>
    <row r="1139" spans="1:8" x14ac:dyDescent="0.3">
      <c r="A1139" s="17">
        <f t="shared" si="107"/>
        <v>47390</v>
      </c>
      <c r="B1139">
        <f t="shared" si="103"/>
        <v>2029</v>
      </c>
      <c r="C1139" t="str">
        <f t="shared" si="102"/>
        <v>Sep-29</v>
      </c>
      <c r="D1139">
        <f t="shared" si="104"/>
        <v>9</v>
      </c>
      <c r="E1139">
        <f t="shared" si="105"/>
        <v>29</v>
      </c>
      <c r="F1139" t="str">
        <f t="shared" si="106"/>
        <v>Sat</v>
      </c>
      <c r="G1139">
        <f>WEEKNUM(Calender[[#This Row],[Date]])</f>
        <v>39</v>
      </c>
      <c r="H1139" s="110" t="str">
        <f>TEXT(Calender[[#This Row],[Date]],"yymmdd")</f>
        <v>290929</v>
      </c>
    </row>
    <row r="1140" spans="1:8" x14ac:dyDescent="0.3">
      <c r="A1140" s="17">
        <f t="shared" si="107"/>
        <v>47391</v>
      </c>
      <c r="B1140">
        <f t="shared" si="103"/>
        <v>2029</v>
      </c>
      <c r="C1140" t="str">
        <f t="shared" si="102"/>
        <v>Sep-29</v>
      </c>
      <c r="D1140">
        <f t="shared" si="104"/>
        <v>9</v>
      </c>
      <c r="E1140">
        <f t="shared" si="105"/>
        <v>30</v>
      </c>
      <c r="F1140" t="str">
        <f t="shared" si="106"/>
        <v>Sun</v>
      </c>
      <c r="G1140">
        <f>WEEKNUM(Calender[[#This Row],[Date]])</f>
        <v>40</v>
      </c>
      <c r="H1140" s="110" t="str">
        <f>TEXT(Calender[[#This Row],[Date]],"yymmdd")</f>
        <v>290930</v>
      </c>
    </row>
    <row r="1141" spans="1:8" x14ac:dyDescent="0.3">
      <c r="A1141" s="17">
        <f t="shared" si="107"/>
        <v>47392</v>
      </c>
      <c r="B1141">
        <f t="shared" si="103"/>
        <v>2029</v>
      </c>
      <c r="C1141" t="str">
        <f t="shared" si="102"/>
        <v>Oct-29</v>
      </c>
      <c r="D1141">
        <f t="shared" si="104"/>
        <v>10</v>
      </c>
      <c r="E1141">
        <f t="shared" si="105"/>
        <v>1</v>
      </c>
      <c r="F1141" t="str">
        <f t="shared" si="106"/>
        <v>Mon</v>
      </c>
      <c r="G1141">
        <f>WEEKNUM(Calender[[#This Row],[Date]])</f>
        <v>40</v>
      </c>
      <c r="H1141" s="110" t="str">
        <f>TEXT(Calender[[#This Row],[Date]],"yymmdd")</f>
        <v>291001</v>
      </c>
    </row>
    <row r="1142" spans="1:8" x14ac:dyDescent="0.3">
      <c r="A1142" s="17">
        <f t="shared" si="107"/>
        <v>47393</v>
      </c>
      <c r="B1142">
        <f t="shared" si="103"/>
        <v>2029</v>
      </c>
      <c r="C1142" t="str">
        <f t="shared" si="102"/>
        <v>Oct-29</v>
      </c>
      <c r="D1142">
        <f t="shared" si="104"/>
        <v>10</v>
      </c>
      <c r="E1142">
        <f t="shared" si="105"/>
        <v>2</v>
      </c>
      <c r="F1142" t="str">
        <f t="shared" si="106"/>
        <v>Tue</v>
      </c>
      <c r="G1142">
        <f>WEEKNUM(Calender[[#This Row],[Date]])</f>
        <v>40</v>
      </c>
      <c r="H1142" s="110" t="str">
        <f>TEXT(Calender[[#This Row],[Date]],"yymmdd")</f>
        <v>291002</v>
      </c>
    </row>
    <row r="1143" spans="1:8" x14ac:dyDescent="0.3">
      <c r="A1143" s="17">
        <f t="shared" si="107"/>
        <v>47394</v>
      </c>
      <c r="B1143">
        <f t="shared" si="103"/>
        <v>2029</v>
      </c>
      <c r="C1143" t="str">
        <f t="shared" si="102"/>
        <v>Oct-29</v>
      </c>
      <c r="D1143">
        <f t="shared" si="104"/>
        <v>10</v>
      </c>
      <c r="E1143">
        <f t="shared" si="105"/>
        <v>3</v>
      </c>
      <c r="F1143" t="str">
        <f t="shared" si="106"/>
        <v>Wed</v>
      </c>
      <c r="G1143">
        <f>WEEKNUM(Calender[[#This Row],[Date]])</f>
        <v>40</v>
      </c>
      <c r="H1143" s="110" t="str">
        <f>TEXT(Calender[[#This Row],[Date]],"yymmdd")</f>
        <v>291003</v>
      </c>
    </row>
    <row r="1144" spans="1:8" x14ac:dyDescent="0.3">
      <c r="A1144" s="17">
        <f t="shared" si="107"/>
        <v>47395</v>
      </c>
      <c r="B1144">
        <f t="shared" si="103"/>
        <v>2029</v>
      </c>
      <c r="C1144" t="str">
        <f t="shared" si="102"/>
        <v>Oct-29</v>
      </c>
      <c r="D1144">
        <f t="shared" si="104"/>
        <v>10</v>
      </c>
      <c r="E1144">
        <f t="shared" si="105"/>
        <v>4</v>
      </c>
      <c r="F1144" t="str">
        <f t="shared" si="106"/>
        <v>Thu</v>
      </c>
      <c r="G1144">
        <f>WEEKNUM(Calender[[#This Row],[Date]])</f>
        <v>40</v>
      </c>
      <c r="H1144" s="110" t="str">
        <f>TEXT(Calender[[#This Row],[Date]],"yymmdd")</f>
        <v>291004</v>
      </c>
    </row>
    <row r="1145" spans="1:8" x14ac:dyDescent="0.3">
      <c r="A1145" s="17">
        <f t="shared" si="107"/>
        <v>47396</v>
      </c>
      <c r="B1145">
        <f t="shared" si="103"/>
        <v>2029</v>
      </c>
      <c r="C1145" t="str">
        <f t="shared" si="102"/>
        <v>Oct-29</v>
      </c>
      <c r="D1145">
        <f t="shared" si="104"/>
        <v>10</v>
      </c>
      <c r="E1145">
        <f t="shared" si="105"/>
        <v>5</v>
      </c>
      <c r="F1145" t="str">
        <f t="shared" si="106"/>
        <v>Fri</v>
      </c>
      <c r="G1145">
        <f>WEEKNUM(Calender[[#This Row],[Date]])</f>
        <v>40</v>
      </c>
      <c r="H1145" s="110" t="str">
        <f>TEXT(Calender[[#This Row],[Date]],"yymmdd")</f>
        <v>291005</v>
      </c>
    </row>
    <row r="1146" spans="1:8" x14ac:dyDescent="0.3">
      <c r="A1146" s="17">
        <f t="shared" si="107"/>
        <v>47397</v>
      </c>
      <c r="B1146">
        <f t="shared" si="103"/>
        <v>2029</v>
      </c>
      <c r="C1146" t="str">
        <f t="shared" si="102"/>
        <v>Oct-29</v>
      </c>
      <c r="D1146">
        <f t="shared" si="104"/>
        <v>10</v>
      </c>
      <c r="E1146">
        <f t="shared" si="105"/>
        <v>6</v>
      </c>
      <c r="F1146" t="str">
        <f t="shared" si="106"/>
        <v>Sat</v>
      </c>
      <c r="G1146">
        <f>WEEKNUM(Calender[[#This Row],[Date]])</f>
        <v>40</v>
      </c>
      <c r="H1146" s="110" t="str">
        <f>TEXT(Calender[[#This Row],[Date]],"yymmdd")</f>
        <v>291006</v>
      </c>
    </row>
    <row r="1147" spans="1:8" x14ac:dyDescent="0.3">
      <c r="A1147" s="17">
        <f t="shared" si="107"/>
        <v>47398</v>
      </c>
      <c r="B1147">
        <f t="shared" si="103"/>
        <v>2029</v>
      </c>
      <c r="C1147" t="str">
        <f t="shared" si="102"/>
        <v>Oct-29</v>
      </c>
      <c r="D1147">
        <f t="shared" si="104"/>
        <v>10</v>
      </c>
      <c r="E1147">
        <f t="shared" si="105"/>
        <v>7</v>
      </c>
      <c r="F1147" t="str">
        <f t="shared" si="106"/>
        <v>Sun</v>
      </c>
      <c r="G1147">
        <f>WEEKNUM(Calender[[#This Row],[Date]])</f>
        <v>41</v>
      </c>
      <c r="H1147" s="110" t="str">
        <f>TEXT(Calender[[#This Row],[Date]],"yymmdd")</f>
        <v>291007</v>
      </c>
    </row>
    <row r="1148" spans="1:8" x14ac:dyDescent="0.3">
      <c r="A1148" s="17">
        <f t="shared" si="107"/>
        <v>47399</v>
      </c>
      <c r="B1148">
        <f t="shared" si="103"/>
        <v>2029</v>
      </c>
      <c r="C1148" t="str">
        <f t="shared" si="102"/>
        <v>Oct-29</v>
      </c>
      <c r="D1148">
        <f t="shared" si="104"/>
        <v>10</v>
      </c>
      <c r="E1148">
        <f t="shared" si="105"/>
        <v>8</v>
      </c>
      <c r="F1148" t="str">
        <f t="shared" si="106"/>
        <v>Mon</v>
      </c>
      <c r="G1148">
        <f>WEEKNUM(Calender[[#This Row],[Date]])</f>
        <v>41</v>
      </c>
      <c r="H1148" s="110" t="str">
        <f>TEXT(Calender[[#This Row],[Date]],"yymmdd")</f>
        <v>291008</v>
      </c>
    </row>
    <row r="1149" spans="1:8" x14ac:dyDescent="0.3">
      <c r="A1149" s="17">
        <f t="shared" si="107"/>
        <v>47400</v>
      </c>
      <c r="B1149">
        <f t="shared" si="103"/>
        <v>2029</v>
      </c>
      <c r="C1149" t="str">
        <f t="shared" si="102"/>
        <v>Oct-29</v>
      </c>
      <c r="D1149">
        <f t="shared" si="104"/>
        <v>10</v>
      </c>
      <c r="E1149">
        <f t="shared" si="105"/>
        <v>9</v>
      </c>
      <c r="F1149" t="str">
        <f t="shared" si="106"/>
        <v>Tue</v>
      </c>
      <c r="G1149">
        <f>WEEKNUM(Calender[[#This Row],[Date]])</f>
        <v>41</v>
      </c>
      <c r="H1149" s="110" t="str">
        <f>TEXT(Calender[[#This Row],[Date]],"yymmdd")</f>
        <v>291009</v>
      </c>
    </row>
    <row r="1150" spans="1:8" x14ac:dyDescent="0.3">
      <c r="A1150" s="17">
        <f t="shared" si="107"/>
        <v>47401</v>
      </c>
      <c r="B1150">
        <f t="shared" si="103"/>
        <v>2029</v>
      </c>
      <c r="C1150" t="str">
        <f t="shared" si="102"/>
        <v>Oct-29</v>
      </c>
      <c r="D1150">
        <f t="shared" si="104"/>
        <v>10</v>
      </c>
      <c r="E1150">
        <f t="shared" si="105"/>
        <v>10</v>
      </c>
      <c r="F1150" t="str">
        <f t="shared" si="106"/>
        <v>Wed</v>
      </c>
      <c r="G1150">
        <f>WEEKNUM(Calender[[#This Row],[Date]])</f>
        <v>41</v>
      </c>
      <c r="H1150" s="110" t="str">
        <f>TEXT(Calender[[#This Row],[Date]],"yymmdd")</f>
        <v>291010</v>
      </c>
    </row>
    <row r="1151" spans="1:8" x14ac:dyDescent="0.3">
      <c r="A1151" s="17">
        <f t="shared" si="107"/>
        <v>47402</v>
      </c>
      <c r="B1151">
        <f t="shared" si="103"/>
        <v>2029</v>
      </c>
      <c r="C1151" t="str">
        <f t="shared" si="102"/>
        <v>Oct-29</v>
      </c>
      <c r="D1151">
        <f t="shared" si="104"/>
        <v>10</v>
      </c>
      <c r="E1151">
        <f t="shared" si="105"/>
        <v>11</v>
      </c>
      <c r="F1151" t="str">
        <f t="shared" si="106"/>
        <v>Thu</v>
      </c>
      <c r="G1151">
        <f>WEEKNUM(Calender[[#This Row],[Date]])</f>
        <v>41</v>
      </c>
      <c r="H1151" s="110" t="str">
        <f>TEXT(Calender[[#This Row],[Date]],"yymmdd")</f>
        <v>291011</v>
      </c>
    </row>
    <row r="1152" spans="1:8" x14ac:dyDescent="0.3">
      <c r="A1152" s="17">
        <f t="shared" si="107"/>
        <v>47403</v>
      </c>
      <c r="B1152">
        <f t="shared" si="103"/>
        <v>2029</v>
      </c>
      <c r="C1152" t="str">
        <f t="shared" si="102"/>
        <v>Oct-29</v>
      </c>
      <c r="D1152">
        <f t="shared" si="104"/>
        <v>10</v>
      </c>
      <c r="E1152">
        <f t="shared" si="105"/>
        <v>12</v>
      </c>
      <c r="F1152" t="str">
        <f t="shared" si="106"/>
        <v>Fri</v>
      </c>
      <c r="G1152">
        <f>WEEKNUM(Calender[[#This Row],[Date]])</f>
        <v>41</v>
      </c>
      <c r="H1152" s="110" t="str">
        <f>TEXT(Calender[[#This Row],[Date]],"yymmdd")</f>
        <v>291012</v>
      </c>
    </row>
    <row r="1153" spans="1:8" x14ac:dyDescent="0.3">
      <c r="A1153" s="17">
        <f t="shared" si="107"/>
        <v>47404</v>
      </c>
      <c r="B1153">
        <f t="shared" si="103"/>
        <v>2029</v>
      </c>
      <c r="C1153" t="str">
        <f t="shared" si="102"/>
        <v>Oct-29</v>
      </c>
      <c r="D1153">
        <f t="shared" si="104"/>
        <v>10</v>
      </c>
      <c r="E1153">
        <f t="shared" si="105"/>
        <v>13</v>
      </c>
      <c r="F1153" t="str">
        <f t="shared" si="106"/>
        <v>Sat</v>
      </c>
      <c r="G1153">
        <f>WEEKNUM(Calender[[#This Row],[Date]])</f>
        <v>41</v>
      </c>
      <c r="H1153" s="110" t="str">
        <f>TEXT(Calender[[#This Row],[Date]],"yymmdd")</f>
        <v>291013</v>
      </c>
    </row>
    <row r="1154" spans="1:8" x14ac:dyDescent="0.3">
      <c r="A1154" s="17">
        <f t="shared" si="107"/>
        <v>47405</v>
      </c>
      <c r="B1154">
        <f t="shared" si="103"/>
        <v>2029</v>
      </c>
      <c r="C1154" t="str">
        <f t="shared" ref="C1154:C1217" si="108">TEXT(A1154,"mmm-yy")</f>
        <v>Oct-29</v>
      </c>
      <c r="D1154">
        <f t="shared" si="104"/>
        <v>10</v>
      </c>
      <c r="E1154">
        <f t="shared" si="105"/>
        <v>14</v>
      </c>
      <c r="F1154" t="str">
        <f t="shared" si="106"/>
        <v>Sun</v>
      </c>
      <c r="G1154">
        <f>WEEKNUM(Calender[[#This Row],[Date]])</f>
        <v>42</v>
      </c>
      <c r="H1154" s="110" t="str">
        <f>TEXT(Calender[[#This Row],[Date]],"yymmdd")</f>
        <v>291014</v>
      </c>
    </row>
    <row r="1155" spans="1:8" x14ac:dyDescent="0.3">
      <c r="A1155" s="17">
        <f t="shared" si="107"/>
        <v>47406</v>
      </c>
      <c r="B1155">
        <f t="shared" ref="B1155:B1218" si="109">YEAR(A1155)</f>
        <v>2029</v>
      </c>
      <c r="C1155" t="str">
        <f t="shared" si="108"/>
        <v>Oct-29</v>
      </c>
      <c r="D1155">
        <f t="shared" ref="D1155:D1218" si="110">MONTH(A1155)</f>
        <v>10</v>
      </c>
      <c r="E1155">
        <f t="shared" ref="E1155:E1218" si="111">DAY(A1155)</f>
        <v>15</v>
      </c>
      <c r="F1155" t="str">
        <f t="shared" ref="F1155:F1218" si="112">TEXT(A1155,"ddd")</f>
        <v>Mon</v>
      </c>
      <c r="G1155">
        <f>WEEKNUM(Calender[[#This Row],[Date]])</f>
        <v>42</v>
      </c>
      <c r="H1155" s="110" t="str">
        <f>TEXT(Calender[[#This Row],[Date]],"yymmdd")</f>
        <v>291015</v>
      </c>
    </row>
    <row r="1156" spans="1:8" x14ac:dyDescent="0.3">
      <c r="A1156" s="17">
        <f t="shared" ref="A1156:A1219" si="113">A1155+1</f>
        <v>47407</v>
      </c>
      <c r="B1156">
        <f t="shared" si="109"/>
        <v>2029</v>
      </c>
      <c r="C1156" t="str">
        <f t="shared" si="108"/>
        <v>Oct-29</v>
      </c>
      <c r="D1156">
        <f t="shared" si="110"/>
        <v>10</v>
      </c>
      <c r="E1156">
        <f t="shared" si="111"/>
        <v>16</v>
      </c>
      <c r="F1156" t="str">
        <f t="shared" si="112"/>
        <v>Tue</v>
      </c>
      <c r="G1156">
        <f>WEEKNUM(Calender[[#This Row],[Date]])</f>
        <v>42</v>
      </c>
      <c r="H1156" s="110" t="str">
        <f>TEXT(Calender[[#This Row],[Date]],"yymmdd")</f>
        <v>291016</v>
      </c>
    </row>
    <row r="1157" spans="1:8" x14ac:dyDescent="0.3">
      <c r="A1157" s="17">
        <f t="shared" si="113"/>
        <v>47408</v>
      </c>
      <c r="B1157">
        <f t="shared" si="109"/>
        <v>2029</v>
      </c>
      <c r="C1157" t="str">
        <f t="shared" si="108"/>
        <v>Oct-29</v>
      </c>
      <c r="D1157">
        <f t="shared" si="110"/>
        <v>10</v>
      </c>
      <c r="E1157">
        <f t="shared" si="111"/>
        <v>17</v>
      </c>
      <c r="F1157" t="str">
        <f t="shared" si="112"/>
        <v>Wed</v>
      </c>
      <c r="G1157">
        <f>WEEKNUM(Calender[[#This Row],[Date]])</f>
        <v>42</v>
      </c>
      <c r="H1157" s="110" t="str">
        <f>TEXT(Calender[[#This Row],[Date]],"yymmdd")</f>
        <v>291017</v>
      </c>
    </row>
    <row r="1158" spans="1:8" x14ac:dyDescent="0.3">
      <c r="A1158" s="17">
        <f t="shared" si="113"/>
        <v>47409</v>
      </c>
      <c r="B1158">
        <f t="shared" si="109"/>
        <v>2029</v>
      </c>
      <c r="C1158" t="str">
        <f t="shared" si="108"/>
        <v>Oct-29</v>
      </c>
      <c r="D1158">
        <f t="shared" si="110"/>
        <v>10</v>
      </c>
      <c r="E1158">
        <f t="shared" si="111"/>
        <v>18</v>
      </c>
      <c r="F1158" t="str">
        <f t="shared" si="112"/>
        <v>Thu</v>
      </c>
      <c r="G1158">
        <f>WEEKNUM(Calender[[#This Row],[Date]])</f>
        <v>42</v>
      </c>
      <c r="H1158" s="110" t="str">
        <f>TEXT(Calender[[#This Row],[Date]],"yymmdd")</f>
        <v>291018</v>
      </c>
    </row>
    <row r="1159" spans="1:8" x14ac:dyDescent="0.3">
      <c r="A1159" s="17">
        <f t="shared" si="113"/>
        <v>47410</v>
      </c>
      <c r="B1159">
        <f t="shared" si="109"/>
        <v>2029</v>
      </c>
      <c r="C1159" t="str">
        <f t="shared" si="108"/>
        <v>Oct-29</v>
      </c>
      <c r="D1159">
        <f t="shared" si="110"/>
        <v>10</v>
      </c>
      <c r="E1159">
        <f t="shared" si="111"/>
        <v>19</v>
      </c>
      <c r="F1159" t="str">
        <f t="shared" si="112"/>
        <v>Fri</v>
      </c>
      <c r="G1159">
        <f>WEEKNUM(Calender[[#This Row],[Date]])</f>
        <v>42</v>
      </c>
      <c r="H1159" s="110" t="str">
        <f>TEXT(Calender[[#This Row],[Date]],"yymmdd")</f>
        <v>291019</v>
      </c>
    </row>
    <row r="1160" spans="1:8" x14ac:dyDescent="0.3">
      <c r="A1160" s="17">
        <f t="shared" si="113"/>
        <v>47411</v>
      </c>
      <c r="B1160">
        <f t="shared" si="109"/>
        <v>2029</v>
      </c>
      <c r="C1160" t="str">
        <f t="shared" si="108"/>
        <v>Oct-29</v>
      </c>
      <c r="D1160">
        <f t="shared" si="110"/>
        <v>10</v>
      </c>
      <c r="E1160">
        <f t="shared" si="111"/>
        <v>20</v>
      </c>
      <c r="F1160" t="str">
        <f t="shared" si="112"/>
        <v>Sat</v>
      </c>
      <c r="G1160">
        <f>WEEKNUM(Calender[[#This Row],[Date]])</f>
        <v>42</v>
      </c>
      <c r="H1160" s="110" t="str">
        <f>TEXT(Calender[[#This Row],[Date]],"yymmdd")</f>
        <v>291020</v>
      </c>
    </row>
    <row r="1161" spans="1:8" x14ac:dyDescent="0.3">
      <c r="A1161" s="17">
        <f t="shared" si="113"/>
        <v>47412</v>
      </c>
      <c r="B1161">
        <f t="shared" si="109"/>
        <v>2029</v>
      </c>
      <c r="C1161" t="str">
        <f t="shared" si="108"/>
        <v>Oct-29</v>
      </c>
      <c r="D1161">
        <f t="shared" si="110"/>
        <v>10</v>
      </c>
      <c r="E1161">
        <f t="shared" si="111"/>
        <v>21</v>
      </c>
      <c r="F1161" t="str">
        <f t="shared" si="112"/>
        <v>Sun</v>
      </c>
      <c r="G1161">
        <f>WEEKNUM(Calender[[#This Row],[Date]])</f>
        <v>43</v>
      </c>
      <c r="H1161" s="110" t="str">
        <f>TEXT(Calender[[#This Row],[Date]],"yymmdd")</f>
        <v>291021</v>
      </c>
    </row>
    <row r="1162" spans="1:8" x14ac:dyDescent="0.3">
      <c r="A1162" s="17">
        <f t="shared" si="113"/>
        <v>47413</v>
      </c>
      <c r="B1162">
        <f t="shared" si="109"/>
        <v>2029</v>
      </c>
      <c r="C1162" t="str">
        <f t="shared" si="108"/>
        <v>Oct-29</v>
      </c>
      <c r="D1162">
        <f t="shared" si="110"/>
        <v>10</v>
      </c>
      <c r="E1162">
        <f t="shared" si="111"/>
        <v>22</v>
      </c>
      <c r="F1162" t="str">
        <f t="shared" si="112"/>
        <v>Mon</v>
      </c>
      <c r="G1162">
        <f>WEEKNUM(Calender[[#This Row],[Date]])</f>
        <v>43</v>
      </c>
      <c r="H1162" s="110" t="str">
        <f>TEXT(Calender[[#This Row],[Date]],"yymmdd")</f>
        <v>291022</v>
      </c>
    </row>
    <row r="1163" spans="1:8" x14ac:dyDescent="0.3">
      <c r="A1163" s="17">
        <f t="shared" si="113"/>
        <v>47414</v>
      </c>
      <c r="B1163">
        <f t="shared" si="109"/>
        <v>2029</v>
      </c>
      <c r="C1163" t="str">
        <f t="shared" si="108"/>
        <v>Oct-29</v>
      </c>
      <c r="D1163">
        <f t="shared" si="110"/>
        <v>10</v>
      </c>
      <c r="E1163">
        <f t="shared" si="111"/>
        <v>23</v>
      </c>
      <c r="F1163" t="str">
        <f t="shared" si="112"/>
        <v>Tue</v>
      </c>
      <c r="G1163">
        <f>WEEKNUM(Calender[[#This Row],[Date]])</f>
        <v>43</v>
      </c>
      <c r="H1163" s="110" t="str">
        <f>TEXT(Calender[[#This Row],[Date]],"yymmdd")</f>
        <v>291023</v>
      </c>
    </row>
    <row r="1164" spans="1:8" x14ac:dyDescent="0.3">
      <c r="A1164" s="17">
        <f t="shared" si="113"/>
        <v>47415</v>
      </c>
      <c r="B1164">
        <f t="shared" si="109"/>
        <v>2029</v>
      </c>
      <c r="C1164" t="str">
        <f t="shared" si="108"/>
        <v>Oct-29</v>
      </c>
      <c r="D1164">
        <f t="shared" si="110"/>
        <v>10</v>
      </c>
      <c r="E1164">
        <f t="shared" si="111"/>
        <v>24</v>
      </c>
      <c r="F1164" t="str">
        <f t="shared" si="112"/>
        <v>Wed</v>
      </c>
      <c r="G1164">
        <f>WEEKNUM(Calender[[#This Row],[Date]])</f>
        <v>43</v>
      </c>
      <c r="H1164" s="110" t="str">
        <f>TEXT(Calender[[#This Row],[Date]],"yymmdd")</f>
        <v>291024</v>
      </c>
    </row>
    <row r="1165" spans="1:8" x14ac:dyDescent="0.3">
      <c r="A1165" s="17">
        <f t="shared" si="113"/>
        <v>47416</v>
      </c>
      <c r="B1165">
        <f t="shared" si="109"/>
        <v>2029</v>
      </c>
      <c r="C1165" t="str">
        <f t="shared" si="108"/>
        <v>Oct-29</v>
      </c>
      <c r="D1165">
        <f t="shared" si="110"/>
        <v>10</v>
      </c>
      <c r="E1165">
        <f t="shared" si="111"/>
        <v>25</v>
      </c>
      <c r="F1165" t="str">
        <f t="shared" si="112"/>
        <v>Thu</v>
      </c>
      <c r="G1165">
        <f>WEEKNUM(Calender[[#This Row],[Date]])</f>
        <v>43</v>
      </c>
      <c r="H1165" s="110" t="str">
        <f>TEXT(Calender[[#This Row],[Date]],"yymmdd")</f>
        <v>291025</v>
      </c>
    </row>
    <row r="1166" spans="1:8" x14ac:dyDescent="0.3">
      <c r="A1166" s="17">
        <f t="shared" si="113"/>
        <v>47417</v>
      </c>
      <c r="B1166">
        <f t="shared" si="109"/>
        <v>2029</v>
      </c>
      <c r="C1166" t="str">
        <f t="shared" si="108"/>
        <v>Oct-29</v>
      </c>
      <c r="D1166">
        <f t="shared" si="110"/>
        <v>10</v>
      </c>
      <c r="E1166">
        <f t="shared" si="111"/>
        <v>26</v>
      </c>
      <c r="F1166" t="str">
        <f t="shared" si="112"/>
        <v>Fri</v>
      </c>
      <c r="G1166">
        <f>WEEKNUM(Calender[[#This Row],[Date]])</f>
        <v>43</v>
      </c>
      <c r="H1166" s="110" t="str">
        <f>TEXT(Calender[[#This Row],[Date]],"yymmdd")</f>
        <v>291026</v>
      </c>
    </row>
    <row r="1167" spans="1:8" x14ac:dyDescent="0.3">
      <c r="A1167" s="17">
        <f t="shared" si="113"/>
        <v>47418</v>
      </c>
      <c r="B1167">
        <f t="shared" si="109"/>
        <v>2029</v>
      </c>
      <c r="C1167" t="str">
        <f t="shared" si="108"/>
        <v>Oct-29</v>
      </c>
      <c r="D1167">
        <f t="shared" si="110"/>
        <v>10</v>
      </c>
      <c r="E1167">
        <f t="shared" si="111"/>
        <v>27</v>
      </c>
      <c r="F1167" t="str">
        <f t="shared" si="112"/>
        <v>Sat</v>
      </c>
      <c r="G1167">
        <f>WEEKNUM(Calender[[#This Row],[Date]])</f>
        <v>43</v>
      </c>
      <c r="H1167" s="110" t="str">
        <f>TEXT(Calender[[#This Row],[Date]],"yymmdd")</f>
        <v>291027</v>
      </c>
    </row>
    <row r="1168" spans="1:8" x14ac:dyDescent="0.3">
      <c r="A1168" s="17">
        <f t="shared" si="113"/>
        <v>47419</v>
      </c>
      <c r="B1168">
        <f t="shared" si="109"/>
        <v>2029</v>
      </c>
      <c r="C1168" t="str">
        <f t="shared" si="108"/>
        <v>Oct-29</v>
      </c>
      <c r="D1168">
        <f t="shared" si="110"/>
        <v>10</v>
      </c>
      <c r="E1168">
        <f t="shared" si="111"/>
        <v>28</v>
      </c>
      <c r="F1168" t="str">
        <f t="shared" si="112"/>
        <v>Sun</v>
      </c>
      <c r="G1168">
        <f>WEEKNUM(Calender[[#This Row],[Date]])</f>
        <v>44</v>
      </c>
      <c r="H1168" s="110" t="str">
        <f>TEXT(Calender[[#This Row],[Date]],"yymmdd")</f>
        <v>291028</v>
      </c>
    </row>
    <row r="1169" spans="1:8" x14ac:dyDescent="0.3">
      <c r="A1169" s="17">
        <f t="shared" si="113"/>
        <v>47420</v>
      </c>
      <c r="B1169">
        <f t="shared" si="109"/>
        <v>2029</v>
      </c>
      <c r="C1169" t="str">
        <f t="shared" si="108"/>
        <v>Oct-29</v>
      </c>
      <c r="D1169">
        <f t="shared" si="110"/>
        <v>10</v>
      </c>
      <c r="E1169">
        <f t="shared" si="111"/>
        <v>29</v>
      </c>
      <c r="F1169" t="str">
        <f t="shared" si="112"/>
        <v>Mon</v>
      </c>
      <c r="G1169">
        <f>WEEKNUM(Calender[[#This Row],[Date]])</f>
        <v>44</v>
      </c>
      <c r="H1169" s="110" t="str">
        <f>TEXT(Calender[[#This Row],[Date]],"yymmdd")</f>
        <v>291029</v>
      </c>
    </row>
    <row r="1170" spans="1:8" x14ac:dyDescent="0.3">
      <c r="A1170" s="17">
        <f t="shared" si="113"/>
        <v>47421</v>
      </c>
      <c r="B1170">
        <f t="shared" si="109"/>
        <v>2029</v>
      </c>
      <c r="C1170" t="str">
        <f t="shared" si="108"/>
        <v>Oct-29</v>
      </c>
      <c r="D1170">
        <f t="shared" si="110"/>
        <v>10</v>
      </c>
      <c r="E1170">
        <f t="shared" si="111"/>
        <v>30</v>
      </c>
      <c r="F1170" t="str">
        <f t="shared" si="112"/>
        <v>Tue</v>
      </c>
      <c r="G1170">
        <f>WEEKNUM(Calender[[#This Row],[Date]])</f>
        <v>44</v>
      </c>
      <c r="H1170" s="110" t="str">
        <f>TEXT(Calender[[#This Row],[Date]],"yymmdd")</f>
        <v>291030</v>
      </c>
    </row>
    <row r="1171" spans="1:8" x14ac:dyDescent="0.3">
      <c r="A1171" s="17">
        <f t="shared" si="113"/>
        <v>47422</v>
      </c>
      <c r="B1171">
        <f t="shared" si="109"/>
        <v>2029</v>
      </c>
      <c r="C1171" t="str">
        <f t="shared" si="108"/>
        <v>Oct-29</v>
      </c>
      <c r="D1171">
        <f t="shared" si="110"/>
        <v>10</v>
      </c>
      <c r="E1171">
        <f t="shared" si="111"/>
        <v>31</v>
      </c>
      <c r="F1171" t="str">
        <f t="shared" si="112"/>
        <v>Wed</v>
      </c>
      <c r="G1171">
        <f>WEEKNUM(Calender[[#This Row],[Date]])</f>
        <v>44</v>
      </c>
      <c r="H1171" s="110" t="str">
        <f>TEXT(Calender[[#This Row],[Date]],"yymmdd")</f>
        <v>291031</v>
      </c>
    </row>
    <row r="1172" spans="1:8" x14ac:dyDescent="0.3">
      <c r="A1172" s="17">
        <f t="shared" si="113"/>
        <v>47423</v>
      </c>
      <c r="B1172">
        <f t="shared" si="109"/>
        <v>2029</v>
      </c>
      <c r="C1172" t="str">
        <f t="shared" si="108"/>
        <v>Nov-29</v>
      </c>
      <c r="D1172">
        <f t="shared" si="110"/>
        <v>11</v>
      </c>
      <c r="E1172">
        <f t="shared" si="111"/>
        <v>1</v>
      </c>
      <c r="F1172" t="str">
        <f t="shared" si="112"/>
        <v>Thu</v>
      </c>
      <c r="G1172">
        <f>WEEKNUM(Calender[[#This Row],[Date]])</f>
        <v>44</v>
      </c>
      <c r="H1172" s="110" t="str">
        <f>TEXT(Calender[[#This Row],[Date]],"yymmdd")</f>
        <v>291101</v>
      </c>
    </row>
    <row r="1173" spans="1:8" x14ac:dyDescent="0.3">
      <c r="A1173" s="17">
        <f t="shared" si="113"/>
        <v>47424</v>
      </c>
      <c r="B1173">
        <f t="shared" si="109"/>
        <v>2029</v>
      </c>
      <c r="C1173" t="str">
        <f t="shared" si="108"/>
        <v>Nov-29</v>
      </c>
      <c r="D1173">
        <f t="shared" si="110"/>
        <v>11</v>
      </c>
      <c r="E1173">
        <f t="shared" si="111"/>
        <v>2</v>
      </c>
      <c r="F1173" t="str">
        <f t="shared" si="112"/>
        <v>Fri</v>
      </c>
      <c r="G1173">
        <f>WEEKNUM(Calender[[#This Row],[Date]])</f>
        <v>44</v>
      </c>
      <c r="H1173" s="110" t="str">
        <f>TEXT(Calender[[#This Row],[Date]],"yymmdd")</f>
        <v>291102</v>
      </c>
    </row>
    <row r="1174" spans="1:8" x14ac:dyDescent="0.3">
      <c r="A1174" s="17">
        <f t="shared" si="113"/>
        <v>47425</v>
      </c>
      <c r="B1174">
        <f t="shared" si="109"/>
        <v>2029</v>
      </c>
      <c r="C1174" t="str">
        <f t="shared" si="108"/>
        <v>Nov-29</v>
      </c>
      <c r="D1174">
        <f t="shared" si="110"/>
        <v>11</v>
      </c>
      <c r="E1174">
        <f t="shared" si="111"/>
        <v>3</v>
      </c>
      <c r="F1174" t="str">
        <f t="shared" si="112"/>
        <v>Sat</v>
      </c>
      <c r="G1174">
        <f>WEEKNUM(Calender[[#This Row],[Date]])</f>
        <v>44</v>
      </c>
      <c r="H1174" s="110" t="str">
        <f>TEXT(Calender[[#This Row],[Date]],"yymmdd")</f>
        <v>291103</v>
      </c>
    </row>
    <row r="1175" spans="1:8" x14ac:dyDescent="0.3">
      <c r="A1175" s="17">
        <f t="shared" si="113"/>
        <v>47426</v>
      </c>
      <c r="B1175">
        <f t="shared" si="109"/>
        <v>2029</v>
      </c>
      <c r="C1175" t="str">
        <f t="shared" si="108"/>
        <v>Nov-29</v>
      </c>
      <c r="D1175">
        <f t="shared" si="110"/>
        <v>11</v>
      </c>
      <c r="E1175">
        <f t="shared" si="111"/>
        <v>4</v>
      </c>
      <c r="F1175" t="str">
        <f t="shared" si="112"/>
        <v>Sun</v>
      </c>
      <c r="G1175">
        <f>WEEKNUM(Calender[[#This Row],[Date]])</f>
        <v>45</v>
      </c>
      <c r="H1175" s="110" t="str">
        <f>TEXT(Calender[[#This Row],[Date]],"yymmdd")</f>
        <v>291104</v>
      </c>
    </row>
    <row r="1176" spans="1:8" x14ac:dyDescent="0.3">
      <c r="A1176" s="17">
        <f t="shared" si="113"/>
        <v>47427</v>
      </c>
      <c r="B1176">
        <f t="shared" si="109"/>
        <v>2029</v>
      </c>
      <c r="C1176" t="str">
        <f t="shared" si="108"/>
        <v>Nov-29</v>
      </c>
      <c r="D1176">
        <f t="shared" si="110"/>
        <v>11</v>
      </c>
      <c r="E1176">
        <f t="shared" si="111"/>
        <v>5</v>
      </c>
      <c r="F1176" t="str">
        <f t="shared" si="112"/>
        <v>Mon</v>
      </c>
      <c r="G1176">
        <f>WEEKNUM(Calender[[#This Row],[Date]])</f>
        <v>45</v>
      </c>
      <c r="H1176" s="110" t="str">
        <f>TEXT(Calender[[#This Row],[Date]],"yymmdd")</f>
        <v>291105</v>
      </c>
    </row>
    <row r="1177" spans="1:8" x14ac:dyDescent="0.3">
      <c r="A1177" s="17">
        <f t="shared" si="113"/>
        <v>47428</v>
      </c>
      <c r="B1177">
        <f t="shared" si="109"/>
        <v>2029</v>
      </c>
      <c r="C1177" t="str">
        <f t="shared" si="108"/>
        <v>Nov-29</v>
      </c>
      <c r="D1177">
        <f t="shared" si="110"/>
        <v>11</v>
      </c>
      <c r="E1177">
        <f t="shared" si="111"/>
        <v>6</v>
      </c>
      <c r="F1177" t="str">
        <f t="shared" si="112"/>
        <v>Tue</v>
      </c>
      <c r="G1177">
        <f>WEEKNUM(Calender[[#This Row],[Date]])</f>
        <v>45</v>
      </c>
      <c r="H1177" s="110" t="str">
        <f>TEXT(Calender[[#This Row],[Date]],"yymmdd")</f>
        <v>291106</v>
      </c>
    </row>
    <row r="1178" spans="1:8" x14ac:dyDescent="0.3">
      <c r="A1178" s="17">
        <f t="shared" si="113"/>
        <v>47429</v>
      </c>
      <c r="B1178">
        <f t="shared" si="109"/>
        <v>2029</v>
      </c>
      <c r="C1178" t="str">
        <f t="shared" si="108"/>
        <v>Nov-29</v>
      </c>
      <c r="D1178">
        <f t="shared" si="110"/>
        <v>11</v>
      </c>
      <c r="E1178">
        <f t="shared" si="111"/>
        <v>7</v>
      </c>
      <c r="F1178" t="str">
        <f t="shared" si="112"/>
        <v>Wed</v>
      </c>
      <c r="G1178">
        <f>WEEKNUM(Calender[[#This Row],[Date]])</f>
        <v>45</v>
      </c>
      <c r="H1178" s="110" t="str">
        <f>TEXT(Calender[[#This Row],[Date]],"yymmdd")</f>
        <v>291107</v>
      </c>
    </row>
    <row r="1179" spans="1:8" x14ac:dyDescent="0.3">
      <c r="A1179" s="17">
        <f t="shared" si="113"/>
        <v>47430</v>
      </c>
      <c r="B1179">
        <f t="shared" si="109"/>
        <v>2029</v>
      </c>
      <c r="C1179" t="str">
        <f t="shared" si="108"/>
        <v>Nov-29</v>
      </c>
      <c r="D1179">
        <f t="shared" si="110"/>
        <v>11</v>
      </c>
      <c r="E1179">
        <f t="shared" si="111"/>
        <v>8</v>
      </c>
      <c r="F1179" t="str">
        <f t="shared" si="112"/>
        <v>Thu</v>
      </c>
      <c r="G1179">
        <f>WEEKNUM(Calender[[#This Row],[Date]])</f>
        <v>45</v>
      </c>
      <c r="H1179" s="110" t="str">
        <f>TEXT(Calender[[#This Row],[Date]],"yymmdd")</f>
        <v>291108</v>
      </c>
    </row>
    <row r="1180" spans="1:8" x14ac:dyDescent="0.3">
      <c r="A1180" s="17">
        <f t="shared" si="113"/>
        <v>47431</v>
      </c>
      <c r="B1180">
        <f t="shared" si="109"/>
        <v>2029</v>
      </c>
      <c r="C1180" t="str">
        <f t="shared" si="108"/>
        <v>Nov-29</v>
      </c>
      <c r="D1180">
        <f t="shared" si="110"/>
        <v>11</v>
      </c>
      <c r="E1180">
        <f t="shared" si="111"/>
        <v>9</v>
      </c>
      <c r="F1180" t="str">
        <f t="shared" si="112"/>
        <v>Fri</v>
      </c>
      <c r="G1180">
        <f>WEEKNUM(Calender[[#This Row],[Date]])</f>
        <v>45</v>
      </c>
      <c r="H1180" s="110" t="str">
        <f>TEXT(Calender[[#This Row],[Date]],"yymmdd")</f>
        <v>291109</v>
      </c>
    </row>
    <row r="1181" spans="1:8" x14ac:dyDescent="0.3">
      <c r="A1181" s="17">
        <f t="shared" si="113"/>
        <v>47432</v>
      </c>
      <c r="B1181">
        <f t="shared" si="109"/>
        <v>2029</v>
      </c>
      <c r="C1181" t="str">
        <f t="shared" si="108"/>
        <v>Nov-29</v>
      </c>
      <c r="D1181">
        <f t="shared" si="110"/>
        <v>11</v>
      </c>
      <c r="E1181">
        <f t="shared" si="111"/>
        <v>10</v>
      </c>
      <c r="F1181" t="str">
        <f t="shared" si="112"/>
        <v>Sat</v>
      </c>
      <c r="G1181">
        <f>WEEKNUM(Calender[[#This Row],[Date]])</f>
        <v>45</v>
      </c>
      <c r="H1181" s="110" t="str">
        <f>TEXT(Calender[[#This Row],[Date]],"yymmdd")</f>
        <v>291110</v>
      </c>
    </row>
    <row r="1182" spans="1:8" x14ac:dyDescent="0.3">
      <c r="A1182" s="17">
        <f t="shared" si="113"/>
        <v>47433</v>
      </c>
      <c r="B1182">
        <f t="shared" si="109"/>
        <v>2029</v>
      </c>
      <c r="C1182" t="str">
        <f t="shared" si="108"/>
        <v>Nov-29</v>
      </c>
      <c r="D1182">
        <f t="shared" si="110"/>
        <v>11</v>
      </c>
      <c r="E1182">
        <f t="shared" si="111"/>
        <v>11</v>
      </c>
      <c r="F1182" t="str">
        <f t="shared" si="112"/>
        <v>Sun</v>
      </c>
      <c r="G1182">
        <f>WEEKNUM(Calender[[#This Row],[Date]])</f>
        <v>46</v>
      </c>
      <c r="H1182" s="110" t="str">
        <f>TEXT(Calender[[#This Row],[Date]],"yymmdd")</f>
        <v>291111</v>
      </c>
    </row>
    <row r="1183" spans="1:8" x14ac:dyDescent="0.3">
      <c r="A1183" s="17">
        <f t="shared" si="113"/>
        <v>47434</v>
      </c>
      <c r="B1183">
        <f t="shared" si="109"/>
        <v>2029</v>
      </c>
      <c r="C1183" t="str">
        <f t="shared" si="108"/>
        <v>Nov-29</v>
      </c>
      <c r="D1183">
        <f t="shared" si="110"/>
        <v>11</v>
      </c>
      <c r="E1183">
        <f t="shared" si="111"/>
        <v>12</v>
      </c>
      <c r="F1183" t="str">
        <f t="shared" si="112"/>
        <v>Mon</v>
      </c>
      <c r="G1183">
        <f>WEEKNUM(Calender[[#This Row],[Date]])</f>
        <v>46</v>
      </c>
      <c r="H1183" s="110" t="str">
        <f>TEXT(Calender[[#This Row],[Date]],"yymmdd")</f>
        <v>291112</v>
      </c>
    </row>
    <row r="1184" spans="1:8" x14ac:dyDescent="0.3">
      <c r="A1184" s="17">
        <f t="shared" si="113"/>
        <v>47435</v>
      </c>
      <c r="B1184">
        <f t="shared" si="109"/>
        <v>2029</v>
      </c>
      <c r="C1184" t="str">
        <f t="shared" si="108"/>
        <v>Nov-29</v>
      </c>
      <c r="D1184">
        <f t="shared" si="110"/>
        <v>11</v>
      </c>
      <c r="E1184">
        <f t="shared" si="111"/>
        <v>13</v>
      </c>
      <c r="F1184" t="str">
        <f t="shared" si="112"/>
        <v>Tue</v>
      </c>
      <c r="G1184">
        <f>WEEKNUM(Calender[[#This Row],[Date]])</f>
        <v>46</v>
      </c>
      <c r="H1184" s="110" t="str">
        <f>TEXT(Calender[[#This Row],[Date]],"yymmdd")</f>
        <v>291113</v>
      </c>
    </row>
    <row r="1185" spans="1:8" x14ac:dyDescent="0.3">
      <c r="A1185" s="17">
        <f t="shared" si="113"/>
        <v>47436</v>
      </c>
      <c r="B1185">
        <f t="shared" si="109"/>
        <v>2029</v>
      </c>
      <c r="C1185" t="str">
        <f t="shared" si="108"/>
        <v>Nov-29</v>
      </c>
      <c r="D1185">
        <f t="shared" si="110"/>
        <v>11</v>
      </c>
      <c r="E1185">
        <f t="shared" si="111"/>
        <v>14</v>
      </c>
      <c r="F1185" t="str">
        <f t="shared" si="112"/>
        <v>Wed</v>
      </c>
      <c r="G1185">
        <f>WEEKNUM(Calender[[#This Row],[Date]])</f>
        <v>46</v>
      </c>
      <c r="H1185" s="110" t="str">
        <f>TEXT(Calender[[#This Row],[Date]],"yymmdd")</f>
        <v>291114</v>
      </c>
    </row>
    <row r="1186" spans="1:8" x14ac:dyDescent="0.3">
      <c r="A1186" s="17">
        <f t="shared" si="113"/>
        <v>47437</v>
      </c>
      <c r="B1186">
        <f t="shared" si="109"/>
        <v>2029</v>
      </c>
      <c r="C1186" t="str">
        <f t="shared" si="108"/>
        <v>Nov-29</v>
      </c>
      <c r="D1186">
        <f t="shared" si="110"/>
        <v>11</v>
      </c>
      <c r="E1186">
        <f t="shared" si="111"/>
        <v>15</v>
      </c>
      <c r="F1186" t="str">
        <f t="shared" si="112"/>
        <v>Thu</v>
      </c>
      <c r="G1186">
        <f>WEEKNUM(Calender[[#This Row],[Date]])</f>
        <v>46</v>
      </c>
      <c r="H1186" s="110" t="str">
        <f>TEXT(Calender[[#This Row],[Date]],"yymmdd")</f>
        <v>291115</v>
      </c>
    </row>
    <row r="1187" spans="1:8" x14ac:dyDescent="0.3">
      <c r="A1187" s="17">
        <f t="shared" si="113"/>
        <v>47438</v>
      </c>
      <c r="B1187">
        <f t="shared" si="109"/>
        <v>2029</v>
      </c>
      <c r="C1187" t="str">
        <f t="shared" si="108"/>
        <v>Nov-29</v>
      </c>
      <c r="D1187">
        <f t="shared" si="110"/>
        <v>11</v>
      </c>
      <c r="E1187">
        <f t="shared" si="111"/>
        <v>16</v>
      </c>
      <c r="F1187" t="str">
        <f t="shared" si="112"/>
        <v>Fri</v>
      </c>
      <c r="G1187">
        <f>WEEKNUM(Calender[[#This Row],[Date]])</f>
        <v>46</v>
      </c>
      <c r="H1187" s="110" t="str">
        <f>TEXT(Calender[[#This Row],[Date]],"yymmdd")</f>
        <v>291116</v>
      </c>
    </row>
    <row r="1188" spans="1:8" x14ac:dyDescent="0.3">
      <c r="A1188" s="17">
        <f t="shared" si="113"/>
        <v>47439</v>
      </c>
      <c r="B1188">
        <f t="shared" si="109"/>
        <v>2029</v>
      </c>
      <c r="C1188" t="str">
        <f t="shared" si="108"/>
        <v>Nov-29</v>
      </c>
      <c r="D1188">
        <f t="shared" si="110"/>
        <v>11</v>
      </c>
      <c r="E1188">
        <f t="shared" si="111"/>
        <v>17</v>
      </c>
      <c r="F1188" t="str">
        <f t="shared" si="112"/>
        <v>Sat</v>
      </c>
      <c r="G1188">
        <f>WEEKNUM(Calender[[#This Row],[Date]])</f>
        <v>46</v>
      </c>
      <c r="H1188" s="110" t="str">
        <f>TEXT(Calender[[#This Row],[Date]],"yymmdd")</f>
        <v>291117</v>
      </c>
    </row>
    <row r="1189" spans="1:8" x14ac:dyDescent="0.3">
      <c r="A1189" s="17">
        <f t="shared" si="113"/>
        <v>47440</v>
      </c>
      <c r="B1189">
        <f t="shared" si="109"/>
        <v>2029</v>
      </c>
      <c r="C1189" t="str">
        <f t="shared" si="108"/>
        <v>Nov-29</v>
      </c>
      <c r="D1189">
        <f t="shared" si="110"/>
        <v>11</v>
      </c>
      <c r="E1189">
        <f t="shared" si="111"/>
        <v>18</v>
      </c>
      <c r="F1189" t="str">
        <f t="shared" si="112"/>
        <v>Sun</v>
      </c>
      <c r="G1189">
        <f>WEEKNUM(Calender[[#This Row],[Date]])</f>
        <v>47</v>
      </c>
      <c r="H1189" s="110" t="str">
        <f>TEXT(Calender[[#This Row],[Date]],"yymmdd")</f>
        <v>291118</v>
      </c>
    </row>
    <row r="1190" spans="1:8" x14ac:dyDescent="0.3">
      <c r="A1190" s="17">
        <f t="shared" si="113"/>
        <v>47441</v>
      </c>
      <c r="B1190">
        <f t="shared" si="109"/>
        <v>2029</v>
      </c>
      <c r="C1190" t="str">
        <f t="shared" si="108"/>
        <v>Nov-29</v>
      </c>
      <c r="D1190">
        <f t="shared" si="110"/>
        <v>11</v>
      </c>
      <c r="E1190">
        <f t="shared" si="111"/>
        <v>19</v>
      </c>
      <c r="F1190" t="str">
        <f t="shared" si="112"/>
        <v>Mon</v>
      </c>
      <c r="G1190">
        <f>WEEKNUM(Calender[[#This Row],[Date]])</f>
        <v>47</v>
      </c>
      <c r="H1190" s="110" t="str">
        <f>TEXT(Calender[[#This Row],[Date]],"yymmdd")</f>
        <v>291119</v>
      </c>
    </row>
    <row r="1191" spans="1:8" x14ac:dyDescent="0.3">
      <c r="A1191" s="17">
        <f t="shared" si="113"/>
        <v>47442</v>
      </c>
      <c r="B1191">
        <f t="shared" si="109"/>
        <v>2029</v>
      </c>
      <c r="C1191" t="str">
        <f t="shared" si="108"/>
        <v>Nov-29</v>
      </c>
      <c r="D1191">
        <f t="shared" si="110"/>
        <v>11</v>
      </c>
      <c r="E1191">
        <f t="shared" si="111"/>
        <v>20</v>
      </c>
      <c r="F1191" t="str">
        <f t="shared" si="112"/>
        <v>Tue</v>
      </c>
      <c r="G1191">
        <f>WEEKNUM(Calender[[#This Row],[Date]])</f>
        <v>47</v>
      </c>
      <c r="H1191" s="110" t="str">
        <f>TEXT(Calender[[#This Row],[Date]],"yymmdd")</f>
        <v>291120</v>
      </c>
    </row>
    <row r="1192" spans="1:8" x14ac:dyDescent="0.3">
      <c r="A1192" s="17">
        <f t="shared" si="113"/>
        <v>47443</v>
      </c>
      <c r="B1192">
        <f t="shared" si="109"/>
        <v>2029</v>
      </c>
      <c r="C1192" t="str">
        <f t="shared" si="108"/>
        <v>Nov-29</v>
      </c>
      <c r="D1192">
        <f t="shared" si="110"/>
        <v>11</v>
      </c>
      <c r="E1192">
        <f t="shared" si="111"/>
        <v>21</v>
      </c>
      <c r="F1192" t="str">
        <f t="shared" si="112"/>
        <v>Wed</v>
      </c>
      <c r="G1192">
        <f>WEEKNUM(Calender[[#This Row],[Date]])</f>
        <v>47</v>
      </c>
      <c r="H1192" s="110" t="str">
        <f>TEXT(Calender[[#This Row],[Date]],"yymmdd")</f>
        <v>291121</v>
      </c>
    </row>
    <row r="1193" spans="1:8" x14ac:dyDescent="0.3">
      <c r="A1193" s="17">
        <f t="shared" si="113"/>
        <v>47444</v>
      </c>
      <c r="B1193">
        <f t="shared" si="109"/>
        <v>2029</v>
      </c>
      <c r="C1193" t="str">
        <f t="shared" si="108"/>
        <v>Nov-29</v>
      </c>
      <c r="D1193">
        <f t="shared" si="110"/>
        <v>11</v>
      </c>
      <c r="E1193">
        <f t="shared" si="111"/>
        <v>22</v>
      </c>
      <c r="F1193" t="str">
        <f t="shared" si="112"/>
        <v>Thu</v>
      </c>
      <c r="G1193">
        <f>WEEKNUM(Calender[[#This Row],[Date]])</f>
        <v>47</v>
      </c>
      <c r="H1193" s="110" t="str">
        <f>TEXT(Calender[[#This Row],[Date]],"yymmdd")</f>
        <v>291122</v>
      </c>
    </row>
    <row r="1194" spans="1:8" x14ac:dyDescent="0.3">
      <c r="A1194" s="17">
        <f t="shared" si="113"/>
        <v>47445</v>
      </c>
      <c r="B1194">
        <f t="shared" si="109"/>
        <v>2029</v>
      </c>
      <c r="C1194" t="str">
        <f t="shared" si="108"/>
        <v>Nov-29</v>
      </c>
      <c r="D1194">
        <f t="shared" si="110"/>
        <v>11</v>
      </c>
      <c r="E1194">
        <f t="shared" si="111"/>
        <v>23</v>
      </c>
      <c r="F1194" t="str">
        <f t="shared" si="112"/>
        <v>Fri</v>
      </c>
      <c r="G1194">
        <f>WEEKNUM(Calender[[#This Row],[Date]])</f>
        <v>47</v>
      </c>
      <c r="H1194" s="110" t="str">
        <f>TEXT(Calender[[#This Row],[Date]],"yymmdd")</f>
        <v>291123</v>
      </c>
    </row>
    <row r="1195" spans="1:8" x14ac:dyDescent="0.3">
      <c r="A1195" s="17">
        <f t="shared" si="113"/>
        <v>47446</v>
      </c>
      <c r="B1195">
        <f t="shared" si="109"/>
        <v>2029</v>
      </c>
      <c r="C1195" t="str">
        <f t="shared" si="108"/>
        <v>Nov-29</v>
      </c>
      <c r="D1195">
        <f t="shared" si="110"/>
        <v>11</v>
      </c>
      <c r="E1195">
        <f t="shared" si="111"/>
        <v>24</v>
      </c>
      <c r="F1195" t="str">
        <f t="shared" si="112"/>
        <v>Sat</v>
      </c>
      <c r="G1195">
        <f>WEEKNUM(Calender[[#This Row],[Date]])</f>
        <v>47</v>
      </c>
      <c r="H1195" s="110" t="str">
        <f>TEXT(Calender[[#This Row],[Date]],"yymmdd")</f>
        <v>291124</v>
      </c>
    </row>
    <row r="1196" spans="1:8" x14ac:dyDescent="0.3">
      <c r="A1196" s="17">
        <f t="shared" si="113"/>
        <v>47447</v>
      </c>
      <c r="B1196">
        <f t="shared" si="109"/>
        <v>2029</v>
      </c>
      <c r="C1196" t="str">
        <f t="shared" si="108"/>
        <v>Nov-29</v>
      </c>
      <c r="D1196">
        <f t="shared" si="110"/>
        <v>11</v>
      </c>
      <c r="E1196">
        <f t="shared" si="111"/>
        <v>25</v>
      </c>
      <c r="F1196" t="str">
        <f t="shared" si="112"/>
        <v>Sun</v>
      </c>
      <c r="G1196">
        <f>WEEKNUM(Calender[[#This Row],[Date]])</f>
        <v>48</v>
      </c>
      <c r="H1196" s="110" t="str">
        <f>TEXT(Calender[[#This Row],[Date]],"yymmdd")</f>
        <v>291125</v>
      </c>
    </row>
    <row r="1197" spans="1:8" x14ac:dyDescent="0.3">
      <c r="A1197" s="17">
        <f t="shared" si="113"/>
        <v>47448</v>
      </c>
      <c r="B1197">
        <f t="shared" si="109"/>
        <v>2029</v>
      </c>
      <c r="C1197" t="str">
        <f t="shared" si="108"/>
        <v>Nov-29</v>
      </c>
      <c r="D1197">
        <f t="shared" si="110"/>
        <v>11</v>
      </c>
      <c r="E1197">
        <f t="shared" si="111"/>
        <v>26</v>
      </c>
      <c r="F1197" t="str">
        <f t="shared" si="112"/>
        <v>Mon</v>
      </c>
      <c r="G1197">
        <f>WEEKNUM(Calender[[#This Row],[Date]])</f>
        <v>48</v>
      </c>
      <c r="H1197" s="110" t="str">
        <f>TEXT(Calender[[#This Row],[Date]],"yymmdd")</f>
        <v>291126</v>
      </c>
    </row>
    <row r="1198" spans="1:8" x14ac:dyDescent="0.3">
      <c r="A1198" s="17">
        <f t="shared" si="113"/>
        <v>47449</v>
      </c>
      <c r="B1198">
        <f t="shared" si="109"/>
        <v>2029</v>
      </c>
      <c r="C1198" t="str">
        <f t="shared" si="108"/>
        <v>Nov-29</v>
      </c>
      <c r="D1198">
        <f t="shared" si="110"/>
        <v>11</v>
      </c>
      <c r="E1198">
        <f t="shared" si="111"/>
        <v>27</v>
      </c>
      <c r="F1198" t="str">
        <f t="shared" si="112"/>
        <v>Tue</v>
      </c>
      <c r="G1198">
        <f>WEEKNUM(Calender[[#This Row],[Date]])</f>
        <v>48</v>
      </c>
      <c r="H1198" s="110" t="str">
        <f>TEXT(Calender[[#This Row],[Date]],"yymmdd")</f>
        <v>291127</v>
      </c>
    </row>
    <row r="1199" spans="1:8" x14ac:dyDescent="0.3">
      <c r="A1199" s="17">
        <f t="shared" si="113"/>
        <v>47450</v>
      </c>
      <c r="B1199">
        <f t="shared" si="109"/>
        <v>2029</v>
      </c>
      <c r="C1199" t="str">
        <f t="shared" si="108"/>
        <v>Nov-29</v>
      </c>
      <c r="D1199">
        <f t="shared" si="110"/>
        <v>11</v>
      </c>
      <c r="E1199">
        <f t="shared" si="111"/>
        <v>28</v>
      </c>
      <c r="F1199" t="str">
        <f t="shared" si="112"/>
        <v>Wed</v>
      </c>
      <c r="G1199">
        <f>WEEKNUM(Calender[[#This Row],[Date]])</f>
        <v>48</v>
      </c>
      <c r="H1199" s="110" t="str">
        <f>TEXT(Calender[[#This Row],[Date]],"yymmdd")</f>
        <v>291128</v>
      </c>
    </row>
    <row r="1200" spans="1:8" x14ac:dyDescent="0.3">
      <c r="A1200" s="17">
        <f t="shared" si="113"/>
        <v>47451</v>
      </c>
      <c r="B1200">
        <f t="shared" si="109"/>
        <v>2029</v>
      </c>
      <c r="C1200" t="str">
        <f t="shared" si="108"/>
        <v>Nov-29</v>
      </c>
      <c r="D1200">
        <f t="shared" si="110"/>
        <v>11</v>
      </c>
      <c r="E1200">
        <f t="shared" si="111"/>
        <v>29</v>
      </c>
      <c r="F1200" t="str">
        <f t="shared" si="112"/>
        <v>Thu</v>
      </c>
      <c r="G1200">
        <f>WEEKNUM(Calender[[#This Row],[Date]])</f>
        <v>48</v>
      </c>
      <c r="H1200" s="110" t="str">
        <f>TEXT(Calender[[#This Row],[Date]],"yymmdd")</f>
        <v>291129</v>
      </c>
    </row>
    <row r="1201" spans="1:8" x14ac:dyDescent="0.3">
      <c r="A1201" s="17">
        <f t="shared" si="113"/>
        <v>47452</v>
      </c>
      <c r="B1201">
        <f t="shared" si="109"/>
        <v>2029</v>
      </c>
      <c r="C1201" t="str">
        <f t="shared" si="108"/>
        <v>Nov-29</v>
      </c>
      <c r="D1201">
        <f t="shared" si="110"/>
        <v>11</v>
      </c>
      <c r="E1201">
        <f t="shared" si="111"/>
        <v>30</v>
      </c>
      <c r="F1201" t="str">
        <f t="shared" si="112"/>
        <v>Fri</v>
      </c>
      <c r="G1201">
        <f>WEEKNUM(Calender[[#This Row],[Date]])</f>
        <v>48</v>
      </c>
      <c r="H1201" s="110" t="str">
        <f>TEXT(Calender[[#This Row],[Date]],"yymmdd")</f>
        <v>291130</v>
      </c>
    </row>
    <row r="1202" spans="1:8" x14ac:dyDescent="0.3">
      <c r="A1202" s="17">
        <f t="shared" si="113"/>
        <v>47453</v>
      </c>
      <c r="B1202">
        <f t="shared" si="109"/>
        <v>2029</v>
      </c>
      <c r="C1202" t="str">
        <f t="shared" si="108"/>
        <v>Dec-29</v>
      </c>
      <c r="D1202">
        <f t="shared" si="110"/>
        <v>12</v>
      </c>
      <c r="E1202">
        <f t="shared" si="111"/>
        <v>1</v>
      </c>
      <c r="F1202" t="str">
        <f t="shared" si="112"/>
        <v>Sat</v>
      </c>
      <c r="G1202">
        <f>WEEKNUM(Calender[[#This Row],[Date]])</f>
        <v>48</v>
      </c>
      <c r="H1202" s="110" t="str">
        <f>TEXT(Calender[[#This Row],[Date]],"yymmdd")</f>
        <v>291201</v>
      </c>
    </row>
    <row r="1203" spans="1:8" x14ac:dyDescent="0.3">
      <c r="A1203" s="17">
        <f t="shared" si="113"/>
        <v>47454</v>
      </c>
      <c r="B1203">
        <f t="shared" si="109"/>
        <v>2029</v>
      </c>
      <c r="C1203" t="str">
        <f t="shared" si="108"/>
        <v>Dec-29</v>
      </c>
      <c r="D1203">
        <f t="shared" si="110"/>
        <v>12</v>
      </c>
      <c r="E1203">
        <f t="shared" si="111"/>
        <v>2</v>
      </c>
      <c r="F1203" t="str">
        <f t="shared" si="112"/>
        <v>Sun</v>
      </c>
      <c r="G1203">
        <f>WEEKNUM(Calender[[#This Row],[Date]])</f>
        <v>49</v>
      </c>
      <c r="H1203" s="110" t="str">
        <f>TEXT(Calender[[#This Row],[Date]],"yymmdd")</f>
        <v>291202</v>
      </c>
    </row>
    <row r="1204" spans="1:8" x14ac:dyDescent="0.3">
      <c r="A1204" s="17">
        <f t="shared" si="113"/>
        <v>47455</v>
      </c>
      <c r="B1204">
        <f t="shared" si="109"/>
        <v>2029</v>
      </c>
      <c r="C1204" t="str">
        <f t="shared" si="108"/>
        <v>Dec-29</v>
      </c>
      <c r="D1204">
        <f t="shared" si="110"/>
        <v>12</v>
      </c>
      <c r="E1204">
        <f t="shared" si="111"/>
        <v>3</v>
      </c>
      <c r="F1204" t="str">
        <f t="shared" si="112"/>
        <v>Mon</v>
      </c>
      <c r="G1204">
        <f>WEEKNUM(Calender[[#This Row],[Date]])</f>
        <v>49</v>
      </c>
      <c r="H1204" s="110" t="str">
        <f>TEXT(Calender[[#This Row],[Date]],"yymmdd")</f>
        <v>291203</v>
      </c>
    </row>
    <row r="1205" spans="1:8" x14ac:dyDescent="0.3">
      <c r="A1205" s="17">
        <f t="shared" si="113"/>
        <v>47456</v>
      </c>
      <c r="B1205">
        <f t="shared" si="109"/>
        <v>2029</v>
      </c>
      <c r="C1205" t="str">
        <f t="shared" si="108"/>
        <v>Dec-29</v>
      </c>
      <c r="D1205">
        <f t="shared" si="110"/>
        <v>12</v>
      </c>
      <c r="E1205">
        <f t="shared" si="111"/>
        <v>4</v>
      </c>
      <c r="F1205" t="str">
        <f t="shared" si="112"/>
        <v>Tue</v>
      </c>
      <c r="G1205">
        <f>WEEKNUM(Calender[[#This Row],[Date]])</f>
        <v>49</v>
      </c>
      <c r="H1205" s="110" t="str">
        <f>TEXT(Calender[[#This Row],[Date]],"yymmdd")</f>
        <v>291204</v>
      </c>
    </row>
    <row r="1206" spans="1:8" x14ac:dyDescent="0.3">
      <c r="A1206" s="17">
        <f t="shared" si="113"/>
        <v>47457</v>
      </c>
      <c r="B1206">
        <f t="shared" si="109"/>
        <v>2029</v>
      </c>
      <c r="C1206" t="str">
        <f t="shared" si="108"/>
        <v>Dec-29</v>
      </c>
      <c r="D1206">
        <f t="shared" si="110"/>
        <v>12</v>
      </c>
      <c r="E1206">
        <f t="shared" si="111"/>
        <v>5</v>
      </c>
      <c r="F1206" t="str">
        <f t="shared" si="112"/>
        <v>Wed</v>
      </c>
      <c r="G1206">
        <f>WEEKNUM(Calender[[#This Row],[Date]])</f>
        <v>49</v>
      </c>
      <c r="H1206" s="110" t="str">
        <f>TEXT(Calender[[#This Row],[Date]],"yymmdd")</f>
        <v>291205</v>
      </c>
    </row>
    <row r="1207" spans="1:8" x14ac:dyDescent="0.3">
      <c r="A1207" s="17">
        <f t="shared" si="113"/>
        <v>47458</v>
      </c>
      <c r="B1207">
        <f t="shared" si="109"/>
        <v>2029</v>
      </c>
      <c r="C1207" t="str">
        <f t="shared" si="108"/>
        <v>Dec-29</v>
      </c>
      <c r="D1207">
        <f t="shared" si="110"/>
        <v>12</v>
      </c>
      <c r="E1207">
        <f t="shared" si="111"/>
        <v>6</v>
      </c>
      <c r="F1207" t="str">
        <f t="shared" si="112"/>
        <v>Thu</v>
      </c>
      <c r="G1207">
        <f>WEEKNUM(Calender[[#This Row],[Date]])</f>
        <v>49</v>
      </c>
      <c r="H1207" s="110" t="str">
        <f>TEXT(Calender[[#This Row],[Date]],"yymmdd")</f>
        <v>291206</v>
      </c>
    </row>
    <row r="1208" spans="1:8" x14ac:dyDescent="0.3">
      <c r="A1208" s="17">
        <f t="shared" si="113"/>
        <v>47459</v>
      </c>
      <c r="B1208">
        <f t="shared" si="109"/>
        <v>2029</v>
      </c>
      <c r="C1208" t="str">
        <f t="shared" si="108"/>
        <v>Dec-29</v>
      </c>
      <c r="D1208">
        <f t="shared" si="110"/>
        <v>12</v>
      </c>
      <c r="E1208">
        <f t="shared" si="111"/>
        <v>7</v>
      </c>
      <c r="F1208" t="str">
        <f t="shared" si="112"/>
        <v>Fri</v>
      </c>
      <c r="G1208">
        <f>WEEKNUM(Calender[[#This Row],[Date]])</f>
        <v>49</v>
      </c>
      <c r="H1208" s="110" t="str">
        <f>TEXT(Calender[[#This Row],[Date]],"yymmdd")</f>
        <v>291207</v>
      </c>
    </row>
    <row r="1209" spans="1:8" x14ac:dyDescent="0.3">
      <c r="A1209" s="17">
        <f t="shared" si="113"/>
        <v>47460</v>
      </c>
      <c r="B1209">
        <f t="shared" si="109"/>
        <v>2029</v>
      </c>
      <c r="C1209" t="str">
        <f t="shared" si="108"/>
        <v>Dec-29</v>
      </c>
      <c r="D1209">
        <f t="shared" si="110"/>
        <v>12</v>
      </c>
      <c r="E1209">
        <f t="shared" si="111"/>
        <v>8</v>
      </c>
      <c r="F1209" t="str">
        <f t="shared" si="112"/>
        <v>Sat</v>
      </c>
      <c r="G1209">
        <f>WEEKNUM(Calender[[#This Row],[Date]])</f>
        <v>49</v>
      </c>
      <c r="H1209" s="110" t="str">
        <f>TEXT(Calender[[#This Row],[Date]],"yymmdd")</f>
        <v>291208</v>
      </c>
    </row>
    <row r="1210" spans="1:8" x14ac:dyDescent="0.3">
      <c r="A1210" s="17">
        <f t="shared" si="113"/>
        <v>47461</v>
      </c>
      <c r="B1210">
        <f t="shared" si="109"/>
        <v>2029</v>
      </c>
      <c r="C1210" t="str">
        <f t="shared" si="108"/>
        <v>Dec-29</v>
      </c>
      <c r="D1210">
        <f t="shared" si="110"/>
        <v>12</v>
      </c>
      <c r="E1210">
        <f t="shared" si="111"/>
        <v>9</v>
      </c>
      <c r="F1210" t="str">
        <f t="shared" si="112"/>
        <v>Sun</v>
      </c>
      <c r="G1210">
        <f>WEEKNUM(Calender[[#This Row],[Date]])</f>
        <v>50</v>
      </c>
      <c r="H1210" s="110" t="str">
        <f>TEXT(Calender[[#This Row],[Date]],"yymmdd")</f>
        <v>291209</v>
      </c>
    </row>
    <row r="1211" spans="1:8" x14ac:dyDescent="0.3">
      <c r="A1211" s="17">
        <f t="shared" si="113"/>
        <v>47462</v>
      </c>
      <c r="B1211">
        <f t="shared" si="109"/>
        <v>2029</v>
      </c>
      <c r="C1211" t="str">
        <f t="shared" si="108"/>
        <v>Dec-29</v>
      </c>
      <c r="D1211">
        <f t="shared" si="110"/>
        <v>12</v>
      </c>
      <c r="E1211">
        <f t="shared" si="111"/>
        <v>10</v>
      </c>
      <c r="F1211" t="str">
        <f t="shared" si="112"/>
        <v>Mon</v>
      </c>
      <c r="G1211">
        <f>WEEKNUM(Calender[[#This Row],[Date]])</f>
        <v>50</v>
      </c>
      <c r="H1211" s="110" t="str">
        <f>TEXT(Calender[[#This Row],[Date]],"yymmdd")</f>
        <v>291210</v>
      </c>
    </row>
    <row r="1212" spans="1:8" x14ac:dyDescent="0.3">
      <c r="A1212" s="17">
        <f t="shared" si="113"/>
        <v>47463</v>
      </c>
      <c r="B1212">
        <f t="shared" si="109"/>
        <v>2029</v>
      </c>
      <c r="C1212" t="str">
        <f t="shared" si="108"/>
        <v>Dec-29</v>
      </c>
      <c r="D1212">
        <f t="shared" si="110"/>
        <v>12</v>
      </c>
      <c r="E1212">
        <f t="shared" si="111"/>
        <v>11</v>
      </c>
      <c r="F1212" t="str">
        <f t="shared" si="112"/>
        <v>Tue</v>
      </c>
      <c r="G1212">
        <f>WEEKNUM(Calender[[#This Row],[Date]])</f>
        <v>50</v>
      </c>
      <c r="H1212" s="110" t="str">
        <f>TEXT(Calender[[#This Row],[Date]],"yymmdd")</f>
        <v>291211</v>
      </c>
    </row>
    <row r="1213" spans="1:8" x14ac:dyDescent="0.3">
      <c r="A1213" s="17">
        <f t="shared" si="113"/>
        <v>47464</v>
      </c>
      <c r="B1213">
        <f t="shared" si="109"/>
        <v>2029</v>
      </c>
      <c r="C1213" t="str">
        <f t="shared" si="108"/>
        <v>Dec-29</v>
      </c>
      <c r="D1213">
        <f t="shared" si="110"/>
        <v>12</v>
      </c>
      <c r="E1213">
        <f t="shared" si="111"/>
        <v>12</v>
      </c>
      <c r="F1213" t="str">
        <f t="shared" si="112"/>
        <v>Wed</v>
      </c>
      <c r="G1213">
        <f>WEEKNUM(Calender[[#This Row],[Date]])</f>
        <v>50</v>
      </c>
      <c r="H1213" s="110" t="str">
        <f>TEXT(Calender[[#This Row],[Date]],"yymmdd")</f>
        <v>291212</v>
      </c>
    </row>
    <row r="1214" spans="1:8" x14ac:dyDescent="0.3">
      <c r="A1214" s="17">
        <f t="shared" si="113"/>
        <v>47465</v>
      </c>
      <c r="B1214">
        <f t="shared" si="109"/>
        <v>2029</v>
      </c>
      <c r="C1214" t="str">
        <f t="shared" si="108"/>
        <v>Dec-29</v>
      </c>
      <c r="D1214">
        <f t="shared" si="110"/>
        <v>12</v>
      </c>
      <c r="E1214">
        <f t="shared" si="111"/>
        <v>13</v>
      </c>
      <c r="F1214" t="str">
        <f t="shared" si="112"/>
        <v>Thu</v>
      </c>
      <c r="G1214">
        <f>WEEKNUM(Calender[[#This Row],[Date]])</f>
        <v>50</v>
      </c>
      <c r="H1214" s="110" t="str">
        <f>TEXT(Calender[[#This Row],[Date]],"yymmdd")</f>
        <v>291213</v>
      </c>
    </row>
    <row r="1215" spans="1:8" x14ac:dyDescent="0.3">
      <c r="A1215" s="17">
        <f t="shared" si="113"/>
        <v>47466</v>
      </c>
      <c r="B1215">
        <f t="shared" si="109"/>
        <v>2029</v>
      </c>
      <c r="C1215" t="str">
        <f t="shared" si="108"/>
        <v>Dec-29</v>
      </c>
      <c r="D1215">
        <f t="shared" si="110"/>
        <v>12</v>
      </c>
      <c r="E1215">
        <f t="shared" si="111"/>
        <v>14</v>
      </c>
      <c r="F1215" t="str">
        <f t="shared" si="112"/>
        <v>Fri</v>
      </c>
      <c r="G1215">
        <f>WEEKNUM(Calender[[#This Row],[Date]])</f>
        <v>50</v>
      </c>
      <c r="H1215" s="110" t="str">
        <f>TEXT(Calender[[#This Row],[Date]],"yymmdd")</f>
        <v>291214</v>
      </c>
    </row>
    <row r="1216" spans="1:8" x14ac:dyDescent="0.3">
      <c r="A1216" s="17">
        <f t="shared" si="113"/>
        <v>47467</v>
      </c>
      <c r="B1216">
        <f t="shared" si="109"/>
        <v>2029</v>
      </c>
      <c r="C1216" t="str">
        <f t="shared" si="108"/>
        <v>Dec-29</v>
      </c>
      <c r="D1216">
        <f t="shared" si="110"/>
        <v>12</v>
      </c>
      <c r="E1216">
        <f t="shared" si="111"/>
        <v>15</v>
      </c>
      <c r="F1216" t="str">
        <f t="shared" si="112"/>
        <v>Sat</v>
      </c>
      <c r="G1216">
        <f>WEEKNUM(Calender[[#This Row],[Date]])</f>
        <v>50</v>
      </c>
      <c r="H1216" s="110" t="str">
        <f>TEXT(Calender[[#This Row],[Date]],"yymmdd")</f>
        <v>291215</v>
      </c>
    </row>
    <row r="1217" spans="1:8" x14ac:dyDescent="0.3">
      <c r="A1217" s="17">
        <f t="shared" si="113"/>
        <v>47468</v>
      </c>
      <c r="B1217">
        <f t="shared" si="109"/>
        <v>2029</v>
      </c>
      <c r="C1217" t="str">
        <f t="shared" si="108"/>
        <v>Dec-29</v>
      </c>
      <c r="D1217">
        <f t="shared" si="110"/>
        <v>12</v>
      </c>
      <c r="E1217">
        <f t="shared" si="111"/>
        <v>16</v>
      </c>
      <c r="F1217" t="str">
        <f t="shared" si="112"/>
        <v>Sun</v>
      </c>
      <c r="G1217">
        <f>WEEKNUM(Calender[[#This Row],[Date]])</f>
        <v>51</v>
      </c>
      <c r="H1217" s="110" t="str">
        <f>TEXT(Calender[[#This Row],[Date]],"yymmdd")</f>
        <v>291216</v>
      </c>
    </row>
    <row r="1218" spans="1:8" x14ac:dyDescent="0.3">
      <c r="A1218" s="17">
        <f t="shared" si="113"/>
        <v>47469</v>
      </c>
      <c r="B1218">
        <f t="shared" si="109"/>
        <v>2029</v>
      </c>
      <c r="C1218" t="str">
        <f t="shared" ref="C1218:C1281" si="114">TEXT(A1218,"mmm-yy")</f>
        <v>Dec-29</v>
      </c>
      <c r="D1218">
        <f t="shared" si="110"/>
        <v>12</v>
      </c>
      <c r="E1218">
        <f t="shared" si="111"/>
        <v>17</v>
      </c>
      <c r="F1218" t="str">
        <f t="shared" si="112"/>
        <v>Mon</v>
      </c>
      <c r="G1218">
        <f>WEEKNUM(Calender[[#This Row],[Date]])</f>
        <v>51</v>
      </c>
      <c r="H1218" s="110" t="str">
        <f>TEXT(Calender[[#This Row],[Date]],"yymmdd")</f>
        <v>291217</v>
      </c>
    </row>
    <row r="1219" spans="1:8" x14ac:dyDescent="0.3">
      <c r="A1219" s="17">
        <f t="shared" si="113"/>
        <v>47470</v>
      </c>
      <c r="B1219">
        <f t="shared" ref="B1219:B1282" si="115">YEAR(A1219)</f>
        <v>2029</v>
      </c>
      <c r="C1219" t="str">
        <f t="shared" si="114"/>
        <v>Dec-29</v>
      </c>
      <c r="D1219">
        <f t="shared" ref="D1219:D1282" si="116">MONTH(A1219)</f>
        <v>12</v>
      </c>
      <c r="E1219">
        <f t="shared" ref="E1219:E1282" si="117">DAY(A1219)</f>
        <v>18</v>
      </c>
      <c r="F1219" t="str">
        <f t="shared" ref="F1219:F1282" si="118">TEXT(A1219,"ddd")</f>
        <v>Tue</v>
      </c>
      <c r="G1219">
        <f>WEEKNUM(Calender[[#This Row],[Date]])</f>
        <v>51</v>
      </c>
      <c r="H1219" s="110" t="str">
        <f>TEXT(Calender[[#This Row],[Date]],"yymmdd")</f>
        <v>291218</v>
      </c>
    </row>
    <row r="1220" spans="1:8" x14ac:dyDescent="0.3">
      <c r="A1220" s="17">
        <f t="shared" ref="A1220:A1283" si="119">A1219+1</f>
        <v>47471</v>
      </c>
      <c r="B1220">
        <f t="shared" si="115"/>
        <v>2029</v>
      </c>
      <c r="C1220" t="str">
        <f t="shared" si="114"/>
        <v>Dec-29</v>
      </c>
      <c r="D1220">
        <f t="shared" si="116"/>
        <v>12</v>
      </c>
      <c r="E1220">
        <f t="shared" si="117"/>
        <v>19</v>
      </c>
      <c r="F1220" t="str">
        <f t="shared" si="118"/>
        <v>Wed</v>
      </c>
      <c r="G1220">
        <f>WEEKNUM(Calender[[#This Row],[Date]])</f>
        <v>51</v>
      </c>
      <c r="H1220" s="110" t="str">
        <f>TEXT(Calender[[#This Row],[Date]],"yymmdd")</f>
        <v>291219</v>
      </c>
    </row>
    <row r="1221" spans="1:8" x14ac:dyDescent="0.3">
      <c r="A1221" s="17">
        <f t="shared" si="119"/>
        <v>47472</v>
      </c>
      <c r="B1221">
        <f t="shared" si="115"/>
        <v>2029</v>
      </c>
      <c r="C1221" t="str">
        <f t="shared" si="114"/>
        <v>Dec-29</v>
      </c>
      <c r="D1221">
        <f t="shared" si="116"/>
        <v>12</v>
      </c>
      <c r="E1221">
        <f t="shared" si="117"/>
        <v>20</v>
      </c>
      <c r="F1221" t="str">
        <f t="shared" si="118"/>
        <v>Thu</v>
      </c>
      <c r="G1221">
        <f>WEEKNUM(Calender[[#This Row],[Date]])</f>
        <v>51</v>
      </c>
      <c r="H1221" s="110" t="str">
        <f>TEXT(Calender[[#This Row],[Date]],"yymmdd")</f>
        <v>291220</v>
      </c>
    </row>
    <row r="1222" spans="1:8" x14ac:dyDescent="0.3">
      <c r="A1222" s="17">
        <f t="shared" si="119"/>
        <v>47473</v>
      </c>
      <c r="B1222">
        <f t="shared" si="115"/>
        <v>2029</v>
      </c>
      <c r="C1222" t="str">
        <f t="shared" si="114"/>
        <v>Dec-29</v>
      </c>
      <c r="D1222">
        <f t="shared" si="116"/>
        <v>12</v>
      </c>
      <c r="E1222">
        <f t="shared" si="117"/>
        <v>21</v>
      </c>
      <c r="F1222" t="str">
        <f t="shared" si="118"/>
        <v>Fri</v>
      </c>
      <c r="G1222">
        <f>WEEKNUM(Calender[[#This Row],[Date]])</f>
        <v>51</v>
      </c>
      <c r="H1222" s="110" t="str">
        <f>TEXT(Calender[[#This Row],[Date]],"yymmdd")</f>
        <v>291221</v>
      </c>
    </row>
    <row r="1223" spans="1:8" x14ac:dyDescent="0.3">
      <c r="A1223" s="17">
        <f t="shared" si="119"/>
        <v>47474</v>
      </c>
      <c r="B1223">
        <f t="shared" si="115"/>
        <v>2029</v>
      </c>
      <c r="C1223" t="str">
        <f t="shared" si="114"/>
        <v>Dec-29</v>
      </c>
      <c r="D1223">
        <f t="shared" si="116"/>
        <v>12</v>
      </c>
      <c r="E1223">
        <f t="shared" si="117"/>
        <v>22</v>
      </c>
      <c r="F1223" t="str">
        <f t="shared" si="118"/>
        <v>Sat</v>
      </c>
      <c r="G1223">
        <f>WEEKNUM(Calender[[#This Row],[Date]])</f>
        <v>51</v>
      </c>
      <c r="H1223" s="110" t="str">
        <f>TEXT(Calender[[#This Row],[Date]],"yymmdd")</f>
        <v>291222</v>
      </c>
    </row>
    <row r="1224" spans="1:8" x14ac:dyDescent="0.3">
      <c r="A1224" s="17">
        <f t="shared" si="119"/>
        <v>47475</v>
      </c>
      <c r="B1224">
        <f t="shared" si="115"/>
        <v>2029</v>
      </c>
      <c r="C1224" t="str">
        <f t="shared" si="114"/>
        <v>Dec-29</v>
      </c>
      <c r="D1224">
        <f t="shared" si="116"/>
        <v>12</v>
      </c>
      <c r="E1224">
        <f t="shared" si="117"/>
        <v>23</v>
      </c>
      <c r="F1224" t="str">
        <f t="shared" si="118"/>
        <v>Sun</v>
      </c>
      <c r="G1224">
        <f>WEEKNUM(Calender[[#This Row],[Date]])</f>
        <v>52</v>
      </c>
      <c r="H1224" s="110" t="str">
        <f>TEXT(Calender[[#This Row],[Date]],"yymmdd")</f>
        <v>291223</v>
      </c>
    </row>
    <row r="1225" spans="1:8" x14ac:dyDescent="0.3">
      <c r="A1225" s="17">
        <f t="shared" si="119"/>
        <v>47476</v>
      </c>
      <c r="B1225">
        <f t="shared" si="115"/>
        <v>2029</v>
      </c>
      <c r="C1225" t="str">
        <f t="shared" si="114"/>
        <v>Dec-29</v>
      </c>
      <c r="D1225">
        <f t="shared" si="116"/>
        <v>12</v>
      </c>
      <c r="E1225">
        <f t="shared" si="117"/>
        <v>24</v>
      </c>
      <c r="F1225" t="str">
        <f t="shared" si="118"/>
        <v>Mon</v>
      </c>
      <c r="G1225">
        <f>WEEKNUM(Calender[[#This Row],[Date]])</f>
        <v>52</v>
      </c>
      <c r="H1225" s="110" t="str">
        <f>TEXT(Calender[[#This Row],[Date]],"yymmdd")</f>
        <v>291224</v>
      </c>
    </row>
    <row r="1226" spans="1:8" x14ac:dyDescent="0.3">
      <c r="A1226" s="17">
        <f t="shared" si="119"/>
        <v>47477</v>
      </c>
      <c r="B1226">
        <f t="shared" si="115"/>
        <v>2029</v>
      </c>
      <c r="C1226" t="str">
        <f t="shared" si="114"/>
        <v>Dec-29</v>
      </c>
      <c r="D1226">
        <f t="shared" si="116"/>
        <v>12</v>
      </c>
      <c r="E1226">
        <f t="shared" si="117"/>
        <v>25</v>
      </c>
      <c r="F1226" t="str">
        <f t="shared" si="118"/>
        <v>Tue</v>
      </c>
      <c r="G1226">
        <f>WEEKNUM(Calender[[#This Row],[Date]])</f>
        <v>52</v>
      </c>
      <c r="H1226" s="110" t="str">
        <f>TEXT(Calender[[#This Row],[Date]],"yymmdd")</f>
        <v>291225</v>
      </c>
    </row>
    <row r="1227" spans="1:8" x14ac:dyDescent="0.3">
      <c r="A1227" s="17">
        <f t="shared" si="119"/>
        <v>47478</v>
      </c>
      <c r="B1227">
        <f t="shared" si="115"/>
        <v>2029</v>
      </c>
      <c r="C1227" t="str">
        <f t="shared" si="114"/>
        <v>Dec-29</v>
      </c>
      <c r="D1227">
        <f t="shared" si="116"/>
        <v>12</v>
      </c>
      <c r="E1227">
        <f t="shared" si="117"/>
        <v>26</v>
      </c>
      <c r="F1227" t="str">
        <f t="shared" si="118"/>
        <v>Wed</v>
      </c>
      <c r="G1227">
        <f>WEEKNUM(Calender[[#This Row],[Date]])</f>
        <v>52</v>
      </c>
      <c r="H1227" s="110" t="str">
        <f>TEXT(Calender[[#This Row],[Date]],"yymmdd")</f>
        <v>291226</v>
      </c>
    </row>
    <row r="1228" spans="1:8" x14ac:dyDescent="0.3">
      <c r="A1228" s="17">
        <f t="shared" si="119"/>
        <v>47479</v>
      </c>
      <c r="B1228">
        <f t="shared" si="115"/>
        <v>2029</v>
      </c>
      <c r="C1228" t="str">
        <f t="shared" si="114"/>
        <v>Dec-29</v>
      </c>
      <c r="D1228">
        <f t="shared" si="116"/>
        <v>12</v>
      </c>
      <c r="E1228">
        <f t="shared" si="117"/>
        <v>27</v>
      </c>
      <c r="F1228" t="str">
        <f t="shared" si="118"/>
        <v>Thu</v>
      </c>
      <c r="G1228">
        <f>WEEKNUM(Calender[[#This Row],[Date]])</f>
        <v>52</v>
      </c>
      <c r="H1228" s="110" t="str">
        <f>TEXT(Calender[[#This Row],[Date]],"yymmdd")</f>
        <v>291227</v>
      </c>
    </row>
    <row r="1229" spans="1:8" x14ac:dyDescent="0.3">
      <c r="A1229" s="17">
        <f t="shared" si="119"/>
        <v>47480</v>
      </c>
      <c r="B1229">
        <f t="shared" si="115"/>
        <v>2029</v>
      </c>
      <c r="C1229" t="str">
        <f t="shared" si="114"/>
        <v>Dec-29</v>
      </c>
      <c r="D1229">
        <f t="shared" si="116"/>
        <v>12</v>
      </c>
      <c r="E1229">
        <f t="shared" si="117"/>
        <v>28</v>
      </c>
      <c r="F1229" t="str">
        <f t="shared" si="118"/>
        <v>Fri</v>
      </c>
      <c r="G1229">
        <f>WEEKNUM(Calender[[#This Row],[Date]])</f>
        <v>52</v>
      </c>
      <c r="H1229" s="110" t="str">
        <f>TEXT(Calender[[#This Row],[Date]],"yymmdd")</f>
        <v>291228</v>
      </c>
    </row>
    <row r="1230" spans="1:8" x14ac:dyDescent="0.3">
      <c r="A1230" s="17">
        <f t="shared" si="119"/>
        <v>47481</v>
      </c>
      <c r="B1230">
        <f t="shared" si="115"/>
        <v>2029</v>
      </c>
      <c r="C1230" t="str">
        <f t="shared" si="114"/>
        <v>Dec-29</v>
      </c>
      <c r="D1230">
        <f t="shared" si="116"/>
        <v>12</v>
      </c>
      <c r="E1230">
        <f t="shared" si="117"/>
        <v>29</v>
      </c>
      <c r="F1230" t="str">
        <f t="shared" si="118"/>
        <v>Sat</v>
      </c>
      <c r="G1230">
        <f>WEEKNUM(Calender[[#This Row],[Date]])</f>
        <v>52</v>
      </c>
      <c r="H1230" s="110" t="str">
        <f>TEXT(Calender[[#This Row],[Date]],"yymmdd")</f>
        <v>291229</v>
      </c>
    </row>
    <row r="1231" spans="1:8" x14ac:dyDescent="0.3">
      <c r="A1231" s="17">
        <f t="shared" si="119"/>
        <v>47482</v>
      </c>
      <c r="B1231">
        <f t="shared" si="115"/>
        <v>2029</v>
      </c>
      <c r="C1231" t="str">
        <f t="shared" si="114"/>
        <v>Dec-29</v>
      </c>
      <c r="D1231">
        <f t="shared" si="116"/>
        <v>12</v>
      </c>
      <c r="E1231">
        <f t="shared" si="117"/>
        <v>30</v>
      </c>
      <c r="F1231" t="str">
        <f t="shared" si="118"/>
        <v>Sun</v>
      </c>
      <c r="G1231">
        <f>WEEKNUM(Calender[[#This Row],[Date]])</f>
        <v>53</v>
      </c>
      <c r="H1231" s="110" t="str">
        <f>TEXT(Calender[[#This Row],[Date]],"yymmdd")</f>
        <v>291230</v>
      </c>
    </row>
    <row r="1232" spans="1:8" x14ac:dyDescent="0.3">
      <c r="A1232" s="17">
        <f t="shared" si="119"/>
        <v>47483</v>
      </c>
      <c r="B1232">
        <f t="shared" si="115"/>
        <v>2029</v>
      </c>
      <c r="C1232" t="str">
        <f t="shared" si="114"/>
        <v>Dec-29</v>
      </c>
      <c r="D1232">
        <f t="shared" si="116"/>
        <v>12</v>
      </c>
      <c r="E1232">
        <f t="shared" si="117"/>
        <v>31</v>
      </c>
      <c r="F1232" t="str">
        <f t="shared" si="118"/>
        <v>Mon</v>
      </c>
      <c r="G1232">
        <f>WEEKNUM(Calender[[#This Row],[Date]])</f>
        <v>53</v>
      </c>
      <c r="H1232" s="110" t="str">
        <f>TEXT(Calender[[#This Row],[Date]],"yymmdd")</f>
        <v>291231</v>
      </c>
    </row>
    <row r="1233" spans="1:8" x14ac:dyDescent="0.3">
      <c r="A1233" s="17">
        <f t="shared" si="119"/>
        <v>47484</v>
      </c>
      <c r="B1233">
        <f t="shared" si="115"/>
        <v>2030</v>
      </c>
      <c r="C1233" t="str">
        <f t="shared" si="114"/>
        <v>Jan-30</v>
      </c>
      <c r="D1233">
        <f t="shared" si="116"/>
        <v>1</v>
      </c>
      <c r="E1233">
        <f t="shared" si="117"/>
        <v>1</v>
      </c>
      <c r="F1233" t="str">
        <f t="shared" si="118"/>
        <v>Tue</v>
      </c>
      <c r="G1233">
        <f>WEEKNUM(Calender[[#This Row],[Date]])</f>
        <v>1</v>
      </c>
      <c r="H1233" s="110" t="str">
        <f>TEXT(Calender[[#This Row],[Date]],"yymmdd")</f>
        <v>300101</v>
      </c>
    </row>
    <row r="1234" spans="1:8" x14ac:dyDescent="0.3">
      <c r="A1234" s="17">
        <f t="shared" si="119"/>
        <v>47485</v>
      </c>
      <c r="B1234">
        <f t="shared" si="115"/>
        <v>2030</v>
      </c>
      <c r="C1234" t="str">
        <f t="shared" si="114"/>
        <v>Jan-30</v>
      </c>
      <c r="D1234">
        <f t="shared" si="116"/>
        <v>1</v>
      </c>
      <c r="E1234">
        <f t="shared" si="117"/>
        <v>2</v>
      </c>
      <c r="F1234" t="str">
        <f t="shared" si="118"/>
        <v>Wed</v>
      </c>
      <c r="G1234">
        <f>WEEKNUM(Calender[[#This Row],[Date]])</f>
        <v>1</v>
      </c>
      <c r="H1234" s="110" t="str">
        <f>TEXT(Calender[[#This Row],[Date]],"yymmdd")</f>
        <v>300102</v>
      </c>
    </row>
    <row r="1235" spans="1:8" x14ac:dyDescent="0.3">
      <c r="A1235" s="17">
        <f t="shared" si="119"/>
        <v>47486</v>
      </c>
      <c r="B1235">
        <f t="shared" si="115"/>
        <v>2030</v>
      </c>
      <c r="C1235" t="str">
        <f t="shared" si="114"/>
        <v>Jan-30</v>
      </c>
      <c r="D1235">
        <f t="shared" si="116"/>
        <v>1</v>
      </c>
      <c r="E1235">
        <f t="shared" si="117"/>
        <v>3</v>
      </c>
      <c r="F1235" t="str">
        <f t="shared" si="118"/>
        <v>Thu</v>
      </c>
      <c r="G1235">
        <f>WEEKNUM(Calender[[#This Row],[Date]])</f>
        <v>1</v>
      </c>
      <c r="H1235" s="110" t="str">
        <f>TEXT(Calender[[#This Row],[Date]],"yymmdd")</f>
        <v>300103</v>
      </c>
    </row>
    <row r="1236" spans="1:8" x14ac:dyDescent="0.3">
      <c r="A1236" s="17">
        <f t="shared" si="119"/>
        <v>47487</v>
      </c>
      <c r="B1236">
        <f t="shared" si="115"/>
        <v>2030</v>
      </c>
      <c r="C1236" t="str">
        <f t="shared" si="114"/>
        <v>Jan-30</v>
      </c>
      <c r="D1236">
        <f t="shared" si="116"/>
        <v>1</v>
      </c>
      <c r="E1236">
        <f t="shared" si="117"/>
        <v>4</v>
      </c>
      <c r="F1236" t="str">
        <f t="shared" si="118"/>
        <v>Fri</v>
      </c>
      <c r="G1236">
        <f>WEEKNUM(Calender[[#This Row],[Date]])</f>
        <v>1</v>
      </c>
      <c r="H1236" s="110" t="str">
        <f>TEXT(Calender[[#This Row],[Date]],"yymmdd")</f>
        <v>300104</v>
      </c>
    </row>
    <row r="1237" spans="1:8" x14ac:dyDescent="0.3">
      <c r="A1237" s="17">
        <f t="shared" si="119"/>
        <v>47488</v>
      </c>
      <c r="B1237">
        <f t="shared" si="115"/>
        <v>2030</v>
      </c>
      <c r="C1237" t="str">
        <f t="shared" si="114"/>
        <v>Jan-30</v>
      </c>
      <c r="D1237">
        <f t="shared" si="116"/>
        <v>1</v>
      </c>
      <c r="E1237">
        <f t="shared" si="117"/>
        <v>5</v>
      </c>
      <c r="F1237" t="str">
        <f t="shared" si="118"/>
        <v>Sat</v>
      </c>
      <c r="G1237">
        <f>WEEKNUM(Calender[[#This Row],[Date]])</f>
        <v>1</v>
      </c>
      <c r="H1237" s="110" t="str">
        <f>TEXT(Calender[[#This Row],[Date]],"yymmdd")</f>
        <v>300105</v>
      </c>
    </row>
    <row r="1238" spans="1:8" x14ac:dyDescent="0.3">
      <c r="A1238" s="17">
        <f t="shared" si="119"/>
        <v>47489</v>
      </c>
      <c r="B1238">
        <f t="shared" si="115"/>
        <v>2030</v>
      </c>
      <c r="C1238" t="str">
        <f t="shared" si="114"/>
        <v>Jan-30</v>
      </c>
      <c r="D1238">
        <f t="shared" si="116"/>
        <v>1</v>
      </c>
      <c r="E1238">
        <f t="shared" si="117"/>
        <v>6</v>
      </c>
      <c r="F1238" t="str">
        <f t="shared" si="118"/>
        <v>Sun</v>
      </c>
      <c r="G1238">
        <f>WEEKNUM(Calender[[#This Row],[Date]])</f>
        <v>2</v>
      </c>
      <c r="H1238" s="110" t="str">
        <f>TEXT(Calender[[#This Row],[Date]],"yymmdd")</f>
        <v>300106</v>
      </c>
    </row>
    <row r="1239" spans="1:8" x14ac:dyDescent="0.3">
      <c r="A1239" s="17">
        <f t="shared" si="119"/>
        <v>47490</v>
      </c>
      <c r="B1239">
        <f t="shared" si="115"/>
        <v>2030</v>
      </c>
      <c r="C1239" t="str">
        <f t="shared" si="114"/>
        <v>Jan-30</v>
      </c>
      <c r="D1239">
        <f t="shared" si="116"/>
        <v>1</v>
      </c>
      <c r="E1239">
        <f t="shared" si="117"/>
        <v>7</v>
      </c>
      <c r="F1239" t="str">
        <f t="shared" si="118"/>
        <v>Mon</v>
      </c>
      <c r="G1239">
        <f>WEEKNUM(Calender[[#This Row],[Date]])</f>
        <v>2</v>
      </c>
      <c r="H1239" s="110" t="str">
        <f>TEXT(Calender[[#This Row],[Date]],"yymmdd")</f>
        <v>300107</v>
      </c>
    </row>
    <row r="1240" spans="1:8" x14ac:dyDescent="0.3">
      <c r="A1240" s="17">
        <f t="shared" si="119"/>
        <v>47491</v>
      </c>
      <c r="B1240">
        <f t="shared" si="115"/>
        <v>2030</v>
      </c>
      <c r="C1240" t="str">
        <f t="shared" si="114"/>
        <v>Jan-30</v>
      </c>
      <c r="D1240">
        <f t="shared" si="116"/>
        <v>1</v>
      </c>
      <c r="E1240">
        <f t="shared" si="117"/>
        <v>8</v>
      </c>
      <c r="F1240" t="str">
        <f t="shared" si="118"/>
        <v>Tue</v>
      </c>
      <c r="G1240">
        <f>WEEKNUM(Calender[[#This Row],[Date]])</f>
        <v>2</v>
      </c>
      <c r="H1240" s="110" t="str">
        <f>TEXT(Calender[[#This Row],[Date]],"yymmdd")</f>
        <v>300108</v>
      </c>
    </row>
    <row r="1241" spans="1:8" x14ac:dyDescent="0.3">
      <c r="A1241" s="17">
        <f t="shared" si="119"/>
        <v>47492</v>
      </c>
      <c r="B1241">
        <f t="shared" si="115"/>
        <v>2030</v>
      </c>
      <c r="C1241" t="str">
        <f t="shared" si="114"/>
        <v>Jan-30</v>
      </c>
      <c r="D1241">
        <f t="shared" si="116"/>
        <v>1</v>
      </c>
      <c r="E1241">
        <f t="shared" si="117"/>
        <v>9</v>
      </c>
      <c r="F1241" t="str">
        <f t="shared" si="118"/>
        <v>Wed</v>
      </c>
      <c r="G1241">
        <f>WEEKNUM(Calender[[#This Row],[Date]])</f>
        <v>2</v>
      </c>
      <c r="H1241" s="110" t="str">
        <f>TEXT(Calender[[#This Row],[Date]],"yymmdd")</f>
        <v>300109</v>
      </c>
    </row>
    <row r="1242" spans="1:8" x14ac:dyDescent="0.3">
      <c r="A1242" s="17">
        <f t="shared" si="119"/>
        <v>47493</v>
      </c>
      <c r="B1242">
        <f t="shared" si="115"/>
        <v>2030</v>
      </c>
      <c r="C1242" t="str">
        <f t="shared" si="114"/>
        <v>Jan-30</v>
      </c>
      <c r="D1242">
        <f t="shared" si="116"/>
        <v>1</v>
      </c>
      <c r="E1242">
        <f t="shared" si="117"/>
        <v>10</v>
      </c>
      <c r="F1242" t="str">
        <f t="shared" si="118"/>
        <v>Thu</v>
      </c>
      <c r="G1242">
        <f>WEEKNUM(Calender[[#This Row],[Date]])</f>
        <v>2</v>
      </c>
      <c r="H1242" s="110" t="str">
        <f>TEXT(Calender[[#This Row],[Date]],"yymmdd")</f>
        <v>300110</v>
      </c>
    </row>
    <row r="1243" spans="1:8" x14ac:dyDescent="0.3">
      <c r="A1243" s="17">
        <f t="shared" si="119"/>
        <v>47494</v>
      </c>
      <c r="B1243">
        <f t="shared" si="115"/>
        <v>2030</v>
      </c>
      <c r="C1243" t="str">
        <f t="shared" si="114"/>
        <v>Jan-30</v>
      </c>
      <c r="D1243">
        <f t="shared" si="116"/>
        <v>1</v>
      </c>
      <c r="E1243">
        <f t="shared" si="117"/>
        <v>11</v>
      </c>
      <c r="F1243" t="str">
        <f t="shared" si="118"/>
        <v>Fri</v>
      </c>
      <c r="G1243">
        <f>WEEKNUM(Calender[[#This Row],[Date]])</f>
        <v>2</v>
      </c>
      <c r="H1243" s="110" t="str">
        <f>TEXT(Calender[[#This Row],[Date]],"yymmdd")</f>
        <v>300111</v>
      </c>
    </row>
    <row r="1244" spans="1:8" x14ac:dyDescent="0.3">
      <c r="A1244" s="17">
        <f t="shared" si="119"/>
        <v>47495</v>
      </c>
      <c r="B1244">
        <f t="shared" si="115"/>
        <v>2030</v>
      </c>
      <c r="C1244" t="str">
        <f t="shared" si="114"/>
        <v>Jan-30</v>
      </c>
      <c r="D1244">
        <f t="shared" si="116"/>
        <v>1</v>
      </c>
      <c r="E1244">
        <f t="shared" si="117"/>
        <v>12</v>
      </c>
      <c r="F1244" t="str">
        <f t="shared" si="118"/>
        <v>Sat</v>
      </c>
      <c r="G1244">
        <f>WEEKNUM(Calender[[#This Row],[Date]])</f>
        <v>2</v>
      </c>
      <c r="H1244" s="110" t="str">
        <f>TEXT(Calender[[#This Row],[Date]],"yymmdd")</f>
        <v>300112</v>
      </c>
    </row>
    <row r="1245" spans="1:8" x14ac:dyDescent="0.3">
      <c r="A1245" s="17">
        <f t="shared" si="119"/>
        <v>47496</v>
      </c>
      <c r="B1245">
        <f t="shared" si="115"/>
        <v>2030</v>
      </c>
      <c r="C1245" t="str">
        <f t="shared" si="114"/>
        <v>Jan-30</v>
      </c>
      <c r="D1245">
        <f t="shared" si="116"/>
        <v>1</v>
      </c>
      <c r="E1245">
        <f t="shared" si="117"/>
        <v>13</v>
      </c>
      <c r="F1245" t="str">
        <f t="shared" si="118"/>
        <v>Sun</v>
      </c>
      <c r="G1245">
        <f>WEEKNUM(Calender[[#This Row],[Date]])</f>
        <v>3</v>
      </c>
      <c r="H1245" s="110" t="str">
        <f>TEXT(Calender[[#This Row],[Date]],"yymmdd")</f>
        <v>300113</v>
      </c>
    </row>
    <row r="1246" spans="1:8" x14ac:dyDescent="0.3">
      <c r="A1246" s="17">
        <f t="shared" si="119"/>
        <v>47497</v>
      </c>
      <c r="B1246">
        <f t="shared" si="115"/>
        <v>2030</v>
      </c>
      <c r="C1246" t="str">
        <f t="shared" si="114"/>
        <v>Jan-30</v>
      </c>
      <c r="D1246">
        <f t="shared" si="116"/>
        <v>1</v>
      </c>
      <c r="E1246">
        <f t="shared" si="117"/>
        <v>14</v>
      </c>
      <c r="F1246" t="str">
        <f t="shared" si="118"/>
        <v>Mon</v>
      </c>
      <c r="G1246">
        <f>WEEKNUM(Calender[[#This Row],[Date]])</f>
        <v>3</v>
      </c>
      <c r="H1246" s="110" t="str">
        <f>TEXT(Calender[[#This Row],[Date]],"yymmdd")</f>
        <v>300114</v>
      </c>
    </row>
    <row r="1247" spans="1:8" x14ac:dyDescent="0.3">
      <c r="A1247" s="17">
        <f t="shared" si="119"/>
        <v>47498</v>
      </c>
      <c r="B1247">
        <f t="shared" si="115"/>
        <v>2030</v>
      </c>
      <c r="C1247" t="str">
        <f t="shared" si="114"/>
        <v>Jan-30</v>
      </c>
      <c r="D1247">
        <f t="shared" si="116"/>
        <v>1</v>
      </c>
      <c r="E1247">
        <f t="shared" si="117"/>
        <v>15</v>
      </c>
      <c r="F1247" t="str">
        <f t="shared" si="118"/>
        <v>Tue</v>
      </c>
      <c r="G1247">
        <f>WEEKNUM(Calender[[#This Row],[Date]])</f>
        <v>3</v>
      </c>
      <c r="H1247" s="110" t="str">
        <f>TEXT(Calender[[#This Row],[Date]],"yymmdd")</f>
        <v>300115</v>
      </c>
    </row>
    <row r="1248" spans="1:8" x14ac:dyDescent="0.3">
      <c r="A1248" s="17">
        <f t="shared" si="119"/>
        <v>47499</v>
      </c>
      <c r="B1248">
        <f t="shared" si="115"/>
        <v>2030</v>
      </c>
      <c r="C1248" t="str">
        <f t="shared" si="114"/>
        <v>Jan-30</v>
      </c>
      <c r="D1248">
        <f t="shared" si="116"/>
        <v>1</v>
      </c>
      <c r="E1248">
        <f t="shared" si="117"/>
        <v>16</v>
      </c>
      <c r="F1248" t="str">
        <f t="shared" si="118"/>
        <v>Wed</v>
      </c>
      <c r="G1248">
        <f>WEEKNUM(Calender[[#This Row],[Date]])</f>
        <v>3</v>
      </c>
      <c r="H1248" s="110" t="str">
        <f>TEXT(Calender[[#This Row],[Date]],"yymmdd")</f>
        <v>300116</v>
      </c>
    </row>
    <row r="1249" spans="1:8" x14ac:dyDescent="0.3">
      <c r="A1249" s="17">
        <f t="shared" si="119"/>
        <v>47500</v>
      </c>
      <c r="B1249">
        <f t="shared" si="115"/>
        <v>2030</v>
      </c>
      <c r="C1249" t="str">
        <f t="shared" si="114"/>
        <v>Jan-30</v>
      </c>
      <c r="D1249">
        <f t="shared" si="116"/>
        <v>1</v>
      </c>
      <c r="E1249">
        <f t="shared" si="117"/>
        <v>17</v>
      </c>
      <c r="F1249" t="str">
        <f t="shared" si="118"/>
        <v>Thu</v>
      </c>
      <c r="G1249">
        <f>WEEKNUM(Calender[[#This Row],[Date]])</f>
        <v>3</v>
      </c>
      <c r="H1249" s="110" t="str">
        <f>TEXT(Calender[[#This Row],[Date]],"yymmdd")</f>
        <v>300117</v>
      </c>
    </row>
    <row r="1250" spans="1:8" x14ac:dyDescent="0.3">
      <c r="A1250" s="17">
        <f t="shared" si="119"/>
        <v>47501</v>
      </c>
      <c r="B1250">
        <f t="shared" si="115"/>
        <v>2030</v>
      </c>
      <c r="C1250" t="str">
        <f t="shared" si="114"/>
        <v>Jan-30</v>
      </c>
      <c r="D1250">
        <f t="shared" si="116"/>
        <v>1</v>
      </c>
      <c r="E1250">
        <f t="shared" si="117"/>
        <v>18</v>
      </c>
      <c r="F1250" t="str">
        <f t="shared" si="118"/>
        <v>Fri</v>
      </c>
      <c r="G1250">
        <f>WEEKNUM(Calender[[#This Row],[Date]])</f>
        <v>3</v>
      </c>
      <c r="H1250" s="110" t="str">
        <f>TEXT(Calender[[#This Row],[Date]],"yymmdd")</f>
        <v>300118</v>
      </c>
    </row>
    <row r="1251" spans="1:8" x14ac:dyDescent="0.3">
      <c r="A1251" s="17">
        <f t="shared" si="119"/>
        <v>47502</v>
      </c>
      <c r="B1251">
        <f t="shared" si="115"/>
        <v>2030</v>
      </c>
      <c r="C1251" t="str">
        <f t="shared" si="114"/>
        <v>Jan-30</v>
      </c>
      <c r="D1251">
        <f t="shared" si="116"/>
        <v>1</v>
      </c>
      <c r="E1251">
        <f t="shared" si="117"/>
        <v>19</v>
      </c>
      <c r="F1251" t="str">
        <f t="shared" si="118"/>
        <v>Sat</v>
      </c>
      <c r="G1251">
        <f>WEEKNUM(Calender[[#This Row],[Date]])</f>
        <v>3</v>
      </c>
      <c r="H1251" s="110" t="str">
        <f>TEXT(Calender[[#This Row],[Date]],"yymmdd")</f>
        <v>300119</v>
      </c>
    </row>
    <row r="1252" spans="1:8" x14ac:dyDescent="0.3">
      <c r="A1252" s="17">
        <f t="shared" si="119"/>
        <v>47503</v>
      </c>
      <c r="B1252">
        <f t="shared" si="115"/>
        <v>2030</v>
      </c>
      <c r="C1252" t="str">
        <f t="shared" si="114"/>
        <v>Jan-30</v>
      </c>
      <c r="D1252">
        <f t="shared" si="116"/>
        <v>1</v>
      </c>
      <c r="E1252">
        <f t="shared" si="117"/>
        <v>20</v>
      </c>
      <c r="F1252" t="str">
        <f t="shared" si="118"/>
        <v>Sun</v>
      </c>
      <c r="G1252">
        <f>WEEKNUM(Calender[[#This Row],[Date]])</f>
        <v>4</v>
      </c>
      <c r="H1252" s="110" t="str">
        <f>TEXT(Calender[[#This Row],[Date]],"yymmdd")</f>
        <v>300120</v>
      </c>
    </row>
    <row r="1253" spans="1:8" x14ac:dyDescent="0.3">
      <c r="A1253" s="17">
        <f t="shared" si="119"/>
        <v>47504</v>
      </c>
      <c r="B1253">
        <f t="shared" si="115"/>
        <v>2030</v>
      </c>
      <c r="C1253" t="str">
        <f t="shared" si="114"/>
        <v>Jan-30</v>
      </c>
      <c r="D1253">
        <f t="shared" si="116"/>
        <v>1</v>
      </c>
      <c r="E1253">
        <f t="shared" si="117"/>
        <v>21</v>
      </c>
      <c r="F1253" t="str">
        <f t="shared" si="118"/>
        <v>Mon</v>
      </c>
      <c r="G1253">
        <f>WEEKNUM(Calender[[#This Row],[Date]])</f>
        <v>4</v>
      </c>
      <c r="H1253" s="110" t="str">
        <f>TEXT(Calender[[#This Row],[Date]],"yymmdd")</f>
        <v>300121</v>
      </c>
    </row>
    <row r="1254" spans="1:8" x14ac:dyDescent="0.3">
      <c r="A1254" s="17">
        <f t="shared" si="119"/>
        <v>47505</v>
      </c>
      <c r="B1254">
        <f t="shared" si="115"/>
        <v>2030</v>
      </c>
      <c r="C1254" t="str">
        <f t="shared" si="114"/>
        <v>Jan-30</v>
      </c>
      <c r="D1254">
        <f t="shared" si="116"/>
        <v>1</v>
      </c>
      <c r="E1254">
        <f t="shared" si="117"/>
        <v>22</v>
      </c>
      <c r="F1254" t="str">
        <f t="shared" si="118"/>
        <v>Tue</v>
      </c>
      <c r="G1254">
        <f>WEEKNUM(Calender[[#This Row],[Date]])</f>
        <v>4</v>
      </c>
      <c r="H1254" s="110" t="str">
        <f>TEXT(Calender[[#This Row],[Date]],"yymmdd")</f>
        <v>300122</v>
      </c>
    </row>
    <row r="1255" spans="1:8" x14ac:dyDescent="0.3">
      <c r="A1255" s="17">
        <f t="shared" si="119"/>
        <v>47506</v>
      </c>
      <c r="B1255">
        <f t="shared" si="115"/>
        <v>2030</v>
      </c>
      <c r="C1255" t="str">
        <f t="shared" si="114"/>
        <v>Jan-30</v>
      </c>
      <c r="D1255">
        <f t="shared" si="116"/>
        <v>1</v>
      </c>
      <c r="E1255">
        <f t="shared" si="117"/>
        <v>23</v>
      </c>
      <c r="F1255" t="str">
        <f t="shared" si="118"/>
        <v>Wed</v>
      </c>
      <c r="G1255">
        <f>WEEKNUM(Calender[[#This Row],[Date]])</f>
        <v>4</v>
      </c>
      <c r="H1255" s="110" t="str">
        <f>TEXT(Calender[[#This Row],[Date]],"yymmdd")</f>
        <v>300123</v>
      </c>
    </row>
    <row r="1256" spans="1:8" x14ac:dyDescent="0.3">
      <c r="A1256" s="17">
        <f t="shared" si="119"/>
        <v>47507</v>
      </c>
      <c r="B1256">
        <f t="shared" si="115"/>
        <v>2030</v>
      </c>
      <c r="C1256" t="str">
        <f t="shared" si="114"/>
        <v>Jan-30</v>
      </c>
      <c r="D1256">
        <f t="shared" si="116"/>
        <v>1</v>
      </c>
      <c r="E1256">
        <f t="shared" si="117"/>
        <v>24</v>
      </c>
      <c r="F1256" t="str">
        <f t="shared" si="118"/>
        <v>Thu</v>
      </c>
      <c r="G1256">
        <f>WEEKNUM(Calender[[#This Row],[Date]])</f>
        <v>4</v>
      </c>
      <c r="H1256" s="110" t="str">
        <f>TEXT(Calender[[#This Row],[Date]],"yymmdd")</f>
        <v>300124</v>
      </c>
    </row>
    <row r="1257" spans="1:8" x14ac:dyDescent="0.3">
      <c r="A1257" s="17">
        <f t="shared" si="119"/>
        <v>47508</v>
      </c>
      <c r="B1257">
        <f t="shared" si="115"/>
        <v>2030</v>
      </c>
      <c r="C1257" t="str">
        <f t="shared" si="114"/>
        <v>Jan-30</v>
      </c>
      <c r="D1257">
        <f t="shared" si="116"/>
        <v>1</v>
      </c>
      <c r="E1257">
        <f t="shared" si="117"/>
        <v>25</v>
      </c>
      <c r="F1257" t="str">
        <f t="shared" si="118"/>
        <v>Fri</v>
      </c>
      <c r="G1257">
        <f>WEEKNUM(Calender[[#This Row],[Date]])</f>
        <v>4</v>
      </c>
      <c r="H1257" s="110" t="str">
        <f>TEXT(Calender[[#This Row],[Date]],"yymmdd")</f>
        <v>300125</v>
      </c>
    </row>
    <row r="1258" spans="1:8" x14ac:dyDescent="0.3">
      <c r="A1258" s="17">
        <f t="shared" si="119"/>
        <v>47509</v>
      </c>
      <c r="B1258">
        <f t="shared" si="115"/>
        <v>2030</v>
      </c>
      <c r="C1258" t="str">
        <f t="shared" si="114"/>
        <v>Jan-30</v>
      </c>
      <c r="D1258">
        <f t="shared" si="116"/>
        <v>1</v>
      </c>
      <c r="E1258">
        <f t="shared" si="117"/>
        <v>26</v>
      </c>
      <c r="F1258" t="str">
        <f t="shared" si="118"/>
        <v>Sat</v>
      </c>
      <c r="G1258">
        <f>WEEKNUM(Calender[[#This Row],[Date]])</f>
        <v>4</v>
      </c>
      <c r="H1258" s="110" t="str">
        <f>TEXT(Calender[[#This Row],[Date]],"yymmdd")</f>
        <v>300126</v>
      </c>
    </row>
    <row r="1259" spans="1:8" x14ac:dyDescent="0.3">
      <c r="A1259" s="17">
        <f t="shared" si="119"/>
        <v>47510</v>
      </c>
      <c r="B1259">
        <f t="shared" si="115"/>
        <v>2030</v>
      </c>
      <c r="C1259" t="str">
        <f t="shared" si="114"/>
        <v>Jan-30</v>
      </c>
      <c r="D1259">
        <f t="shared" si="116"/>
        <v>1</v>
      </c>
      <c r="E1259">
        <f t="shared" si="117"/>
        <v>27</v>
      </c>
      <c r="F1259" t="str">
        <f t="shared" si="118"/>
        <v>Sun</v>
      </c>
      <c r="G1259">
        <f>WEEKNUM(Calender[[#This Row],[Date]])</f>
        <v>5</v>
      </c>
      <c r="H1259" s="110" t="str">
        <f>TEXT(Calender[[#This Row],[Date]],"yymmdd")</f>
        <v>300127</v>
      </c>
    </row>
    <row r="1260" spans="1:8" x14ac:dyDescent="0.3">
      <c r="A1260" s="17">
        <f t="shared" si="119"/>
        <v>47511</v>
      </c>
      <c r="B1260">
        <f t="shared" si="115"/>
        <v>2030</v>
      </c>
      <c r="C1260" t="str">
        <f t="shared" si="114"/>
        <v>Jan-30</v>
      </c>
      <c r="D1260">
        <f t="shared" si="116"/>
        <v>1</v>
      </c>
      <c r="E1260">
        <f t="shared" si="117"/>
        <v>28</v>
      </c>
      <c r="F1260" t="str">
        <f t="shared" si="118"/>
        <v>Mon</v>
      </c>
      <c r="G1260">
        <f>WEEKNUM(Calender[[#This Row],[Date]])</f>
        <v>5</v>
      </c>
      <c r="H1260" s="110" t="str">
        <f>TEXT(Calender[[#This Row],[Date]],"yymmdd")</f>
        <v>300128</v>
      </c>
    </row>
    <row r="1261" spans="1:8" x14ac:dyDescent="0.3">
      <c r="A1261" s="17">
        <f t="shared" si="119"/>
        <v>47512</v>
      </c>
      <c r="B1261">
        <f t="shared" si="115"/>
        <v>2030</v>
      </c>
      <c r="C1261" t="str">
        <f t="shared" si="114"/>
        <v>Jan-30</v>
      </c>
      <c r="D1261">
        <f t="shared" si="116"/>
        <v>1</v>
      </c>
      <c r="E1261">
        <f t="shared" si="117"/>
        <v>29</v>
      </c>
      <c r="F1261" t="str">
        <f t="shared" si="118"/>
        <v>Tue</v>
      </c>
      <c r="G1261">
        <f>WEEKNUM(Calender[[#This Row],[Date]])</f>
        <v>5</v>
      </c>
      <c r="H1261" s="110" t="str">
        <f>TEXT(Calender[[#This Row],[Date]],"yymmdd")</f>
        <v>300129</v>
      </c>
    </row>
    <row r="1262" spans="1:8" x14ac:dyDescent="0.3">
      <c r="A1262" s="17">
        <f t="shared" si="119"/>
        <v>47513</v>
      </c>
      <c r="B1262">
        <f t="shared" si="115"/>
        <v>2030</v>
      </c>
      <c r="C1262" t="str">
        <f t="shared" si="114"/>
        <v>Jan-30</v>
      </c>
      <c r="D1262">
        <f t="shared" si="116"/>
        <v>1</v>
      </c>
      <c r="E1262">
        <f t="shared" si="117"/>
        <v>30</v>
      </c>
      <c r="F1262" t="str">
        <f t="shared" si="118"/>
        <v>Wed</v>
      </c>
      <c r="G1262">
        <f>WEEKNUM(Calender[[#This Row],[Date]])</f>
        <v>5</v>
      </c>
      <c r="H1262" s="110" t="str">
        <f>TEXT(Calender[[#This Row],[Date]],"yymmdd")</f>
        <v>300130</v>
      </c>
    </row>
    <row r="1263" spans="1:8" x14ac:dyDescent="0.3">
      <c r="A1263" s="17">
        <f t="shared" si="119"/>
        <v>47514</v>
      </c>
      <c r="B1263">
        <f t="shared" si="115"/>
        <v>2030</v>
      </c>
      <c r="C1263" t="str">
        <f t="shared" si="114"/>
        <v>Jan-30</v>
      </c>
      <c r="D1263">
        <f t="shared" si="116"/>
        <v>1</v>
      </c>
      <c r="E1263">
        <f t="shared" si="117"/>
        <v>31</v>
      </c>
      <c r="F1263" t="str">
        <f t="shared" si="118"/>
        <v>Thu</v>
      </c>
      <c r="G1263">
        <f>WEEKNUM(Calender[[#This Row],[Date]])</f>
        <v>5</v>
      </c>
      <c r="H1263" s="110" t="str">
        <f>TEXT(Calender[[#This Row],[Date]],"yymmdd")</f>
        <v>300131</v>
      </c>
    </row>
    <row r="1264" spans="1:8" x14ac:dyDescent="0.3">
      <c r="A1264" s="17">
        <f t="shared" si="119"/>
        <v>47515</v>
      </c>
      <c r="B1264">
        <f t="shared" si="115"/>
        <v>2030</v>
      </c>
      <c r="C1264" t="str">
        <f t="shared" si="114"/>
        <v>Feb-30</v>
      </c>
      <c r="D1264">
        <f t="shared" si="116"/>
        <v>2</v>
      </c>
      <c r="E1264">
        <f t="shared" si="117"/>
        <v>1</v>
      </c>
      <c r="F1264" t="str">
        <f t="shared" si="118"/>
        <v>Fri</v>
      </c>
      <c r="G1264">
        <f>WEEKNUM(Calender[[#This Row],[Date]])</f>
        <v>5</v>
      </c>
      <c r="H1264" s="110" t="str">
        <f>TEXT(Calender[[#This Row],[Date]],"yymmdd")</f>
        <v>300201</v>
      </c>
    </row>
    <row r="1265" spans="1:8" x14ac:dyDescent="0.3">
      <c r="A1265" s="17">
        <f t="shared" si="119"/>
        <v>47516</v>
      </c>
      <c r="B1265">
        <f t="shared" si="115"/>
        <v>2030</v>
      </c>
      <c r="C1265" t="str">
        <f t="shared" si="114"/>
        <v>Feb-30</v>
      </c>
      <c r="D1265">
        <f t="shared" si="116"/>
        <v>2</v>
      </c>
      <c r="E1265">
        <f t="shared" si="117"/>
        <v>2</v>
      </c>
      <c r="F1265" t="str">
        <f t="shared" si="118"/>
        <v>Sat</v>
      </c>
      <c r="G1265">
        <f>WEEKNUM(Calender[[#This Row],[Date]])</f>
        <v>5</v>
      </c>
      <c r="H1265" s="110" t="str">
        <f>TEXT(Calender[[#This Row],[Date]],"yymmdd")</f>
        <v>300202</v>
      </c>
    </row>
    <row r="1266" spans="1:8" x14ac:dyDescent="0.3">
      <c r="A1266" s="17">
        <f t="shared" si="119"/>
        <v>47517</v>
      </c>
      <c r="B1266">
        <f t="shared" si="115"/>
        <v>2030</v>
      </c>
      <c r="C1266" t="str">
        <f t="shared" si="114"/>
        <v>Feb-30</v>
      </c>
      <c r="D1266">
        <f t="shared" si="116"/>
        <v>2</v>
      </c>
      <c r="E1266">
        <f t="shared" si="117"/>
        <v>3</v>
      </c>
      <c r="F1266" t="str">
        <f t="shared" si="118"/>
        <v>Sun</v>
      </c>
      <c r="G1266">
        <f>WEEKNUM(Calender[[#This Row],[Date]])</f>
        <v>6</v>
      </c>
      <c r="H1266" s="110" t="str">
        <f>TEXT(Calender[[#This Row],[Date]],"yymmdd")</f>
        <v>300203</v>
      </c>
    </row>
    <row r="1267" spans="1:8" x14ac:dyDescent="0.3">
      <c r="A1267" s="17">
        <f t="shared" si="119"/>
        <v>47518</v>
      </c>
      <c r="B1267">
        <f t="shared" si="115"/>
        <v>2030</v>
      </c>
      <c r="C1267" t="str">
        <f t="shared" si="114"/>
        <v>Feb-30</v>
      </c>
      <c r="D1267">
        <f t="shared" si="116"/>
        <v>2</v>
      </c>
      <c r="E1267">
        <f t="shared" si="117"/>
        <v>4</v>
      </c>
      <c r="F1267" t="str">
        <f t="shared" si="118"/>
        <v>Mon</v>
      </c>
      <c r="G1267">
        <f>WEEKNUM(Calender[[#This Row],[Date]])</f>
        <v>6</v>
      </c>
      <c r="H1267" s="110" t="str">
        <f>TEXT(Calender[[#This Row],[Date]],"yymmdd")</f>
        <v>300204</v>
      </c>
    </row>
    <row r="1268" spans="1:8" x14ac:dyDescent="0.3">
      <c r="A1268" s="17">
        <f t="shared" si="119"/>
        <v>47519</v>
      </c>
      <c r="B1268">
        <f t="shared" si="115"/>
        <v>2030</v>
      </c>
      <c r="C1268" t="str">
        <f t="shared" si="114"/>
        <v>Feb-30</v>
      </c>
      <c r="D1268">
        <f t="shared" si="116"/>
        <v>2</v>
      </c>
      <c r="E1268">
        <f t="shared" si="117"/>
        <v>5</v>
      </c>
      <c r="F1268" t="str">
        <f t="shared" si="118"/>
        <v>Tue</v>
      </c>
      <c r="G1268">
        <f>WEEKNUM(Calender[[#This Row],[Date]])</f>
        <v>6</v>
      </c>
      <c r="H1268" s="110" t="str">
        <f>TEXT(Calender[[#This Row],[Date]],"yymmdd")</f>
        <v>300205</v>
      </c>
    </row>
    <row r="1269" spans="1:8" x14ac:dyDescent="0.3">
      <c r="A1269" s="17">
        <f t="shared" si="119"/>
        <v>47520</v>
      </c>
      <c r="B1269">
        <f t="shared" si="115"/>
        <v>2030</v>
      </c>
      <c r="C1269" t="str">
        <f t="shared" si="114"/>
        <v>Feb-30</v>
      </c>
      <c r="D1269">
        <f t="shared" si="116"/>
        <v>2</v>
      </c>
      <c r="E1269">
        <f t="shared" si="117"/>
        <v>6</v>
      </c>
      <c r="F1269" t="str">
        <f t="shared" si="118"/>
        <v>Wed</v>
      </c>
      <c r="G1269">
        <f>WEEKNUM(Calender[[#This Row],[Date]])</f>
        <v>6</v>
      </c>
      <c r="H1269" s="110" t="str">
        <f>TEXT(Calender[[#This Row],[Date]],"yymmdd")</f>
        <v>300206</v>
      </c>
    </row>
    <row r="1270" spans="1:8" x14ac:dyDescent="0.3">
      <c r="A1270" s="17">
        <f t="shared" si="119"/>
        <v>47521</v>
      </c>
      <c r="B1270">
        <f t="shared" si="115"/>
        <v>2030</v>
      </c>
      <c r="C1270" t="str">
        <f t="shared" si="114"/>
        <v>Feb-30</v>
      </c>
      <c r="D1270">
        <f t="shared" si="116"/>
        <v>2</v>
      </c>
      <c r="E1270">
        <f t="shared" si="117"/>
        <v>7</v>
      </c>
      <c r="F1270" t="str">
        <f t="shared" si="118"/>
        <v>Thu</v>
      </c>
      <c r="G1270">
        <f>WEEKNUM(Calender[[#This Row],[Date]])</f>
        <v>6</v>
      </c>
      <c r="H1270" s="110" t="str">
        <f>TEXT(Calender[[#This Row],[Date]],"yymmdd")</f>
        <v>300207</v>
      </c>
    </row>
    <row r="1271" spans="1:8" x14ac:dyDescent="0.3">
      <c r="A1271" s="17">
        <f t="shared" si="119"/>
        <v>47522</v>
      </c>
      <c r="B1271">
        <f t="shared" si="115"/>
        <v>2030</v>
      </c>
      <c r="C1271" t="str">
        <f t="shared" si="114"/>
        <v>Feb-30</v>
      </c>
      <c r="D1271">
        <f t="shared" si="116"/>
        <v>2</v>
      </c>
      <c r="E1271">
        <f t="shared" si="117"/>
        <v>8</v>
      </c>
      <c r="F1271" t="str">
        <f t="shared" si="118"/>
        <v>Fri</v>
      </c>
      <c r="G1271">
        <f>WEEKNUM(Calender[[#This Row],[Date]])</f>
        <v>6</v>
      </c>
      <c r="H1271" s="110" t="str">
        <f>TEXT(Calender[[#This Row],[Date]],"yymmdd")</f>
        <v>300208</v>
      </c>
    </row>
    <row r="1272" spans="1:8" x14ac:dyDescent="0.3">
      <c r="A1272" s="17">
        <f t="shared" si="119"/>
        <v>47523</v>
      </c>
      <c r="B1272">
        <f t="shared" si="115"/>
        <v>2030</v>
      </c>
      <c r="C1272" t="str">
        <f t="shared" si="114"/>
        <v>Feb-30</v>
      </c>
      <c r="D1272">
        <f t="shared" si="116"/>
        <v>2</v>
      </c>
      <c r="E1272">
        <f t="shared" si="117"/>
        <v>9</v>
      </c>
      <c r="F1272" t="str">
        <f t="shared" si="118"/>
        <v>Sat</v>
      </c>
      <c r="G1272">
        <f>WEEKNUM(Calender[[#This Row],[Date]])</f>
        <v>6</v>
      </c>
      <c r="H1272" s="110" t="str">
        <f>TEXT(Calender[[#This Row],[Date]],"yymmdd")</f>
        <v>300209</v>
      </c>
    </row>
    <row r="1273" spans="1:8" x14ac:dyDescent="0.3">
      <c r="A1273" s="17">
        <f t="shared" si="119"/>
        <v>47524</v>
      </c>
      <c r="B1273">
        <f t="shared" si="115"/>
        <v>2030</v>
      </c>
      <c r="C1273" t="str">
        <f t="shared" si="114"/>
        <v>Feb-30</v>
      </c>
      <c r="D1273">
        <f t="shared" si="116"/>
        <v>2</v>
      </c>
      <c r="E1273">
        <f t="shared" si="117"/>
        <v>10</v>
      </c>
      <c r="F1273" t="str">
        <f t="shared" si="118"/>
        <v>Sun</v>
      </c>
      <c r="G1273">
        <f>WEEKNUM(Calender[[#This Row],[Date]])</f>
        <v>7</v>
      </c>
      <c r="H1273" s="110" t="str">
        <f>TEXT(Calender[[#This Row],[Date]],"yymmdd")</f>
        <v>300210</v>
      </c>
    </row>
    <row r="1274" spans="1:8" x14ac:dyDescent="0.3">
      <c r="A1274" s="17">
        <f t="shared" si="119"/>
        <v>47525</v>
      </c>
      <c r="B1274">
        <f t="shared" si="115"/>
        <v>2030</v>
      </c>
      <c r="C1274" t="str">
        <f t="shared" si="114"/>
        <v>Feb-30</v>
      </c>
      <c r="D1274">
        <f t="shared" si="116"/>
        <v>2</v>
      </c>
      <c r="E1274">
        <f t="shared" si="117"/>
        <v>11</v>
      </c>
      <c r="F1274" t="str">
        <f t="shared" si="118"/>
        <v>Mon</v>
      </c>
      <c r="G1274">
        <f>WEEKNUM(Calender[[#This Row],[Date]])</f>
        <v>7</v>
      </c>
      <c r="H1274" s="110" t="str">
        <f>TEXT(Calender[[#This Row],[Date]],"yymmdd")</f>
        <v>300211</v>
      </c>
    </row>
    <row r="1275" spans="1:8" x14ac:dyDescent="0.3">
      <c r="A1275" s="17">
        <f t="shared" si="119"/>
        <v>47526</v>
      </c>
      <c r="B1275">
        <f t="shared" si="115"/>
        <v>2030</v>
      </c>
      <c r="C1275" t="str">
        <f t="shared" si="114"/>
        <v>Feb-30</v>
      </c>
      <c r="D1275">
        <f t="shared" si="116"/>
        <v>2</v>
      </c>
      <c r="E1275">
        <f t="shared" si="117"/>
        <v>12</v>
      </c>
      <c r="F1275" t="str">
        <f t="shared" si="118"/>
        <v>Tue</v>
      </c>
      <c r="G1275">
        <f>WEEKNUM(Calender[[#This Row],[Date]])</f>
        <v>7</v>
      </c>
      <c r="H1275" s="110" t="str">
        <f>TEXT(Calender[[#This Row],[Date]],"yymmdd")</f>
        <v>300212</v>
      </c>
    </row>
    <row r="1276" spans="1:8" x14ac:dyDescent="0.3">
      <c r="A1276" s="17">
        <f t="shared" si="119"/>
        <v>47527</v>
      </c>
      <c r="B1276">
        <f t="shared" si="115"/>
        <v>2030</v>
      </c>
      <c r="C1276" t="str">
        <f t="shared" si="114"/>
        <v>Feb-30</v>
      </c>
      <c r="D1276">
        <f t="shared" si="116"/>
        <v>2</v>
      </c>
      <c r="E1276">
        <f t="shared" si="117"/>
        <v>13</v>
      </c>
      <c r="F1276" t="str">
        <f t="shared" si="118"/>
        <v>Wed</v>
      </c>
      <c r="G1276">
        <f>WEEKNUM(Calender[[#This Row],[Date]])</f>
        <v>7</v>
      </c>
      <c r="H1276" s="110" t="str">
        <f>TEXT(Calender[[#This Row],[Date]],"yymmdd")</f>
        <v>300213</v>
      </c>
    </row>
    <row r="1277" spans="1:8" x14ac:dyDescent="0.3">
      <c r="A1277" s="17">
        <f t="shared" si="119"/>
        <v>47528</v>
      </c>
      <c r="B1277">
        <f t="shared" si="115"/>
        <v>2030</v>
      </c>
      <c r="C1277" t="str">
        <f t="shared" si="114"/>
        <v>Feb-30</v>
      </c>
      <c r="D1277">
        <f t="shared" si="116"/>
        <v>2</v>
      </c>
      <c r="E1277">
        <f t="shared" si="117"/>
        <v>14</v>
      </c>
      <c r="F1277" t="str">
        <f t="shared" si="118"/>
        <v>Thu</v>
      </c>
      <c r="G1277">
        <f>WEEKNUM(Calender[[#This Row],[Date]])</f>
        <v>7</v>
      </c>
      <c r="H1277" s="110" t="str">
        <f>TEXT(Calender[[#This Row],[Date]],"yymmdd")</f>
        <v>300214</v>
      </c>
    </row>
    <row r="1278" spans="1:8" x14ac:dyDescent="0.3">
      <c r="A1278" s="17">
        <f t="shared" si="119"/>
        <v>47529</v>
      </c>
      <c r="B1278">
        <f t="shared" si="115"/>
        <v>2030</v>
      </c>
      <c r="C1278" t="str">
        <f t="shared" si="114"/>
        <v>Feb-30</v>
      </c>
      <c r="D1278">
        <f t="shared" si="116"/>
        <v>2</v>
      </c>
      <c r="E1278">
        <f t="shared" si="117"/>
        <v>15</v>
      </c>
      <c r="F1278" t="str">
        <f t="shared" si="118"/>
        <v>Fri</v>
      </c>
      <c r="G1278">
        <f>WEEKNUM(Calender[[#This Row],[Date]])</f>
        <v>7</v>
      </c>
      <c r="H1278" s="110" t="str">
        <f>TEXT(Calender[[#This Row],[Date]],"yymmdd")</f>
        <v>300215</v>
      </c>
    </row>
    <row r="1279" spans="1:8" x14ac:dyDescent="0.3">
      <c r="A1279" s="17">
        <f t="shared" si="119"/>
        <v>47530</v>
      </c>
      <c r="B1279">
        <f t="shared" si="115"/>
        <v>2030</v>
      </c>
      <c r="C1279" t="str">
        <f t="shared" si="114"/>
        <v>Feb-30</v>
      </c>
      <c r="D1279">
        <f t="shared" si="116"/>
        <v>2</v>
      </c>
      <c r="E1279">
        <f t="shared" si="117"/>
        <v>16</v>
      </c>
      <c r="F1279" t="str">
        <f t="shared" si="118"/>
        <v>Sat</v>
      </c>
      <c r="G1279">
        <f>WEEKNUM(Calender[[#This Row],[Date]])</f>
        <v>7</v>
      </c>
      <c r="H1279" s="110" t="str">
        <f>TEXT(Calender[[#This Row],[Date]],"yymmdd")</f>
        <v>300216</v>
      </c>
    </row>
    <row r="1280" spans="1:8" x14ac:dyDescent="0.3">
      <c r="A1280" s="17">
        <f t="shared" si="119"/>
        <v>47531</v>
      </c>
      <c r="B1280">
        <f t="shared" si="115"/>
        <v>2030</v>
      </c>
      <c r="C1280" t="str">
        <f t="shared" si="114"/>
        <v>Feb-30</v>
      </c>
      <c r="D1280">
        <f t="shared" si="116"/>
        <v>2</v>
      </c>
      <c r="E1280">
        <f t="shared" si="117"/>
        <v>17</v>
      </c>
      <c r="F1280" t="str">
        <f t="shared" si="118"/>
        <v>Sun</v>
      </c>
      <c r="G1280">
        <f>WEEKNUM(Calender[[#This Row],[Date]])</f>
        <v>8</v>
      </c>
      <c r="H1280" s="110" t="str">
        <f>TEXT(Calender[[#This Row],[Date]],"yymmdd")</f>
        <v>300217</v>
      </c>
    </row>
    <row r="1281" spans="1:8" x14ac:dyDescent="0.3">
      <c r="A1281" s="17">
        <f t="shared" si="119"/>
        <v>47532</v>
      </c>
      <c r="B1281">
        <f t="shared" si="115"/>
        <v>2030</v>
      </c>
      <c r="C1281" t="str">
        <f t="shared" si="114"/>
        <v>Feb-30</v>
      </c>
      <c r="D1281">
        <f t="shared" si="116"/>
        <v>2</v>
      </c>
      <c r="E1281">
        <f t="shared" si="117"/>
        <v>18</v>
      </c>
      <c r="F1281" t="str">
        <f t="shared" si="118"/>
        <v>Mon</v>
      </c>
      <c r="G1281">
        <f>WEEKNUM(Calender[[#This Row],[Date]])</f>
        <v>8</v>
      </c>
      <c r="H1281" s="110" t="str">
        <f>TEXT(Calender[[#This Row],[Date]],"yymmdd")</f>
        <v>300218</v>
      </c>
    </row>
    <row r="1282" spans="1:8" x14ac:dyDescent="0.3">
      <c r="A1282" s="17">
        <f t="shared" si="119"/>
        <v>47533</v>
      </c>
      <c r="B1282">
        <f t="shared" si="115"/>
        <v>2030</v>
      </c>
      <c r="C1282" t="str">
        <f t="shared" ref="C1282:C1345" si="120">TEXT(A1282,"mmm-yy")</f>
        <v>Feb-30</v>
      </c>
      <c r="D1282">
        <f t="shared" si="116"/>
        <v>2</v>
      </c>
      <c r="E1282">
        <f t="shared" si="117"/>
        <v>19</v>
      </c>
      <c r="F1282" t="str">
        <f t="shared" si="118"/>
        <v>Tue</v>
      </c>
      <c r="G1282">
        <f>WEEKNUM(Calender[[#This Row],[Date]])</f>
        <v>8</v>
      </c>
      <c r="H1282" s="110" t="str">
        <f>TEXT(Calender[[#This Row],[Date]],"yymmdd")</f>
        <v>300219</v>
      </c>
    </row>
    <row r="1283" spans="1:8" x14ac:dyDescent="0.3">
      <c r="A1283" s="17">
        <f t="shared" si="119"/>
        <v>47534</v>
      </c>
      <c r="B1283">
        <f t="shared" ref="B1283:B1346" si="121">YEAR(A1283)</f>
        <v>2030</v>
      </c>
      <c r="C1283" t="str">
        <f t="shared" si="120"/>
        <v>Feb-30</v>
      </c>
      <c r="D1283">
        <f t="shared" ref="D1283:D1346" si="122">MONTH(A1283)</f>
        <v>2</v>
      </c>
      <c r="E1283">
        <f t="shared" ref="E1283:E1346" si="123">DAY(A1283)</f>
        <v>20</v>
      </c>
      <c r="F1283" t="str">
        <f t="shared" ref="F1283:F1346" si="124">TEXT(A1283,"ddd")</f>
        <v>Wed</v>
      </c>
      <c r="G1283">
        <f>WEEKNUM(Calender[[#This Row],[Date]])</f>
        <v>8</v>
      </c>
      <c r="H1283" s="110" t="str">
        <f>TEXT(Calender[[#This Row],[Date]],"yymmdd")</f>
        <v>300220</v>
      </c>
    </row>
    <row r="1284" spans="1:8" x14ac:dyDescent="0.3">
      <c r="A1284" s="17">
        <f t="shared" ref="A1284:A1347" si="125">A1283+1</f>
        <v>47535</v>
      </c>
      <c r="B1284">
        <f t="shared" si="121"/>
        <v>2030</v>
      </c>
      <c r="C1284" t="str">
        <f t="shared" si="120"/>
        <v>Feb-30</v>
      </c>
      <c r="D1284">
        <f t="shared" si="122"/>
        <v>2</v>
      </c>
      <c r="E1284">
        <f t="shared" si="123"/>
        <v>21</v>
      </c>
      <c r="F1284" t="str">
        <f t="shared" si="124"/>
        <v>Thu</v>
      </c>
      <c r="G1284">
        <f>WEEKNUM(Calender[[#This Row],[Date]])</f>
        <v>8</v>
      </c>
      <c r="H1284" s="110" t="str">
        <f>TEXT(Calender[[#This Row],[Date]],"yymmdd")</f>
        <v>300221</v>
      </c>
    </row>
    <row r="1285" spans="1:8" x14ac:dyDescent="0.3">
      <c r="A1285" s="17">
        <f t="shared" si="125"/>
        <v>47536</v>
      </c>
      <c r="B1285">
        <f t="shared" si="121"/>
        <v>2030</v>
      </c>
      <c r="C1285" t="str">
        <f t="shared" si="120"/>
        <v>Feb-30</v>
      </c>
      <c r="D1285">
        <f t="shared" si="122"/>
        <v>2</v>
      </c>
      <c r="E1285">
        <f t="shared" si="123"/>
        <v>22</v>
      </c>
      <c r="F1285" t="str">
        <f t="shared" si="124"/>
        <v>Fri</v>
      </c>
      <c r="G1285">
        <f>WEEKNUM(Calender[[#This Row],[Date]])</f>
        <v>8</v>
      </c>
      <c r="H1285" s="110" t="str">
        <f>TEXT(Calender[[#This Row],[Date]],"yymmdd")</f>
        <v>300222</v>
      </c>
    </row>
    <row r="1286" spans="1:8" x14ac:dyDescent="0.3">
      <c r="A1286" s="17">
        <f t="shared" si="125"/>
        <v>47537</v>
      </c>
      <c r="B1286">
        <f t="shared" si="121"/>
        <v>2030</v>
      </c>
      <c r="C1286" t="str">
        <f t="shared" si="120"/>
        <v>Feb-30</v>
      </c>
      <c r="D1286">
        <f t="shared" si="122"/>
        <v>2</v>
      </c>
      <c r="E1286">
        <f t="shared" si="123"/>
        <v>23</v>
      </c>
      <c r="F1286" t="str">
        <f t="shared" si="124"/>
        <v>Sat</v>
      </c>
      <c r="G1286">
        <f>WEEKNUM(Calender[[#This Row],[Date]])</f>
        <v>8</v>
      </c>
      <c r="H1286" s="110" t="str">
        <f>TEXT(Calender[[#This Row],[Date]],"yymmdd")</f>
        <v>300223</v>
      </c>
    </row>
    <row r="1287" spans="1:8" x14ac:dyDescent="0.3">
      <c r="A1287" s="17">
        <f t="shared" si="125"/>
        <v>47538</v>
      </c>
      <c r="B1287">
        <f t="shared" si="121"/>
        <v>2030</v>
      </c>
      <c r="C1287" t="str">
        <f t="shared" si="120"/>
        <v>Feb-30</v>
      </c>
      <c r="D1287">
        <f t="shared" si="122"/>
        <v>2</v>
      </c>
      <c r="E1287">
        <f t="shared" si="123"/>
        <v>24</v>
      </c>
      <c r="F1287" t="str">
        <f t="shared" si="124"/>
        <v>Sun</v>
      </c>
      <c r="G1287">
        <f>WEEKNUM(Calender[[#This Row],[Date]])</f>
        <v>9</v>
      </c>
      <c r="H1287" s="110" t="str">
        <f>TEXT(Calender[[#This Row],[Date]],"yymmdd")</f>
        <v>300224</v>
      </c>
    </row>
    <row r="1288" spans="1:8" x14ac:dyDescent="0.3">
      <c r="A1288" s="17">
        <f t="shared" si="125"/>
        <v>47539</v>
      </c>
      <c r="B1288">
        <f t="shared" si="121"/>
        <v>2030</v>
      </c>
      <c r="C1288" t="str">
        <f t="shared" si="120"/>
        <v>Feb-30</v>
      </c>
      <c r="D1288">
        <f t="shared" si="122"/>
        <v>2</v>
      </c>
      <c r="E1288">
        <f t="shared" si="123"/>
        <v>25</v>
      </c>
      <c r="F1288" t="str">
        <f t="shared" si="124"/>
        <v>Mon</v>
      </c>
      <c r="G1288">
        <f>WEEKNUM(Calender[[#This Row],[Date]])</f>
        <v>9</v>
      </c>
      <c r="H1288" s="110" t="str">
        <f>TEXT(Calender[[#This Row],[Date]],"yymmdd")</f>
        <v>300225</v>
      </c>
    </row>
    <row r="1289" spans="1:8" x14ac:dyDescent="0.3">
      <c r="A1289" s="17">
        <f t="shared" si="125"/>
        <v>47540</v>
      </c>
      <c r="B1289">
        <f t="shared" si="121"/>
        <v>2030</v>
      </c>
      <c r="C1289" t="str">
        <f t="shared" si="120"/>
        <v>Feb-30</v>
      </c>
      <c r="D1289">
        <f t="shared" si="122"/>
        <v>2</v>
      </c>
      <c r="E1289">
        <f t="shared" si="123"/>
        <v>26</v>
      </c>
      <c r="F1289" t="str">
        <f t="shared" si="124"/>
        <v>Tue</v>
      </c>
      <c r="G1289">
        <f>WEEKNUM(Calender[[#This Row],[Date]])</f>
        <v>9</v>
      </c>
      <c r="H1289" s="110" t="str">
        <f>TEXT(Calender[[#This Row],[Date]],"yymmdd")</f>
        <v>300226</v>
      </c>
    </row>
    <row r="1290" spans="1:8" x14ac:dyDescent="0.3">
      <c r="A1290" s="17">
        <f t="shared" si="125"/>
        <v>47541</v>
      </c>
      <c r="B1290">
        <f t="shared" si="121"/>
        <v>2030</v>
      </c>
      <c r="C1290" t="str">
        <f t="shared" si="120"/>
        <v>Feb-30</v>
      </c>
      <c r="D1290">
        <f t="shared" si="122"/>
        <v>2</v>
      </c>
      <c r="E1290">
        <f t="shared" si="123"/>
        <v>27</v>
      </c>
      <c r="F1290" t="str">
        <f t="shared" si="124"/>
        <v>Wed</v>
      </c>
      <c r="G1290">
        <f>WEEKNUM(Calender[[#This Row],[Date]])</f>
        <v>9</v>
      </c>
      <c r="H1290" s="110" t="str">
        <f>TEXT(Calender[[#This Row],[Date]],"yymmdd")</f>
        <v>300227</v>
      </c>
    </row>
    <row r="1291" spans="1:8" x14ac:dyDescent="0.3">
      <c r="A1291" s="17">
        <f t="shared" si="125"/>
        <v>47542</v>
      </c>
      <c r="B1291">
        <f t="shared" si="121"/>
        <v>2030</v>
      </c>
      <c r="C1291" t="str">
        <f t="shared" si="120"/>
        <v>Feb-30</v>
      </c>
      <c r="D1291">
        <f t="shared" si="122"/>
        <v>2</v>
      </c>
      <c r="E1291">
        <f t="shared" si="123"/>
        <v>28</v>
      </c>
      <c r="F1291" t="str">
        <f t="shared" si="124"/>
        <v>Thu</v>
      </c>
      <c r="G1291">
        <f>WEEKNUM(Calender[[#This Row],[Date]])</f>
        <v>9</v>
      </c>
      <c r="H1291" s="110" t="str">
        <f>TEXT(Calender[[#This Row],[Date]],"yymmdd")</f>
        <v>300228</v>
      </c>
    </row>
    <row r="1292" spans="1:8" x14ac:dyDescent="0.3">
      <c r="A1292" s="17">
        <f t="shared" si="125"/>
        <v>47543</v>
      </c>
      <c r="B1292">
        <f t="shared" si="121"/>
        <v>2030</v>
      </c>
      <c r="C1292" t="str">
        <f t="shared" si="120"/>
        <v>Mar-30</v>
      </c>
      <c r="D1292">
        <f t="shared" si="122"/>
        <v>3</v>
      </c>
      <c r="E1292">
        <f t="shared" si="123"/>
        <v>1</v>
      </c>
      <c r="F1292" t="str">
        <f t="shared" si="124"/>
        <v>Fri</v>
      </c>
      <c r="G1292">
        <f>WEEKNUM(Calender[[#This Row],[Date]])</f>
        <v>9</v>
      </c>
      <c r="H1292" s="110" t="str">
        <f>TEXT(Calender[[#This Row],[Date]],"yymmdd")</f>
        <v>300301</v>
      </c>
    </row>
    <row r="1293" spans="1:8" x14ac:dyDescent="0.3">
      <c r="A1293" s="17">
        <f t="shared" si="125"/>
        <v>47544</v>
      </c>
      <c r="B1293">
        <f t="shared" si="121"/>
        <v>2030</v>
      </c>
      <c r="C1293" t="str">
        <f t="shared" si="120"/>
        <v>Mar-30</v>
      </c>
      <c r="D1293">
        <f t="shared" si="122"/>
        <v>3</v>
      </c>
      <c r="E1293">
        <f t="shared" si="123"/>
        <v>2</v>
      </c>
      <c r="F1293" t="str">
        <f t="shared" si="124"/>
        <v>Sat</v>
      </c>
      <c r="G1293">
        <f>WEEKNUM(Calender[[#This Row],[Date]])</f>
        <v>9</v>
      </c>
      <c r="H1293" s="110" t="str">
        <f>TEXT(Calender[[#This Row],[Date]],"yymmdd")</f>
        <v>300302</v>
      </c>
    </row>
    <row r="1294" spans="1:8" x14ac:dyDescent="0.3">
      <c r="A1294" s="17">
        <f t="shared" si="125"/>
        <v>47545</v>
      </c>
      <c r="B1294">
        <f t="shared" si="121"/>
        <v>2030</v>
      </c>
      <c r="C1294" t="str">
        <f t="shared" si="120"/>
        <v>Mar-30</v>
      </c>
      <c r="D1294">
        <f t="shared" si="122"/>
        <v>3</v>
      </c>
      <c r="E1294">
        <f t="shared" si="123"/>
        <v>3</v>
      </c>
      <c r="F1294" t="str">
        <f t="shared" si="124"/>
        <v>Sun</v>
      </c>
      <c r="G1294">
        <f>WEEKNUM(Calender[[#This Row],[Date]])</f>
        <v>10</v>
      </c>
      <c r="H1294" s="110" t="str">
        <f>TEXT(Calender[[#This Row],[Date]],"yymmdd")</f>
        <v>300303</v>
      </c>
    </row>
    <row r="1295" spans="1:8" x14ac:dyDescent="0.3">
      <c r="A1295" s="17">
        <f t="shared" si="125"/>
        <v>47546</v>
      </c>
      <c r="B1295">
        <f t="shared" si="121"/>
        <v>2030</v>
      </c>
      <c r="C1295" t="str">
        <f t="shared" si="120"/>
        <v>Mar-30</v>
      </c>
      <c r="D1295">
        <f t="shared" si="122"/>
        <v>3</v>
      </c>
      <c r="E1295">
        <f t="shared" si="123"/>
        <v>4</v>
      </c>
      <c r="F1295" t="str">
        <f t="shared" si="124"/>
        <v>Mon</v>
      </c>
      <c r="G1295">
        <f>WEEKNUM(Calender[[#This Row],[Date]])</f>
        <v>10</v>
      </c>
      <c r="H1295" s="110" t="str">
        <f>TEXT(Calender[[#This Row],[Date]],"yymmdd")</f>
        <v>300304</v>
      </c>
    </row>
    <row r="1296" spans="1:8" x14ac:dyDescent="0.3">
      <c r="A1296" s="17">
        <f t="shared" si="125"/>
        <v>47547</v>
      </c>
      <c r="B1296">
        <f t="shared" si="121"/>
        <v>2030</v>
      </c>
      <c r="C1296" t="str">
        <f t="shared" si="120"/>
        <v>Mar-30</v>
      </c>
      <c r="D1296">
        <f t="shared" si="122"/>
        <v>3</v>
      </c>
      <c r="E1296">
        <f t="shared" si="123"/>
        <v>5</v>
      </c>
      <c r="F1296" t="str">
        <f t="shared" si="124"/>
        <v>Tue</v>
      </c>
      <c r="G1296">
        <f>WEEKNUM(Calender[[#This Row],[Date]])</f>
        <v>10</v>
      </c>
      <c r="H1296" s="110" t="str">
        <f>TEXT(Calender[[#This Row],[Date]],"yymmdd")</f>
        <v>300305</v>
      </c>
    </row>
    <row r="1297" spans="1:8" x14ac:dyDescent="0.3">
      <c r="A1297" s="17">
        <f t="shared" si="125"/>
        <v>47548</v>
      </c>
      <c r="B1297">
        <f t="shared" si="121"/>
        <v>2030</v>
      </c>
      <c r="C1297" t="str">
        <f t="shared" si="120"/>
        <v>Mar-30</v>
      </c>
      <c r="D1297">
        <f t="shared" si="122"/>
        <v>3</v>
      </c>
      <c r="E1297">
        <f t="shared" si="123"/>
        <v>6</v>
      </c>
      <c r="F1297" t="str">
        <f t="shared" si="124"/>
        <v>Wed</v>
      </c>
      <c r="G1297">
        <f>WEEKNUM(Calender[[#This Row],[Date]])</f>
        <v>10</v>
      </c>
      <c r="H1297" s="110" t="str">
        <f>TEXT(Calender[[#This Row],[Date]],"yymmdd")</f>
        <v>300306</v>
      </c>
    </row>
    <row r="1298" spans="1:8" x14ac:dyDescent="0.3">
      <c r="A1298" s="17">
        <f t="shared" si="125"/>
        <v>47549</v>
      </c>
      <c r="B1298">
        <f t="shared" si="121"/>
        <v>2030</v>
      </c>
      <c r="C1298" t="str">
        <f t="shared" si="120"/>
        <v>Mar-30</v>
      </c>
      <c r="D1298">
        <f t="shared" si="122"/>
        <v>3</v>
      </c>
      <c r="E1298">
        <f t="shared" si="123"/>
        <v>7</v>
      </c>
      <c r="F1298" t="str">
        <f t="shared" si="124"/>
        <v>Thu</v>
      </c>
      <c r="G1298">
        <f>WEEKNUM(Calender[[#This Row],[Date]])</f>
        <v>10</v>
      </c>
      <c r="H1298" s="110" t="str">
        <f>TEXT(Calender[[#This Row],[Date]],"yymmdd")</f>
        <v>300307</v>
      </c>
    </row>
    <row r="1299" spans="1:8" x14ac:dyDescent="0.3">
      <c r="A1299" s="17">
        <f t="shared" si="125"/>
        <v>47550</v>
      </c>
      <c r="B1299">
        <f t="shared" si="121"/>
        <v>2030</v>
      </c>
      <c r="C1299" t="str">
        <f t="shared" si="120"/>
        <v>Mar-30</v>
      </c>
      <c r="D1299">
        <f t="shared" si="122"/>
        <v>3</v>
      </c>
      <c r="E1299">
        <f t="shared" si="123"/>
        <v>8</v>
      </c>
      <c r="F1299" t="str">
        <f t="shared" si="124"/>
        <v>Fri</v>
      </c>
      <c r="G1299">
        <f>WEEKNUM(Calender[[#This Row],[Date]])</f>
        <v>10</v>
      </c>
      <c r="H1299" s="110" t="str">
        <f>TEXT(Calender[[#This Row],[Date]],"yymmdd")</f>
        <v>300308</v>
      </c>
    </row>
    <row r="1300" spans="1:8" x14ac:dyDescent="0.3">
      <c r="A1300" s="17">
        <f t="shared" si="125"/>
        <v>47551</v>
      </c>
      <c r="B1300">
        <f t="shared" si="121"/>
        <v>2030</v>
      </c>
      <c r="C1300" t="str">
        <f t="shared" si="120"/>
        <v>Mar-30</v>
      </c>
      <c r="D1300">
        <f t="shared" si="122"/>
        <v>3</v>
      </c>
      <c r="E1300">
        <f t="shared" si="123"/>
        <v>9</v>
      </c>
      <c r="F1300" t="str">
        <f t="shared" si="124"/>
        <v>Sat</v>
      </c>
      <c r="G1300">
        <f>WEEKNUM(Calender[[#This Row],[Date]])</f>
        <v>10</v>
      </c>
      <c r="H1300" s="110" t="str">
        <f>TEXT(Calender[[#This Row],[Date]],"yymmdd")</f>
        <v>300309</v>
      </c>
    </row>
    <row r="1301" spans="1:8" x14ac:dyDescent="0.3">
      <c r="A1301" s="17">
        <f t="shared" si="125"/>
        <v>47552</v>
      </c>
      <c r="B1301">
        <f t="shared" si="121"/>
        <v>2030</v>
      </c>
      <c r="C1301" t="str">
        <f t="shared" si="120"/>
        <v>Mar-30</v>
      </c>
      <c r="D1301">
        <f t="shared" si="122"/>
        <v>3</v>
      </c>
      <c r="E1301">
        <f t="shared" si="123"/>
        <v>10</v>
      </c>
      <c r="F1301" t="str">
        <f t="shared" si="124"/>
        <v>Sun</v>
      </c>
      <c r="G1301">
        <f>WEEKNUM(Calender[[#This Row],[Date]])</f>
        <v>11</v>
      </c>
      <c r="H1301" s="110" t="str">
        <f>TEXT(Calender[[#This Row],[Date]],"yymmdd")</f>
        <v>300310</v>
      </c>
    </row>
    <row r="1302" spans="1:8" x14ac:dyDescent="0.3">
      <c r="A1302" s="17">
        <f t="shared" si="125"/>
        <v>47553</v>
      </c>
      <c r="B1302">
        <f t="shared" si="121"/>
        <v>2030</v>
      </c>
      <c r="C1302" t="str">
        <f t="shared" si="120"/>
        <v>Mar-30</v>
      </c>
      <c r="D1302">
        <f t="shared" si="122"/>
        <v>3</v>
      </c>
      <c r="E1302">
        <f t="shared" si="123"/>
        <v>11</v>
      </c>
      <c r="F1302" t="str">
        <f t="shared" si="124"/>
        <v>Mon</v>
      </c>
      <c r="G1302">
        <f>WEEKNUM(Calender[[#This Row],[Date]])</f>
        <v>11</v>
      </c>
      <c r="H1302" s="110" t="str">
        <f>TEXT(Calender[[#This Row],[Date]],"yymmdd")</f>
        <v>300311</v>
      </c>
    </row>
    <row r="1303" spans="1:8" x14ac:dyDescent="0.3">
      <c r="A1303" s="17">
        <f t="shared" si="125"/>
        <v>47554</v>
      </c>
      <c r="B1303">
        <f t="shared" si="121"/>
        <v>2030</v>
      </c>
      <c r="C1303" t="str">
        <f t="shared" si="120"/>
        <v>Mar-30</v>
      </c>
      <c r="D1303">
        <f t="shared" si="122"/>
        <v>3</v>
      </c>
      <c r="E1303">
        <f t="shared" si="123"/>
        <v>12</v>
      </c>
      <c r="F1303" t="str">
        <f t="shared" si="124"/>
        <v>Tue</v>
      </c>
      <c r="G1303">
        <f>WEEKNUM(Calender[[#This Row],[Date]])</f>
        <v>11</v>
      </c>
      <c r="H1303" s="110" t="str">
        <f>TEXT(Calender[[#This Row],[Date]],"yymmdd")</f>
        <v>300312</v>
      </c>
    </row>
    <row r="1304" spans="1:8" x14ac:dyDescent="0.3">
      <c r="A1304" s="17">
        <f t="shared" si="125"/>
        <v>47555</v>
      </c>
      <c r="B1304">
        <f t="shared" si="121"/>
        <v>2030</v>
      </c>
      <c r="C1304" t="str">
        <f t="shared" si="120"/>
        <v>Mar-30</v>
      </c>
      <c r="D1304">
        <f t="shared" si="122"/>
        <v>3</v>
      </c>
      <c r="E1304">
        <f t="shared" si="123"/>
        <v>13</v>
      </c>
      <c r="F1304" t="str">
        <f t="shared" si="124"/>
        <v>Wed</v>
      </c>
      <c r="G1304">
        <f>WEEKNUM(Calender[[#This Row],[Date]])</f>
        <v>11</v>
      </c>
      <c r="H1304" s="110" t="str">
        <f>TEXT(Calender[[#This Row],[Date]],"yymmdd")</f>
        <v>300313</v>
      </c>
    </row>
    <row r="1305" spans="1:8" x14ac:dyDescent="0.3">
      <c r="A1305" s="17">
        <f t="shared" si="125"/>
        <v>47556</v>
      </c>
      <c r="B1305">
        <f t="shared" si="121"/>
        <v>2030</v>
      </c>
      <c r="C1305" t="str">
        <f t="shared" si="120"/>
        <v>Mar-30</v>
      </c>
      <c r="D1305">
        <f t="shared" si="122"/>
        <v>3</v>
      </c>
      <c r="E1305">
        <f t="shared" si="123"/>
        <v>14</v>
      </c>
      <c r="F1305" t="str">
        <f t="shared" si="124"/>
        <v>Thu</v>
      </c>
      <c r="G1305">
        <f>WEEKNUM(Calender[[#This Row],[Date]])</f>
        <v>11</v>
      </c>
      <c r="H1305" s="110" t="str">
        <f>TEXT(Calender[[#This Row],[Date]],"yymmdd")</f>
        <v>300314</v>
      </c>
    </row>
    <row r="1306" spans="1:8" x14ac:dyDescent="0.3">
      <c r="A1306" s="17">
        <f t="shared" si="125"/>
        <v>47557</v>
      </c>
      <c r="B1306">
        <f t="shared" si="121"/>
        <v>2030</v>
      </c>
      <c r="C1306" t="str">
        <f t="shared" si="120"/>
        <v>Mar-30</v>
      </c>
      <c r="D1306">
        <f t="shared" si="122"/>
        <v>3</v>
      </c>
      <c r="E1306">
        <f t="shared" si="123"/>
        <v>15</v>
      </c>
      <c r="F1306" t="str">
        <f t="shared" si="124"/>
        <v>Fri</v>
      </c>
      <c r="G1306">
        <f>WEEKNUM(Calender[[#This Row],[Date]])</f>
        <v>11</v>
      </c>
      <c r="H1306" s="110" t="str">
        <f>TEXT(Calender[[#This Row],[Date]],"yymmdd")</f>
        <v>300315</v>
      </c>
    </row>
    <row r="1307" spans="1:8" x14ac:dyDescent="0.3">
      <c r="A1307" s="17">
        <f t="shared" si="125"/>
        <v>47558</v>
      </c>
      <c r="B1307">
        <f t="shared" si="121"/>
        <v>2030</v>
      </c>
      <c r="C1307" t="str">
        <f t="shared" si="120"/>
        <v>Mar-30</v>
      </c>
      <c r="D1307">
        <f t="shared" si="122"/>
        <v>3</v>
      </c>
      <c r="E1307">
        <f t="shared" si="123"/>
        <v>16</v>
      </c>
      <c r="F1307" t="str">
        <f t="shared" si="124"/>
        <v>Sat</v>
      </c>
      <c r="G1307">
        <f>WEEKNUM(Calender[[#This Row],[Date]])</f>
        <v>11</v>
      </c>
      <c r="H1307" s="110" t="str">
        <f>TEXT(Calender[[#This Row],[Date]],"yymmdd")</f>
        <v>300316</v>
      </c>
    </row>
    <row r="1308" spans="1:8" x14ac:dyDescent="0.3">
      <c r="A1308" s="17">
        <f t="shared" si="125"/>
        <v>47559</v>
      </c>
      <c r="B1308">
        <f t="shared" si="121"/>
        <v>2030</v>
      </c>
      <c r="C1308" t="str">
        <f t="shared" si="120"/>
        <v>Mar-30</v>
      </c>
      <c r="D1308">
        <f t="shared" si="122"/>
        <v>3</v>
      </c>
      <c r="E1308">
        <f t="shared" si="123"/>
        <v>17</v>
      </c>
      <c r="F1308" t="str">
        <f t="shared" si="124"/>
        <v>Sun</v>
      </c>
      <c r="G1308">
        <f>WEEKNUM(Calender[[#This Row],[Date]])</f>
        <v>12</v>
      </c>
      <c r="H1308" s="110" t="str">
        <f>TEXT(Calender[[#This Row],[Date]],"yymmdd")</f>
        <v>300317</v>
      </c>
    </row>
    <row r="1309" spans="1:8" x14ac:dyDescent="0.3">
      <c r="A1309" s="17">
        <f t="shared" si="125"/>
        <v>47560</v>
      </c>
      <c r="B1309">
        <f t="shared" si="121"/>
        <v>2030</v>
      </c>
      <c r="C1309" t="str">
        <f t="shared" si="120"/>
        <v>Mar-30</v>
      </c>
      <c r="D1309">
        <f t="shared" si="122"/>
        <v>3</v>
      </c>
      <c r="E1309">
        <f t="shared" si="123"/>
        <v>18</v>
      </c>
      <c r="F1309" t="str">
        <f t="shared" si="124"/>
        <v>Mon</v>
      </c>
      <c r="G1309">
        <f>WEEKNUM(Calender[[#This Row],[Date]])</f>
        <v>12</v>
      </c>
      <c r="H1309" s="110" t="str">
        <f>TEXT(Calender[[#This Row],[Date]],"yymmdd")</f>
        <v>300318</v>
      </c>
    </row>
    <row r="1310" spans="1:8" x14ac:dyDescent="0.3">
      <c r="A1310" s="17">
        <f t="shared" si="125"/>
        <v>47561</v>
      </c>
      <c r="B1310">
        <f t="shared" si="121"/>
        <v>2030</v>
      </c>
      <c r="C1310" t="str">
        <f t="shared" si="120"/>
        <v>Mar-30</v>
      </c>
      <c r="D1310">
        <f t="shared" si="122"/>
        <v>3</v>
      </c>
      <c r="E1310">
        <f t="shared" si="123"/>
        <v>19</v>
      </c>
      <c r="F1310" t="str">
        <f t="shared" si="124"/>
        <v>Tue</v>
      </c>
      <c r="G1310">
        <f>WEEKNUM(Calender[[#This Row],[Date]])</f>
        <v>12</v>
      </c>
      <c r="H1310" s="110" t="str">
        <f>TEXT(Calender[[#This Row],[Date]],"yymmdd")</f>
        <v>300319</v>
      </c>
    </row>
    <row r="1311" spans="1:8" x14ac:dyDescent="0.3">
      <c r="A1311" s="17">
        <f t="shared" si="125"/>
        <v>47562</v>
      </c>
      <c r="B1311">
        <f t="shared" si="121"/>
        <v>2030</v>
      </c>
      <c r="C1311" t="str">
        <f t="shared" si="120"/>
        <v>Mar-30</v>
      </c>
      <c r="D1311">
        <f t="shared" si="122"/>
        <v>3</v>
      </c>
      <c r="E1311">
        <f t="shared" si="123"/>
        <v>20</v>
      </c>
      <c r="F1311" t="str">
        <f t="shared" si="124"/>
        <v>Wed</v>
      </c>
      <c r="G1311">
        <f>WEEKNUM(Calender[[#This Row],[Date]])</f>
        <v>12</v>
      </c>
      <c r="H1311" s="110" t="str">
        <f>TEXT(Calender[[#This Row],[Date]],"yymmdd")</f>
        <v>300320</v>
      </c>
    </row>
    <row r="1312" spans="1:8" x14ac:dyDescent="0.3">
      <c r="A1312" s="17">
        <f t="shared" si="125"/>
        <v>47563</v>
      </c>
      <c r="B1312">
        <f t="shared" si="121"/>
        <v>2030</v>
      </c>
      <c r="C1312" t="str">
        <f t="shared" si="120"/>
        <v>Mar-30</v>
      </c>
      <c r="D1312">
        <f t="shared" si="122"/>
        <v>3</v>
      </c>
      <c r="E1312">
        <f t="shared" si="123"/>
        <v>21</v>
      </c>
      <c r="F1312" t="str">
        <f t="shared" si="124"/>
        <v>Thu</v>
      </c>
      <c r="G1312">
        <f>WEEKNUM(Calender[[#This Row],[Date]])</f>
        <v>12</v>
      </c>
      <c r="H1312" s="110" t="str">
        <f>TEXT(Calender[[#This Row],[Date]],"yymmdd")</f>
        <v>300321</v>
      </c>
    </row>
    <row r="1313" spans="1:8" x14ac:dyDescent="0.3">
      <c r="A1313" s="17">
        <f t="shared" si="125"/>
        <v>47564</v>
      </c>
      <c r="B1313">
        <f t="shared" si="121"/>
        <v>2030</v>
      </c>
      <c r="C1313" t="str">
        <f t="shared" si="120"/>
        <v>Mar-30</v>
      </c>
      <c r="D1313">
        <f t="shared" si="122"/>
        <v>3</v>
      </c>
      <c r="E1313">
        <f t="shared" si="123"/>
        <v>22</v>
      </c>
      <c r="F1313" t="str">
        <f t="shared" si="124"/>
        <v>Fri</v>
      </c>
      <c r="G1313">
        <f>WEEKNUM(Calender[[#This Row],[Date]])</f>
        <v>12</v>
      </c>
      <c r="H1313" s="110" t="str">
        <f>TEXT(Calender[[#This Row],[Date]],"yymmdd")</f>
        <v>300322</v>
      </c>
    </row>
    <row r="1314" spans="1:8" x14ac:dyDescent="0.3">
      <c r="A1314" s="17">
        <f t="shared" si="125"/>
        <v>47565</v>
      </c>
      <c r="B1314">
        <f t="shared" si="121"/>
        <v>2030</v>
      </c>
      <c r="C1314" t="str">
        <f t="shared" si="120"/>
        <v>Mar-30</v>
      </c>
      <c r="D1314">
        <f t="shared" si="122"/>
        <v>3</v>
      </c>
      <c r="E1314">
        <f t="shared" si="123"/>
        <v>23</v>
      </c>
      <c r="F1314" t="str">
        <f t="shared" si="124"/>
        <v>Sat</v>
      </c>
      <c r="G1314">
        <f>WEEKNUM(Calender[[#This Row],[Date]])</f>
        <v>12</v>
      </c>
      <c r="H1314" s="110" t="str">
        <f>TEXT(Calender[[#This Row],[Date]],"yymmdd")</f>
        <v>300323</v>
      </c>
    </row>
    <row r="1315" spans="1:8" x14ac:dyDescent="0.3">
      <c r="A1315" s="17">
        <f t="shared" si="125"/>
        <v>47566</v>
      </c>
      <c r="B1315">
        <f t="shared" si="121"/>
        <v>2030</v>
      </c>
      <c r="C1315" t="str">
        <f t="shared" si="120"/>
        <v>Mar-30</v>
      </c>
      <c r="D1315">
        <f t="shared" si="122"/>
        <v>3</v>
      </c>
      <c r="E1315">
        <f t="shared" si="123"/>
        <v>24</v>
      </c>
      <c r="F1315" t="str">
        <f t="shared" si="124"/>
        <v>Sun</v>
      </c>
      <c r="G1315">
        <f>WEEKNUM(Calender[[#This Row],[Date]])</f>
        <v>13</v>
      </c>
      <c r="H1315" s="110" t="str">
        <f>TEXT(Calender[[#This Row],[Date]],"yymmdd")</f>
        <v>300324</v>
      </c>
    </row>
    <row r="1316" spans="1:8" x14ac:dyDescent="0.3">
      <c r="A1316" s="17">
        <f t="shared" si="125"/>
        <v>47567</v>
      </c>
      <c r="B1316">
        <f t="shared" si="121"/>
        <v>2030</v>
      </c>
      <c r="C1316" t="str">
        <f t="shared" si="120"/>
        <v>Mar-30</v>
      </c>
      <c r="D1316">
        <f t="shared" si="122"/>
        <v>3</v>
      </c>
      <c r="E1316">
        <f t="shared" si="123"/>
        <v>25</v>
      </c>
      <c r="F1316" t="str">
        <f t="shared" si="124"/>
        <v>Mon</v>
      </c>
      <c r="G1316">
        <f>WEEKNUM(Calender[[#This Row],[Date]])</f>
        <v>13</v>
      </c>
      <c r="H1316" s="110" t="str">
        <f>TEXT(Calender[[#This Row],[Date]],"yymmdd")</f>
        <v>300325</v>
      </c>
    </row>
    <row r="1317" spans="1:8" x14ac:dyDescent="0.3">
      <c r="A1317" s="17">
        <f t="shared" si="125"/>
        <v>47568</v>
      </c>
      <c r="B1317">
        <f t="shared" si="121"/>
        <v>2030</v>
      </c>
      <c r="C1317" t="str">
        <f t="shared" si="120"/>
        <v>Mar-30</v>
      </c>
      <c r="D1317">
        <f t="shared" si="122"/>
        <v>3</v>
      </c>
      <c r="E1317">
        <f t="shared" si="123"/>
        <v>26</v>
      </c>
      <c r="F1317" t="str">
        <f t="shared" si="124"/>
        <v>Tue</v>
      </c>
      <c r="G1317">
        <f>WEEKNUM(Calender[[#This Row],[Date]])</f>
        <v>13</v>
      </c>
      <c r="H1317" s="110" t="str">
        <f>TEXT(Calender[[#This Row],[Date]],"yymmdd")</f>
        <v>300326</v>
      </c>
    </row>
    <row r="1318" spans="1:8" x14ac:dyDescent="0.3">
      <c r="A1318" s="17">
        <f t="shared" si="125"/>
        <v>47569</v>
      </c>
      <c r="B1318">
        <f t="shared" si="121"/>
        <v>2030</v>
      </c>
      <c r="C1318" t="str">
        <f t="shared" si="120"/>
        <v>Mar-30</v>
      </c>
      <c r="D1318">
        <f t="shared" si="122"/>
        <v>3</v>
      </c>
      <c r="E1318">
        <f t="shared" si="123"/>
        <v>27</v>
      </c>
      <c r="F1318" t="str">
        <f t="shared" si="124"/>
        <v>Wed</v>
      </c>
      <c r="G1318">
        <f>WEEKNUM(Calender[[#This Row],[Date]])</f>
        <v>13</v>
      </c>
      <c r="H1318" s="110" t="str">
        <f>TEXT(Calender[[#This Row],[Date]],"yymmdd")</f>
        <v>300327</v>
      </c>
    </row>
    <row r="1319" spans="1:8" x14ac:dyDescent="0.3">
      <c r="A1319" s="17">
        <f t="shared" si="125"/>
        <v>47570</v>
      </c>
      <c r="B1319">
        <f t="shared" si="121"/>
        <v>2030</v>
      </c>
      <c r="C1319" t="str">
        <f t="shared" si="120"/>
        <v>Mar-30</v>
      </c>
      <c r="D1319">
        <f t="shared" si="122"/>
        <v>3</v>
      </c>
      <c r="E1319">
        <f t="shared" si="123"/>
        <v>28</v>
      </c>
      <c r="F1319" t="str">
        <f t="shared" si="124"/>
        <v>Thu</v>
      </c>
      <c r="G1319">
        <f>WEEKNUM(Calender[[#This Row],[Date]])</f>
        <v>13</v>
      </c>
      <c r="H1319" s="110" t="str">
        <f>TEXT(Calender[[#This Row],[Date]],"yymmdd")</f>
        <v>300328</v>
      </c>
    </row>
    <row r="1320" spans="1:8" x14ac:dyDescent="0.3">
      <c r="A1320" s="17">
        <f t="shared" si="125"/>
        <v>47571</v>
      </c>
      <c r="B1320">
        <f t="shared" si="121"/>
        <v>2030</v>
      </c>
      <c r="C1320" t="str">
        <f t="shared" si="120"/>
        <v>Mar-30</v>
      </c>
      <c r="D1320">
        <f t="shared" si="122"/>
        <v>3</v>
      </c>
      <c r="E1320">
        <f t="shared" si="123"/>
        <v>29</v>
      </c>
      <c r="F1320" t="str">
        <f t="shared" si="124"/>
        <v>Fri</v>
      </c>
      <c r="G1320">
        <f>WEEKNUM(Calender[[#This Row],[Date]])</f>
        <v>13</v>
      </c>
      <c r="H1320" s="110" t="str">
        <f>TEXT(Calender[[#This Row],[Date]],"yymmdd")</f>
        <v>300329</v>
      </c>
    </row>
    <row r="1321" spans="1:8" x14ac:dyDescent="0.3">
      <c r="A1321" s="17">
        <f t="shared" si="125"/>
        <v>47572</v>
      </c>
      <c r="B1321">
        <f t="shared" si="121"/>
        <v>2030</v>
      </c>
      <c r="C1321" t="str">
        <f t="shared" si="120"/>
        <v>Mar-30</v>
      </c>
      <c r="D1321">
        <f t="shared" si="122"/>
        <v>3</v>
      </c>
      <c r="E1321">
        <f t="shared" si="123"/>
        <v>30</v>
      </c>
      <c r="F1321" t="str">
        <f t="shared" si="124"/>
        <v>Sat</v>
      </c>
      <c r="G1321">
        <f>WEEKNUM(Calender[[#This Row],[Date]])</f>
        <v>13</v>
      </c>
      <c r="H1321" s="110" t="str">
        <f>TEXT(Calender[[#This Row],[Date]],"yymmdd")</f>
        <v>300330</v>
      </c>
    </row>
    <row r="1322" spans="1:8" x14ac:dyDescent="0.3">
      <c r="A1322" s="17">
        <f t="shared" si="125"/>
        <v>47573</v>
      </c>
      <c r="B1322">
        <f t="shared" si="121"/>
        <v>2030</v>
      </c>
      <c r="C1322" t="str">
        <f t="shared" si="120"/>
        <v>Mar-30</v>
      </c>
      <c r="D1322">
        <f t="shared" si="122"/>
        <v>3</v>
      </c>
      <c r="E1322">
        <f t="shared" si="123"/>
        <v>31</v>
      </c>
      <c r="F1322" t="str">
        <f t="shared" si="124"/>
        <v>Sun</v>
      </c>
      <c r="G1322">
        <f>WEEKNUM(Calender[[#This Row],[Date]])</f>
        <v>14</v>
      </c>
      <c r="H1322" s="110" t="str">
        <f>TEXT(Calender[[#This Row],[Date]],"yymmdd")</f>
        <v>300331</v>
      </c>
    </row>
    <row r="1323" spans="1:8" x14ac:dyDescent="0.3">
      <c r="A1323" s="17">
        <f t="shared" si="125"/>
        <v>47574</v>
      </c>
      <c r="B1323">
        <f t="shared" si="121"/>
        <v>2030</v>
      </c>
      <c r="C1323" t="str">
        <f t="shared" si="120"/>
        <v>Apr-30</v>
      </c>
      <c r="D1323">
        <f t="shared" si="122"/>
        <v>4</v>
      </c>
      <c r="E1323">
        <f t="shared" si="123"/>
        <v>1</v>
      </c>
      <c r="F1323" t="str">
        <f t="shared" si="124"/>
        <v>Mon</v>
      </c>
      <c r="G1323">
        <f>WEEKNUM(Calender[[#This Row],[Date]])</f>
        <v>14</v>
      </c>
      <c r="H1323" s="110" t="str">
        <f>TEXT(Calender[[#This Row],[Date]],"yymmdd")</f>
        <v>300401</v>
      </c>
    </row>
    <row r="1324" spans="1:8" x14ac:dyDescent="0.3">
      <c r="A1324" s="17">
        <f t="shared" si="125"/>
        <v>47575</v>
      </c>
      <c r="B1324">
        <f t="shared" si="121"/>
        <v>2030</v>
      </c>
      <c r="C1324" t="str">
        <f t="shared" si="120"/>
        <v>Apr-30</v>
      </c>
      <c r="D1324">
        <f t="shared" si="122"/>
        <v>4</v>
      </c>
      <c r="E1324">
        <f t="shared" si="123"/>
        <v>2</v>
      </c>
      <c r="F1324" t="str">
        <f t="shared" si="124"/>
        <v>Tue</v>
      </c>
      <c r="G1324">
        <f>WEEKNUM(Calender[[#This Row],[Date]])</f>
        <v>14</v>
      </c>
      <c r="H1324" s="110" t="str">
        <f>TEXT(Calender[[#This Row],[Date]],"yymmdd")</f>
        <v>300402</v>
      </c>
    </row>
    <row r="1325" spans="1:8" x14ac:dyDescent="0.3">
      <c r="A1325" s="17">
        <f t="shared" si="125"/>
        <v>47576</v>
      </c>
      <c r="B1325">
        <f t="shared" si="121"/>
        <v>2030</v>
      </c>
      <c r="C1325" t="str">
        <f t="shared" si="120"/>
        <v>Apr-30</v>
      </c>
      <c r="D1325">
        <f t="shared" si="122"/>
        <v>4</v>
      </c>
      <c r="E1325">
        <f t="shared" si="123"/>
        <v>3</v>
      </c>
      <c r="F1325" t="str">
        <f t="shared" si="124"/>
        <v>Wed</v>
      </c>
      <c r="G1325">
        <f>WEEKNUM(Calender[[#This Row],[Date]])</f>
        <v>14</v>
      </c>
      <c r="H1325" s="110" t="str">
        <f>TEXT(Calender[[#This Row],[Date]],"yymmdd")</f>
        <v>300403</v>
      </c>
    </row>
    <row r="1326" spans="1:8" x14ac:dyDescent="0.3">
      <c r="A1326" s="17">
        <f t="shared" si="125"/>
        <v>47577</v>
      </c>
      <c r="B1326">
        <f t="shared" si="121"/>
        <v>2030</v>
      </c>
      <c r="C1326" t="str">
        <f t="shared" si="120"/>
        <v>Apr-30</v>
      </c>
      <c r="D1326">
        <f t="shared" si="122"/>
        <v>4</v>
      </c>
      <c r="E1326">
        <f t="shared" si="123"/>
        <v>4</v>
      </c>
      <c r="F1326" t="str">
        <f t="shared" si="124"/>
        <v>Thu</v>
      </c>
      <c r="G1326">
        <f>WEEKNUM(Calender[[#This Row],[Date]])</f>
        <v>14</v>
      </c>
      <c r="H1326" s="110" t="str">
        <f>TEXT(Calender[[#This Row],[Date]],"yymmdd")</f>
        <v>300404</v>
      </c>
    </row>
    <row r="1327" spans="1:8" x14ac:dyDescent="0.3">
      <c r="A1327" s="17">
        <f t="shared" si="125"/>
        <v>47578</v>
      </c>
      <c r="B1327">
        <f t="shared" si="121"/>
        <v>2030</v>
      </c>
      <c r="C1327" t="str">
        <f t="shared" si="120"/>
        <v>Apr-30</v>
      </c>
      <c r="D1327">
        <f t="shared" si="122"/>
        <v>4</v>
      </c>
      <c r="E1327">
        <f t="shared" si="123"/>
        <v>5</v>
      </c>
      <c r="F1327" t="str">
        <f t="shared" si="124"/>
        <v>Fri</v>
      </c>
      <c r="G1327">
        <f>WEEKNUM(Calender[[#This Row],[Date]])</f>
        <v>14</v>
      </c>
      <c r="H1327" s="110" t="str">
        <f>TEXT(Calender[[#This Row],[Date]],"yymmdd")</f>
        <v>300405</v>
      </c>
    </row>
    <row r="1328" spans="1:8" x14ac:dyDescent="0.3">
      <c r="A1328" s="17">
        <f t="shared" si="125"/>
        <v>47579</v>
      </c>
      <c r="B1328">
        <f t="shared" si="121"/>
        <v>2030</v>
      </c>
      <c r="C1328" t="str">
        <f t="shared" si="120"/>
        <v>Apr-30</v>
      </c>
      <c r="D1328">
        <f t="shared" si="122"/>
        <v>4</v>
      </c>
      <c r="E1328">
        <f t="shared" si="123"/>
        <v>6</v>
      </c>
      <c r="F1328" t="str">
        <f t="shared" si="124"/>
        <v>Sat</v>
      </c>
      <c r="G1328">
        <f>WEEKNUM(Calender[[#This Row],[Date]])</f>
        <v>14</v>
      </c>
      <c r="H1328" s="110" t="str">
        <f>TEXT(Calender[[#This Row],[Date]],"yymmdd")</f>
        <v>300406</v>
      </c>
    </row>
    <row r="1329" spans="1:8" x14ac:dyDescent="0.3">
      <c r="A1329" s="17">
        <f t="shared" si="125"/>
        <v>47580</v>
      </c>
      <c r="B1329">
        <f t="shared" si="121"/>
        <v>2030</v>
      </c>
      <c r="C1329" t="str">
        <f t="shared" si="120"/>
        <v>Apr-30</v>
      </c>
      <c r="D1329">
        <f t="shared" si="122"/>
        <v>4</v>
      </c>
      <c r="E1329">
        <f t="shared" si="123"/>
        <v>7</v>
      </c>
      <c r="F1329" t="str">
        <f t="shared" si="124"/>
        <v>Sun</v>
      </c>
      <c r="G1329">
        <f>WEEKNUM(Calender[[#This Row],[Date]])</f>
        <v>15</v>
      </c>
      <c r="H1329" s="110" t="str">
        <f>TEXT(Calender[[#This Row],[Date]],"yymmdd")</f>
        <v>300407</v>
      </c>
    </row>
    <row r="1330" spans="1:8" x14ac:dyDescent="0.3">
      <c r="A1330" s="17">
        <f t="shared" si="125"/>
        <v>47581</v>
      </c>
      <c r="B1330">
        <f t="shared" si="121"/>
        <v>2030</v>
      </c>
      <c r="C1330" t="str">
        <f t="shared" si="120"/>
        <v>Apr-30</v>
      </c>
      <c r="D1330">
        <f t="shared" si="122"/>
        <v>4</v>
      </c>
      <c r="E1330">
        <f t="shared" si="123"/>
        <v>8</v>
      </c>
      <c r="F1330" t="str">
        <f t="shared" si="124"/>
        <v>Mon</v>
      </c>
      <c r="G1330">
        <f>WEEKNUM(Calender[[#This Row],[Date]])</f>
        <v>15</v>
      </c>
      <c r="H1330" s="110" t="str">
        <f>TEXT(Calender[[#This Row],[Date]],"yymmdd")</f>
        <v>300408</v>
      </c>
    </row>
    <row r="1331" spans="1:8" x14ac:dyDescent="0.3">
      <c r="A1331" s="17">
        <f t="shared" si="125"/>
        <v>47582</v>
      </c>
      <c r="B1331">
        <f t="shared" si="121"/>
        <v>2030</v>
      </c>
      <c r="C1331" t="str">
        <f t="shared" si="120"/>
        <v>Apr-30</v>
      </c>
      <c r="D1331">
        <f t="shared" si="122"/>
        <v>4</v>
      </c>
      <c r="E1331">
        <f t="shared" si="123"/>
        <v>9</v>
      </c>
      <c r="F1331" t="str">
        <f t="shared" si="124"/>
        <v>Tue</v>
      </c>
      <c r="G1331">
        <f>WEEKNUM(Calender[[#This Row],[Date]])</f>
        <v>15</v>
      </c>
      <c r="H1331" s="110" t="str">
        <f>TEXT(Calender[[#This Row],[Date]],"yymmdd")</f>
        <v>300409</v>
      </c>
    </row>
    <row r="1332" spans="1:8" x14ac:dyDescent="0.3">
      <c r="A1332" s="17">
        <f t="shared" si="125"/>
        <v>47583</v>
      </c>
      <c r="B1332">
        <f t="shared" si="121"/>
        <v>2030</v>
      </c>
      <c r="C1332" t="str">
        <f t="shared" si="120"/>
        <v>Apr-30</v>
      </c>
      <c r="D1332">
        <f t="shared" si="122"/>
        <v>4</v>
      </c>
      <c r="E1332">
        <f t="shared" si="123"/>
        <v>10</v>
      </c>
      <c r="F1332" t="str">
        <f t="shared" si="124"/>
        <v>Wed</v>
      </c>
      <c r="G1332">
        <f>WEEKNUM(Calender[[#This Row],[Date]])</f>
        <v>15</v>
      </c>
      <c r="H1332" s="110" t="str">
        <f>TEXT(Calender[[#This Row],[Date]],"yymmdd")</f>
        <v>300410</v>
      </c>
    </row>
    <row r="1333" spans="1:8" x14ac:dyDescent="0.3">
      <c r="A1333" s="17">
        <f t="shared" si="125"/>
        <v>47584</v>
      </c>
      <c r="B1333">
        <f t="shared" si="121"/>
        <v>2030</v>
      </c>
      <c r="C1333" t="str">
        <f t="shared" si="120"/>
        <v>Apr-30</v>
      </c>
      <c r="D1333">
        <f t="shared" si="122"/>
        <v>4</v>
      </c>
      <c r="E1333">
        <f t="shared" si="123"/>
        <v>11</v>
      </c>
      <c r="F1333" t="str">
        <f t="shared" si="124"/>
        <v>Thu</v>
      </c>
      <c r="G1333">
        <f>WEEKNUM(Calender[[#This Row],[Date]])</f>
        <v>15</v>
      </c>
      <c r="H1333" s="110" t="str">
        <f>TEXT(Calender[[#This Row],[Date]],"yymmdd")</f>
        <v>300411</v>
      </c>
    </row>
    <row r="1334" spans="1:8" x14ac:dyDescent="0.3">
      <c r="A1334" s="17">
        <f t="shared" si="125"/>
        <v>47585</v>
      </c>
      <c r="B1334">
        <f t="shared" si="121"/>
        <v>2030</v>
      </c>
      <c r="C1334" t="str">
        <f t="shared" si="120"/>
        <v>Apr-30</v>
      </c>
      <c r="D1334">
        <f t="shared" si="122"/>
        <v>4</v>
      </c>
      <c r="E1334">
        <f t="shared" si="123"/>
        <v>12</v>
      </c>
      <c r="F1334" t="str">
        <f t="shared" si="124"/>
        <v>Fri</v>
      </c>
      <c r="G1334">
        <f>WEEKNUM(Calender[[#This Row],[Date]])</f>
        <v>15</v>
      </c>
      <c r="H1334" s="110" t="str">
        <f>TEXT(Calender[[#This Row],[Date]],"yymmdd")</f>
        <v>300412</v>
      </c>
    </row>
    <row r="1335" spans="1:8" x14ac:dyDescent="0.3">
      <c r="A1335" s="17">
        <f t="shared" si="125"/>
        <v>47586</v>
      </c>
      <c r="B1335">
        <f t="shared" si="121"/>
        <v>2030</v>
      </c>
      <c r="C1335" t="str">
        <f t="shared" si="120"/>
        <v>Apr-30</v>
      </c>
      <c r="D1335">
        <f t="shared" si="122"/>
        <v>4</v>
      </c>
      <c r="E1335">
        <f t="shared" si="123"/>
        <v>13</v>
      </c>
      <c r="F1335" t="str">
        <f t="shared" si="124"/>
        <v>Sat</v>
      </c>
      <c r="G1335">
        <f>WEEKNUM(Calender[[#This Row],[Date]])</f>
        <v>15</v>
      </c>
      <c r="H1335" s="110" t="str">
        <f>TEXT(Calender[[#This Row],[Date]],"yymmdd")</f>
        <v>300413</v>
      </c>
    </row>
    <row r="1336" spans="1:8" x14ac:dyDescent="0.3">
      <c r="A1336" s="17">
        <f t="shared" si="125"/>
        <v>47587</v>
      </c>
      <c r="B1336">
        <f t="shared" si="121"/>
        <v>2030</v>
      </c>
      <c r="C1336" t="str">
        <f t="shared" si="120"/>
        <v>Apr-30</v>
      </c>
      <c r="D1336">
        <f t="shared" si="122"/>
        <v>4</v>
      </c>
      <c r="E1336">
        <f t="shared" si="123"/>
        <v>14</v>
      </c>
      <c r="F1336" t="str">
        <f t="shared" si="124"/>
        <v>Sun</v>
      </c>
      <c r="G1336">
        <f>WEEKNUM(Calender[[#This Row],[Date]])</f>
        <v>16</v>
      </c>
      <c r="H1336" s="110" t="str">
        <f>TEXT(Calender[[#This Row],[Date]],"yymmdd")</f>
        <v>300414</v>
      </c>
    </row>
    <row r="1337" spans="1:8" x14ac:dyDescent="0.3">
      <c r="A1337" s="17">
        <f t="shared" si="125"/>
        <v>47588</v>
      </c>
      <c r="B1337">
        <f t="shared" si="121"/>
        <v>2030</v>
      </c>
      <c r="C1337" t="str">
        <f t="shared" si="120"/>
        <v>Apr-30</v>
      </c>
      <c r="D1337">
        <f t="shared" si="122"/>
        <v>4</v>
      </c>
      <c r="E1337">
        <f t="shared" si="123"/>
        <v>15</v>
      </c>
      <c r="F1337" t="str">
        <f t="shared" si="124"/>
        <v>Mon</v>
      </c>
      <c r="G1337">
        <f>WEEKNUM(Calender[[#This Row],[Date]])</f>
        <v>16</v>
      </c>
      <c r="H1337" s="110" t="str">
        <f>TEXT(Calender[[#This Row],[Date]],"yymmdd")</f>
        <v>300415</v>
      </c>
    </row>
    <row r="1338" spans="1:8" x14ac:dyDescent="0.3">
      <c r="A1338" s="17">
        <f t="shared" si="125"/>
        <v>47589</v>
      </c>
      <c r="B1338">
        <f t="shared" si="121"/>
        <v>2030</v>
      </c>
      <c r="C1338" t="str">
        <f t="shared" si="120"/>
        <v>Apr-30</v>
      </c>
      <c r="D1338">
        <f t="shared" si="122"/>
        <v>4</v>
      </c>
      <c r="E1338">
        <f t="shared" si="123"/>
        <v>16</v>
      </c>
      <c r="F1338" t="str">
        <f t="shared" si="124"/>
        <v>Tue</v>
      </c>
      <c r="G1338">
        <f>WEEKNUM(Calender[[#This Row],[Date]])</f>
        <v>16</v>
      </c>
      <c r="H1338" s="110" t="str">
        <f>TEXT(Calender[[#This Row],[Date]],"yymmdd")</f>
        <v>300416</v>
      </c>
    </row>
    <row r="1339" spans="1:8" x14ac:dyDescent="0.3">
      <c r="A1339" s="17">
        <f t="shared" si="125"/>
        <v>47590</v>
      </c>
      <c r="B1339">
        <f t="shared" si="121"/>
        <v>2030</v>
      </c>
      <c r="C1339" t="str">
        <f t="shared" si="120"/>
        <v>Apr-30</v>
      </c>
      <c r="D1339">
        <f t="shared" si="122"/>
        <v>4</v>
      </c>
      <c r="E1339">
        <f t="shared" si="123"/>
        <v>17</v>
      </c>
      <c r="F1339" t="str">
        <f t="shared" si="124"/>
        <v>Wed</v>
      </c>
      <c r="G1339">
        <f>WEEKNUM(Calender[[#This Row],[Date]])</f>
        <v>16</v>
      </c>
      <c r="H1339" s="110" t="str">
        <f>TEXT(Calender[[#This Row],[Date]],"yymmdd")</f>
        <v>300417</v>
      </c>
    </row>
    <row r="1340" spans="1:8" x14ac:dyDescent="0.3">
      <c r="A1340" s="17">
        <f t="shared" si="125"/>
        <v>47591</v>
      </c>
      <c r="B1340">
        <f t="shared" si="121"/>
        <v>2030</v>
      </c>
      <c r="C1340" t="str">
        <f t="shared" si="120"/>
        <v>Apr-30</v>
      </c>
      <c r="D1340">
        <f t="shared" si="122"/>
        <v>4</v>
      </c>
      <c r="E1340">
        <f t="shared" si="123"/>
        <v>18</v>
      </c>
      <c r="F1340" t="str">
        <f t="shared" si="124"/>
        <v>Thu</v>
      </c>
      <c r="G1340">
        <f>WEEKNUM(Calender[[#This Row],[Date]])</f>
        <v>16</v>
      </c>
      <c r="H1340" s="110" t="str">
        <f>TEXT(Calender[[#This Row],[Date]],"yymmdd")</f>
        <v>300418</v>
      </c>
    </row>
    <row r="1341" spans="1:8" x14ac:dyDescent="0.3">
      <c r="A1341" s="17">
        <f t="shared" si="125"/>
        <v>47592</v>
      </c>
      <c r="B1341">
        <f t="shared" si="121"/>
        <v>2030</v>
      </c>
      <c r="C1341" t="str">
        <f t="shared" si="120"/>
        <v>Apr-30</v>
      </c>
      <c r="D1341">
        <f t="shared" si="122"/>
        <v>4</v>
      </c>
      <c r="E1341">
        <f t="shared" si="123"/>
        <v>19</v>
      </c>
      <c r="F1341" t="str">
        <f t="shared" si="124"/>
        <v>Fri</v>
      </c>
      <c r="G1341">
        <f>WEEKNUM(Calender[[#This Row],[Date]])</f>
        <v>16</v>
      </c>
      <c r="H1341" s="110" t="str">
        <f>TEXT(Calender[[#This Row],[Date]],"yymmdd")</f>
        <v>300419</v>
      </c>
    </row>
    <row r="1342" spans="1:8" x14ac:dyDescent="0.3">
      <c r="A1342" s="17">
        <f t="shared" si="125"/>
        <v>47593</v>
      </c>
      <c r="B1342">
        <f t="shared" si="121"/>
        <v>2030</v>
      </c>
      <c r="C1342" t="str">
        <f t="shared" si="120"/>
        <v>Apr-30</v>
      </c>
      <c r="D1342">
        <f t="shared" si="122"/>
        <v>4</v>
      </c>
      <c r="E1342">
        <f t="shared" si="123"/>
        <v>20</v>
      </c>
      <c r="F1342" t="str">
        <f t="shared" si="124"/>
        <v>Sat</v>
      </c>
      <c r="G1342">
        <f>WEEKNUM(Calender[[#This Row],[Date]])</f>
        <v>16</v>
      </c>
      <c r="H1342" s="110" t="str">
        <f>TEXT(Calender[[#This Row],[Date]],"yymmdd")</f>
        <v>300420</v>
      </c>
    </row>
    <row r="1343" spans="1:8" x14ac:dyDescent="0.3">
      <c r="A1343" s="17">
        <f t="shared" si="125"/>
        <v>47594</v>
      </c>
      <c r="B1343">
        <f t="shared" si="121"/>
        <v>2030</v>
      </c>
      <c r="C1343" t="str">
        <f t="shared" si="120"/>
        <v>Apr-30</v>
      </c>
      <c r="D1343">
        <f t="shared" si="122"/>
        <v>4</v>
      </c>
      <c r="E1343">
        <f t="shared" si="123"/>
        <v>21</v>
      </c>
      <c r="F1343" t="str">
        <f t="shared" si="124"/>
        <v>Sun</v>
      </c>
      <c r="G1343">
        <f>WEEKNUM(Calender[[#This Row],[Date]])</f>
        <v>17</v>
      </c>
      <c r="H1343" s="110" t="str">
        <f>TEXT(Calender[[#This Row],[Date]],"yymmdd")</f>
        <v>300421</v>
      </c>
    </row>
    <row r="1344" spans="1:8" x14ac:dyDescent="0.3">
      <c r="A1344" s="17">
        <f t="shared" si="125"/>
        <v>47595</v>
      </c>
      <c r="B1344">
        <f t="shared" si="121"/>
        <v>2030</v>
      </c>
      <c r="C1344" t="str">
        <f t="shared" si="120"/>
        <v>Apr-30</v>
      </c>
      <c r="D1344">
        <f t="shared" si="122"/>
        <v>4</v>
      </c>
      <c r="E1344">
        <f t="shared" si="123"/>
        <v>22</v>
      </c>
      <c r="F1344" t="str">
        <f t="shared" si="124"/>
        <v>Mon</v>
      </c>
      <c r="G1344">
        <f>WEEKNUM(Calender[[#This Row],[Date]])</f>
        <v>17</v>
      </c>
      <c r="H1344" s="110" t="str">
        <f>TEXT(Calender[[#This Row],[Date]],"yymmdd")</f>
        <v>300422</v>
      </c>
    </row>
    <row r="1345" spans="1:8" x14ac:dyDescent="0.3">
      <c r="A1345" s="17">
        <f t="shared" si="125"/>
        <v>47596</v>
      </c>
      <c r="B1345">
        <f t="shared" si="121"/>
        <v>2030</v>
      </c>
      <c r="C1345" t="str">
        <f t="shared" si="120"/>
        <v>Apr-30</v>
      </c>
      <c r="D1345">
        <f t="shared" si="122"/>
        <v>4</v>
      </c>
      <c r="E1345">
        <f t="shared" si="123"/>
        <v>23</v>
      </c>
      <c r="F1345" t="str">
        <f t="shared" si="124"/>
        <v>Tue</v>
      </c>
      <c r="G1345">
        <f>WEEKNUM(Calender[[#This Row],[Date]])</f>
        <v>17</v>
      </c>
      <c r="H1345" s="110" t="str">
        <f>TEXT(Calender[[#This Row],[Date]],"yymmdd")</f>
        <v>300423</v>
      </c>
    </row>
    <row r="1346" spans="1:8" x14ac:dyDescent="0.3">
      <c r="A1346" s="17">
        <f t="shared" si="125"/>
        <v>47597</v>
      </c>
      <c r="B1346">
        <f t="shared" si="121"/>
        <v>2030</v>
      </c>
      <c r="C1346" t="str">
        <f t="shared" ref="C1346:C1409" si="126">TEXT(A1346,"mmm-yy")</f>
        <v>Apr-30</v>
      </c>
      <c r="D1346">
        <f t="shared" si="122"/>
        <v>4</v>
      </c>
      <c r="E1346">
        <f t="shared" si="123"/>
        <v>24</v>
      </c>
      <c r="F1346" t="str">
        <f t="shared" si="124"/>
        <v>Wed</v>
      </c>
      <c r="G1346">
        <f>WEEKNUM(Calender[[#This Row],[Date]])</f>
        <v>17</v>
      </c>
      <c r="H1346" s="110" t="str">
        <f>TEXT(Calender[[#This Row],[Date]],"yymmdd")</f>
        <v>300424</v>
      </c>
    </row>
    <row r="1347" spans="1:8" x14ac:dyDescent="0.3">
      <c r="A1347" s="17">
        <f t="shared" si="125"/>
        <v>47598</v>
      </c>
      <c r="B1347">
        <f t="shared" ref="B1347:B1410" si="127">YEAR(A1347)</f>
        <v>2030</v>
      </c>
      <c r="C1347" t="str">
        <f t="shared" si="126"/>
        <v>Apr-30</v>
      </c>
      <c r="D1347">
        <f t="shared" ref="D1347:D1410" si="128">MONTH(A1347)</f>
        <v>4</v>
      </c>
      <c r="E1347">
        <f t="shared" ref="E1347:E1410" si="129">DAY(A1347)</f>
        <v>25</v>
      </c>
      <c r="F1347" t="str">
        <f t="shared" ref="F1347:F1410" si="130">TEXT(A1347,"ddd")</f>
        <v>Thu</v>
      </c>
      <c r="G1347">
        <f>WEEKNUM(Calender[[#This Row],[Date]])</f>
        <v>17</v>
      </c>
      <c r="H1347" s="110" t="str">
        <f>TEXT(Calender[[#This Row],[Date]],"yymmdd")</f>
        <v>300425</v>
      </c>
    </row>
    <row r="1348" spans="1:8" x14ac:dyDescent="0.3">
      <c r="A1348" s="17">
        <f t="shared" ref="A1348:A1411" si="131">A1347+1</f>
        <v>47599</v>
      </c>
      <c r="B1348">
        <f t="shared" si="127"/>
        <v>2030</v>
      </c>
      <c r="C1348" t="str">
        <f t="shared" si="126"/>
        <v>Apr-30</v>
      </c>
      <c r="D1348">
        <f t="shared" si="128"/>
        <v>4</v>
      </c>
      <c r="E1348">
        <f t="shared" si="129"/>
        <v>26</v>
      </c>
      <c r="F1348" t="str">
        <f t="shared" si="130"/>
        <v>Fri</v>
      </c>
      <c r="G1348">
        <f>WEEKNUM(Calender[[#This Row],[Date]])</f>
        <v>17</v>
      </c>
      <c r="H1348" s="110" t="str">
        <f>TEXT(Calender[[#This Row],[Date]],"yymmdd")</f>
        <v>300426</v>
      </c>
    </row>
    <row r="1349" spans="1:8" x14ac:dyDescent="0.3">
      <c r="A1349" s="17">
        <f t="shared" si="131"/>
        <v>47600</v>
      </c>
      <c r="B1349">
        <f t="shared" si="127"/>
        <v>2030</v>
      </c>
      <c r="C1349" t="str">
        <f t="shared" si="126"/>
        <v>Apr-30</v>
      </c>
      <c r="D1349">
        <f t="shared" si="128"/>
        <v>4</v>
      </c>
      <c r="E1349">
        <f t="shared" si="129"/>
        <v>27</v>
      </c>
      <c r="F1349" t="str">
        <f t="shared" si="130"/>
        <v>Sat</v>
      </c>
      <c r="G1349">
        <f>WEEKNUM(Calender[[#This Row],[Date]])</f>
        <v>17</v>
      </c>
      <c r="H1349" s="110" t="str">
        <f>TEXT(Calender[[#This Row],[Date]],"yymmdd")</f>
        <v>300427</v>
      </c>
    </row>
    <row r="1350" spans="1:8" x14ac:dyDescent="0.3">
      <c r="A1350" s="17">
        <f t="shared" si="131"/>
        <v>47601</v>
      </c>
      <c r="B1350">
        <f t="shared" si="127"/>
        <v>2030</v>
      </c>
      <c r="C1350" t="str">
        <f t="shared" si="126"/>
        <v>Apr-30</v>
      </c>
      <c r="D1350">
        <f t="shared" si="128"/>
        <v>4</v>
      </c>
      <c r="E1350">
        <f t="shared" si="129"/>
        <v>28</v>
      </c>
      <c r="F1350" t="str">
        <f t="shared" si="130"/>
        <v>Sun</v>
      </c>
      <c r="G1350">
        <f>WEEKNUM(Calender[[#This Row],[Date]])</f>
        <v>18</v>
      </c>
      <c r="H1350" s="110" t="str">
        <f>TEXT(Calender[[#This Row],[Date]],"yymmdd")</f>
        <v>300428</v>
      </c>
    </row>
    <row r="1351" spans="1:8" x14ac:dyDescent="0.3">
      <c r="A1351" s="17">
        <f t="shared" si="131"/>
        <v>47602</v>
      </c>
      <c r="B1351">
        <f t="shared" si="127"/>
        <v>2030</v>
      </c>
      <c r="C1351" t="str">
        <f t="shared" si="126"/>
        <v>Apr-30</v>
      </c>
      <c r="D1351">
        <f t="shared" si="128"/>
        <v>4</v>
      </c>
      <c r="E1351">
        <f t="shared" si="129"/>
        <v>29</v>
      </c>
      <c r="F1351" t="str">
        <f t="shared" si="130"/>
        <v>Mon</v>
      </c>
      <c r="G1351">
        <f>WEEKNUM(Calender[[#This Row],[Date]])</f>
        <v>18</v>
      </c>
      <c r="H1351" s="110" t="str">
        <f>TEXT(Calender[[#This Row],[Date]],"yymmdd")</f>
        <v>300429</v>
      </c>
    </row>
    <row r="1352" spans="1:8" x14ac:dyDescent="0.3">
      <c r="A1352" s="17">
        <f t="shared" si="131"/>
        <v>47603</v>
      </c>
      <c r="B1352">
        <f t="shared" si="127"/>
        <v>2030</v>
      </c>
      <c r="C1352" t="str">
        <f t="shared" si="126"/>
        <v>Apr-30</v>
      </c>
      <c r="D1352">
        <f t="shared" si="128"/>
        <v>4</v>
      </c>
      <c r="E1352">
        <f t="shared" si="129"/>
        <v>30</v>
      </c>
      <c r="F1352" t="str">
        <f t="shared" si="130"/>
        <v>Tue</v>
      </c>
      <c r="G1352">
        <f>WEEKNUM(Calender[[#This Row],[Date]])</f>
        <v>18</v>
      </c>
      <c r="H1352" s="110" t="str">
        <f>TEXT(Calender[[#This Row],[Date]],"yymmdd")</f>
        <v>300430</v>
      </c>
    </row>
    <row r="1353" spans="1:8" x14ac:dyDescent="0.3">
      <c r="A1353" s="17">
        <f t="shared" si="131"/>
        <v>47604</v>
      </c>
      <c r="B1353">
        <f t="shared" si="127"/>
        <v>2030</v>
      </c>
      <c r="C1353" t="str">
        <f t="shared" si="126"/>
        <v>May-30</v>
      </c>
      <c r="D1353">
        <f t="shared" si="128"/>
        <v>5</v>
      </c>
      <c r="E1353">
        <f t="shared" si="129"/>
        <v>1</v>
      </c>
      <c r="F1353" t="str">
        <f t="shared" si="130"/>
        <v>Wed</v>
      </c>
      <c r="G1353">
        <f>WEEKNUM(Calender[[#This Row],[Date]])</f>
        <v>18</v>
      </c>
      <c r="H1353" s="110" t="str">
        <f>TEXT(Calender[[#This Row],[Date]],"yymmdd")</f>
        <v>300501</v>
      </c>
    </row>
    <row r="1354" spans="1:8" x14ac:dyDescent="0.3">
      <c r="A1354" s="17">
        <f t="shared" si="131"/>
        <v>47605</v>
      </c>
      <c r="B1354">
        <f t="shared" si="127"/>
        <v>2030</v>
      </c>
      <c r="C1354" t="str">
        <f t="shared" si="126"/>
        <v>May-30</v>
      </c>
      <c r="D1354">
        <f t="shared" si="128"/>
        <v>5</v>
      </c>
      <c r="E1354">
        <f t="shared" si="129"/>
        <v>2</v>
      </c>
      <c r="F1354" t="str">
        <f t="shared" si="130"/>
        <v>Thu</v>
      </c>
      <c r="G1354">
        <f>WEEKNUM(Calender[[#This Row],[Date]])</f>
        <v>18</v>
      </c>
      <c r="H1354" s="110" t="str">
        <f>TEXT(Calender[[#This Row],[Date]],"yymmdd")</f>
        <v>300502</v>
      </c>
    </row>
    <row r="1355" spans="1:8" x14ac:dyDescent="0.3">
      <c r="A1355" s="17">
        <f t="shared" si="131"/>
        <v>47606</v>
      </c>
      <c r="B1355">
        <f t="shared" si="127"/>
        <v>2030</v>
      </c>
      <c r="C1355" t="str">
        <f t="shared" si="126"/>
        <v>May-30</v>
      </c>
      <c r="D1355">
        <f t="shared" si="128"/>
        <v>5</v>
      </c>
      <c r="E1355">
        <f t="shared" si="129"/>
        <v>3</v>
      </c>
      <c r="F1355" t="str">
        <f t="shared" si="130"/>
        <v>Fri</v>
      </c>
      <c r="G1355">
        <f>WEEKNUM(Calender[[#This Row],[Date]])</f>
        <v>18</v>
      </c>
      <c r="H1355" s="110" t="str">
        <f>TEXT(Calender[[#This Row],[Date]],"yymmdd")</f>
        <v>300503</v>
      </c>
    </row>
    <row r="1356" spans="1:8" x14ac:dyDescent="0.3">
      <c r="A1356" s="17">
        <f t="shared" si="131"/>
        <v>47607</v>
      </c>
      <c r="B1356">
        <f t="shared" si="127"/>
        <v>2030</v>
      </c>
      <c r="C1356" t="str">
        <f t="shared" si="126"/>
        <v>May-30</v>
      </c>
      <c r="D1356">
        <f t="shared" si="128"/>
        <v>5</v>
      </c>
      <c r="E1356">
        <f t="shared" si="129"/>
        <v>4</v>
      </c>
      <c r="F1356" t="str">
        <f t="shared" si="130"/>
        <v>Sat</v>
      </c>
      <c r="G1356">
        <f>WEEKNUM(Calender[[#This Row],[Date]])</f>
        <v>18</v>
      </c>
      <c r="H1356" s="110" t="str">
        <f>TEXT(Calender[[#This Row],[Date]],"yymmdd")</f>
        <v>300504</v>
      </c>
    </row>
    <row r="1357" spans="1:8" x14ac:dyDescent="0.3">
      <c r="A1357" s="17">
        <f t="shared" si="131"/>
        <v>47608</v>
      </c>
      <c r="B1357">
        <f t="shared" si="127"/>
        <v>2030</v>
      </c>
      <c r="C1357" t="str">
        <f t="shared" si="126"/>
        <v>May-30</v>
      </c>
      <c r="D1357">
        <f t="shared" si="128"/>
        <v>5</v>
      </c>
      <c r="E1357">
        <f t="shared" si="129"/>
        <v>5</v>
      </c>
      <c r="F1357" t="str">
        <f t="shared" si="130"/>
        <v>Sun</v>
      </c>
      <c r="G1357">
        <f>WEEKNUM(Calender[[#This Row],[Date]])</f>
        <v>19</v>
      </c>
      <c r="H1357" s="110" t="str">
        <f>TEXT(Calender[[#This Row],[Date]],"yymmdd")</f>
        <v>300505</v>
      </c>
    </row>
    <row r="1358" spans="1:8" x14ac:dyDescent="0.3">
      <c r="A1358" s="17">
        <f t="shared" si="131"/>
        <v>47609</v>
      </c>
      <c r="B1358">
        <f t="shared" si="127"/>
        <v>2030</v>
      </c>
      <c r="C1358" t="str">
        <f t="shared" si="126"/>
        <v>May-30</v>
      </c>
      <c r="D1358">
        <f t="shared" si="128"/>
        <v>5</v>
      </c>
      <c r="E1358">
        <f t="shared" si="129"/>
        <v>6</v>
      </c>
      <c r="F1358" t="str">
        <f t="shared" si="130"/>
        <v>Mon</v>
      </c>
      <c r="G1358">
        <f>WEEKNUM(Calender[[#This Row],[Date]])</f>
        <v>19</v>
      </c>
      <c r="H1358" s="110" t="str">
        <f>TEXT(Calender[[#This Row],[Date]],"yymmdd")</f>
        <v>300506</v>
      </c>
    </row>
    <row r="1359" spans="1:8" x14ac:dyDescent="0.3">
      <c r="A1359" s="17">
        <f t="shared" si="131"/>
        <v>47610</v>
      </c>
      <c r="B1359">
        <f t="shared" si="127"/>
        <v>2030</v>
      </c>
      <c r="C1359" t="str">
        <f t="shared" si="126"/>
        <v>May-30</v>
      </c>
      <c r="D1359">
        <f t="shared" si="128"/>
        <v>5</v>
      </c>
      <c r="E1359">
        <f t="shared" si="129"/>
        <v>7</v>
      </c>
      <c r="F1359" t="str">
        <f t="shared" si="130"/>
        <v>Tue</v>
      </c>
      <c r="G1359">
        <f>WEEKNUM(Calender[[#This Row],[Date]])</f>
        <v>19</v>
      </c>
      <c r="H1359" s="110" t="str">
        <f>TEXT(Calender[[#This Row],[Date]],"yymmdd")</f>
        <v>300507</v>
      </c>
    </row>
    <row r="1360" spans="1:8" x14ac:dyDescent="0.3">
      <c r="A1360" s="17">
        <f t="shared" si="131"/>
        <v>47611</v>
      </c>
      <c r="B1360">
        <f t="shared" si="127"/>
        <v>2030</v>
      </c>
      <c r="C1360" t="str">
        <f t="shared" si="126"/>
        <v>May-30</v>
      </c>
      <c r="D1360">
        <f t="shared" si="128"/>
        <v>5</v>
      </c>
      <c r="E1360">
        <f t="shared" si="129"/>
        <v>8</v>
      </c>
      <c r="F1360" t="str">
        <f t="shared" si="130"/>
        <v>Wed</v>
      </c>
      <c r="G1360">
        <f>WEEKNUM(Calender[[#This Row],[Date]])</f>
        <v>19</v>
      </c>
      <c r="H1360" s="110" t="str">
        <f>TEXT(Calender[[#This Row],[Date]],"yymmdd")</f>
        <v>300508</v>
      </c>
    </row>
    <row r="1361" spans="1:8" x14ac:dyDescent="0.3">
      <c r="A1361" s="17">
        <f t="shared" si="131"/>
        <v>47612</v>
      </c>
      <c r="B1361">
        <f t="shared" si="127"/>
        <v>2030</v>
      </c>
      <c r="C1361" t="str">
        <f t="shared" si="126"/>
        <v>May-30</v>
      </c>
      <c r="D1361">
        <f t="shared" si="128"/>
        <v>5</v>
      </c>
      <c r="E1361">
        <f t="shared" si="129"/>
        <v>9</v>
      </c>
      <c r="F1361" t="str">
        <f t="shared" si="130"/>
        <v>Thu</v>
      </c>
      <c r="G1361">
        <f>WEEKNUM(Calender[[#This Row],[Date]])</f>
        <v>19</v>
      </c>
      <c r="H1361" s="110" t="str">
        <f>TEXT(Calender[[#This Row],[Date]],"yymmdd")</f>
        <v>300509</v>
      </c>
    </row>
    <row r="1362" spans="1:8" x14ac:dyDescent="0.3">
      <c r="A1362" s="17">
        <f t="shared" si="131"/>
        <v>47613</v>
      </c>
      <c r="B1362">
        <f t="shared" si="127"/>
        <v>2030</v>
      </c>
      <c r="C1362" t="str">
        <f t="shared" si="126"/>
        <v>May-30</v>
      </c>
      <c r="D1362">
        <f t="shared" si="128"/>
        <v>5</v>
      </c>
      <c r="E1362">
        <f t="shared" si="129"/>
        <v>10</v>
      </c>
      <c r="F1362" t="str">
        <f t="shared" si="130"/>
        <v>Fri</v>
      </c>
      <c r="G1362">
        <f>WEEKNUM(Calender[[#This Row],[Date]])</f>
        <v>19</v>
      </c>
      <c r="H1362" s="110" t="str">
        <f>TEXT(Calender[[#This Row],[Date]],"yymmdd")</f>
        <v>300510</v>
      </c>
    </row>
    <row r="1363" spans="1:8" x14ac:dyDescent="0.3">
      <c r="A1363" s="17">
        <f t="shared" si="131"/>
        <v>47614</v>
      </c>
      <c r="B1363">
        <f t="shared" si="127"/>
        <v>2030</v>
      </c>
      <c r="C1363" t="str">
        <f t="shared" si="126"/>
        <v>May-30</v>
      </c>
      <c r="D1363">
        <f t="shared" si="128"/>
        <v>5</v>
      </c>
      <c r="E1363">
        <f t="shared" si="129"/>
        <v>11</v>
      </c>
      <c r="F1363" t="str">
        <f t="shared" si="130"/>
        <v>Sat</v>
      </c>
      <c r="G1363">
        <f>WEEKNUM(Calender[[#This Row],[Date]])</f>
        <v>19</v>
      </c>
      <c r="H1363" s="110" t="str">
        <f>TEXT(Calender[[#This Row],[Date]],"yymmdd")</f>
        <v>300511</v>
      </c>
    </row>
    <row r="1364" spans="1:8" x14ac:dyDescent="0.3">
      <c r="A1364" s="17">
        <f t="shared" si="131"/>
        <v>47615</v>
      </c>
      <c r="B1364">
        <f t="shared" si="127"/>
        <v>2030</v>
      </c>
      <c r="C1364" t="str">
        <f t="shared" si="126"/>
        <v>May-30</v>
      </c>
      <c r="D1364">
        <f t="shared" si="128"/>
        <v>5</v>
      </c>
      <c r="E1364">
        <f t="shared" si="129"/>
        <v>12</v>
      </c>
      <c r="F1364" t="str">
        <f t="shared" si="130"/>
        <v>Sun</v>
      </c>
      <c r="G1364">
        <f>WEEKNUM(Calender[[#This Row],[Date]])</f>
        <v>20</v>
      </c>
      <c r="H1364" s="110" t="str">
        <f>TEXT(Calender[[#This Row],[Date]],"yymmdd")</f>
        <v>300512</v>
      </c>
    </row>
    <row r="1365" spans="1:8" x14ac:dyDescent="0.3">
      <c r="A1365" s="17">
        <f t="shared" si="131"/>
        <v>47616</v>
      </c>
      <c r="B1365">
        <f t="shared" si="127"/>
        <v>2030</v>
      </c>
      <c r="C1365" t="str">
        <f t="shared" si="126"/>
        <v>May-30</v>
      </c>
      <c r="D1365">
        <f t="shared" si="128"/>
        <v>5</v>
      </c>
      <c r="E1365">
        <f t="shared" si="129"/>
        <v>13</v>
      </c>
      <c r="F1365" t="str">
        <f t="shared" si="130"/>
        <v>Mon</v>
      </c>
      <c r="G1365">
        <f>WEEKNUM(Calender[[#This Row],[Date]])</f>
        <v>20</v>
      </c>
      <c r="H1365" s="110" t="str">
        <f>TEXT(Calender[[#This Row],[Date]],"yymmdd")</f>
        <v>300513</v>
      </c>
    </row>
    <row r="1366" spans="1:8" x14ac:dyDescent="0.3">
      <c r="A1366" s="17">
        <f t="shared" si="131"/>
        <v>47617</v>
      </c>
      <c r="B1366">
        <f t="shared" si="127"/>
        <v>2030</v>
      </c>
      <c r="C1366" t="str">
        <f t="shared" si="126"/>
        <v>May-30</v>
      </c>
      <c r="D1366">
        <f t="shared" si="128"/>
        <v>5</v>
      </c>
      <c r="E1366">
        <f t="shared" si="129"/>
        <v>14</v>
      </c>
      <c r="F1366" t="str">
        <f t="shared" si="130"/>
        <v>Tue</v>
      </c>
      <c r="G1366">
        <f>WEEKNUM(Calender[[#This Row],[Date]])</f>
        <v>20</v>
      </c>
      <c r="H1366" s="110" t="str">
        <f>TEXT(Calender[[#This Row],[Date]],"yymmdd")</f>
        <v>300514</v>
      </c>
    </row>
    <row r="1367" spans="1:8" x14ac:dyDescent="0.3">
      <c r="A1367" s="17">
        <f t="shared" si="131"/>
        <v>47618</v>
      </c>
      <c r="B1367">
        <f t="shared" si="127"/>
        <v>2030</v>
      </c>
      <c r="C1367" t="str">
        <f t="shared" si="126"/>
        <v>May-30</v>
      </c>
      <c r="D1367">
        <f t="shared" si="128"/>
        <v>5</v>
      </c>
      <c r="E1367">
        <f t="shared" si="129"/>
        <v>15</v>
      </c>
      <c r="F1367" t="str">
        <f t="shared" si="130"/>
        <v>Wed</v>
      </c>
      <c r="G1367">
        <f>WEEKNUM(Calender[[#This Row],[Date]])</f>
        <v>20</v>
      </c>
      <c r="H1367" s="110" t="str">
        <f>TEXT(Calender[[#This Row],[Date]],"yymmdd")</f>
        <v>300515</v>
      </c>
    </row>
    <row r="1368" spans="1:8" x14ac:dyDescent="0.3">
      <c r="A1368" s="17">
        <f t="shared" si="131"/>
        <v>47619</v>
      </c>
      <c r="B1368">
        <f t="shared" si="127"/>
        <v>2030</v>
      </c>
      <c r="C1368" t="str">
        <f t="shared" si="126"/>
        <v>May-30</v>
      </c>
      <c r="D1368">
        <f t="shared" si="128"/>
        <v>5</v>
      </c>
      <c r="E1368">
        <f t="shared" si="129"/>
        <v>16</v>
      </c>
      <c r="F1368" t="str">
        <f t="shared" si="130"/>
        <v>Thu</v>
      </c>
      <c r="G1368">
        <f>WEEKNUM(Calender[[#This Row],[Date]])</f>
        <v>20</v>
      </c>
      <c r="H1368" s="110" t="str">
        <f>TEXT(Calender[[#This Row],[Date]],"yymmdd")</f>
        <v>300516</v>
      </c>
    </row>
    <row r="1369" spans="1:8" x14ac:dyDescent="0.3">
      <c r="A1369" s="17">
        <f t="shared" si="131"/>
        <v>47620</v>
      </c>
      <c r="B1369">
        <f t="shared" si="127"/>
        <v>2030</v>
      </c>
      <c r="C1369" t="str">
        <f t="shared" si="126"/>
        <v>May-30</v>
      </c>
      <c r="D1369">
        <f t="shared" si="128"/>
        <v>5</v>
      </c>
      <c r="E1369">
        <f t="shared" si="129"/>
        <v>17</v>
      </c>
      <c r="F1369" t="str">
        <f t="shared" si="130"/>
        <v>Fri</v>
      </c>
      <c r="G1369">
        <f>WEEKNUM(Calender[[#This Row],[Date]])</f>
        <v>20</v>
      </c>
      <c r="H1369" s="110" t="str">
        <f>TEXT(Calender[[#This Row],[Date]],"yymmdd")</f>
        <v>300517</v>
      </c>
    </row>
    <row r="1370" spans="1:8" x14ac:dyDescent="0.3">
      <c r="A1370" s="17">
        <f t="shared" si="131"/>
        <v>47621</v>
      </c>
      <c r="B1370">
        <f t="shared" si="127"/>
        <v>2030</v>
      </c>
      <c r="C1370" t="str">
        <f t="shared" si="126"/>
        <v>May-30</v>
      </c>
      <c r="D1370">
        <f t="shared" si="128"/>
        <v>5</v>
      </c>
      <c r="E1370">
        <f t="shared" si="129"/>
        <v>18</v>
      </c>
      <c r="F1370" t="str">
        <f t="shared" si="130"/>
        <v>Sat</v>
      </c>
      <c r="G1370">
        <f>WEEKNUM(Calender[[#This Row],[Date]])</f>
        <v>20</v>
      </c>
      <c r="H1370" s="110" t="str">
        <f>TEXT(Calender[[#This Row],[Date]],"yymmdd")</f>
        <v>300518</v>
      </c>
    </row>
    <row r="1371" spans="1:8" x14ac:dyDescent="0.3">
      <c r="A1371" s="17">
        <f t="shared" si="131"/>
        <v>47622</v>
      </c>
      <c r="B1371">
        <f t="shared" si="127"/>
        <v>2030</v>
      </c>
      <c r="C1371" t="str">
        <f t="shared" si="126"/>
        <v>May-30</v>
      </c>
      <c r="D1371">
        <f t="shared" si="128"/>
        <v>5</v>
      </c>
      <c r="E1371">
        <f t="shared" si="129"/>
        <v>19</v>
      </c>
      <c r="F1371" t="str">
        <f t="shared" si="130"/>
        <v>Sun</v>
      </c>
      <c r="G1371">
        <f>WEEKNUM(Calender[[#This Row],[Date]])</f>
        <v>21</v>
      </c>
      <c r="H1371" s="110" t="str">
        <f>TEXT(Calender[[#This Row],[Date]],"yymmdd")</f>
        <v>300519</v>
      </c>
    </row>
    <row r="1372" spans="1:8" x14ac:dyDescent="0.3">
      <c r="A1372" s="17">
        <f t="shared" si="131"/>
        <v>47623</v>
      </c>
      <c r="B1372">
        <f t="shared" si="127"/>
        <v>2030</v>
      </c>
      <c r="C1372" t="str">
        <f t="shared" si="126"/>
        <v>May-30</v>
      </c>
      <c r="D1372">
        <f t="shared" si="128"/>
        <v>5</v>
      </c>
      <c r="E1372">
        <f t="shared" si="129"/>
        <v>20</v>
      </c>
      <c r="F1372" t="str">
        <f t="shared" si="130"/>
        <v>Mon</v>
      </c>
      <c r="G1372">
        <f>WEEKNUM(Calender[[#This Row],[Date]])</f>
        <v>21</v>
      </c>
      <c r="H1372" s="110" t="str">
        <f>TEXT(Calender[[#This Row],[Date]],"yymmdd")</f>
        <v>300520</v>
      </c>
    </row>
    <row r="1373" spans="1:8" x14ac:dyDescent="0.3">
      <c r="A1373" s="17">
        <f t="shared" si="131"/>
        <v>47624</v>
      </c>
      <c r="B1373">
        <f t="shared" si="127"/>
        <v>2030</v>
      </c>
      <c r="C1373" t="str">
        <f t="shared" si="126"/>
        <v>May-30</v>
      </c>
      <c r="D1373">
        <f t="shared" si="128"/>
        <v>5</v>
      </c>
      <c r="E1373">
        <f t="shared" si="129"/>
        <v>21</v>
      </c>
      <c r="F1373" t="str">
        <f t="shared" si="130"/>
        <v>Tue</v>
      </c>
      <c r="G1373">
        <f>WEEKNUM(Calender[[#This Row],[Date]])</f>
        <v>21</v>
      </c>
      <c r="H1373" s="110" t="str">
        <f>TEXT(Calender[[#This Row],[Date]],"yymmdd")</f>
        <v>300521</v>
      </c>
    </row>
    <row r="1374" spans="1:8" x14ac:dyDescent="0.3">
      <c r="A1374" s="17">
        <f t="shared" si="131"/>
        <v>47625</v>
      </c>
      <c r="B1374">
        <f t="shared" si="127"/>
        <v>2030</v>
      </c>
      <c r="C1374" t="str">
        <f t="shared" si="126"/>
        <v>May-30</v>
      </c>
      <c r="D1374">
        <f t="shared" si="128"/>
        <v>5</v>
      </c>
      <c r="E1374">
        <f t="shared" si="129"/>
        <v>22</v>
      </c>
      <c r="F1374" t="str">
        <f t="shared" si="130"/>
        <v>Wed</v>
      </c>
      <c r="G1374">
        <f>WEEKNUM(Calender[[#This Row],[Date]])</f>
        <v>21</v>
      </c>
      <c r="H1374" s="110" t="str">
        <f>TEXT(Calender[[#This Row],[Date]],"yymmdd")</f>
        <v>300522</v>
      </c>
    </row>
    <row r="1375" spans="1:8" x14ac:dyDescent="0.3">
      <c r="A1375" s="17">
        <f t="shared" si="131"/>
        <v>47626</v>
      </c>
      <c r="B1375">
        <f t="shared" si="127"/>
        <v>2030</v>
      </c>
      <c r="C1375" t="str">
        <f t="shared" si="126"/>
        <v>May-30</v>
      </c>
      <c r="D1375">
        <f t="shared" si="128"/>
        <v>5</v>
      </c>
      <c r="E1375">
        <f t="shared" si="129"/>
        <v>23</v>
      </c>
      <c r="F1375" t="str">
        <f t="shared" si="130"/>
        <v>Thu</v>
      </c>
      <c r="G1375">
        <f>WEEKNUM(Calender[[#This Row],[Date]])</f>
        <v>21</v>
      </c>
      <c r="H1375" s="110" t="str">
        <f>TEXT(Calender[[#This Row],[Date]],"yymmdd")</f>
        <v>300523</v>
      </c>
    </row>
    <row r="1376" spans="1:8" x14ac:dyDescent="0.3">
      <c r="A1376" s="17">
        <f t="shared" si="131"/>
        <v>47627</v>
      </c>
      <c r="B1376">
        <f t="shared" si="127"/>
        <v>2030</v>
      </c>
      <c r="C1376" t="str">
        <f t="shared" si="126"/>
        <v>May-30</v>
      </c>
      <c r="D1376">
        <f t="shared" si="128"/>
        <v>5</v>
      </c>
      <c r="E1376">
        <f t="shared" si="129"/>
        <v>24</v>
      </c>
      <c r="F1376" t="str">
        <f t="shared" si="130"/>
        <v>Fri</v>
      </c>
      <c r="G1376">
        <f>WEEKNUM(Calender[[#This Row],[Date]])</f>
        <v>21</v>
      </c>
      <c r="H1376" s="110" t="str">
        <f>TEXT(Calender[[#This Row],[Date]],"yymmdd")</f>
        <v>300524</v>
      </c>
    </row>
    <row r="1377" spans="1:8" x14ac:dyDescent="0.3">
      <c r="A1377" s="17">
        <f t="shared" si="131"/>
        <v>47628</v>
      </c>
      <c r="B1377">
        <f t="shared" si="127"/>
        <v>2030</v>
      </c>
      <c r="C1377" t="str">
        <f t="shared" si="126"/>
        <v>May-30</v>
      </c>
      <c r="D1377">
        <f t="shared" si="128"/>
        <v>5</v>
      </c>
      <c r="E1377">
        <f t="shared" si="129"/>
        <v>25</v>
      </c>
      <c r="F1377" t="str">
        <f t="shared" si="130"/>
        <v>Sat</v>
      </c>
      <c r="G1377">
        <f>WEEKNUM(Calender[[#This Row],[Date]])</f>
        <v>21</v>
      </c>
      <c r="H1377" s="110" t="str">
        <f>TEXT(Calender[[#This Row],[Date]],"yymmdd")</f>
        <v>300525</v>
      </c>
    </row>
    <row r="1378" spans="1:8" x14ac:dyDescent="0.3">
      <c r="A1378" s="17">
        <f t="shared" si="131"/>
        <v>47629</v>
      </c>
      <c r="B1378">
        <f t="shared" si="127"/>
        <v>2030</v>
      </c>
      <c r="C1378" t="str">
        <f t="shared" si="126"/>
        <v>May-30</v>
      </c>
      <c r="D1378">
        <f t="shared" si="128"/>
        <v>5</v>
      </c>
      <c r="E1378">
        <f t="shared" si="129"/>
        <v>26</v>
      </c>
      <c r="F1378" t="str">
        <f t="shared" si="130"/>
        <v>Sun</v>
      </c>
      <c r="G1378">
        <f>WEEKNUM(Calender[[#This Row],[Date]])</f>
        <v>22</v>
      </c>
      <c r="H1378" s="110" t="str">
        <f>TEXT(Calender[[#This Row],[Date]],"yymmdd")</f>
        <v>300526</v>
      </c>
    </row>
    <row r="1379" spans="1:8" x14ac:dyDescent="0.3">
      <c r="A1379" s="17">
        <f t="shared" si="131"/>
        <v>47630</v>
      </c>
      <c r="B1379">
        <f t="shared" si="127"/>
        <v>2030</v>
      </c>
      <c r="C1379" t="str">
        <f t="shared" si="126"/>
        <v>May-30</v>
      </c>
      <c r="D1379">
        <f t="shared" si="128"/>
        <v>5</v>
      </c>
      <c r="E1379">
        <f t="shared" si="129"/>
        <v>27</v>
      </c>
      <c r="F1379" t="str">
        <f t="shared" si="130"/>
        <v>Mon</v>
      </c>
      <c r="G1379">
        <f>WEEKNUM(Calender[[#This Row],[Date]])</f>
        <v>22</v>
      </c>
      <c r="H1379" s="110" t="str">
        <f>TEXT(Calender[[#This Row],[Date]],"yymmdd")</f>
        <v>300527</v>
      </c>
    </row>
    <row r="1380" spans="1:8" x14ac:dyDescent="0.3">
      <c r="A1380" s="17">
        <f t="shared" si="131"/>
        <v>47631</v>
      </c>
      <c r="B1380">
        <f t="shared" si="127"/>
        <v>2030</v>
      </c>
      <c r="C1380" t="str">
        <f t="shared" si="126"/>
        <v>May-30</v>
      </c>
      <c r="D1380">
        <f t="shared" si="128"/>
        <v>5</v>
      </c>
      <c r="E1380">
        <f t="shared" si="129"/>
        <v>28</v>
      </c>
      <c r="F1380" t="str">
        <f t="shared" si="130"/>
        <v>Tue</v>
      </c>
      <c r="G1380">
        <f>WEEKNUM(Calender[[#This Row],[Date]])</f>
        <v>22</v>
      </c>
      <c r="H1380" s="110" t="str">
        <f>TEXT(Calender[[#This Row],[Date]],"yymmdd")</f>
        <v>300528</v>
      </c>
    </row>
    <row r="1381" spans="1:8" x14ac:dyDescent="0.3">
      <c r="A1381" s="17">
        <f t="shared" si="131"/>
        <v>47632</v>
      </c>
      <c r="B1381">
        <f t="shared" si="127"/>
        <v>2030</v>
      </c>
      <c r="C1381" t="str">
        <f t="shared" si="126"/>
        <v>May-30</v>
      </c>
      <c r="D1381">
        <f t="shared" si="128"/>
        <v>5</v>
      </c>
      <c r="E1381">
        <f t="shared" si="129"/>
        <v>29</v>
      </c>
      <c r="F1381" t="str">
        <f t="shared" si="130"/>
        <v>Wed</v>
      </c>
      <c r="G1381">
        <f>WEEKNUM(Calender[[#This Row],[Date]])</f>
        <v>22</v>
      </c>
      <c r="H1381" s="110" t="str">
        <f>TEXT(Calender[[#This Row],[Date]],"yymmdd")</f>
        <v>300529</v>
      </c>
    </row>
    <row r="1382" spans="1:8" x14ac:dyDescent="0.3">
      <c r="A1382" s="17">
        <f t="shared" si="131"/>
        <v>47633</v>
      </c>
      <c r="B1382">
        <f t="shared" si="127"/>
        <v>2030</v>
      </c>
      <c r="C1382" t="str">
        <f t="shared" si="126"/>
        <v>May-30</v>
      </c>
      <c r="D1382">
        <f t="shared" si="128"/>
        <v>5</v>
      </c>
      <c r="E1382">
        <f t="shared" si="129"/>
        <v>30</v>
      </c>
      <c r="F1382" t="str">
        <f t="shared" si="130"/>
        <v>Thu</v>
      </c>
      <c r="G1382">
        <f>WEEKNUM(Calender[[#This Row],[Date]])</f>
        <v>22</v>
      </c>
      <c r="H1382" s="110" t="str">
        <f>TEXT(Calender[[#This Row],[Date]],"yymmdd")</f>
        <v>300530</v>
      </c>
    </row>
    <row r="1383" spans="1:8" x14ac:dyDescent="0.3">
      <c r="A1383" s="17">
        <f t="shared" si="131"/>
        <v>47634</v>
      </c>
      <c r="B1383">
        <f t="shared" si="127"/>
        <v>2030</v>
      </c>
      <c r="C1383" t="str">
        <f t="shared" si="126"/>
        <v>May-30</v>
      </c>
      <c r="D1383">
        <f t="shared" si="128"/>
        <v>5</v>
      </c>
      <c r="E1383">
        <f t="shared" si="129"/>
        <v>31</v>
      </c>
      <c r="F1383" t="str">
        <f t="shared" si="130"/>
        <v>Fri</v>
      </c>
      <c r="G1383">
        <f>WEEKNUM(Calender[[#This Row],[Date]])</f>
        <v>22</v>
      </c>
      <c r="H1383" s="110" t="str">
        <f>TEXT(Calender[[#This Row],[Date]],"yymmdd")</f>
        <v>300531</v>
      </c>
    </row>
    <row r="1384" spans="1:8" x14ac:dyDescent="0.3">
      <c r="A1384" s="17">
        <f t="shared" si="131"/>
        <v>47635</v>
      </c>
      <c r="B1384">
        <f t="shared" si="127"/>
        <v>2030</v>
      </c>
      <c r="C1384" t="str">
        <f t="shared" si="126"/>
        <v>Jun-30</v>
      </c>
      <c r="D1384">
        <f t="shared" si="128"/>
        <v>6</v>
      </c>
      <c r="E1384">
        <f t="shared" si="129"/>
        <v>1</v>
      </c>
      <c r="F1384" t="str">
        <f t="shared" si="130"/>
        <v>Sat</v>
      </c>
      <c r="G1384">
        <f>WEEKNUM(Calender[[#This Row],[Date]])</f>
        <v>22</v>
      </c>
      <c r="H1384" s="110" t="str">
        <f>TEXT(Calender[[#This Row],[Date]],"yymmdd")</f>
        <v>300601</v>
      </c>
    </row>
    <row r="1385" spans="1:8" x14ac:dyDescent="0.3">
      <c r="A1385" s="17">
        <f t="shared" si="131"/>
        <v>47636</v>
      </c>
      <c r="B1385">
        <f t="shared" si="127"/>
        <v>2030</v>
      </c>
      <c r="C1385" t="str">
        <f t="shared" si="126"/>
        <v>Jun-30</v>
      </c>
      <c r="D1385">
        <f t="shared" si="128"/>
        <v>6</v>
      </c>
      <c r="E1385">
        <f t="shared" si="129"/>
        <v>2</v>
      </c>
      <c r="F1385" t="str">
        <f t="shared" si="130"/>
        <v>Sun</v>
      </c>
      <c r="G1385">
        <f>WEEKNUM(Calender[[#This Row],[Date]])</f>
        <v>23</v>
      </c>
      <c r="H1385" s="110" t="str">
        <f>TEXT(Calender[[#This Row],[Date]],"yymmdd")</f>
        <v>300602</v>
      </c>
    </row>
    <row r="1386" spans="1:8" x14ac:dyDescent="0.3">
      <c r="A1386" s="17">
        <f t="shared" si="131"/>
        <v>47637</v>
      </c>
      <c r="B1386">
        <f t="shared" si="127"/>
        <v>2030</v>
      </c>
      <c r="C1386" t="str">
        <f t="shared" si="126"/>
        <v>Jun-30</v>
      </c>
      <c r="D1386">
        <f t="shared" si="128"/>
        <v>6</v>
      </c>
      <c r="E1386">
        <f t="shared" si="129"/>
        <v>3</v>
      </c>
      <c r="F1386" t="str">
        <f t="shared" si="130"/>
        <v>Mon</v>
      </c>
      <c r="G1386">
        <f>WEEKNUM(Calender[[#This Row],[Date]])</f>
        <v>23</v>
      </c>
      <c r="H1386" s="110" t="str">
        <f>TEXT(Calender[[#This Row],[Date]],"yymmdd")</f>
        <v>300603</v>
      </c>
    </row>
    <row r="1387" spans="1:8" x14ac:dyDescent="0.3">
      <c r="A1387" s="17">
        <f t="shared" si="131"/>
        <v>47638</v>
      </c>
      <c r="B1387">
        <f t="shared" si="127"/>
        <v>2030</v>
      </c>
      <c r="C1387" t="str">
        <f t="shared" si="126"/>
        <v>Jun-30</v>
      </c>
      <c r="D1387">
        <f t="shared" si="128"/>
        <v>6</v>
      </c>
      <c r="E1387">
        <f t="shared" si="129"/>
        <v>4</v>
      </c>
      <c r="F1387" t="str">
        <f t="shared" si="130"/>
        <v>Tue</v>
      </c>
      <c r="G1387">
        <f>WEEKNUM(Calender[[#This Row],[Date]])</f>
        <v>23</v>
      </c>
      <c r="H1387" s="110" t="str">
        <f>TEXT(Calender[[#This Row],[Date]],"yymmdd")</f>
        <v>300604</v>
      </c>
    </row>
    <row r="1388" spans="1:8" x14ac:dyDescent="0.3">
      <c r="A1388" s="17">
        <f t="shared" si="131"/>
        <v>47639</v>
      </c>
      <c r="B1388">
        <f t="shared" si="127"/>
        <v>2030</v>
      </c>
      <c r="C1388" t="str">
        <f t="shared" si="126"/>
        <v>Jun-30</v>
      </c>
      <c r="D1388">
        <f t="shared" si="128"/>
        <v>6</v>
      </c>
      <c r="E1388">
        <f t="shared" si="129"/>
        <v>5</v>
      </c>
      <c r="F1388" t="str">
        <f t="shared" si="130"/>
        <v>Wed</v>
      </c>
      <c r="G1388">
        <f>WEEKNUM(Calender[[#This Row],[Date]])</f>
        <v>23</v>
      </c>
      <c r="H1388" s="110" t="str">
        <f>TEXT(Calender[[#This Row],[Date]],"yymmdd")</f>
        <v>300605</v>
      </c>
    </row>
    <row r="1389" spans="1:8" x14ac:dyDescent="0.3">
      <c r="A1389" s="17">
        <f t="shared" si="131"/>
        <v>47640</v>
      </c>
      <c r="B1389">
        <f t="shared" si="127"/>
        <v>2030</v>
      </c>
      <c r="C1389" t="str">
        <f t="shared" si="126"/>
        <v>Jun-30</v>
      </c>
      <c r="D1389">
        <f t="shared" si="128"/>
        <v>6</v>
      </c>
      <c r="E1389">
        <f t="shared" si="129"/>
        <v>6</v>
      </c>
      <c r="F1389" t="str">
        <f t="shared" si="130"/>
        <v>Thu</v>
      </c>
      <c r="G1389">
        <f>WEEKNUM(Calender[[#This Row],[Date]])</f>
        <v>23</v>
      </c>
      <c r="H1389" s="110" t="str">
        <f>TEXT(Calender[[#This Row],[Date]],"yymmdd")</f>
        <v>300606</v>
      </c>
    </row>
    <row r="1390" spans="1:8" x14ac:dyDescent="0.3">
      <c r="A1390" s="17">
        <f t="shared" si="131"/>
        <v>47641</v>
      </c>
      <c r="B1390">
        <f t="shared" si="127"/>
        <v>2030</v>
      </c>
      <c r="C1390" t="str">
        <f t="shared" si="126"/>
        <v>Jun-30</v>
      </c>
      <c r="D1390">
        <f t="shared" si="128"/>
        <v>6</v>
      </c>
      <c r="E1390">
        <f t="shared" si="129"/>
        <v>7</v>
      </c>
      <c r="F1390" t="str">
        <f t="shared" si="130"/>
        <v>Fri</v>
      </c>
      <c r="G1390">
        <f>WEEKNUM(Calender[[#This Row],[Date]])</f>
        <v>23</v>
      </c>
      <c r="H1390" s="110" t="str">
        <f>TEXT(Calender[[#This Row],[Date]],"yymmdd")</f>
        <v>300607</v>
      </c>
    </row>
    <row r="1391" spans="1:8" x14ac:dyDescent="0.3">
      <c r="A1391" s="17">
        <f t="shared" si="131"/>
        <v>47642</v>
      </c>
      <c r="B1391">
        <f t="shared" si="127"/>
        <v>2030</v>
      </c>
      <c r="C1391" t="str">
        <f t="shared" si="126"/>
        <v>Jun-30</v>
      </c>
      <c r="D1391">
        <f t="shared" si="128"/>
        <v>6</v>
      </c>
      <c r="E1391">
        <f t="shared" si="129"/>
        <v>8</v>
      </c>
      <c r="F1391" t="str">
        <f t="shared" si="130"/>
        <v>Sat</v>
      </c>
      <c r="G1391">
        <f>WEEKNUM(Calender[[#This Row],[Date]])</f>
        <v>23</v>
      </c>
      <c r="H1391" s="110" t="str">
        <f>TEXT(Calender[[#This Row],[Date]],"yymmdd")</f>
        <v>300608</v>
      </c>
    </row>
    <row r="1392" spans="1:8" x14ac:dyDescent="0.3">
      <c r="A1392" s="17">
        <f t="shared" si="131"/>
        <v>47643</v>
      </c>
      <c r="B1392">
        <f t="shared" si="127"/>
        <v>2030</v>
      </c>
      <c r="C1392" t="str">
        <f t="shared" si="126"/>
        <v>Jun-30</v>
      </c>
      <c r="D1392">
        <f t="shared" si="128"/>
        <v>6</v>
      </c>
      <c r="E1392">
        <f t="shared" si="129"/>
        <v>9</v>
      </c>
      <c r="F1392" t="str">
        <f t="shared" si="130"/>
        <v>Sun</v>
      </c>
      <c r="G1392">
        <f>WEEKNUM(Calender[[#This Row],[Date]])</f>
        <v>24</v>
      </c>
      <c r="H1392" s="110" t="str">
        <f>TEXT(Calender[[#This Row],[Date]],"yymmdd")</f>
        <v>300609</v>
      </c>
    </row>
    <row r="1393" spans="1:8" x14ac:dyDescent="0.3">
      <c r="A1393" s="17">
        <f t="shared" si="131"/>
        <v>47644</v>
      </c>
      <c r="B1393">
        <f t="shared" si="127"/>
        <v>2030</v>
      </c>
      <c r="C1393" t="str">
        <f t="shared" si="126"/>
        <v>Jun-30</v>
      </c>
      <c r="D1393">
        <f t="shared" si="128"/>
        <v>6</v>
      </c>
      <c r="E1393">
        <f t="shared" si="129"/>
        <v>10</v>
      </c>
      <c r="F1393" t="str">
        <f t="shared" si="130"/>
        <v>Mon</v>
      </c>
      <c r="G1393">
        <f>WEEKNUM(Calender[[#This Row],[Date]])</f>
        <v>24</v>
      </c>
      <c r="H1393" s="110" t="str">
        <f>TEXT(Calender[[#This Row],[Date]],"yymmdd")</f>
        <v>300610</v>
      </c>
    </row>
    <row r="1394" spans="1:8" x14ac:dyDescent="0.3">
      <c r="A1394" s="17">
        <f t="shared" si="131"/>
        <v>47645</v>
      </c>
      <c r="B1394">
        <f t="shared" si="127"/>
        <v>2030</v>
      </c>
      <c r="C1394" t="str">
        <f t="shared" si="126"/>
        <v>Jun-30</v>
      </c>
      <c r="D1394">
        <f t="shared" si="128"/>
        <v>6</v>
      </c>
      <c r="E1394">
        <f t="shared" si="129"/>
        <v>11</v>
      </c>
      <c r="F1394" t="str">
        <f t="shared" si="130"/>
        <v>Tue</v>
      </c>
      <c r="G1394">
        <f>WEEKNUM(Calender[[#This Row],[Date]])</f>
        <v>24</v>
      </c>
      <c r="H1394" s="110" t="str">
        <f>TEXT(Calender[[#This Row],[Date]],"yymmdd")</f>
        <v>300611</v>
      </c>
    </row>
    <row r="1395" spans="1:8" x14ac:dyDescent="0.3">
      <c r="A1395" s="17">
        <f t="shared" si="131"/>
        <v>47646</v>
      </c>
      <c r="B1395">
        <f t="shared" si="127"/>
        <v>2030</v>
      </c>
      <c r="C1395" t="str">
        <f t="shared" si="126"/>
        <v>Jun-30</v>
      </c>
      <c r="D1395">
        <f t="shared" si="128"/>
        <v>6</v>
      </c>
      <c r="E1395">
        <f t="shared" si="129"/>
        <v>12</v>
      </c>
      <c r="F1395" t="str">
        <f t="shared" si="130"/>
        <v>Wed</v>
      </c>
      <c r="G1395">
        <f>WEEKNUM(Calender[[#This Row],[Date]])</f>
        <v>24</v>
      </c>
      <c r="H1395" s="110" t="str">
        <f>TEXT(Calender[[#This Row],[Date]],"yymmdd")</f>
        <v>300612</v>
      </c>
    </row>
    <row r="1396" spans="1:8" x14ac:dyDescent="0.3">
      <c r="A1396" s="17">
        <f t="shared" si="131"/>
        <v>47647</v>
      </c>
      <c r="B1396">
        <f t="shared" si="127"/>
        <v>2030</v>
      </c>
      <c r="C1396" t="str">
        <f t="shared" si="126"/>
        <v>Jun-30</v>
      </c>
      <c r="D1396">
        <f t="shared" si="128"/>
        <v>6</v>
      </c>
      <c r="E1396">
        <f t="shared" si="129"/>
        <v>13</v>
      </c>
      <c r="F1396" t="str">
        <f t="shared" si="130"/>
        <v>Thu</v>
      </c>
      <c r="G1396">
        <f>WEEKNUM(Calender[[#This Row],[Date]])</f>
        <v>24</v>
      </c>
      <c r="H1396" s="110" t="str">
        <f>TEXT(Calender[[#This Row],[Date]],"yymmdd")</f>
        <v>300613</v>
      </c>
    </row>
    <row r="1397" spans="1:8" x14ac:dyDescent="0.3">
      <c r="A1397" s="17">
        <f t="shared" si="131"/>
        <v>47648</v>
      </c>
      <c r="B1397">
        <f t="shared" si="127"/>
        <v>2030</v>
      </c>
      <c r="C1397" t="str">
        <f t="shared" si="126"/>
        <v>Jun-30</v>
      </c>
      <c r="D1397">
        <f t="shared" si="128"/>
        <v>6</v>
      </c>
      <c r="E1397">
        <f t="shared" si="129"/>
        <v>14</v>
      </c>
      <c r="F1397" t="str">
        <f t="shared" si="130"/>
        <v>Fri</v>
      </c>
      <c r="G1397">
        <f>WEEKNUM(Calender[[#This Row],[Date]])</f>
        <v>24</v>
      </c>
      <c r="H1397" s="110" t="str">
        <f>TEXT(Calender[[#This Row],[Date]],"yymmdd")</f>
        <v>300614</v>
      </c>
    </row>
    <row r="1398" spans="1:8" x14ac:dyDescent="0.3">
      <c r="A1398" s="17">
        <f t="shared" si="131"/>
        <v>47649</v>
      </c>
      <c r="B1398">
        <f t="shared" si="127"/>
        <v>2030</v>
      </c>
      <c r="C1398" t="str">
        <f t="shared" si="126"/>
        <v>Jun-30</v>
      </c>
      <c r="D1398">
        <f t="shared" si="128"/>
        <v>6</v>
      </c>
      <c r="E1398">
        <f t="shared" si="129"/>
        <v>15</v>
      </c>
      <c r="F1398" t="str">
        <f t="shared" si="130"/>
        <v>Sat</v>
      </c>
      <c r="G1398">
        <f>WEEKNUM(Calender[[#This Row],[Date]])</f>
        <v>24</v>
      </c>
      <c r="H1398" s="110" t="str">
        <f>TEXT(Calender[[#This Row],[Date]],"yymmdd")</f>
        <v>300615</v>
      </c>
    </row>
    <row r="1399" spans="1:8" x14ac:dyDescent="0.3">
      <c r="A1399" s="17">
        <f t="shared" si="131"/>
        <v>47650</v>
      </c>
      <c r="B1399">
        <f t="shared" si="127"/>
        <v>2030</v>
      </c>
      <c r="C1399" t="str">
        <f t="shared" si="126"/>
        <v>Jun-30</v>
      </c>
      <c r="D1399">
        <f t="shared" si="128"/>
        <v>6</v>
      </c>
      <c r="E1399">
        <f t="shared" si="129"/>
        <v>16</v>
      </c>
      <c r="F1399" t="str">
        <f t="shared" si="130"/>
        <v>Sun</v>
      </c>
      <c r="G1399">
        <f>WEEKNUM(Calender[[#This Row],[Date]])</f>
        <v>25</v>
      </c>
      <c r="H1399" s="110" t="str">
        <f>TEXT(Calender[[#This Row],[Date]],"yymmdd")</f>
        <v>300616</v>
      </c>
    </row>
    <row r="1400" spans="1:8" x14ac:dyDescent="0.3">
      <c r="A1400" s="17">
        <f t="shared" si="131"/>
        <v>47651</v>
      </c>
      <c r="B1400">
        <f t="shared" si="127"/>
        <v>2030</v>
      </c>
      <c r="C1400" t="str">
        <f t="shared" si="126"/>
        <v>Jun-30</v>
      </c>
      <c r="D1400">
        <f t="shared" si="128"/>
        <v>6</v>
      </c>
      <c r="E1400">
        <f t="shared" si="129"/>
        <v>17</v>
      </c>
      <c r="F1400" t="str">
        <f t="shared" si="130"/>
        <v>Mon</v>
      </c>
      <c r="G1400">
        <f>WEEKNUM(Calender[[#This Row],[Date]])</f>
        <v>25</v>
      </c>
      <c r="H1400" s="110" t="str">
        <f>TEXT(Calender[[#This Row],[Date]],"yymmdd")</f>
        <v>300617</v>
      </c>
    </row>
    <row r="1401" spans="1:8" x14ac:dyDescent="0.3">
      <c r="A1401" s="17">
        <f t="shared" si="131"/>
        <v>47652</v>
      </c>
      <c r="B1401">
        <f t="shared" si="127"/>
        <v>2030</v>
      </c>
      <c r="C1401" t="str">
        <f t="shared" si="126"/>
        <v>Jun-30</v>
      </c>
      <c r="D1401">
        <f t="shared" si="128"/>
        <v>6</v>
      </c>
      <c r="E1401">
        <f t="shared" si="129"/>
        <v>18</v>
      </c>
      <c r="F1401" t="str">
        <f t="shared" si="130"/>
        <v>Tue</v>
      </c>
      <c r="G1401">
        <f>WEEKNUM(Calender[[#This Row],[Date]])</f>
        <v>25</v>
      </c>
      <c r="H1401" s="110" t="str">
        <f>TEXT(Calender[[#This Row],[Date]],"yymmdd")</f>
        <v>300618</v>
      </c>
    </row>
    <row r="1402" spans="1:8" x14ac:dyDescent="0.3">
      <c r="A1402" s="17">
        <f t="shared" si="131"/>
        <v>47653</v>
      </c>
      <c r="B1402">
        <f t="shared" si="127"/>
        <v>2030</v>
      </c>
      <c r="C1402" t="str">
        <f t="shared" si="126"/>
        <v>Jun-30</v>
      </c>
      <c r="D1402">
        <f t="shared" si="128"/>
        <v>6</v>
      </c>
      <c r="E1402">
        <f t="shared" si="129"/>
        <v>19</v>
      </c>
      <c r="F1402" t="str">
        <f t="shared" si="130"/>
        <v>Wed</v>
      </c>
      <c r="G1402">
        <f>WEEKNUM(Calender[[#This Row],[Date]])</f>
        <v>25</v>
      </c>
      <c r="H1402" s="110" t="str">
        <f>TEXT(Calender[[#This Row],[Date]],"yymmdd")</f>
        <v>300619</v>
      </c>
    </row>
    <row r="1403" spans="1:8" x14ac:dyDescent="0.3">
      <c r="A1403" s="17">
        <f t="shared" si="131"/>
        <v>47654</v>
      </c>
      <c r="B1403">
        <f t="shared" si="127"/>
        <v>2030</v>
      </c>
      <c r="C1403" t="str">
        <f t="shared" si="126"/>
        <v>Jun-30</v>
      </c>
      <c r="D1403">
        <f t="shared" si="128"/>
        <v>6</v>
      </c>
      <c r="E1403">
        <f t="shared" si="129"/>
        <v>20</v>
      </c>
      <c r="F1403" t="str">
        <f t="shared" si="130"/>
        <v>Thu</v>
      </c>
      <c r="G1403">
        <f>WEEKNUM(Calender[[#This Row],[Date]])</f>
        <v>25</v>
      </c>
      <c r="H1403" s="110" t="str">
        <f>TEXT(Calender[[#This Row],[Date]],"yymmdd")</f>
        <v>300620</v>
      </c>
    </row>
    <row r="1404" spans="1:8" x14ac:dyDescent="0.3">
      <c r="A1404" s="17">
        <f t="shared" si="131"/>
        <v>47655</v>
      </c>
      <c r="B1404">
        <f t="shared" si="127"/>
        <v>2030</v>
      </c>
      <c r="C1404" t="str">
        <f t="shared" si="126"/>
        <v>Jun-30</v>
      </c>
      <c r="D1404">
        <f t="shared" si="128"/>
        <v>6</v>
      </c>
      <c r="E1404">
        <f t="shared" si="129"/>
        <v>21</v>
      </c>
      <c r="F1404" t="str">
        <f t="shared" si="130"/>
        <v>Fri</v>
      </c>
      <c r="G1404">
        <f>WEEKNUM(Calender[[#This Row],[Date]])</f>
        <v>25</v>
      </c>
      <c r="H1404" s="110" t="str">
        <f>TEXT(Calender[[#This Row],[Date]],"yymmdd")</f>
        <v>300621</v>
      </c>
    </row>
    <row r="1405" spans="1:8" x14ac:dyDescent="0.3">
      <c r="A1405" s="17">
        <f t="shared" si="131"/>
        <v>47656</v>
      </c>
      <c r="B1405">
        <f t="shared" si="127"/>
        <v>2030</v>
      </c>
      <c r="C1405" t="str">
        <f t="shared" si="126"/>
        <v>Jun-30</v>
      </c>
      <c r="D1405">
        <f t="shared" si="128"/>
        <v>6</v>
      </c>
      <c r="E1405">
        <f t="shared" si="129"/>
        <v>22</v>
      </c>
      <c r="F1405" t="str">
        <f t="shared" si="130"/>
        <v>Sat</v>
      </c>
      <c r="G1405">
        <f>WEEKNUM(Calender[[#This Row],[Date]])</f>
        <v>25</v>
      </c>
      <c r="H1405" s="110" t="str">
        <f>TEXT(Calender[[#This Row],[Date]],"yymmdd")</f>
        <v>300622</v>
      </c>
    </row>
    <row r="1406" spans="1:8" x14ac:dyDescent="0.3">
      <c r="A1406" s="17">
        <f t="shared" si="131"/>
        <v>47657</v>
      </c>
      <c r="B1406">
        <f t="shared" si="127"/>
        <v>2030</v>
      </c>
      <c r="C1406" t="str">
        <f t="shared" si="126"/>
        <v>Jun-30</v>
      </c>
      <c r="D1406">
        <f t="shared" si="128"/>
        <v>6</v>
      </c>
      <c r="E1406">
        <f t="shared" si="129"/>
        <v>23</v>
      </c>
      <c r="F1406" t="str">
        <f t="shared" si="130"/>
        <v>Sun</v>
      </c>
      <c r="G1406">
        <f>WEEKNUM(Calender[[#This Row],[Date]])</f>
        <v>26</v>
      </c>
      <c r="H1406" s="110" t="str">
        <f>TEXT(Calender[[#This Row],[Date]],"yymmdd")</f>
        <v>300623</v>
      </c>
    </row>
    <row r="1407" spans="1:8" x14ac:dyDescent="0.3">
      <c r="A1407" s="17">
        <f t="shared" si="131"/>
        <v>47658</v>
      </c>
      <c r="B1407">
        <f t="shared" si="127"/>
        <v>2030</v>
      </c>
      <c r="C1407" t="str">
        <f t="shared" si="126"/>
        <v>Jun-30</v>
      </c>
      <c r="D1407">
        <f t="shared" si="128"/>
        <v>6</v>
      </c>
      <c r="E1407">
        <f t="shared" si="129"/>
        <v>24</v>
      </c>
      <c r="F1407" t="str">
        <f t="shared" si="130"/>
        <v>Mon</v>
      </c>
      <c r="G1407">
        <f>WEEKNUM(Calender[[#This Row],[Date]])</f>
        <v>26</v>
      </c>
      <c r="H1407" s="110" t="str">
        <f>TEXT(Calender[[#This Row],[Date]],"yymmdd")</f>
        <v>300624</v>
      </c>
    </row>
    <row r="1408" spans="1:8" x14ac:dyDescent="0.3">
      <c r="A1408" s="17">
        <f t="shared" si="131"/>
        <v>47659</v>
      </c>
      <c r="B1408">
        <f t="shared" si="127"/>
        <v>2030</v>
      </c>
      <c r="C1408" t="str">
        <f t="shared" si="126"/>
        <v>Jun-30</v>
      </c>
      <c r="D1408">
        <f t="shared" si="128"/>
        <v>6</v>
      </c>
      <c r="E1408">
        <f t="shared" si="129"/>
        <v>25</v>
      </c>
      <c r="F1408" t="str">
        <f t="shared" si="130"/>
        <v>Tue</v>
      </c>
      <c r="G1408">
        <f>WEEKNUM(Calender[[#This Row],[Date]])</f>
        <v>26</v>
      </c>
      <c r="H1408" s="110" t="str">
        <f>TEXT(Calender[[#This Row],[Date]],"yymmdd")</f>
        <v>300625</v>
      </c>
    </row>
    <row r="1409" spans="1:8" x14ac:dyDescent="0.3">
      <c r="A1409" s="17">
        <f t="shared" si="131"/>
        <v>47660</v>
      </c>
      <c r="B1409">
        <f t="shared" si="127"/>
        <v>2030</v>
      </c>
      <c r="C1409" t="str">
        <f t="shared" si="126"/>
        <v>Jun-30</v>
      </c>
      <c r="D1409">
        <f t="shared" si="128"/>
        <v>6</v>
      </c>
      <c r="E1409">
        <f t="shared" si="129"/>
        <v>26</v>
      </c>
      <c r="F1409" t="str">
        <f t="shared" si="130"/>
        <v>Wed</v>
      </c>
      <c r="G1409">
        <f>WEEKNUM(Calender[[#This Row],[Date]])</f>
        <v>26</v>
      </c>
      <c r="H1409" s="110" t="str">
        <f>TEXT(Calender[[#This Row],[Date]],"yymmdd")</f>
        <v>300626</v>
      </c>
    </row>
    <row r="1410" spans="1:8" x14ac:dyDescent="0.3">
      <c r="A1410" s="17">
        <f t="shared" si="131"/>
        <v>47661</v>
      </c>
      <c r="B1410">
        <f t="shared" si="127"/>
        <v>2030</v>
      </c>
      <c r="C1410" t="str">
        <f t="shared" ref="C1410:C1473" si="132">TEXT(A1410,"mmm-yy")</f>
        <v>Jun-30</v>
      </c>
      <c r="D1410">
        <f t="shared" si="128"/>
        <v>6</v>
      </c>
      <c r="E1410">
        <f t="shared" si="129"/>
        <v>27</v>
      </c>
      <c r="F1410" t="str">
        <f t="shared" si="130"/>
        <v>Thu</v>
      </c>
      <c r="G1410">
        <f>WEEKNUM(Calender[[#This Row],[Date]])</f>
        <v>26</v>
      </c>
      <c r="H1410" s="110" t="str">
        <f>TEXT(Calender[[#This Row],[Date]],"yymmdd")</f>
        <v>300627</v>
      </c>
    </row>
    <row r="1411" spans="1:8" x14ac:dyDescent="0.3">
      <c r="A1411" s="17">
        <f t="shared" si="131"/>
        <v>47662</v>
      </c>
      <c r="B1411">
        <f t="shared" ref="B1411:B1474" si="133">YEAR(A1411)</f>
        <v>2030</v>
      </c>
      <c r="C1411" t="str">
        <f t="shared" si="132"/>
        <v>Jun-30</v>
      </c>
      <c r="D1411">
        <f t="shared" ref="D1411:D1474" si="134">MONTH(A1411)</f>
        <v>6</v>
      </c>
      <c r="E1411">
        <f t="shared" ref="E1411:E1474" si="135">DAY(A1411)</f>
        <v>28</v>
      </c>
      <c r="F1411" t="str">
        <f t="shared" ref="F1411:F1474" si="136">TEXT(A1411,"ddd")</f>
        <v>Fri</v>
      </c>
      <c r="G1411">
        <f>WEEKNUM(Calender[[#This Row],[Date]])</f>
        <v>26</v>
      </c>
      <c r="H1411" s="110" t="str">
        <f>TEXT(Calender[[#This Row],[Date]],"yymmdd")</f>
        <v>300628</v>
      </c>
    </row>
    <row r="1412" spans="1:8" x14ac:dyDescent="0.3">
      <c r="A1412" s="17">
        <f t="shared" ref="A1412:A1475" si="137">A1411+1</f>
        <v>47663</v>
      </c>
      <c r="B1412">
        <f t="shared" si="133"/>
        <v>2030</v>
      </c>
      <c r="C1412" t="str">
        <f t="shared" si="132"/>
        <v>Jun-30</v>
      </c>
      <c r="D1412">
        <f t="shared" si="134"/>
        <v>6</v>
      </c>
      <c r="E1412">
        <f t="shared" si="135"/>
        <v>29</v>
      </c>
      <c r="F1412" t="str">
        <f t="shared" si="136"/>
        <v>Sat</v>
      </c>
      <c r="G1412">
        <f>WEEKNUM(Calender[[#This Row],[Date]])</f>
        <v>26</v>
      </c>
      <c r="H1412" s="110" t="str">
        <f>TEXT(Calender[[#This Row],[Date]],"yymmdd")</f>
        <v>300629</v>
      </c>
    </row>
    <row r="1413" spans="1:8" x14ac:dyDescent="0.3">
      <c r="A1413" s="17">
        <f t="shared" si="137"/>
        <v>47664</v>
      </c>
      <c r="B1413">
        <f t="shared" si="133"/>
        <v>2030</v>
      </c>
      <c r="C1413" t="str">
        <f t="shared" si="132"/>
        <v>Jun-30</v>
      </c>
      <c r="D1413">
        <f t="shared" si="134"/>
        <v>6</v>
      </c>
      <c r="E1413">
        <f t="shared" si="135"/>
        <v>30</v>
      </c>
      <c r="F1413" t="str">
        <f t="shared" si="136"/>
        <v>Sun</v>
      </c>
      <c r="G1413">
        <f>WEEKNUM(Calender[[#This Row],[Date]])</f>
        <v>27</v>
      </c>
      <c r="H1413" s="110" t="str">
        <f>TEXT(Calender[[#This Row],[Date]],"yymmdd")</f>
        <v>300630</v>
      </c>
    </row>
    <row r="1414" spans="1:8" x14ac:dyDescent="0.3">
      <c r="A1414" s="17">
        <f t="shared" si="137"/>
        <v>47665</v>
      </c>
      <c r="B1414">
        <f t="shared" si="133"/>
        <v>2030</v>
      </c>
      <c r="C1414" t="str">
        <f t="shared" si="132"/>
        <v>Jul-30</v>
      </c>
      <c r="D1414">
        <f t="shared" si="134"/>
        <v>7</v>
      </c>
      <c r="E1414">
        <f t="shared" si="135"/>
        <v>1</v>
      </c>
      <c r="F1414" t="str">
        <f t="shared" si="136"/>
        <v>Mon</v>
      </c>
      <c r="G1414">
        <f>WEEKNUM(Calender[[#This Row],[Date]])</f>
        <v>27</v>
      </c>
      <c r="H1414" s="110" t="str">
        <f>TEXT(Calender[[#This Row],[Date]],"yymmdd")</f>
        <v>300701</v>
      </c>
    </row>
    <row r="1415" spans="1:8" x14ac:dyDescent="0.3">
      <c r="A1415" s="17">
        <f t="shared" si="137"/>
        <v>47666</v>
      </c>
      <c r="B1415">
        <f t="shared" si="133"/>
        <v>2030</v>
      </c>
      <c r="C1415" t="str">
        <f t="shared" si="132"/>
        <v>Jul-30</v>
      </c>
      <c r="D1415">
        <f t="shared" si="134"/>
        <v>7</v>
      </c>
      <c r="E1415">
        <f t="shared" si="135"/>
        <v>2</v>
      </c>
      <c r="F1415" t="str">
        <f t="shared" si="136"/>
        <v>Tue</v>
      </c>
      <c r="G1415">
        <f>WEEKNUM(Calender[[#This Row],[Date]])</f>
        <v>27</v>
      </c>
      <c r="H1415" s="110" t="str">
        <f>TEXT(Calender[[#This Row],[Date]],"yymmdd")</f>
        <v>300702</v>
      </c>
    </row>
    <row r="1416" spans="1:8" x14ac:dyDescent="0.3">
      <c r="A1416" s="17">
        <f t="shared" si="137"/>
        <v>47667</v>
      </c>
      <c r="B1416">
        <f t="shared" si="133"/>
        <v>2030</v>
      </c>
      <c r="C1416" t="str">
        <f t="shared" si="132"/>
        <v>Jul-30</v>
      </c>
      <c r="D1416">
        <f t="shared" si="134"/>
        <v>7</v>
      </c>
      <c r="E1416">
        <f t="shared" si="135"/>
        <v>3</v>
      </c>
      <c r="F1416" t="str">
        <f t="shared" si="136"/>
        <v>Wed</v>
      </c>
      <c r="G1416">
        <f>WEEKNUM(Calender[[#This Row],[Date]])</f>
        <v>27</v>
      </c>
      <c r="H1416" s="110" t="str">
        <f>TEXT(Calender[[#This Row],[Date]],"yymmdd")</f>
        <v>300703</v>
      </c>
    </row>
    <row r="1417" spans="1:8" x14ac:dyDescent="0.3">
      <c r="A1417" s="17">
        <f t="shared" si="137"/>
        <v>47668</v>
      </c>
      <c r="B1417">
        <f t="shared" si="133"/>
        <v>2030</v>
      </c>
      <c r="C1417" t="str">
        <f t="shared" si="132"/>
        <v>Jul-30</v>
      </c>
      <c r="D1417">
        <f t="shared" si="134"/>
        <v>7</v>
      </c>
      <c r="E1417">
        <f t="shared" si="135"/>
        <v>4</v>
      </c>
      <c r="F1417" t="str">
        <f t="shared" si="136"/>
        <v>Thu</v>
      </c>
      <c r="G1417">
        <f>WEEKNUM(Calender[[#This Row],[Date]])</f>
        <v>27</v>
      </c>
      <c r="H1417" s="110" t="str">
        <f>TEXT(Calender[[#This Row],[Date]],"yymmdd")</f>
        <v>300704</v>
      </c>
    </row>
    <row r="1418" spans="1:8" x14ac:dyDescent="0.3">
      <c r="A1418" s="17">
        <f t="shared" si="137"/>
        <v>47669</v>
      </c>
      <c r="B1418">
        <f t="shared" si="133"/>
        <v>2030</v>
      </c>
      <c r="C1418" t="str">
        <f t="shared" si="132"/>
        <v>Jul-30</v>
      </c>
      <c r="D1418">
        <f t="shared" si="134"/>
        <v>7</v>
      </c>
      <c r="E1418">
        <f t="shared" si="135"/>
        <v>5</v>
      </c>
      <c r="F1418" t="str">
        <f t="shared" si="136"/>
        <v>Fri</v>
      </c>
      <c r="G1418">
        <f>WEEKNUM(Calender[[#This Row],[Date]])</f>
        <v>27</v>
      </c>
      <c r="H1418" s="110" t="str">
        <f>TEXT(Calender[[#This Row],[Date]],"yymmdd")</f>
        <v>300705</v>
      </c>
    </row>
    <row r="1419" spans="1:8" x14ac:dyDescent="0.3">
      <c r="A1419" s="17">
        <f t="shared" si="137"/>
        <v>47670</v>
      </c>
      <c r="B1419">
        <f t="shared" si="133"/>
        <v>2030</v>
      </c>
      <c r="C1419" t="str">
        <f t="shared" si="132"/>
        <v>Jul-30</v>
      </c>
      <c r="D1419">
        <f t="shared" si="134"/>
        <v>7</v>
      </c>
      <c r="E1419">
        <f t="shared" si="135"/>
        <v>6</v>
      </c>
      <c r="F1419" t="str">
        <f t="shared" si="136"/>
        <v>Sat</v>
      </c>
      <c r="G1419">
        <f>WEEKNUM(Calender[[#This Row],[Date]])</f>
        <v>27</v>
      </c>
      <c r="H1419" s="110" t="str">
        <f>TEXT(Calender[[#This Row],[Date]],"yymmdd")</f>
        <v>300706</v>
      </c>
    </row>
    <row r="1420" spans="1:8" x14ac:dyDescent="0.3">
      <c r="A1420" s="17">
        <f t="shared" si="137"/>
        <v>47671</v>
      </c>
      <c r="B1420">
        <f t="shared" si="133"/>
        <v>2030</v>
      </c>
      <c r="C1420" t="str">
        <f t="shared" si="132"/>
        <v>Jul-30</v>
      </c>
      <c r="D1420">
        <f t="shared" si="134"/>
        <v>7</v>
      </c>
      <c r="E1420">
        <f t="shared" si="135"/>
        <v>7</v>
      </c>
      <c r="F1420" t="str">
        <f t="shared" si="136"/>
        <v>Sun</v>
      </c>
      <c r="G1420">
        <f>WEEKNUM(Calender[[#This Row],[Date]])</f>
        <v>28</v>
      </c>
      <c r="H1420" s="110" t="str">
        <f>TEXT(Calender[[#This Row],[Date]],"yymmdd")</f>
        <v>300707</v>
      </c>
    </row>
    <row r="1421" spans="1:8" x14ac:dyDescent="0.3">
      <c r="A1421" s="17">
        <f t="shared" si="137"/>
        <v>47672</v>
      </c>
      <c r="B1421">
        <f t="shared" si="133"/>
        <v>2030</v>
      </c>
      <c r="C1421" t="str">
        <f t="shared" si="132"/>
        <v>Jul-30</v>
      </c>
      <c r="D1421">
        <f t="shared" si="134"/>
        <v>7</v>
      </c>
      <c r="E1421">
        <f t="shared" si="135"/>
        <v>8</v>
      </c>
      <c r="F1421" t="str">
        <f t="shared" si="136"/>
        <v>Mon</v>
      </c>
      <c r="G1421">
        <f>WEEKNUM(Calender[[#This Row],[Date]])</f>
        <v>28</v>
      </c>
      <c r="H1421" s="110" t="str">
        <f>TEXT(Calender[[#This Row],[Date]],"yymmdd")</f>
        <v>300708</v>
      </c>
    </row>
    <row r="1422" spans="1:8" x14ac:dyDescent="0.3">
      <c r="A1422" s="17">
        <f t="shared" si="137"/>
        <v>47673</v>
      </c>
      <c r="B1422">
        <f t="shared" si="133"/>
        <v>2030</v>
      </c>
      <c r="C1422" t="str">
        <f t="shared" si="132"/>
        <v>Jul-30</v>
      </c>
      <c r="D1422">
        <f t="shared" si="134"/>
        <v>7</v>
      </c>
      <c r="E1422">
        <f t="shared" si="135"/>
        <v>9</v>
      </c>
      <c r="F1422" t="str">
        <f t="shared" si="136"/>
        <v>Tue</v>
      </c>
      <c r="G1422">
        <f>WEEKNUM(Calender[[#This Row],[Date]])</f>
        <v>28</v>
      </c>
      <c r="H1422" s="110" t="str">
        <f>TEXT(Calender[[#This Row],[Date]],"yymmdd")</f>
        <v>300709</v>
      </c>
    </row>
    <row r="1423" spans="1:8" x14ac:dyDescent="0.3">
      <c r="A1423" s="17">
        <f t="shared" si="137"/>
        <v>47674</v>
      </c>
      <c r="B1423">
        <f t="shared" si="133"/>
        <v>2030</v>
      </c>
      <c r="C1423" t="str">
        <f t="shared" si="132"/>
        <v>Jul-30</v>
      </c>
      <c r="D1423">
        <f t="shared" si="134"/>
        <v>7</v>
      </c>
      <c r="E1423">
        <f t="shared" si="135"/>
        <v>10</v>
      </c>
      <c r="F1423" t="str">
        <f t="shared" si="136"/>
        <v>Wed</v>
      </c>
      <c r="G1423">
        <f>WEEKNUM(Calender[[#This Row],[Date]])</f>
        <v>28</v>
      </c>
      <c r="H1423" s="110" t="str">
        <f>TEXT(Calender[[#This Row],[Date]],"yymmdd")</f>
        <v>300710</v>
      </c>
    </row>
    <row r="1424" spans="1:8" x14ac:dyDescent="0.3">
      <c r="A1424" s="17">
        <f t="shared" si="137"/>
        <v>47675</v>
      </c>
      <c r="B1424">
        <f t="shared" si="133"/>
        <v>2030</v>
      </c>
      <c r="C1424" t="str">
        <f t="shared" si="132"/>
        <v>Jul-30</v>
      </c>
      <c r="D1424">
        <f t="shared" si="134"/>
        <v>7</v>
      </c>
      <c r="E1424">
        <f t="shared" si="135"/>
        <v>11</v>
      </c>
      <c r="F1424" t="str">
        <f t="shared" si="136"/>
        <v>Thu</v>
      </c>
      <c r="G1424">
        <f>WEEKNUM(Calender[[#This Row],[Date]])</f>
        <v>28</v>
      </c>
      <c r="H1424" s="110" t="str">
        <f>TEXT(Calender[[#This Row],[Date]],"yymmdd")</f>
        <v>300711</v>
      </c>
    </row>
    <row r="1425" spans="1:8" x14ac:dyDescent="0.3">
      <c r="A1425" s="17">
        <f t="shared" si="137"/>
        <v>47676</v>
      </c>
      <c r="B1425">
        <f t="shared" si="133"/>
        <v>2030</v>
      </c>
      <c r="C1425" t="str">
        <f t="shared" si="132"/>
        <v>Jul-30</v>
      </c>
      <c r="D1425">
        <f t="shared" si="134"/>
        <v>7</v>
      </c>
      <c r="E1425">
        <f t="shared" si="135"/>
        <v>12</v>
      </c>
      <c r="F1425" t="str">
        <f t="shared" si="136"/>
        <v>Fri</v>
      </c>
      <c r="G1425">
        <f>WEEKNUM(Calender[[#This Row],[Date]])</f>
        <v>28</v>
      </c>
      <c r="H1425" s="110" t="str">
        <f>TEXT(Calender[[#This Row],[Date]],"yymmdd")</f>
        <v>300712</v>
      </c>
    </row>
    <row r="1426" spans="1:8" x14ac:dyDescent="0.3">
      <c r="A1426" s="17">
        <f t="shared" si="137"/>
        <v>47677</v>
      </c>
      <c r="B1426">
        <f t="shared" si="133"/>
        <v>2030</v>
      </c>
      <c r="C1426" t="str">
        <f t="shared" si="132"/>
        <v>Jul-30</v>
      </c>
      <c r="D1426">
        <f t="shared" si="134"/>
        <v>7</v>
      </c>
      <c r="E1426">
        <f t="shared" si="135"/>
        <v>13</v>
      </c>
      <c r="F1426" t="str">
        <f t="shared" si="136"/>
        <v>Sat</v>
      </c>
      <c r="G1426">
        <f>WEEKNUM(Calender[[#This Row],[Date]])</f>
        <v>28</v>
      </c>
      <c r="H1426" s="110" t="str">
        <f>TEXT(Calender[[#This Row],[Date]],"yymmdd")</f>
        <v>300713</v>
      </c>
    </row>
    <row r="1427" spans="1:8" x14ac:dyDescent="0.3">
      <c r="A1427" s="17">
        <f t="shared" si="137"/>
        <v>47678</v>
      </c>
      <c r="B1427">
        <f t="shared" si="133"/>
        <v>2030</v>
      </c>
      <c r="C1427" t="str">
        <f t="shared" si="132"/>
        <v>Jul-30</v>
      </c>
      <c r="D1427">
        <f t="shared" si="134"/>
        <v>7</v>
      </c>
      <c r="E1427">
        <f t="shared" si="135"/>
        <v>14</v>
      </c>
      <c r="F1427" t="str">
        <f t="shared" si="136"/>
        <v>Sun</v>
      </c>
      <c r="G1427">
        <f>WEEKNUM(Calender[[#This Row],[Date]])</f>
        <v>29</v>
      </c>
      <c r="H1427" s="110" t="str">
        <f>TEXT(Calender[[#This Row],[Date]],"yymmdd")</f>
        <v>300714</v>
      </c>
    </row>
    <row r="1428" spans="1:8" x14ac:dyDescent="0.3">
      <c r="A1428" s="17">
        <f t="shared" si="137"/>
        <v>47679</v>
      </c>
      <c r="B1428">
        <f t="shared" si="133"/>
        <v>2030</v>
      </c>
      <c r="C1428" t="str">
        <f t="shared" si="132"/>
        <v>Jul-30</v>
      </c>
      <c r="D1428">
        <f t="shared" si="134"/>
        <v>7</v>
      </c>
      <c r="E1428">
        <f t="shared" si="135"/>
        <v>15</v>
      </c>
      <c r="F1428" t="str">
        <f t="shared" si="136"/>
        <v>Mon</v>
      </c>
      <c r="G1428">
        <f>WEEKNUM(Calender[[#This Row],[Date]])</f>
        <v>29</v>
      </c>
      <c r="H1428" s="110" t="str">
        <f>TEXT(Calender[[#This Row],[Date]],"yymmdd")</f>
        <v>300715</v>
      </c>
    </row>
    <row r="1429" spans="1:8" x14ac:dyDescent="0.3">
      <c r="A1429" s="17">
        <f t="shared" si="137"/>
        <v>47680</v>
      </c>
      <c r="B1429">
        <f t="shared" si="133"/>
        <v>2030</v>
      </c>
      <c r="C1429" t="str">
        <f t="shared" si="132"/>
        <v>Jul-30</v>
      </c>
      <c r="D1429">
        <f t="shared" si="134"/>
        <v>7</v>
      </c>
      <c r="E1429">
        <f t="shared" si="135"/>
        <v>16</v>
      </c>
      <c r="F1429" t="str">
        <f t="shared" si="136"/>
        <v>Tue</v>
      </c>
      <c r="G1429">
        <f>WEEKNUM(Calender[[#This Row],[Date]])</f>
        <v>29</v>
      </c>
      <c r="H1429" s="110" t="str">
        <f>TEXT(Calender[[#This Row],[Date]],"yymmdd")</f>
        <v>300716</v>
      </c>
    </row>
    <row r="1430" spans="1:8" x14ac:dyDescent="0.3">
      <c r="A1430" s="17">
        <f t="shared" si="137"/>
        <v>47681</v>
      </c>
      <c r="B1430">
        <f t="shared" si="133"/>
        <v>2030</v>
      </c>
      <c r="C1430" t="str">
        <f t="shared" si="132"/>
        <v>Jul-30</v>
      </c>
      <c r="D1430">
        <f t="shared" si="134"/>
        <v>7</v>
      </c>
      <c r="E1430">
        <f t="shared" si="135"/>
        <v>17</v>
      </c>
      <c r="F1430" t="str">
        <f t="shared" si="136"/>
        <v>Wed</v>
      </c>
      <c r="G1430">
        <f>WEEKNUM(Calender[[#This Row],[Date]])</f>
        <v>29</v>
      </c>
      <c r="H1430" s="110" t="str">
        <f>TEXT(Calender[[#This Row],[Date]],"yymmdd")</f>
        <v>300717</v>
      </c>
    </row>
    <row r="1431" spans="1:8" x14ac:dyDescent="0.3">
      <c r="A1431" s="17">
        <f t="shared" si="137"/>
        <v>47682</v>
      </c>
      <c r="B1431">
        <f t="shared" si="133"/>
        <v>2030</v>
      </c>
      <c r="C1431" t="str">
        <f t="shared" si="132"/>
        <v>Jul-30</v>
      </c>
      <c r="D1431">
        <f t="shared" si="134"/>
        <v>7</v>
      </c>
      <c r="E1431">
        <f t="shared" si="135"/>
        <v>18</v>
      </c>
      <c r="F1431" t="str">
        <f t="shared" si="136"/>
        <v>Thu</v>
      </c>
      <c r="G1431">
        <f>WEEKNUM(Calender[[#This Row],[Date]])</f>
        <v>29</v>
      </c>
      <c r="H1431" s="110" t="str">
        <f>TEXT(Calender[[#This Row],[Date]],"yymmdd")</f>
        <v>300718</v>
      </c>
    </row>
    <row r="1432" spans="1:8" x14ac:dyDescent="0.3">
      <c r="A1432" s="17">
        <f t="shared" si="137"/>
        <v>47683</v>
      </c>
      <c r="B1432">
        <f t="shared" si="133"/>
        <v>2030</v>
      </c>
      <c r="C1432" t="str">
        <f t="shared" si="132"/>
        <v>Jul-30</v>
      </c>
      <c r="D1432">
        <f t="shared" si="134"/>
        <v>7</v>
      </c>
      <c r="E1432">
        <f t="shared" si="135"/>
        <v>19</v>
      </c>
      <c r="F1432" t="str">
        <f t="shared" si="136"/>
        <v>Fri</v>
      </c>
      <c r="G1432">
        <f>WEEKNUM(Calender[[#This Row],[Date]])</f>
        <v>29</v>
      </c>
      <c r="H1432" s="110" t="str">
        <f>TEXT(Calender[[#This Row],[Date]],"yymmdd")</f>
        <v>300719</v>
      </c>
    </row>
    <row r="1433" spans="1:8" x14ac:dyDescent="0.3">
      <c r="A1433" s="17">
        <f t="shared" si="137"/>
        <v>47684</v>
      </c>
      <c r="B1433">
        <f t="shared" si="133"/>
        <v>2030</v>
      </c>
      <c r="C1433" t="str">
        <f t="shared" si="132"/>
        <v>Jul-30</v>
      </c>
      <c r="D1433">
        <f t="shared" si="134"/>
        <v>7</v>
      </c>
      <c r="E1433">
        <f t="shared" si="135"/>
        <v>20</v>
      </c>
      <c r="F1433" t="str">
        <f t="shared" si="136"/>
        <v>Sat</v>
      </c>
      <c r="G1433">
        <f>WEEKNUM(Calender[[#This Row],[Date]])</f>
        <v>29</v>
      </c>
      <c r="H1433" s="110" t="str">
        <f>TEXT(Calender[[#This Row],[Date]],"yymmdd")</f>
        <v>300720</v>
      </c>
    </row>
    <row r="1434" spans="1:8" x14ac:dyDescent="0.3">
      <c r="A1434" s="17">
        <f t="shared" si="137"/>
        <v>47685</v>
      </c>
      <c r="B1434">
        <f t="shared" si="133"/>
        <v>2030</v>
      </c>
      <c r="C1434" t="str">
        <f t="shared" si="132"/>
        <v>Jul-30</v>
      </c>
      <c r="D1434">
        <f t="shared" si="134"/>
        <v>7</v>
      </c>
      <c r="E1434">
        <f t="shared" si="135"/>
        <v>21</v>
      </c>
      <c r="F1434" t="str">
        <f t="shared" si="136"/>
        <v>Sun</v>
      </c>
      <c r="G1434">
        <f>WEEKNUM(Calender[[#This Row],[Date]])</f>
        <v>30</v>
      </c>
      <c r="H1434" s="110" t="str">
        <f>TEXT(Calender[[#This Row],[Date]],"yymmdd")</f>
        <v>300721</v>
      </c>
    </row>
    <row r="1435" spans="1:8" x14ac:dyDescent="0.3">
      <c r="A1435" s="17">
        <f t="shared" si="137"/>
        <v>47686</v>
      </c>
      <c r="B1435">
        <f t="shared" si="133"/>
        <v>2030</v>
      </c>
      <c r="C1435" t="str">
        <f t="shared" si="132"/>
        <v>Jul-30</v>
      </c>
      <c r="D1435">
        <f t="shared" si="134"/>
        <v>7</v>
      </c>
      <c r="E1435">
        <f t="shared" si="135"/>
        <v>22</v>
      </c>
      <c r="F1435" t="str">
        <f t="shared" si="136"/>
        <v>Mon</v>
      </c>
      <c r="G1435">
        <f>WEEKNUM(Calender[[#This Row],[Date]])</f>
        <v>30</v>
      </c>
      <c r="H1435" s="110" t="str">
        <f>TEXT(Calender[[#This Row],[Date]],"yymmdd")</f>
        <v>300722</v>
      </c>
    </row>
    <row r="1436" spans="1:8" x14ac:dyDescent="0.3">
      <c r="A1436" s="17">
        <f t="shared" si="137"/>
        <v>47687</v>
      </c>
      <c r="B1436">
        <f t="shared" si="133"/>
        <v>2030</v>
      </c>
      <c r="C1436" t="str">
        <f t="shared" si="132"/>
        <v>Jul-30</v>
      </c>
      <c r="D1436">
        <f t="shared" si="134"/>
        <v>7</v>
      </c>
      <c r="E1436">
        <f t="shared" si="135"/>
        <v>23</v>
      </c>
      <c r="F1436" t="str">
        <f t="shared" si="136"/>
        <v>Tue</v>
      </c>
      <c r="G1436">
        <f>WEEKNUM(Calender[[#This Row],[Date]])</f>
        <v>30</v>
      </c>
      <c r="H1436" s="110" t="str">
        <f>TEXT(Calender[[#This Row],[Date]],"yymmdd")</f>
        <v>300723</v>
      </c>
    </row>
    <row r="1437" spans="1:8" x14ac:dyDescent="0.3">
      <c r="A1437" s="17">
        <f t="shared" si="137"/>
        <v>47688</v>
      </c>
      <c r="B1437">
        <f t="shared" si="133"/>
        <v>2030</v>
      </c>
      <c r="C1437" t="str">
        <f t="shared" si="132"/>
        <v>Jul-30</v>
      </c>
      <c r="D1437">
        <f t="shared" si="134"/>
        <v>7</v>
      </c>
      <c r="E1437">
        <f t="shared" si="135"/>
        <v>24</v>
      </c>
      <c r="F1437" t="str">
        <f t="shared" si="136"/>
        <v>Wed</v>
      </c>
      <c r="G1437">
        <f>WEEKNUM(Calender[[#This Row],[Date]])</f>
        <v>30</v>
      </c>
      <c r="H1437" s="110" t="str">
        <f>TEXT(Calender[[#This Row],[Date]],"yymmdd")</f>
        <v>300724</v>
      </c>
    </row>
    <row r="1438" spans="1:8" x14ac:dyDescent="0.3">
      <c r="A1438" s="17">
        <f t="shared" si="137"/>
        <v>47689</v>
      </c>
      <c r="B1438">
        <f t="shared" si="133"/>
        <v>2030</v>
      </c>
      <c r="C1438" t="str">
        <f t="shared" si="132"/>
        <v>Jul-30</v>
      </c>
      <c r="D1438">
        <f t="shared" si="134"/>
        <v>7</v>
      </c>
      <c r="E1438">
        <f t="shared" si="135"/>
        <v>25</v>
      </c>
      <c r="F1438" t="str">
        <f t="shared" si="136"/>
        <v>Thu</v>
      </c>
      <c r="G1438">
        <f>WEEKNUM(Calender[[#This Row],[Date]])</f>
        <v>30</v>
      </c>
      <c r="H1438" s="110" t="str">
        <f>TEXT(Calender[[#This Row],[Date]],"yymmdd")</f>
        <v>300725</v>
      </c>
    </row>
    <row r="1439" spans="1:8" x14ac:dyDescent="0.3">
      <c r="A1439" s="17">
        <f t="shared" si="137"/>
        <v>47690</v>
      </c>
      <c r="B1439">
        <f t="shared" si="133"/>
        <v>2030</v>
      </c>
      <c r="C1439" t="str">
        <f t="shared" si="132"/>
        <v>Jul-30</v>
      </c>
      <c r="D1439">
        <f t="shared" si="134"/>
        <v>7</v>
      </c>
      <c r="E1439">
        <f t="shared" si="135"/>
        <v>26</v>
      </c>
      <c r="F1439" t="str">
        <f t="shared" si="136"/>
        <v>Fri</v>
      </c>
      <c r="G1439">
        <f>WEEKNUM(Calender[[#This Row],[Date]])</f>
        <v>30</v>
      </c>
      <c r="H1439" s="110" t="str">
        <f>TEXT(Calender[[#This Row],[Date]],"yymmdd")</f>
        <v>300726</v>
      </c>
    </row>
    <row r="1440" spans="1:8" x14ac:dyDescent="0.3">
      <c r="A1440" s="17">
        <f t="shared" si="137"/>
        <v>47691</v>
      </c>
      <c r="B1440">
        <f t="shared" si="133"/>
        <v>2030</v>
      </c>
      <c r="C1440" t="str">
        <f t="shared" si="132"/>
        <v>Jul-30</v>
      </c>
      <c r="D1440">
        <f t="shared" si="134"/>
        <v>7</v>
      </c>
      <c r="E1440">
        <f t="shared" si="135"/>
        <v>27</v>
      </c>
      <c r="F1440" t="str">
        <f t="shared" si="136"/>
        <v>Sat</v>
      </c>
      <c r="G1440">
        <f>WEEKNUM(Calender[[#This Row],[Date]])</f>
        <v>30</v>
      </c>
      <c r="H1440" s="110" t="str">
        <f>TEXT(Calender[[#This Row],[Date]],"yymmdd")</f>
        <v>300727</v>
      </c>
    </row>
    <row r="1441" spans="1:8" x14ac:dyDescent="0.3">
      <c r="A1441" s="17">
        <f t="shared" si="137"/>
        <v>47692</v>
      </c>
      <c r="B1441">
        <f t="shared" si="133"/>
        <v>2030</v>
      </c>
      <c r="C1441" t="str">
        <f t="shared" si="132"/>
        <v>Jul-30</v>
      </c>
      <c r="D1441">
        <f t="shared" si="134"/>
        <v>7</v>
      </c>
      <c r="E1441">
        <f t="shared" si="135"/>
        <v>28</v>
      </c>
      <c r="F1441" t="str">
        <f t="shared" si="136"/>
        <v>Sun</v>
      </c>
      <c r="G1441">
        <f>WEEKNUM(Calender[[#This Row],[Date]])</f>
        <v>31</v>
      </c>
      <c r="H1441" s="110" t="str">
        <f>TEXT(Calender[[#This Row],[Date]],"yymmdd")</f>
        <v>300728</v>
      </c>
    </row>
    <row r="1442" spans="1:8" x14ac:dyDescent="0.3">
      <c r="A1442" s="17">
        <f t="shared" si="137"/>
        <v>47693</v>
      </c>
      <c r="B1442">
        <f t="shared" si="133"/>
        <v>2030</v>
      </c>
      <c r="C1442" t="str">
        <f t="shared" si="132"/>
        <v>Jul-30</v>
      </c>
      <c r="D1442">
        <f t="shared" si="134"/>
        <v>7</v>
      </c>
      <c r="E1442">
        <f t="shared" si="135"/>
        <v>29</v>
      </c>
      <c r="F1442" t="str">
        <f t="shared" si="136"/>
        <v>Mon</v>
      </c>
      <c r="G1442">
        <f>WEEKNUM(Calender[[#This Row],[Date]])</f>
        <v>31</v>
      </c>
      <c r="H1442" s="110" t="str">
        <f>TEXT(Calender[[#This Row],[Date]],"yymmdd")</f>
        <v>300729</v>
      </c>
    </row>
    <row r="1443" spans="1:8" x14ac:dyDescent="0.3">
      <c r="A1443" s="17">
        <f t="shared" si="137"/>
        <v>47694</v>
      </c>
      <c r="B1443">
        <f t="shared" si="133"/>
        <v>2030</v>
      </c>
      <c r="C1443" t="str">
        <f t="shared" si="132"/>
        <v>Jul-30</v>
      </c>
      <c r="D1443">
        <f t="shared" si="134"/>
        <v>7</v>
      </c>
      <c r="E1443">
        <f t="shared" si="135"/>
        <v>30</v>
      </c>
      <c r="F1443" t="str">
        <f t="shared" si="136"/>
        <v>Tue</v>
      </c>
      <c r="G1443">
        <f>WEEKNUM(Calender[[#This Row],[Date]])</f>
        <v>31</v>
      </c>
      <c r="H1443" s="110" t="str">
        <f>TEXT(Calender[[#This Row],[Date]],"yymmdd")</f>
        <v>300730</v>
      </c>
    </row>
    <row r="1444" spans="1:8" x14ac:dyDescent="0.3">
      <c r="A1444" s="17">
        <f t="shared" si="137"/>
        <v>47695</v>
      </c>
      <c r="B1444">
        <f t="shared" si="133"/>
        <v>2030</v>
      </c>
      <c r="C1444" t="str">
        <f t="shared" si="132"/>
        <v>Jul-30</v>
      </c>
      <c r="D1444">
        <f t="shared" si="134"/>
        <v>7</v>
      </c>
      <c r="E1444">
        <f t="shared" si="135"/>
        <v>31</v>
      </c>
      <c r="F1444" t="str">
        <f t="shared" si="136"/>
        <v>Wed</v>
      </c>
      <c r="G1444">
        <f>WEEKNUM(Calender[[#This Row],[Date]])</f>
        <v>31</v>
      </c>
      <c r="H1444" s="110" t="str">
        <f>TEXT(Calender[[#This Row],[Date]],"yymmdd")</f>
        <v>300731</v>
      </c>
    </row>
    <row r="1445" spans="1:8" x14ac:dyDescent="0.3">
      <c r="A1445" s="17">
        <f t="shared" si="137"/>
        <v>47696</v>
      </c>
      <c r="B1445">
        <f t="shared" si="133"/>
        <v>2030</v>
      </c>
      <c r="C1445" t="str">
        <f t="shared" si="132"/>
        <v>Aug-30</v>
      </c>
      <c r="D1445">
        <f t="shared" si="134"/>
        <v>8</v>
      </c>
      <c r="E1445">
        <f t="shared" si="135"/>
        <v>1</v>
      </c>
      <c r="F1445" t="str">
        <f t="shared" si="136"/>
        <v>Thu</v>
      </c>
      <c r="G1445">
        <f>WEEKNUM(Calender[[#This Row],[Date]])</f>
        <v>31</v>
      </c>
      <c r="H1445" s="110" t="str">
        <f>TEXT(Calender[[#This Row],[Date]],"yymmdd")</f>
        <v>300801</v>
      </c>
    </row>
    <row r="1446" spans="1:8" x14ac:dyDescent="0.3">
      <c r="A1446" s="17">
        <f t="shared" si="137"/>
        <v>47697</v>
      </c>
      <c r="B1446">
        <f t="shared" si="133"/>
        <v>2030</v>
      </c>
      <c r="C1446" t="str">
        <f t="shared" si="132"/>
        <v>Aug-30</v>
      </c>
      <c r="D1446">
        <f t="shared" si="134"/>
        <v>8</v>
      </c>
      <c r="E1446">
        <f t="shared" si="135"/>
        <v>2</v>
      </c>
      <c r="F1446" t="str">
        <f t="shared" si="136"/>
        <v>Fri</v>
      </c>
      <c r="G1446">
        <f>WEEKNUM(Calender[[#This Row],[Date]])</f>
        <v>31</v>
      </c>
      <c r="H1446" s="110" t="str">
        <f>TEXT(Calender[[#This Row],[Date]],"yymmdd")</f>
        <v>300802</v>
      </c>
    </row>
    <row r="1447" spans="1:8" x14ac:dyDescent="0.3">
      <c r="A1447" s="17">
        <f t="shared" si="137"/>
        <v>47698</v>
      </c>
      <c r="B1447">
        <f t="shared" si="133"/>
        <v>2030</v>
      </c>
      <c r="C1447" t="str">
        <f t="shared" si="132"/>
        <v>Aug-30</v>
      </c>
      <c r="D1447">
        <f t="shared" si="134"/>
        <v>8</v>
      </c>
      <c r="E1447">
        <f t="shared" si="135"/>
        <v>3</v>
      </c>
      <c r="F1447" t="str">
        <f t="shared" si="136"/>
        <v>Sat</v>
      </c>
      <c r="G1447">
        <f>WEEKNUM(Calender[[#This Row],[Date]])</f>
        <v>31</v>
      </c>
      <c r="H1447" s="110" t="str">
        <f>TEXT(Calender[[#This Row],[Date]],"yymmdd")</f>
        <v>300803</v>
      </c>
    </row>
    <row r="1448" spans="1:8" x14ac:dyDescent="0.3">
      <c r="A1448" s="17">
        <f t="shared" si="137"/>
        <v>47699</v>
      </c>
      <c r="B1448">
        <f t="shared" si="133"/>
        <v>2030</v>
      </c>
      <c r="C1448" t="str">
        <f t="shared" si="132"/>
        <v>Aug-30</v>
      </c>
      <c r="D1448">
        <f t="shared" si="134"/>
        <v>8</v>
      </c>
      <c r="E1448">
        <f t="shared" si="135"/>
        <v>4</v>
      </c>
      <c r="F1448" t="str">
        <f t="shared" si="136"/>
        <v>Sun</v>
      </c>
      <c r="G1448">
        <f>WEEKNUM(Calender[[#This Row],[Date]])</f>
        <v>32</v>
      </c>
      <c r="H1448" s="110" t="str">
        <f>TEXT(Calender[[#This Row],[Date]],"yymmdd")</f>
        <v>300804</v>
      </c>
    </row>
    <row r="1449" spans="1:8" x14ac:dyDescent="0.3">
      <c r="A1449" s="17">
        <f t="shared" si="137"/>
        <v>47700</v>
      </c>
      <c r="B1449">
        <f t="shared" si="133"/>
        <v>2030</v>
      </c>
      <c r="C1449" t="str">
        <f t="shared" si="132"/>
        <v>Aug-30</v>
      </c>
      <c r="D1449">
        <f t="shared" si="134"/>
        <v>8</v>
      </c>
      <c r="E1449">
        <f t="shared" si="135"/>
        <v>5</v>
      </c>
      <c r="F1449" t="str">
        <f t="shared" si="136"/>
        <v>Mon</v>
      </c>
      <c r="G1449">
        <f>WEEKNUM(Calender[[#This Row],[Date]])</f>
        <v>32</v>
      </c>
      <c r="H1449" s="110" t="str">
        <f>TEXT(Calender[[#This Row],[Date]],"yymmdd")</f>
        <v>300805</v>
      </c>
    </row>
    <row r="1450" spans="1:8" x14ac:dyDescent="0.3">
      <c r="A1450" s="17">
        <f t="shared" si="137"/>
        <v>47701</v>
      </c>
      <c r="B1450">
        <f t="shared" si="133"/>
        <v>2030</v>
      </c>
      <c r="C1450" t="str">
        <f t="shared" si="132"/>
        <v>Aug-30</v>
      </c>
      <c r="D1450">
        <f t="shared" si="134"/>
        <v>8</v>
      </c>
      <c r="E1450">
        <f t="shared" si="135"/>
        <v>6</v>
      </c>
      <c r="F1450" t="str">
        <f t="shared" si="136"/>
        <v>Tue</v>
      </c>
      <c r="G1450">
        <f>WEEKNUM(Calender[[#This Row],[Date]])</f>
        <v>32</v>
      </c>
      <c r="H1450" s="110" t="str">
        <f>TEXT(Calender[[#This Row],[Date]],"yymmdd")</f>
        <v>300806</v>
      </c>
    </row>
    <row r="1451" spans="1:8" x14ac:dyDescent="0.3">
      <c r="A1451" s="17">
        <f t="shared" si="137"/>
        <v>47702</v>
      </c>
      <c r="B1451">
        <f t="shared" si="133"/>
        <v>2030</v>
      </c>
      <c r="C1451" t="str">
        <f t="shared" si="132"/>
        <v>Aug-30</v>
      </c>
      <c r="D1451">
        <f t="shared" si="134"/>
        <v>8</v>
      </c>
      <c r="E1451">
        <f t="shared" si="135"/>
        <v>7</v>
      </c>
      <c r="F1451" t="str">
        <f t="shared" si="136"/>
        <v>Wed</v>
      </c>
      <c r="G1451">
        <f>WEEKNUM(Calender[[#This Row],[Date]])</f>
        <v>32</v>
      </c>
      <c r="H1451" s="110" t="str">
        <f>TEXT(Calender[[#This Row],[Date]],"yymmdd")</f>
        <v>300807</v>
      </c>
    </row>
    <row r="1452" spans="1:8" x14ac:dyDescent="0.3">
      <c r="A1452" s="17">
        <f t="shared" si="137"/>
        <v>47703</v>
      </c>
      <c r="B1452">
        <f t="shared" si="133"/>
        <v>2030</v>
      </c>
      <c r="C1452" t="str">
        <f t="shared" si="132"/>
        <v>Aug-30</v>
      </c>
      <c r="D1452">
        <f t="shared" si="134"/>
        <v>8</v>
      </c>
      <c r="E1452">
        <f t="shared" si="135"/>
        <v>8</v>
      </c>
      <c r="F1452" t="str">
        <f t="shared" si="136"/>
        <v>Thu</v>
      </c>
      <c r="G1452">
        <f>WEEKNUM(Calender[[#This Row],[Date]])</f>
        <v>32</v>
      </c>
      <c r="H1452" s="110" t="str">
        <f>TEXT(Calender[[#This Row],[Date]],"yymmdd")</f>
        <v>300808</v>
      </c>
    </row>
    <row r="1453" spans="1:8" x14ac:dyDescent="0.3">
      <c r="A1453" s="17">
        <f t="shared" si="137"/>
        <v>47704</v>
      </c>
      <c r="B1453">
        <f t="shared" si="133"/>
        <v>2030</v>
      </c>
      <c r="C1453" t="str">
        <f t="shared" si="132"/>
        <v>Aug-30</v>
      </c>
      <c r="D1453">
        <f t="shared" si="134"/>
        <v>8</v>
      </c>
      <c r="E1453">
        <f t="shared" si="135"/>
        <v>9</v>
      </c>
      <c r="F1453" t="str">
        <f t="shared" si="136"/>
        <v>Fri</v>
      </c>
      <c r="G1453">
        <f>WEEKNUM(Calender[[#This Row],[Date]])</f>
        <v>32</v>
      </c>
      <c r="H1453" s="110" t="str">
        <f>TEXT(Calender[[#This Row],[Date]],"yymmdd")</f>
        <v>300809</v>
      </c>
    </row>
    <row r="1454" spans="1:8" x14ac:dyDescent="0.3">
      <c r="A1454" s="17">
        <f t="shared" si="137"/>
        <v>47705</v>
      </c>
      <c r="B1454">
        <f t="shared" si="133"/>
        <v>2030</v>
      </c>
      <c r="C1454" t="str">
        <f t="shared" si="132"/>
        <v>Aug-30</v>
      </c>
      <c r="D1454">
        <f t="shared" si="134"/>
        <v>8</v>
      </c>
      <c r="E1454">
        <f t="shared" si="135"/>
        <v>10</v>
      </c>
      <c r="F1454" t="str">
        <f t="shared" si="136"/>
        <v>Sat</v>
      </c>
      <c r="G1454">
        <f>WEEKNUM(Calender[[#This Row],[Date]])</f>
        <v>32</v>
      </c>
      <c r="H1454" s="110" t="str">
        <f>TEXT(Calender[[#This Row],[Date]],"yymmdd")</f>
        <v>300810</v>
      </c>
    </row>
    <row r="1455" spans="1:8" x14ac:dyDescent="0.3">
      <c r="A1455" s="17">
        <f t="shared" si="137"/>
        <v>47706</v>
      </c>
      <c r="B1455">
        <f t="shared" si="133"/>
        <v>2030</v>
      </c>
      <c r="C1455" t="str">
        <f t="shared" si="132"/>
        <v>Aug-30</v>
      </c>
      <c r="D1455">
        <f t="shared" si="134"/>
        <v>8</v>
      </c>
      <c r="E1455">
        <f t="shared" si="135"/>
        <v>11</v>
      </c>
      <c r="F1455" t="str">
        <f t="shared" si="136"/>
        <v>Sun</v>
      </c>
      <c r="G1455">
        <f>WEEKNUM(Calender[[#This Row],[Date]])</f>
        <v>33</v>
      </c>
      <c r="H1455" s="110" t="str">
        <f>TEXT(Calender[[#This Row],[Date]],"yymmdd")</f>
        <v>300811</v>
      </c>
    </row>
    <row r="1456" spans="1:8" x14ac:dyDescent="0.3">
      <c r="A1456" s="17">
        <f t="shared" si="137"/>
        <v>47707</v>
      </c>
      <c r="B1456">
        <f t="shared" si="133"/>
        <v>2030</v>
      </c>
      <c r="C1456" t="str">
        <f t="shared" si="132"/>
        <v>Aug-30</v>
      </c>
      <c r="D1456">
        <f t="shared" si="134"/>
        <v>8</v>
      </c>
      <c r="E1456">
        <f t="shared" si="135"/>
        <v>12</v>
      </c>
      <c r="F1456" t="str">
        <f t="shared" si="136"/>
        <v>Mon</v>
      </c>
      <c r="G1456">
        <f>WEEKNUM(Calender[[#This Row],[Date]])</f>
        <v>33</v>
      </c>
      <c r="H1456" s="110" t="str">
        <f>TEXT(Calender[[#This Row],[Date]],"yymmdd")</f>
        <v>300812</v>
      </c>
    </row>
    <row r="1457" spans="1:8" x14ac:dyDescent="0.3">
      <c r="A1457" s="17">
        <f t="shared" si="137"/>
        <v>47708</v>
      </c>
      <c r="B1457">
        <f t="shared" si="133"/>
        <v>2030</v>
      </c>
      <c r="C1457" t="str">
        <f t="shared" si="132"/>
        <v>Aug-30</v>
      </c>
      <c r="D1457">
        <f t="shared" si="134"/>
        <v>8</v>
      </c>
      <c r="E1457">
        <f t="shared" si="135"/>
        <v>13</v>
      </c>
      <c r="F1457" t="str">
        <f t="shared" si="136"/>
        <v>Tue</v>
      </c>
      <c r="G1457">
        <f>WEEKNUM(Calender[[#This Row],[Date]])</f>
        <v>33</v>
      </c>
      <c r="H1457" s="110" t="str">
        <f>TEXT(Calender[[#This Row],[Date]],"yymmdd")</f>
        <v>300813</v>
      </c>
    </row>
    <row r="1458" spans="1:8" x14ac:dyDescent="0.3">
      <c r="A1458" s="17">
        <f t="shared" si="137"/>
        <v>47709</v>
      </c>
      <c r="B1458">
        <f t="shared" si="133"/>
        <v>2030</v>
      </c>
      <c r="C1458" t="str">
        <f t="shared" si="132"/>
        <v>Aug-30</v>
      </c>
      <c r="D1458">
        <f t="shared" si="134"/>
        <v>8</v>
      </c>
      <c r="E1458">
        <f t="shared" si="135"/>
        <v>14</v>
      </c>
      <c r="F1458" t="str">
        <f t="shared" si="136"/>
        <v>Wed</v>
      </c>
      <c r="G1458">
        <f>WEEKNUM(Calender[[#This Row],[Date]])</f>
        <v>33</v>
      </c>
      <c r="H1458" s="110" t="str">
        <f>TEXT(Calender[[#This Row],[Date]],"yymmdd")</f>
        <v>300814</v>
      </c>
    </row>
    <row r="1459" spans="1:8" x14ac:dyDescent="0.3">
      <c r="A1459" s="17">
        <f t="shared" si="137"/>
        <v>47710</v>
      </c>
      <c r="B1459">
        <f t="shared" si="133"/>
        <v>2030</v>
      </c>
      <c r="C1459" t="str">
        <f t="shared" si="132"/>
        <v>Aug-30</v>
      </c>
      <c r="D1459">
        <f t="shared" si="134"/>
        <v>8</v>
      </c>
      <c r="E1459">
        <f t="shared" si="135"/>
        <v>15</v>
      </c>
      <c r="F1459" t="str">
        <f t="shared" si="136"/>
        <v>Thu</v>
      </c>
      <c r="G1459">
        <f>WEEKNUM(Calender[[#This Row],[Date]])</f>
        <v>33</v>
      </c>
      <c r="H1459" s="110" t="str">
        <f>TEXT(Calender[[#This Row],[Date]],"yymmdd")</f>
        <v>300815</v>
      </c>
    </row>
    <row r="1460" spans="1:8" x14ac:dyDescent="0.3">
      <c r="A1460" s="17">
        <f t="shared" si="137"/>
        <v>47711</v>
      </c>
      <c r="B1460">
        <f t="shared" si="133"/>
        <v>2030</v>
      </c>
      <c r="C1460" t="str">
        <f t="shared" si="132"/>
        <v>Aug-30</v>
      </c>
      <c r="D1460">
        <f t="shared" si="134"/>
        <v>8</v>
      </c>
      <c r="E1460">
        <f t="shared" si="135"/>
        <v>16</v>
      </c>
      <c r="F1460" t="str">
        <f t="shared" si="136"/>
        <v>Fri</v>
      </c>
      <c r="G1460">
        <f>WEEKNUM(Calender[[#This Row],[Date]])</f>
        <v>33</v>
      </c>
      <c r="H1460" s="110" t="str">
        <f>TEXT(Calender[[#This Row],[Date]],"yymmdd")</f>
        <v>300816</v>
      </c>
    </row>
    <row r="1461" spans="1:8" x14ac:dyDescent="0.3">
      <c r="A1461" s="17">
        <f t="shared" si="137"/>
        <v>47712</v>
      </c>
      <c r="B1461">
        <f t="shared" si="133"/>
        <v>2030</v>
      </c>
      <c r="C1461" t="str">
        <f t="shared" si="132"/>
        <v>Aug-30</v>
      </c>
      <c r="D1461">
        <f t="shared" si="134"/>
        <v>8</v>
      </c>
      <c r="E1461">
        <f t="shared" si="135"/>
        <v>17</v>
      </c>
      <c r="F1461" t="str">
        <f t="shared" si="136"/>
        <v>Sat</v>
      </c>
      <c r="G1461">
        <f>WEEKNUM(Calender[[#This Row],[Date]])</f>
        <v>33</v>
      </c>
      <c r="H1461" s="110" t="str">
        <f>TEXT(Calender[[#This Row],[Date]],"yymmdd")</f>
        <v>300817</v>
      </c>
    </row>
    <row r="1462" spans="1:8" x14ac:dyDescent="0.3">
      <c r="A1462" s="17">
        <f t="shared" si="137"/>
        <v>47713</v>
      </c>
      <c r="B1462">
        <f t="shared" si="133"/>
        <v>2030</v>
      </c>
      <c r="C1462" t="str">
        <f t="shared" si="132"/>
        <v>Aug-30</v>
      </c>
      <c r="D1462">
        <f t="shared" si="134"/>
        <v>8</v>
      </c>
      <c r="E1462">
        <f t="shared" si="135"/>
        <v>18</v>
      </c>
      <c r="F1462" t="str">
        <f t="shared" si="136"/>
        <v>Sun</v>
      </c>
      <c r="G1462">
        <f>WEEKNUM(Calender[[#This Row],[Date]])</f>
        <v>34</v>
      </c>
      <c r="H1462" s="110" t="str">
        <f>TEXT(Calender[[#This Row],[Date]],"yymmdd")</f>
        <v>300818</v>
      </c>
    </row>
    <row r="1463" spans="1:8" x14ac:dyDescent="0.3">
      <c r="A1463" s="17">
        <f t="shared" si="137"/>
        <v>47714</v>
      </c>
      <c r="B1463">
        <f t="shared" si="133"/>
        <v>2030</v>
      </c>
      <c r="C1463" t="str">
        <f t="shared" si="132"/>
        <v>Aug-30</v>
      </c>
      <c r="D1463">
        <f t="shared" si="134"/>
        <v>8</v>
      </c>
      <c r="E1463">
        <f t="shared" si="135"/>
        <v>19</v>
      </c>
      <c r="F1463" t="str">
        <f t="shared" si="136"/>
        <v>Mon</v>
      </c>
      <c r="G1463">
        <f>WEEKNUM(Calender[[#This Row],[Date]])</f>
        <v>34</v>
      </c>
      <c r="H1463" s="110" t="str">
        <f>TEXT(Calender[[#This Row],[Date]],"yymmdd")</f>
        <v>300819</v>
      </c>
    </row>
    <row r="1464" spans="1:8" x14ac:dyDescent="0.3">
      <c r="A1464" s="17">
        <f t="shared" si="137"/>
        <v>47715</v>
      </c>
      <c r="B1464">
        <f t="shared" si="133"/>
        <v>2030</v>
      </c>
      <c r="C1464" t="str">
        <f t="shared" si="132"/>
        <v>Aug-30</v>
      </c>
      <c r="D1464">
        <f t="shared" si="134"/>
        <v>8</v>
      </c>
      <c r="E1464">
        <f t="shared" si="135"/>
        <v>20</v>
      </c>
      <c r="F1464" t="str">
        <f t="shared" si="136"/>
        <v>Tue</v>
      </c>
      <c r="G1464">
        <f>WEEKNUM(Calender[[#This Row],[Date]])</f>
        <v>34</v>
      </c>
      <c r="H1464" s="110" t="str">
        <f>TEXT(Calender[[#This Row],[Date]],"yymmdd")</f>
        <v>300820</v>
      </c>
    </row>
    <row r="1465" spans="1:8" x14ac:dyDescent="0.3">
      <c r="A1465" s="17">
        <f t="shared" si="137"/>
        <v>47716</v>
      </c>
      <c r="B1465">
        <f t="shared" si="133"/>
        <v>2030</v>
      </c>
      <c r="C1465" t="str">
        <f t="shared" si="132"/>
        <v>Aug-30</v>
      </c>
      <c r="D1465">
        <f t="shared" si="134"/>
        <v>8</v>
      </c>
      <c r="E1465">
        <f t="shared" si="135"/>
        <v>21</v>
      </c>
      <c r="F1465" t="str">
        <f t="shared" si="136"/>
        <v>Wed</v>
      </c>
      <c r="G1465">
        <f>WEEKNUM(Calender[[#This Row],[Date]])</f>
        <v>34</v>
      </c>
      <c r="H1465" s="110" t="str">
        <f>TEXT(Calender[[#This Row],[Date]],"yymmdd")</f>
        <v>300821</v>
      </c>
    </row>
    <row r="1466" spans="1:8" x14ac:dyDescent="0.3">
      <c r="A1466" s="17">
        <f t="shared" si="137"/>
        <v>47717</v>
      </c>
      <c r="B1466">
        <f t="shared" si="133"/>
        <v>2030</v>
      </c>
      <c r="C1466" t="str">
        <f t="shared" si="132"/>
        <v>Aug-30</v>
      </c>
      <c r="D1466">
        <f t="shared" si="134"/>
        <v>8</v>
      </c>
      <c r="E1466">
        <f t="shared" si="135"/>
        <v>22</v>
      </c>
      <c r="F1466" t="str">
        <f t="shared" si="136"/>
        <v>Thu</v>
      </c>
      <c r="G1466">
        <f>WEEKNUM(Calender[[#This Row],[Date]])</f>
        <v>34</v>
      </c>
      <c r="H1466" s="110" t="str">
        <f>TEXT(Calender[[#This Row],[Date]],"yymmdd")</f>
        <v>300822</v>
      </c>
    </row>
    <row r="1467" spans="1:8" x14ac:dyDescent="0.3">
      <c r="A1467" s="17">
        <f t="shared" si="137"/>
        <v>47718</v>
      </c>
      <c r="B1467">
        <f t="shared" si="133"/>
        <v>2030</v>
      </c>
      <c r="C1467" t="str">
        <f t="shared" si="132"/>
        <v>Aug-30</v>
      </c>
      <c r="D1467">
        <f t="shared" si="134"/>
        <v>8</v>
      </c>
      <c r="E1467">
        <f t="shared" si="135"/>
        <v>23</v>
      </c>
      <c r="F1467" t="str">
        <f t="shared" si="136"/>
        <v>Fri</v>
      </c>
      <c r="G1467">
        <f>WEEKNUM(Calender[[#This Row],[Date]])</f>
        <v>34</v>
      </c>
      <c r="H1467" s="110" t="str">
        <f>TEXT(Calender[[#This Row],[Date]],"yymmdd")</f>
        <v>300823</v>
      </c>
    </row>
    <row r="1468" spans="1:8" x14ac:dyDescent="0.3">
      <c r="A1468" s="17">
        <f t="shared" si="137"/>
        <v>47719</v>
      </c>
      <c r="B1468">
        <f t="shared" si="133"/>
        <v>2030</v>
      </c>
      <c r="C1468" t="str">
        <f t="shared" si="132"/>
        <v>Aug-30</v>
      </c>
      <c r="D1468">
        <f t="shared" si="134"/>
        <v>8</v>
      </c>
      <c r="E1468">
        <f t="shared" si="135"/>
        <v>24</v>
      </c>
      <c r="F1468" t="str">
        <f t="shared" si="136"/>
        <v>Sat</v>
      </c>
      <c r="G1468">
        <f>WEEKNUM(Calender[[#This Row],[Date]])</f>
        <v>34</v>
      </c>
      <c r="H1468" s="110" t="str">
        <f>TEXT(Calender[[#This Row],[Date]],"yymmdd")</f>
        <v>300824</v>
      </c>
    </row>
    <row r="1469" spans="1:8" x14ac:dyDescent="0.3">
      <c r="A1469" s="17">
        <f t="shared" si="137"/>
        <v>47720</v>
      </c>
      <c r="B1469">
        <f t="shared" si="133"/>
        <v>2030</v>
      </c>
      <c r="C1469" t="str">
        <f t="shared" si="132"/>
        <v>Aug-30</v>
      </c>
      <c r="D1469">
        <f t="shared" si="134"/>
        <v>8</v>
      </c>
      <c r="E1469">
        <f t="shared" si="135"/>
        <v>25</v>
      </c>
      <c r="F1469" t="str">
        <f t="shared" si="136"/>
        <v>Sun</v>
      </c>
      <c r="G1469">
        <f>WEEKNUM(Calender[[#This Row],[Date]])</f>
        <v>35</v>
      </c>
      <c r="H1469" s="110" t="str">
        <f>TEXT(Calender[[#This Row],[Date]],"yymmdd")</f>
        <v>300825</v>
      </c>
    </row>
    <row r="1470" spans="1:8" x14ac:dyDescent="0.3">
      <c r="A1470" s="17">
        <f t="shared" si="137"/>
        <v>47721</v>
      </c>
      <c r="B1470">
        <f t="shared" si="133"/>
        <v>2030</v>
      </c>
      <c r="C1470" t="str">
        <f t="shared" si="132"/>
        <v>Aug-30</v>
      </c>
      <c r="D1470">
        <f t="shared" si="134"/>
        <v>8</v>
      </c>
      <c r="E1470">
        <f t="shared" si="135"/>
        <v>26</v>
      </c>
      <c r="F1470" t="str">
        <f t="shared" si="136"/>
        <v>Mon</v>
      </c>
      <c r="G1470">
        <f>WEEKNUM(Calender[[#This Row],[Date]])</f>
        <v>35</v>
      </c>
      <c r="H1470" s="110" t="str">
        <f>TEXT(Calender[[#This Row],[Date]],"yymmdd")</f>
        <v>300826</v>
      </c>
    </row>
    <row r="1471" spans="1:8" x14ac:dyDescent="0.3">
      <c r="A1471" s="17">
        <f t="shared" si="137"/>
        <v>47722</v>
      </c>
      <c r="B1471">
        <f t="shared" si="133"/>
        <v>2030</v>
      </c>
      <c r="C1471" t="str">
        <f t="shared" si="132"/>
        <v>Aug-30</v>
      </c>
      <c r="D1471">
        <f t="shared" si="134"/>
        <v>8</v>
      </c>
      <c r="E1471">
        <f t="shared" si="135"/>
        <v>27</v>
      </c>
      <c r="F1471" t="str">
        <f t="shared" si="136"/>
        <v>Tue</v>
      </c>
      <c r="G1471">
        <f>WEEKNUM(Calender[[#This Row],[Date]])</f>
        <v>35</v>
      </c>
      <c r="H1471" s="110" t="str">
        <f>TEXT(Calender[[#This Row],[Date]],"yymmdd")</f>
        <v>300827</v>
      </c>
    </row>
    <row r="1472" spans="1:8" x14ac:dyDescent="0.3">
      <c r="A1472" s="17">
        <f t="shared" si="137"/>
        <v>47723</v>
      </c>
      <c r="B1472">
        <f t="shared" si="133"/>
        <v>2030</v>
      </c>
      <c r="C1472" t="str">
        <f t="shared" si="132"/>
        <v>Aug-30</v>
      </c>
      <c r="D1472">
        <f t="shared" si="134"/>
        <v>8</v>
      </c>
      <c r="E1472">
        <f t="shared" si="135"/>
        <v>28</v>
      </c>
      <c r="F1472" t="str">
        <f t="shared" si="136"/>
        <v>Wed</v>
      </c>
      <c r="G1472">
        <f>WEEKNUM(Calender[[#This Row],[Date]])</f>
        <v>35</v>
      </c>
      <c r="H1472" s="110" t="str">
        <f>TEXT(Calender[[#This Row],[Date]],"yymmdd")</f>
        <v>300828</v>
      </c>
    </row>
    <row r="1473" spans="1:8" x14ac:dyDescent="0.3">
      <c r="A1473" s="17">
        <f t="shared" si="137"/>
        <v>47724</v>
      </c>
      <c r="B1473">
        <f t="shared" si="133"/>
        <v>2030</v>
      </c>
      <c r="C1473" t="str">
        <f t="shared" si="132"/>
        <v>Aug-30</v>
      </c>
      <c r="D1473">
        <f t="shared" si="134"/>
        <v>8</v>
      </c>
      <c r="E1473">
        <f t="shared" si="135"/>
        <v>29</v>
      </c>
      <c r="F1473" t="str">
        <f t="shared" si="136"/>
        <v>Thu</v>
      </c>
      <c r="G1473">
        <f>WEEKNUM(Calender[[#This Row],[Date]])</f>
        <v>35</v>
      </c>
      <c r="H1473" s="110" t="str">
        <f>TEXT(Calender[[#This Row],[Date]],"yymmdd")</f>
        <v>300829</v>
      </c>
    </row>
    <row r="1474" spans="1:8" x14ac:dyDescent="0.3">
      <c r="A1474" s="17">
        <f t="shared" si="137"/>
        <v>47725</v>
      </c>
      <c r="B1474">
        <f t="shared" si="133"/>
        <v>2030</v>
      </c>
      <c r="C1474" t="str">
        <f t="shared" ref="C1474:C1537" si="138">TEXT(A1474,"mmm-yy")</f>
        <v>Aug-30</v>
      </c>
      <c r="D1474">
        <f t="shared" si="134"/>
        <v>8</v>
      </c>
      <c r="E1474">
        <f t="shared" si="135"/>
        <v>30</v>
      </c>
      <c r="F1474" t="str">
        <f t="shared" si="136"/>
        <v>Fri</v>
      </c>
      <c r="G1474">
        <f>WEEKNUM(Calender[[#This Row],[Date]])</f>
        <v>35</v>
      </c>
      <c r="H1474" s="110" t="str">
        <f>TEXT(Calender[[#This Row],[Date]],"yymmdd")</f>
        <v>300830</v>
      </c>
    </row>
    <row r="1475" spans="1:8" x14ac:dyDescent="0.3">
      <c r="A1475" s="17">
        <f t="shared" si="137"/>
        <v>47726</v>
      </c>
      <c r="B1475">
        <f t="shared" ref="B1475:B1538" si="139">YEAR(A1475)</f>
        <v>2030</v>
      </c>
      <c r="C1475" t="str">
        <f t="shared" si="138"/>
        <v>Aug-30</v>
      </c>
      <c r="D1475">
        <f t="shared" ref="D1475:D1538" si="140">MONTH(A1475)</f>
        <v>8</v>
      </c>
      <c r="E1475">
        <f t="shared" ref="E1475:E1538" si="141">DAY(A1475)</f>
        <v>31</v>
      </c>
      <c r="F1475" t="str">
        <f t="shared" ref="F1475:F1538" si="142">TEXT(A1475,"ddd")</f>
        <v>Sat</v>
      </c>
      <c r="G1475">
        <f>WEEKNUM(Calender[[#This Row],[Date]])</f>
        <v>35</v>
      </c>
      <c r="H1475" s="110" t="str">
        <f>TEXT(Calender[[#This Row],[Date]],"yymmdd")</f>
        <v>300831</v>
      </c>
    </row>
    <row r="1476" spans="1:8" x14ac:dyDescent="0.3">
      <c r="A1476" s="17">
        <f t="shared" ref="A1476:A1539" si="143">A1475+1</f>
        <v>47727</v>
      </c>
      <c r="B1476">
        <f t="shared" si="139"/>
        <v>2030</v>
      </c>
      <c r="C1476" t="str">
        <f t="shared" si="138"/>
        <v>Sep-30</v>
      </c>
      <c r="D1476">
        <f t="shared" si="140"/>
        <v>9</v>
      </c>
      <c r="E1476">
        <f t="shared" si="141"/>
        <v>1</v>
      </c>
      <c r="F1476" t="str">
        <f t="shared" si="142"/>
        <v>Sun</v>
      </c>
      <c r="G1476">
        <f>WEEKNUM(Calender[[#This Row],[Date]])</f>
        <v>36</v>
      </c>
      <c r="H1476" s="110" t="str">
        <f>TEXT(Calender[[#This Row],[Date]],"yymmdd")</f>
        <v>300901</v>
      </c>
    </row>
    <row r="1477" spans="1:8" x14ac:dyDescent="0.3">
      <c r="A1477" s="17">
        <f t="shared" si="143"/>
        <v>47728</v>
      </c>
      <c r="B1477">
        <f t="shared" si="139"/>
        <v>2030</v>
      </c>
      <c r="C1477" t="str">
        <f t="shared" si="138"/>
        <v>Sep-30</v>
      </c>
      <c r="D1477">
        <f t="shared" si="140"/>
        <v>9</v>
      </c>
      <c r="E1477">
        <f t="shared" si="141"/>
        <v>2</v>
      </c>
      <c r="F1477" t="str">
        <f t="shared" si="142"/>
        <v>Mon</v>
      </c>
      <c r="G1477">
        <f>WEEKNUM(Calender[[#This Row],[Date]])</f>
        <v>36</v>
      </c>
      <c r="H1477" s="110" t="str">
        <f>TEXT(Calender[[#This Row],[Date]],"yymmdd")</f>
        <v>300902</v>
      </c>
    </row>
    <row r="1478" spans="1:8" x14ac:dyDescent="0.3">
      <c r="A1478" s="17">
        <f t="shared" si="143"/>
        <v>47729</v>
      </c>
      <c r="B1478">
        <f t="shared" si="139"/>
        <v>2030</v>
      </c>
      <c r="C1478" t="str">
        <f t="shared" si="138"/>
        <v>Sep-30</v>
      </c>
      <c r="D1478">
        <f t="shared" si="140"/>
        <v>9</v>
      </c>
      <c r="E1478">
        <f t="shared" si="141"/>
        <v>3</v>
      </c>
      <c r="F1478" t="str">
        <f t="shared" si="142"/>
        <v>Tue</v>
      </c>
      <c r="G1478">
        <f>WEEKNUM(Calender[[#This Row],[Date]])</f>
        <v>36</v>
      </c>
      <c r="H1478" s="110" t="str">
        <f>TEXT(Calender[[#This Row],[Date]],"yymmdd")</f>
        <v>300903</v>
      </c>
    </row>
    <row r="1479" spans="1:8" x14ac:dyDescent="0.3">
      <c r="A1479" s="17">
        <f t="shared" si="143"/>
        <v>47730</v>
      </c>
      <c r="B1479">
        <f t="shared" si="139"/>
        <v>2030</v>
      </c>
      <c r="C1479" t="str">
        <f t="shared" si="138"/>
        <v>Sep-30</v>
      </c>
      <c r="D1479">
        <f t="shared" si="140"/>
        <v>9</v>
      </c>
      <c r="E1479">
        <f t="shared" si="141"/>
        <v>4</v>
      </c>
      <c r="F1479" t="str">
        <f t="shared" si="142"/>
        <v>Wed</v>
      </c>
      <c r="G1479">
        <f>WEEKNUM(Calender[[#This Row],[Date]])</f>
        <v>36</v>
      </c>
      <c r="H1479" s="110" t="str">
        <f>TEXT(Calender[[#This Row],[Date]],"yymmdd")</f>
        <v>300904</v>
      </c>
    </row>
    <row r="1480" spans="1:8" x14ac:dyDescent="0.3">
      <c r="A1480" s="17">
        <f t="shared" si="143"/>
        <v>47731</v>
      </c>
      <c r="B1480">
        <f t="shared" si="139"/>
        <v>2030</v>
      </c>
      <c r="C1480" t="str">
        <f t="shared" si="138"/>
        <v>Sep-30</v>
      </c>
      <c r="D1480">
        <f t="shared" si="140"/>
        <v>9</v>
      </c>
      <c r="E1480">
        <f t="shared" si="141"/>
        <v>5</v>
      </c>
      <c r="F1480" t="str">
        <f t="shared" si="142"/>
        <v>Thu</v>
      </c>
      <c r="G1480">
        <f>WEEKNUM(Calender[[#This Row],[Date]])</f>
        <v>36</v>
      </c>
      <c r="H1480" s="110" t="str">
        <f>TEXT(Calender[[#This Row],[Date]],"yymmdd")</f>
        <v>300905</v>
      </c>
    </row>
    <row r="1481" spans="1:8" x14ac:dyDescent="0.3">
      <c r="A1481" s="17">
        <f t="shared" si="143"/>
        <v>47732</v>
      </c>
      <c r="B1481">
        <f t="shared" si="139"/>
        <v>2030</v>
      </c>
      <c r="C1481" t="str">
        <f t="shared" si="138"/>
        <v>Sep-30</v>
      </c>
      <c r="D1481">
        <f t="shared" si="140"/>
        <v>9</v>
      </c>
      <c r="E1481">
        <f t="shared" si="141"/>
        <v>6</v>
      </c>
      <c r="F1481" t="str">
        <f t="shared" si="142"/>
        <v>Fri</v>
      </c>
      <c r="G1481">
        <f>WEEKNUM(Calender[[#This Row],[Date]])</f>
        <v>36</v>
      </c>
      <c r="H1481" s="110" t="str">
        <f>TEXT(Calender[[#This Row],[Date]],"yymmdd")</f>
        <v>300906</v>
      </c>
    </row>
    <row r="1482" spans="1:8" x14ac:dyDescent="0.3">
      <c r="A1482" s="17">
        <f t="shared" si="143"/>
        <v>47733</v>
      </c>
      <c r="B1482">
        <f t="shared" si="139"/>
        <v>2030</v>
      </c>
      <c r="C1482" t="str">
        <f t="shared" si="138"/>
        <v>Sep-30</v>
      </c>
      <c r="D1482">
        <f t="shared" si="140"/>
        <v>9</v>
      </c>
      <c r="E1482">
        <f t="shared" si="141"/>
        <v>7</v>
      </c>
      <c r="F1482" t="str">
        <f t="shared" si="142"/>
        <v>Sat</v>
      </c>
      <c r="G1482">
        <f>WEEKNUM(Calender[[#This Row],[Date]])</f>
        <v>36</v>
      </c>
      <c r="H1482" s="110" t="str">
        <f>TEXT(Calender[[#This Row],[Date]],"yymmdd")</f>
        <v>300907</v>
      </c>
    </row>
    <row r="1483" spans="1:8" x14ac:dyDescent="0.3">
      <c r="A1483" s="17">
        <f t="shared" si="143"/>
        <v>47734</v>
      </c>
      <c r="B1483">
        <f t="shared" si="139"/>
        <v>2030</v>
      </c>
      <c r="C1483" t="str">
        <f t="shared" si="138"/>
        <v>Sep-30</v>
      </c>
      <c r="D1483">
        <f t="shared" si="140"/>
        <v>9</v>
      </c>
      <c r="E1483">
        <f t="shared" si="141"/>
        <v>8</v>
      </c>
      <c r="F1483" t="str">
        <f t="shared" si="142"/>
        <v>Sun</v>
      </c>
      <c r="G1483">
        <f>WEEKNUM(Calender[[#This Row],[Date]])</f>
        <v>37</v>
      </c>
      <c r="H1483" s="110" t="str">
        <f>TEXT(Calender[[#This Row],[Date]],"yymmdd")</f>
        <v>300908</v>
      </c>
    </row>
    <row r="1484" spans="1:8" x14ac:dyDescent="0.3">
      <c r="A1484" s="17">
        <f t="shared" si="143"/>
        <v>47735</v>
      </c>
      <c r="B1484">
        <f t="shared" si="139"/>
        <v>2030</v>
      </c>
      <c r="C1484" t="str">
        <f t="shared" si="138"/>
        <v>Sep-30</v>
      </c>
      <c r="D1484">
        <f t="shared" si="140"/>
        <v>9</v>
      </c>
      <c r="E1484">
        <f t="shared" si="141"/>
        <v>9</v>
      </c>
      <c r="F1484" t="str">
        <f t="shared" si="142"/>
        <v>Mon</v>
      </c>
      <c r="G1484">
        <f>WEEKNUM(Calender[[#This Row],[Date]])</f>
        <v>37</v>
      </c>
      <c r="H1484" s="110" t="str">
        <f>TEXT(Calender[[#This Row],[Date]],"yymmdd")</f>
        <v>300909</v>
      </c>
    </row>
    <row r="1485" spans="1:8" x14ac:dyDescent="0.3">
      <c r="A1485" s="17">
        <f t="shared" si="143"/>
        <v>47736</v>
      </c>
      <c r="B1485">
        <f t="shared" si="139"/>
        <v>2030</v>
      </c>
      <c r="C1485" t="str">
        <f t="shared" si="138"/>
        <v>Sep-30</v>
      </c>
      <c r="D1485">
        <f t="shared" si="140"/>
        <v>9</v>
      </c>
      <c r="E1485">
        <f t="shared" si="141"/>
        <v>10</v>
      </c>
      <c r="F1485" t="str">
        <f t="shared" si="142"/>
        <v>Tue</v>
      </c>
      <c r="G1485">
        <f>WEEKNUM(Calender[[#This Row],[Date]])</f>
        <v>37</v>
      </c>
      <c r="H1485" s="110" t="str">
        <f>TEXT(Calender[[#This Row],[Date]],"yymmdd")</f>
        <v>300910</v>
      </c>
    </row>
    <row r="1486" spans="1:8" x14ac:dyDescent="0.3">
      <c r="A1486" s="17">
        <f t="shared" si="143"/>
        <v>47737</v>
      </c>
      <c r="B1486">
        <f t="shared" si="139"/>
        <v>2030</v>
      </c>
      <c r="C1486" t="str">
        <f t="shared" si="138"/>
        <v>Sep-30</v>
      </c>
      <c r="D1486">
        <f t="shared" si="140"/>
        <v>9</v>
      </c>
      <c r="E1486">
        <f t="shared" si="141"/>
        <v>11</v>
      </c>
      <c r="F1486" t="str">
        <f t="shared" si="142"/>
        <v>Wed</v>
      </c>
      <c r="G1486">
        <f>WEEKNUM(Calender[[#This Row],[Date]])</f>
        <v>37</v>
      </c>
      <c r="H1486" s="110" t="str">
        <f>TEXT(Calender[[#This Row],[Date]],"yymmdd")</f>
        <v>300911</v>
      </c>
    </row>
    <row r="1487" spans="1:8" x14ac:dyDescent="0.3">
      <c r="A1487" s="17">
        <f t="shared" si="143"/>
        <v>47738</v>
      </c>
      <c r="B1487">
        <f t="shared" si="139"/>
        <v>2030</v>
      </c>
      <c r="C1487" t="str">
        <f t="shared" si="138"/>
        <v>Sep-30</v>
      </c>
      <c r="D1487">
        <f t="shared" si="140"/>
        <v>9</v>
      </c>
      <c r="E1487">
        <f t="shared" si="141"/>
        <v>12</v>
      </c>
      <c r="F1487" t="str">
        <f t="shared" si="142"/>
        <v>Thu</v>
      </c>
      <c r="G1487">
        <f>WEEKNUM(Calender[[#This Row],[Date]])</f>
        <v>37</v>
      </c>
      <c r="H1487" s="110" t="str">
        <f>TEXT(Calender[[#This Row],[Date]],"yymmdd")</f>
        <v>300912</v>
      </c>
    </row>
    <row r="1488" spans="1:8" x14ac:dyDescent="0.3">
      <c r="A1488" s="17">
        <f t="shared" si="143"/>
        <v>47739</v>
      </c>
      <c r="B1488">
        <f t="shared" si="139"/>
        <v>2030</v>
      </c>
      <c r="C1488" t="str">
        <f t="shared" si="138"/>
        <v>Sep-30</v>
      </c>
      <c r="D1488">
        <f t="shared" si="140"/>
        <v>9</v>
      </c>
      <c r="E1488">
        <f t="shared" si="141"/>
        <v>13</v>
      </c>
      <c r="F1488" t="str">
        <f t="shared" si="142"/>
        <v>Fri</v>
      </c>
      <c r="G1488">
        <f>WEEKNUM(Calender[[#This Row],[Date]])</f>
        <v>37</v>
      </c>
      <c r="H1488" s="110" t="str">
        <f>TEXT(Calender[[#This Row],[Date]],"yymmdd")</f>
        <v>300913</v>
      </c>
    </row>
    <row r="1489" spans="1:8" x14ac:dyDescent="0.3">
      <c r="A1489" s="17">
        <f t="shared" si="143"/>
        <v>47740</v>
      </c>
      <c r="B1489">
        <f t="shared" si="139"/>
        <v>2030</v>
      </c>
      <c r="C1489" t="str">
        <f t="shared" si="138"/>
        <v>Sep-30</v>
      </c>
      <c r="D1489">
        <f t="shared" si="140"/>
        <v>9</v>
      </c>
      <c r="E1489">
        <f t="shared" si="141"/>
        <v>14</v>
      </c>
      <c r="F1489" t="str">
        <f t="shared" si="142"/>
        <v>Sat</v>
      </c>
      <c r="G1489">
        <f>WEEKNUM(Calender[[#This Row],[Date]])</f>
        <v>37</v>
      </c>
      <c r="H1489" s="110" t="str">
        <f>TEXT(Calender[[#This Row],[Date]],"yymmdd")</f>
        <v>300914</v>
      </c>
    </row>
    <row r="1490" spans="1:8" x14ac:dyDescent="0.3">
      <c r="A1490" s="17">
        <f t="shared" si="143"/>
        <v>47741</v>
      </c>
      <c r="B1490">
        <f t="shared" si="139"/>
        <v>2030</v>
      </c>
      <c r="C1490" t="str">
        <f t="shared" si="138"/>
        <v>Sep-30</v>
      </c>
      <c r="D1490">
        <f t="shared" si="140"/>
        <v>9</v>
      </c>
      <c r="E1490">
        <f t="shared" si="141"/>
        <v>15</v>
      </c>
      <c r="F1490" t="str">
        <f t="shared" si="142"/>
        <v>Sun</v>
      </c>
      <c r="G1490">
        <f>WEEKNUM(Calender[[#This Row],[Date]])</f>
        <v>38</v>
      </c>
      <c r="H1490" s="110" t="str">
        <f>TEXT(Calender[[#This Row],[Date]],"yymmdd")</f>
        <v>300915</v>
      </c>
    </row>
    <row r="1491" spans="1:8" x14ac:dyDescent="0.3">
      <c r="A1491" s="17">
        <f t="shared" si="143"/>
        <v>47742</v>
      </c>
      <c r="B1491">
        <f t="shared" si="139"/>
        <v>2030</v>
      </c>
      <c r="C1491" t="str">
        <f t="shared" si="138"/>
        <v>Sep-30</v>
      </c>
      <c r="D1491">
        <f t="shared" si="140"/>
        <v>9</v>
      </c>
      <c r="E1491">
        <f t="shared" si="141"/>
        <v>16</v>
      </c>
      <c r="F1491" t="str">
        <f t="shared" si="142"/>
        <v>Mon</v>
      </c>
      <c r="G1491">
        <f>WEEKNUM(Calender[[#This Row],[Date]])</f>
        <v>38</v>
      </c>
      <c r="H1491" s="110" t="str">
        <f>TEXT(Calender[[#This Row],[Date]],"yymmdd")</f>
        <v>300916</v>
      </c>
    </row>
    <row r="1492" spans="1:8" x14ac:dyDescent="0.3">
      <c r="A1492" s="17">
        <f t="shared" si="143"/>
        <v>47743</v>
      </c>
      <c r="B1492">
        <f t="shared" si="139"/>
        <v>2030</v>
      </c>
      <c r="C1492" t="str">
        <f t="shared" si="138"/>
        <v>Sep-30</v>
      </c>
      <c r="D1492">
        <f t="shared" si="140"/>
        <v>9</v>
      </c>
      <c r="E1492">
        <f t="shared" si="141"/>
        <v>17</v>
      </c>
      <c r="F1492" t="str">
        <f t="shared" si="142"/>
        <v>Tue</v>
      </c>
      <c r="G1492">
        <f>WEEKNUM(Calender[[#This Row],[Date]])</f>
        <v>38</v>
      </c>
      <c r="H1492" s="110" t="str">
        <f>TEXT(Calender[[#This Row],[Date]],"yymmdd")</f>
        <v>300917</v>
      </c>
    </row>
    <row r="1493" spans="1:8" x14ac:dyDescent="0.3">
      <c r="A1493" s="17">
        <f t="shared" si="143"/>
        <v>47744</v>
      </c>
      <c r="B1493">
        <f t="shared" si="139"/>
        <v>2030</v>
      </c>
      <c r="C1493" t="str">
        <f t="shared" si="138"/>
        <v>Sep-30</v>
      </c>
      <c r="D1493">
        <f t="shared" si="140"/>
        <v>9</v>
      </c>
      <c r="E1493">
        <f t="shared" si="141"/>
        <v>18</v>
      </c>
      <c r="F1493" t="str">
        <f t="shared" si="142"/>
        <v>Wed</v>
      </c>
      <c r="G1493">
        <f>WEEKNUM(Calender[[#This Row],[Date]])</f>
        <v>38</v>
      </c>
      <c r="H1493" s="110" t="str">
        <f>TEXT(Calender[[#This Row],[Date]],"yymmdd")</f>
        <v>300918</v>
      </c>
    </row>
    <row r="1494" spans="1:8" x14ac:dyDescent="0.3">
      <c r="A1494" s="17">
        <f t="shared" si="143"/>
        <v>47745</v>
      </c>
      <c r="B1494">
        <f t="shared" si="139"/>
        <v>2030</v>
      </c>
      <c r="C1494" t="str">
        <f t="shared" si="138"/>
        <v>Sep-30</v>
      </c>
      <c r="D1494">
        <f t="shared" si="140"/>
        <v>9</v>
      </c>
      <c r="E1494">
        <f t="shared" si="141"/>
        <v>19</v>
      </c>
      <c r="F1494" t="str">
        <f t="shared" si="142"/>
        <v>Thu</v>
      </c>
      <c r="G1494">
        <f>WEEKNUM(Calender[[#This Row],[Date]])</f>
        <v>38</v>
      </c>
      <c r="H1494" s="110" t="str">
        <f>TEXT(Calender[[#This Row],[Date]],"yymmdd")</f>
        <v>300919</v>
      </c>
    </row>
    <row r="1495" spans="1:8" x14ac:dyDescent="0.3">
      <c r="A1495" s="17">
        <f t="shared" si="143"/>
        <v>47746</v>
      </c>
      <c r="B1495">
        <f t="shared" si="139"/>
        <v>2030</v>
      </c>
      <c r="C1495" t="str">
        <f t="shared" si="138"/>
        <v>Sep-30</v>
      </c>
      <c r="D1495">
        <f t="shared" si="140"/>
        <v>9</v>
      </c>
      <c r="E1495">
        <f t="shared" si="141"/>
        <v>20</v>
      </c>
      <c r="F1495" t="str">
        <f t="shared" si="142"/>
        <v>Fri</v>
      </c>
      <c r="G1495">
        <f>WEEKNUM(Calender[[#This Row],[Date]])</f>
        <v>38</v>
      </c>
      <c r="H1495" s="110" t="str">
        <f>TEXT(Calender[[#This Row],[Date]],"yymmdd")</f>
        <v>300920</v>
      </c>
    </row>
    <row r="1496" spans="1:8" x14ac:dyDescent="0.3">
      <c r="A1496" s="17">
        <f t="shared" si="143"/>
        <v>47747</v>
      </c>
      <c r="B1496">
        <f t="shared" si="139"/>
        <v>2030</v>
      </c>
      <c r="C1496" t="str">
        <f t="shared" si="138"/>
        <v>Sep-30</v>
      </c>
      <c r="D1496">
        <f t="shared" si="140"/>
        <v>9</v>
      </c>
      <c r="E1496">
        <f t="shared" si="141"/>
        <v>21</v>
      </c>
      <c r="F1496" t="str">
        <f t="shared" si="142"/>
        <v>Sat</v>
      </c>
      <c r="G1496">
        <f>WEEKNUM(Calender[[#This Row],[Date]])</f>
        <v>38</v>
      </c>
      <c r="H1496" s="110" t="str">
        <f>TEXT(Calender[[#This Row],[Date]],"yymmdd")</f>
        <v>300921</v>
      </c>
    </row>
    <row r="1497" spans="1:8" x14ac:dyDescent="0.3">
      <c r="A1497" s="17">
        <f t="shared" si="143"/>
        <v>47748</v>
      </c>
      <c r="B1497">
        <f t="shared" si="139"/>
        <v>2030</v>
      </c>
      <c r="C1497" t="str">
        <f t="shared" si="138"/>
        <v>Sep-30</v>
      </c>
      <c r="D1497">
        <f t="shared" si="140"/>
        <v>9</v>
      </c>
      <c r="E1497">
        <f t="shared" si="141"/>
        <v>22</v>
      </c>
      <c r="F1497" t="str">
        <f t="shared" si="142"/>
        <v>Sun</v>
      </c>
      <c r="G1497">
        <f>WEEKNUM(Calender[[#This Row],[Date]])</f>
        <v>39</v>
      </c>
      <c r="H1497" s="110" t="str">
        <f>TEXT(Calender[[#This Row],[Date]],"yymmdd")</f>
        <v>300922</v>
      </c>
    </row>
    <row r="1498" spans="1:8" x14ac:dyDescent="0.3">
      <c r="A1498" s="17">
        <f t="shared" si="143"/>
        <v>47749</v>
      </c>
      <c r="B1498">
        <f t="shared" si="139"/>
        <v>2030</v>
      </c>
      <c r="C1498" t="str">
        <f t="shared" si="138"/>
        <v>Sep-30</v>
      </c>
      <c r="D1498">
        <f t="shared" si="140"/>
        <v>9</v>
      </c>
      <c r="E1498">
        <f t="shared" si="141"/>
        <v>23</v>
      </c>
      <c r="F1498" t="str">
        <f t="shared" si="142"/>
        <v>Mon</v>
      </c>
      <c r="G1498">
        <f>WEEKNUM(Calender[[#This Row],[Date]])</f>
        <v>39</v>
      </c>
      <c r="H1498" s="110" t="str">
        <f>TEXT(Calender[[#This Row],[Date]],"yymmdd")</f>
        <v>300923</v>
      </c>
    </row>
    <row r="1499" spans="1:8" x14ac:dyDescent="0.3">
      <c r="A1499" s="17">
        <f t="shared" si="143"/>
        <v>47750</v>
      </c>
      <c r="B1499">
        <f t="shared" si="139"/>
        <v>2030</v>
      </c>
      <c r="C1499" t="str">
        <f t="shared" si="138"/>
        <v>Sep-30</v>
      </c>
      <c r="D1499">
        <f t="shared" si="140"/>
        <v>9</v>
      </c>
      <c r="E1499">
        <f t="shared" si="141"/>
        <v>24</v>
      </c>
      <c r="F1499" t="str">
        <f t="shared" si="142"/>
        <v>Tue</v>
      </c>
      <c r="G1499">
        <f>WEEKNUM(Calender[[#This Row],[Date]])</f>
        <v>39</v>
      </c>
      <c r="H1499" s="110" t="str">
        <f>TEXT(Calender[[#This Row],[Date]],"yymmdd")</f>
        <v>300924</v>
      </c>
    </row>
    <row r="1500" spans="1:8" x14ac:dyDescent="0.3">
      <c r="A1500" s="17">
        <f t="shared" si="143"/>
        <v>47751</v>
      </c>
      <c r="B1500">
        <f t="shared" si="139"/>
        <v>2030</v>
      </c>
      <c r="C1500" t="str">
        <f t="shared" si="138"/>
        <v>Sep-30</v>
      </c>
      <c r="D1500">
        <f t="shared" si="140"/>
        <v>9</v>
      </c>
      <c r="E1500">
        <f t="shared" si="141"/>
        <v>25</v>
      </c>
      <c r="F1500" t="str">
        <f t="shared" si="142"/>
        <v>Wed</v>
      </c>
      <c r="G1500">
        <f>WEEKNUM(Calender[[#This Row],[Date]])</f>
        <v>39</v>
      </c>
      <c r="H1500" s="110" t="str">
        <f>TEXT(Calender[[#This Row],[Date]],"yymmdd")</f>
        <v>300925</v>
      </c>
    </row>
    <row r="1501" spans="1:8" x14ac:dyDescent="0.3">
      <c r="A1501" s="17">
        <f t="shared" si="143"/>
        <v>47752</v>
      </c>
      <c r="B1501">
        <f t="shared" si="139"/>
        <v>2030</v>
      </c>
      <c r="C1501" t="str">
        <f t="shared" si="138"/>
        <v>Sep-30</v>
      </c>
      <c r="D1501">
        <f t="shared" si="140"/>
        <v>9</v>
      </c>
      <c r="E1501">
        <f t="shared" si="141"/>
        <v>26</v>
      </c>
      <c r="F1501" t="str">
        <f t="shared" si="142"/>
        <v>Thu</v>
      </c>
      <c r="G1501">
        <f>WEEKNUM(Calender[[#This Row],[Date]])</f>
        <v>39</v>
      </c>
      <c r="H1501" s="110" t="str">
        <f>TEXT(Calender[[#This Row],[Date]],"yymmdd")</f>
        <v>300926</v>
      </c>
    </row>
    <row r="1502" spans="1:8" x14ac:dyDescent="0.3">
      <c r="A1502" s="17">
        <f t="shared" si="143"/>
        <v>47753</v>
      </c>
      <c r="B1502">
        <f t="shared" si="139"/>
        <v>2030</v>
      </c>
      <c r="C1502" t="str">
        <f t="shared" si="138"/>
        <v>Sep-30</v>
      </c>
      <c r="D1502">
        <f t="shared" si="140"/>
        <v>9</v>
      </c>
      <c r="E1502">
        <f t="shared" si="141"/>
        <v>27</v>
      </c>
      <c r="F1502" t="str">
        <f t="shared" si="142"/>
        <v>Fri</v>
      </c>
      <c r="G1502">
        <f>WEEKNUM(Calender[[#This Row],[Date]])</f>
        <v>39</v>
      </c>
      <c r="H1502" s="110" t="str">
        <f>TEXT(Calender[[#This Row],[Date]],"yymmdd")</f>
        <v>300927</v>
      </c>
    </row>
    <row r="1503" spans="1:8" x14ac:dyDescent="0.3">
      <c r="A1503" s="17">
        <f t="shared" si="143"/>
        <v>47754</v>
      </c>
      <c r="B1503">
        <f t="shared" si="139"/>
        <v>2030</v>
      </c>
      <c r="C1503" t="str">
        <f t="shared" si="138"/>
        <v>Sep-30</v>
      </c>
      <c r="D1503">
        <f t="shared" si="140"/>
        <v>9</v>
      </c>
      <c r="E1503">
        <f t="shared" si="141"/>
        <v>28</v>
      </c>
      <c r="F1503" t="str">
        <f t="shared" si="142"/>
        <v>Sat</v>
      </c>
      <c r="G1503">
        <f>WEEKNUM(Calender[[#This Row],[Date]])</f>
        <v>39</v>
      </c>
      <c r="H1503" s="110" t="str">
        <f>TEXT(Calender[[#This Row],[Date]],"yymmdd")</f>
        <v>300928</v>
      </c>
    </row>
    <row r="1504" spans="1:8" x14ac:dyDescent="0.3">
      <c r="A1504" s="17">
        <f t="shared" si="143"/>
        <v>47755</v>
      </c>
      <c r="B1504">
        <f t="shared" si="139"/>
        <v>2030</v>
      </c>
      <c r="C1504" t="str">
        <f t="shared" si="138"/>
        <v>Sep-30</v>
      </c>
      <c r="D1504">
        <f t="shared" si="140"/>
        <v>9</v>
      </c>
      <c r="E1504">
        <f t="shared" si="141"/>
        <v>29</v>
      </c>
      <c r="F1504" t="str">
        <f t="shared" si="142"/>
        <v>Sun</v>
      </c>
      <c r="G1504">
        <f>WEEKNUM(Calender[[#This Row],[Date]])</f>
        <v>40</v>
      </c>
      <c r="H1504" s="110" t="str">
        <f>TEXT(Calender[[#This Row],[Date]],"yymmdd")</f>
        <v>300929</v>
      </c>
    </row>
    <row r="1505" spans="1:8" x14ac:dyDescent="0.3">
      <c r="A1505" s="17">
        <f t="shared" si="143"/>
        <v>47756</v>
      </c>
      <c r="B1505">
        <f t="shared" si="139"/>
        <v>2030</v>
      </c>
      <c r="C1505" t="str">
        <f t="shared" si="138"/>
        <v>Sep-30</v>
      </c>
      <c r="D1505">
        <f t="shared" si="140"/>
        <v>9</v>
      </c>
      <c r="E1505">
        <f t="shared" si="141"/>
        <v>30</v>
      </c>
      <c r="F1505" t="str">
        <f t="shared" si="142"/>
        <v>Mon</v>
      </c>
      <c r="G1505">
        <f>WEEKNUM(Calender[[#This Row],[Date]])</f>
        <v>40</v>
      </c>
      <c r="H1505" s="110" t="str">
        <f>TEXT(Calender[[#This Row],[Date]],"yymmdd")</f>
        <v>300930</v>
      </c>
    </row>
    <row r="1506" spans="1:8" x14ac:dyDescent="0.3">
      <c r="A1506" s="17">
        <f t="shared" si="143"/>
        <v>47757</v>
      </c>
      <c r="B1506">
        <f t="shared" si="139"/>
        <v>2030</v>
      </c>
      <c r="C1506" t="str">
        <f t="shared" si="138"/>
        <v>Oct-30</v>
      </c>
      <c r="D1506">
        <f t="shared" si="140"/>
        <v>10</v>
      </c>
      <c r="E1506">
        <f t="shared" si="141"/>
        <v>1</v>
      </c>
      <c r="F1506" t="str">
        <f t="shared" si="142"/>
        <v>Tue</v>
      </c>
      <c r="G1506">
        <f>WEEKNUM(Calender[[#This Row],[Date]])</f>
        <v>40</v>
      </c>
      <c r="H1506" s="110" t="str">
        <f>TEXT(Calender[[#This Row],[Date]],"yymmdd")</f>
        <v>301001</v>
      </c>
    </row>
    <row r="1507" spans="1:8" x14ac:dyDescent="0.3">
      <c r="A1507" s="17">
        <f t="shared" si="143"/>
        <v>47758</v>
      </c>
      <c r="B1507">
        <f t="shared" si="139"/>
        <v>2030</v>
      </c>
      <c r="C1507" t="str">
        <f t="shared" si="138"/>
        <v>Oct-30</v>
      </c>
      <c r="D1507">
        <f t="shared" si="140"/>
        <v>10</v>
      </c>
      <c r="E1507">
        <f t="shared" si="141"/>
        <v>2</v>
      </c>
      <c r="F1507" t="str">
        <f t="shared" si="142"/>
        <v>Wed</v>
      </c>
      <c r="G1507">
        <f>WEEKNUM(Calender[[#This Row],[Date]])</f>
        <v>40</v>
      </c>
      <c r="H1507" s="110" t="str">
        <f>TEXT(Calender[[#This Row],[Date]],"yymmdd")</f>
        <v>301002</v>
      </c>
    </row>
    <row r="1508" spans="1:8" x14ac:dyDescent="0.3">
      <c r="A1508" s="17">
        <f t="shared" si="143"/>
        <v>47759</v>
      </c>
      <c r="B1508">
        <f t="shared" si="139"/>
        <v>2030</v>
      </c>
      <c r="C1508" t="str">
        <f t="shared" si="138"/>
        <v>Oct-30</v>
      </c>
      <c r="D1508">
        <f t="shared" si="140"/>
        <v>10</v>
      </c>
      <c r="E1508">
        <f t="shared" si="141"/>
        <v>3</v>
      </c>
      <c r="F1508" t="str">
        <f t="shared" si="142"/>
        <v>Thu</v>
      </c>
      <c r="G1508">
        <f>WEEKNUM(Calender[[#This Row],[Date]])</f>
        <v>40</v>
      </c>
      <c r="H1508" s="110" t="str">
        <f>TEXT(Calender[[#This Row],[Date]],"yymmdd")</f>
        <v>301003</v>
      </c>
    </row>
    <row r="1509" spans="1:8" x14ac:dyDescent="0.3">
      <c r="A1509" s="17">
        <f t="shared" si="143"/>
        <v>47760</v>
      </c>
      <c r="B1509">
        <f t="shared" si="139"/>
        <v>2030</v>
      </c>
      <c r="C1509" t="str">
        <f t="shared" si="138"/>
        <v>Oct-30</v>
      </c>
      <c r="D1509">
        <f t="shared" si="140"/>
        <v>10</v>
      </c>
      <c r="E1509">
        <f t="shared" si="141"/>
        <v>4</v>
      </c>
      <c r="F1509" t="str">
        <f t="shared" si="142"/>
        <v>Fri</v>
      </c>
      <c r="G1509">
        <f>WEEKNUM(Calender[[#This Row],[Date]])</f>
        <v>40</v>
      </c>
      <c r="H1509" s="110" t="str">
        <f>TEXT(Calender[[#This Row],[Date]],"yymmdd")</f>
        <v>301004</v>
      </c>
    </row>
    <row r="1510" spans="1:8" x14ac:dyDescent="0.3">
      <c r="A1510" s="17">
        <f t="shared" si="143"/>
        <v>47761</v>
      </c>
      <c r="B1510">
        <f t="shared" si="139"/>
        <v>2030</v>
      </c>
      <c r="C1510" t="str">
        <f t="shared" si="138"/>
        <v>Oct-30</v>
      </c>
      <c r="D1510">
        <f t="shared" si="140"/>
        <v>10</v>
      </c>
      <c r="E1510">
        <f t="shared" si="141"/>
        <v>5</v>
      </c>
      <c r="F1510" t="str">
        <f t="shared" si="142"/>
        <v>Sat</v>
      </c>
      <c r="G1510">
        <f>WEEKNUM(Calender[[#This Row],[Date]])</f>
        <v>40</v>
      </c>
      <c r="H1510" s="110" t="str">
        <f>TEXT(Calender[[#This Row],[Date]],"yymmdd")</f>
        <v>301005</v>
      </c>
    </row>
    <row r="1511" spans="1:8" x14ac:dyDescent="0.3">
      <c r="A1511" s="17">
        <f t="shared" si="143"/>
        <v>47762</v>
      </c>
      <c r="B1511">
        <f t="shared" si="139"/>
        <v>2030</v>
      </c>
      <c r="C1511" t="str">
        <f t="shared" si="138"/>
        <v>Oct-30</v>
      </c>
      <c r="D1511">
        <f t="shared" si="140"/>
        <v>10</v>
      </c>
      <c r="E1511">
        <f t="shared" si="141"/>
        <v>6</v>
      </c>
      <c r="F1511" t="str">
        <f t="shared" si="142"/>
        <v>Sun</v>
      </c>
      <c r="G1511">
        <f>WEEKNUM(Calender[[#This Row],[Date]])</f>
        <v>41</v>
      </c>
      <c r="H1511" s="110" t="str">
        <f>TEXT(Calender[[#This Row],[Date]],"yymmdd")</f>
        <v>301006</v>
      </c>
    </row>
    <row r="1512" spans="1:8" x14ac:dyDescent="0.3">
      <c r="A1512" s="17">
        <f t="shared" si="143"/>
        <v>47763</v>
      </c>
      <c r="B1512">
        <f t="shared" si="139"/>
        <v>2030</v>
      </c>
      <c r="C1512" t="str">
        <f t="shared" si="138"/>
        <v>Oct-30</v>
      </c>
      <c r="D1512">
        <f t="shared" si="140"/>
        <v>10</v>
      </c>
      <c r="E1512">
        <f t="shared" si="141"/>
        <v>7</v>
      </c>
      <c r="F1512" t="str">
        <f t="shared" si="142"/>
        <v>Mon</v>
      </c>
      <c r="G1512">
        <f>WEEKNUM(Calender[[#This Row],[Date]])</f>
        <v>41</v>
      </c>
      <c r="H1512" s="110" t="str">
        <f>TEXT(Calender[[#This Row],[Date]],"yymmdd")</f>
        <v>301007</v>
      </c>
    </row>
    <row r="1513" spans="1:8" x14ac:dyDescent="0.3">
      <c r="A1513" s="17">
        <f t="shared" si="143"/>
        <v>47764</v>
      </c>
      <c r="B1513">
        <f t="shared" si="139"/>
        <v>2030</v>
      </c>
      <c r="C1513" t="str">
        <f t="shared" si="138"/>
        <v>Oct-30</v>
      </c>
      <c r="D1513">
        <f t="shared" si="140"/>
        <v>10</v>
      </c>
      <c r="E1513">
        <f t="shared" si="141"/>
        <v>8</v>
      </c>
      <c r="F1513" t="str">
        <f t="shared" si="142"/>
        <v>Tue</v>
      </c>
      <c r="G1513">
        <f>WEEKNUM(Calender[[#This Row],[Date]])</f>
        <v>41</v>
      </c>
      <c r="H1513" s="110" t="str">
        <f>TEXT(Calender[[#This Row],[Date]],"yymmdd")</f>
        <v>301008</v>
      </c>
    </row>
    <row r="1514" spans="1:8" x14ac:dyDescent="0.3">
      <c r="A1514" s="17">
        <f t="shared" si="143"/>
        <v>47765</v>
      </c>
      <c r="B1514">
        <f t="shared" si="139"/>
        <v>2030</v>
      </c>
      <c r="C1514" t="str">
        <f t="shared" si="138"/>
        <v>Oct-30</v>
      </c>
      <c r="D1514">
        <f t="shared" si="140"/>
        <v>10</v>
      </c>
      <c r="E1514">
        <f t="shared" si="141"/>
        <v>9</v>
      </c>
      <c r="F1514" t="str">
        <f t="shared" si="142"/>
        <v>Wed</v>
      </c>
      <c r="G1514">
        <f>WEEKNUM(Calender[[#This Row],[Date]])</f>
        <v>41</v>
      </c>
      <c r="H1514" s="110" t="str">
        <f>TEXT(Calender[[#This Row],[Date]],"yymmdd")</f>
        <v>301009</v>
      </c>
    </row>
    <row r="1515" spans="1:8" x14ac:dyDescent="0.3">
      <c r="A1515" s="17">
        <f t="shared" si="143"/>
        <v>47766</v>
      </c>
      <c r="B1515">
        <f t="shared" si="139"/>
        <v>2030</v>
      </c>
      <c r="C1515" t="str">
        <f t="shared" si="138"/>
        <v>Oct-30</v>
      </c>
      <c r="D1515">
        <f t="shared" si="140"/>
        <v>10</v>
      </c>
      <c r="E1515">
        <f t="shared" si="141"/>
        <v>10</v>
      </c>
      <c r="F1515" t="str">
        <f t="shared" si="142"/>
        <v>Thu</v>
      </c>
      <c r="G1515">
        <f>WEEKNUM(Calender[[#This Row],[Date]])</f>
        <v>41</v>
      </c>
      <c r="H1515" s="110" t="str">
        <f>TEXT(Calender[[#This Row],[Date]],"yymmdd")</f>
        <v>301010</v>
      </c>
    </row>
    <row r="1516" spans="1:8" x14ac:dyDescent="0.3">
      <c r="A1516" s="17">
        <f t="shared" si="143"/>
        <v>47767</v>
      </c>
      <c r="B1516">
        <f t="shared" si="139"/>
        <v>2030</v>
      </c>
      <c r="C1516" t="str">
        <f t="shared" si="138"/>
        <v>Oct-30</v>
      </c>
      <c r="D1516">
        <f t="shared" si="140"/>
        <v>10</v>
      </c>
      <c r="E1516">
        <f t="shared" si="141"/>
        <v>11</v>
      </c>
      <c r="F1516" t="str">
        <f t="shared" si="142"/>
        <v>Fri</v>
      </c>
      <c r="G1516">
        <f>WEEKNUM(Calender[[#This Row],[Date]])</f>
        <v>41</v>
      </c>
      <c r="H1516" s="110" t="str">
        <f>TEXT(Calender[[#This Row],[Date]],"yymmdd")</f>
        <v>301011</v>
      </c>
    </row>
    <row r="1517" spans="1:8" x14ac:dyDescent="0.3">
      <c r="A1517" s="17">
        <f t="shared" si="143"/>
        <v>47768</v>
      </c>
      <c r="B1517">
        <f t="shared" si="139"/>
        <v>2030</v>
      </c>
      <c r="C1517" t="str">
        <f t="shared" si="138"/>
        <v>Oct-30</v>
      </c>
      <c r="D1517">
        <f t="shared" si="140"/>
        <v>10</v>
      </c>
      <c r="E1517">
        <f t="shared" si="141"/>
        <v>12</v>
      </c>
      <c r="F1517" t="str">
        <f t="shared" si="142"/>
        <v>Sat</v>
      </c>
      <c r="G1517">
        <f>WEEKNUM(Calender[[#This Row],[Date]])</f>
        <v>41</v>
      </c>
      <c r="H1517" s="110" t="str">
        <f>TEXT(Calender[[#This Row],[Date]],"yymmdd")</f>
        <v>301012</v>
      </c>
    </row>
    <row r="1518" spans="1:8" x14ac:dyDescent="0.3">
      <c r="A1518" s="17">
        <f t="shared" si="143"/>
        <v>47769</v>
      </c>
      <c r="B1518">
        <f t="shared" si="139"/>
        <v>2030</v>
      </c>
      <c r="C1518" t="str">
        <f t="shared" si="138"/>
        <v>Oct-30</v>
      </c>
      <c r="D1518">
        <f t="shared" si="140"/>
        <v>10</v>
      </c>
      <c r="E1518">
        <f t="shared" si="141"/>
        <v>13</v>
      </c>
      <c r="F1518" t="str">
        <f t="shared" si="142"/>
        <v>Sun</v>
      </c>
      <c r="G1518">
        <f>WEEKNUM(Calender[[#This Row],[Date]])</f>
        <v>42</v>
      </c>
      <c r="H1518" s="110" t="str">
        <f>TEXT(Calender[[#This Row],[Date]],"yymmdd")</f>
        <v>301013</v>
      </c>
    </row>
    <row r="1519" spans="1:8" x14ac:dyDescent="0.3">
      <c r="A1519" s="17">
        <f t="shared" si="143"/>
        <v>47770</v>
      </c>
      <c r="B1519">
        <f t="shared" si="139"/>
        <v>2030</v>
      </c>
      <c r="C1519" t="str">
        <f t="shared" si="138"/>
        <v>Oct-30</v>
      </c>
      <c r="D1519">
        <f t="shared" si="140"/>
        <v>10</v>
      </c>
      <c r="E1519">
        <f t="shared" si="141"/>
        <v>14</v>
      </c>
      <c r="F1519" t="str">
        <f t="shared" si="142"/>
        <v>Mon</v>
      </c>
      <c r="G1519">
        <f>WEEKNUM(Calender[[#This Row],[Date]])</f>
        <v>42</v>
      </c>
      <c r="H1519" s="110" t="str">
        <f>TEXT(Calender[[#This Row],[Date]],"yymmdd")</f>
        <v>301014</v>
      </c>
    </row>
    <row r="1520" spans="1:8" x14ac:dyDescent="0.3">
      <c r="A1520" s="17">
        <f t="shared" si="143"/>
        <v>47771</v>
      </c>
      <c r="B1520">
        <f t="shared" si="139"/>
        <v>2030</v>
      </c>
      <c r="C1520" t="str">
        <f t="shared" si="138"/>
        <v>Oct-30</v>
      </c>
      <c r="D1520">
        <f t="shared" si="140"/>
        <v>10</v>
      </c>
      <c r="E1520">
        <f t="shared" si="141"/>
        <v>15</v>
      </c>
      <c r="F1520" t="str">
        <f t="shared" si="142"/>
        <v>Tue</v>
      </c>
      <c r="G1520">
        <f>WEEKNUM(Calender[[#This Row],[Date]])</f>
        <v>42</v>
      </c>
      <c r="H1520" s="110" t="str">
        <f>TEXT(Calender[[#This Row],[Date]],"yymmdd")</f>
        <v>301015</v>
      </c>
    </row>
    <row r="1521" spans="1:8" x14ac:dyDescent="0.3">
      <c r="A1521" s="17">
        <f t="shared" si="143"/>
        <v>47772</v>
      </c>
      <c r="B1521">
        <f t="shared" si="139"/>
        <v>2030</v>
      </c>
      <c r="C1521" t="str">
        <f t="shared" si="138"/>
        <v>Oct-30</v>
      </c>
      <c r="D1521">
        <f t="shared" si="140"/>
        <v>10</v>
      </c>
      <c r="E1521">
        <f t="shared" si="141"/>
        <v>16</v>
      </c>
      <c r="F1521" t="str">
        <f t="shared" si="142"/>
        <v>Wed</v>
      </c>
      <c r="G1521">
        <f>WEEKNUM(Calender[[#This Row],[Date]])</f>
        <v>42</v>
      </c>
      <c r="H1521" s="110" t="str">
        <f>TEXT(Calender[[#This Row],[Date]],"yymmdd")</f>
        <v>301016</v>
      </c>
    </row>
    <row r="1522" spans="1:8" x14ac:dyDescent="0.3">
      <c r="A1522" s="17">
        <f t="shared" si="143"/>
        <v>47773</v>
      </c>
      <c r="B1522">
        <f t="shared" si="139"/>
        <v>2030</v>
      </c>
      <c r="C1522" t="str">
        <f t="shared" si="138"/>
        <v>Oct-30</v>
      </c>
      <c r="D1522">
        <f t="shared" si="140"/>
        <v>10</v>
      </c>
      <c r="E1522">
        <f t="shared" si="141"/>
        <v>17</v>
      </c>
      <c r="F1522" t="str">
        <f t="shared" si="142"/>
        <v>Thu</v>
      </c>
      <c r="G1522">
        <f>WEEKNUM(Calender[[#This Row],[Date]])</f>
        <v>42</v>
      </c>
      <c r="H1522" s="110" t="str">
        <f>TEXT(Calender[[#This Row],[Date]],"yymmdd")</f>
        <v>301017</v>
      </c>
    </row>
    <row r="1523" spans="1:8" x14ac:dyDescent="0.3">
      <c r="A1523" s="17">
        <f t="shared" si="143"/>
        <v>47774</v>
      </c>
      <c r="B1523">
        <f t="shared" si="139"/>
        <v>2030</v>
      </c>
      <c r="C1523" t="str">
        <f t="shared" si="138"/>
        <v>Oct-30</v>
      </c>
      <c r="D1523">
        <f t="shared" si="140"/>
        <v>10</v>
      </c>
      <c r="E1523">
        <f t="shared" si="141"/>
        <v>18</v>
      </c>
      <c r="F1523" t="str">
        <f t="shared" si="142"/>
        <v>Fri</v>
      </c>
      <c r="G1523">
        <f>WEEKNUM(Calender[[#This Row],[Date]])</f>
        <v>42</v>
      </c>
      <c r="H1523" s="110" t="str">
        <f>TEXT(Calender[[#This Row],[Date]],"yymmdd")</f>
        <v>301018</v>
      </c>
    </row>
    <row r="1524" spans="1:8" x14ac:dyDescent="0.3">
      <c r="A1524" s="17">
        <f t="shared" si="143"/>
        <v>47775</v>
      </c>
      <c r="B1524">
        <f t="shared" si="139"/>
        <v>2030</v>
      </c>
      <c r="C1524" t="str">
        <f t="shared" si="138"/>
        <v>Oct-30</v>
      </c>
      <c r="D1524">
        <f t="shared" si="140"/>
        <v>10</v>
      </c>
      <c r="E1524">
        <f t="shared" si="141"/>
        <v>19</v>
      </c>
      <c r="F1524" t="str">
        <f t="shared" si="142"/>
        <v>Sat</v>
      </c>
      <c r="G1524">
        <f>WEEKNUM(Calender[[#This Row],[Date]])</f>
        <v>42</v>
      </c>
      <c r="H1524" s="110" t="str">
        <f>TEXT(Calender[[#This Row],[Date]],"yymmdd")</f>
        <v>301019</v>
      </c>
    </row>
    <row r="1525" spans="1:8" x14ac:dyDescent="0.3">
      <c r="A1525" s="17">
        <f t="shared" si="143"/>
        <v>47776</v>
      </c>
      <c r="B1525">
        <f t="shared" si="139"/>
        <v>2030</v>
      </c>
      <c r="C1525" t="str">
        <f t="shared" si="138"/>
        <v>Oct-30</v>
      </c>
      <c r="D1525">
        <f t="shared" si="140"/>
        <v>10</v>
      </c>
      <c r="E1525">
        <f t="shared" si="141"/>
        <v>20</v>
      </c>
      <c r="F1525" t="str">
        <f t="shared" si="142"/>
        <v>Sun</v>
      </c>
      <c r="G1525">
        <f>WEEKNUM(Calender[[#This Row],[Date]])</f>
        <v>43</v>
      </c>
      <c r="H1525" s="110" t="str">
        <f>TEXT(Calender[[#This Row],[Date]],"yymmdd")</f>
        <v>301020</v>
      </c>
    </row>
    <row r="1526" spans="1:8" x14ac:dyDescent="0.3">
      <c r="A1526" s="17">
        <f t="shared" si="143"/>
        <v>47777</v>
      </c>
      <c r="B1526">
        <f t="shared" si="139"/>
        <v>2030</v>
      </c>
      <c r="C1526" t="str">
        <f t="shared" si="138"/>
        <v>Oct-30</v>
      </c>
      <c r="D1526">
        <f t="shared" si="140"/>
        <v>10</v>
      </c>
      <c r="E1526">
        <f t="shared" si="141"/>
        <v>21</v>
      </c>
      <c r="F1526" t="str">
        <f t="shared" si="142"/>
        <v>Mon</v>
      </c>
      <c r="G1526">
        <f>WEEKNUM(Calender[[#This Row],[Date]])</f>
        <v>43</v>
      </c>
      <c r="H1526" s="110" t="str">
        <f>TEXT(Calender[[#This Row],[Date]],"yymmdd")</f>
        <v>301021</v>
      </c>
    </row>
    <row r="1527" spans="1:8" x14ac:dyDescent="0.3">
      <c r="A1527" s="17">
        <f t="shared" si="143"/>
        <v>47778</v>
      </c>
      <c r="B1527">
        <f t="shared" si="139"/>
        <v>2030</v>
      </c>
      <c r="C1527" t="str">
        <f t="shared" si="138"/>
        <v>Oct-30</v>
      </c>
      <c r="D1527">
        <f t="shared" si="140"/>
        <v>10</v>
      </c>
      <c r="E1527">
        <f t="shared" si="141"/>
        <v>22</v>
      </c>
      <c r="F1527" t="str">
        <f t="shared" si="142"/>
        <v>Tue</v>
      </c>
      <c r="G1527">
        <f>WEEKNUM(Calender[[#This Row],[Date]])</f>
        <v>43</v>
      </c>
      <c r="H1527" s="110" t="str">
        <f>TEXT(Calender[[#This Row],[Date]],"yymmdd")</f>
        <v>301022</v>
      </c>
    </row>
    <row r="1528" spans="1:8" x14ac:dyDescent="0.3">
      <c r="A1528" s="17">
        <f t="shared" si="143"/>
        <v>47779</v>
      </c>
      <c r="B1528">
        <f t="shared" si="139"/>
        <v>2030</v>
      </c>
      <c r="C1528" t="str">
        <f t="shared" si="138"/>
        <v>Oct-30</v>
      </c>
      <c r="D1528">
        <f t="shared" si="140"/>
        <v>10</v>
      </c>
      <c r="E1528">
        <f t="shared" si="141"/>
        <v>23</v>
      </c>
      <c r="F1528" t="str">
        <f t="shared" si="142"/>
        <v>Wed</v>
      </c>
      <c r="G1528">
        <f>WEEKNUM(Calender[[#This Row],[Date]])</f>
        <v>43</v>
      </c>
      <c r="H1528" s="110" t="str">
        <f>TEXT(Calender[[#This Row],[Date]],"yymmdd")</f>
        <v>301023</v>
      </c>
    </row>
    <row r="1529" spans="1:8" x14ac:dyDescent="0.3">
      <c r="A1529" s="17">
        <f t="shared" si="143"/>
        <v>47780</v>
      </c>
      <c r="B1529">
        <f t="shared" si="139"/>
        <v>2030</v>
      </c>
      <c r="C1529" t="str">
        <f t="shared" si="138"/>
        <v>Oct-30</v>
      </c>
      <c r="D1529">
        <f t="shared" si="140"/>
        <v>10</v>
      </c>
      <c r="E1529">
        <f t="shared" si="141"/>
        <v>24</v>
      </c>
      <c r="F1529" t="str">
        <f t="shared" si="142"/>
        <v>Thu</v>
      </c>
      <c r="G1529">
        <f>WEEKNUM(Calender[[#This Row],[Date]])</f>
        <v>43</v>
      </c>
      <c r="H1529" s="110" t="str">
        <f>TEXT(Calender[[#This Row],[Date]],"yymmdd")</f>
        <v>301024</v>
      </c>
    </row>
    <row r="1530" spans="1:8" x14ac:dyDescent="0.3">
      <c r="A1530" s="17">
        <f t="shared" si="143"/>
        <v>47781</v>
      </c>
      <c r="B1530">
        <f t="shared" si="139"/>
        <v>2030</v>
      </c>
      <c r="C1530" t="str">
        <f t="shared" si="138"/>
        <v>Oct-30</v>
      </c>
      <c r="D1530">
        <f t="shared" si="140"/>
        <v>10</v>
      </c>
      <c r="E1530">
        <f t="shared" si="141"/>
        <v>25</v>
      </c>
      <c r="F1530" t="str">
        <f t="shared" si="142"/>
        <v>Fri</v>
      </c>
      <c r="G1530">
        <f>WEEKNUM(Calender[[#This Row],[Date]])</f>
        <v>43</v>
      </c>
      <c r="H1530" s="110" t="str">
        <f>TEXT(Calender[[#This Row],[Date]],"yymmdd")</f>
        <v>301025</v>
      </c>
    </row>
    <row r="1531" spans="1:8" x14ac:dyDescent="0.3">
      <c r="A1531" s="17">
        <f t="shared" si="143"/>
        <v>47782</v>
      </c>
      <c r="B1531">
        <f t="shared" si="139"/>
        <v>2030</v>
      </c>
      <c r="C1531" t="str">
        <f t="shared" si="138"/>
        <v>Oct-30</v>
      </c>
      <c r="D1531">
        <f t="shared" si="140"/>
        <v>10</v>
      </c>
      <c r="E1531">
        <f t="shared" si="141"/>
        <v>26</v>
      </c>
      <c r="F1531" t="str">
        <f t="shared" si="142"/>
        <v>Sat</v>
      </c>
      <c r="G1531">
        <f>WEEKNUM(Calender[[#This Row],[Date]])</f>
        <v>43</v>
      </c>
      <c r="H1531" s="110" t="str">
        <f>TEXT(Calender[[#This Row],[Date]],"yymmdd")</f>
        <v>301026</v>
      </c>
    </row>
    <row r="1532" spans="1:8" x14ac:dyDescent="0.3">
      <c r="A1532" s="17">
        <f t="shared" si="143"/>
        <v>47783</v>
      </c>
      <c r="B1532">
        <f t="shared" si="139"/>
        <v>2030</v>
      </c>
      <c r="C1532" t="str">
        <f t="shared" si="138"/>
        <v>Oct-30</v>
      </c>
      <c r="D1532">
        <f t="shared" si="140"/>
        <v>10</v>
      </c>
      <c r="E1532">
        <f t="shared" si="141"/>
        <v>27</v>
      </c>
      <c r="F1532" t="str">
        <f t="shared" si="142"/>
        <v>Sun</v>
      </c>
      <c r="G1532">
        <f>WEEKNUM(Calender[[#This Row],[Date]])</f>
        <v>44</v>
      </c>
      <c r="H1532" s="110" t="str">
        <f>TEXT(Calender[[#This Row],[Date]],"yymmdd")</f>
        <v>301027</v>
      </c>
    </row>
    <row r="1533" spans="1:8" x14ac:dyDescent="0.3">
      <c r="A1533" s="17">
        <f t="shared" si="143"/>
        <v>47784</v>
      </c>
      <c r="B1533">
        <f t="shared" si="139"/>
        <v>2030</v>
      </c>
      <c r="C1533" t="str">
        <f t="shared" si="138"/>
        <v>Oct-30</v>
      </c>
      <c r="D1533">
        <f t="shared" si="140"/>
        <v>10</v>
      </c>
      <c r="E1533">
        <f t="shared" si="141"/>
        <v>28</v>
      </c>
      <c r="F1533" t="str">
        <f t="shared" si="142"/>
        <v>Mon</v>
      </c>
      <c r="G1533">
        <f>WEEKNUM(Calender[[#This Row],[Date]])</f>
        <v>44</v>
      </c>
      <c r="H1533" s="110" t="str">
        <f>TEXT(Calender[[#This Row],[Date]],"yymmdd")</f>
        <v>301028</v>
      </c>
    </row>
    <row r="1534" spans="1:8" x14ac:dyDescent="0.3">
      <c r="A1534" s="17">
        <f t="shared" si="143"/>
        <v>47785</v>
      </c>
      <c r="B1534">
        <f t="shared" si="139"/>
        <v>2030</v>
      </c>
      <c r="C1534" t="str">
        <f t="shared" si="138"/>
        <v>Oct-30</v>
      </c>
      <c r="D1534">
        <f t="shared" si="140"/>
        <v>10</v>
      </c>
      <c r="E1534">
        <f t="shared" si="141"/>
        <v>29</v>
      </c>
      <c r="F1534" t="str">
        <f t="shared" si="142"/>
        <v>Tue</v>
      </c>
      <c r="G1534">
        <f>WEEKNUM(Calender[[#This Row],[Date]])</f>
        <v>44</v>
      </c>
      <c r="H1534" s="110" t="str">
        <f>TEXT(Calender[[#This Row],[Date]],"yymmdd")</f>
        <v>301029</v>
      </c>
    </row>
    <row r="1535" spans="1:8" x14ac:dyDescent="0.3">
      <c r="A1535" s="17">
        <f t="shared" si="143"/>
        <v>47786</v>
      </c>
      <c r="B1535">
        <f t="shared" si="139"/>
        <v>2030</v>
      </c>
      <c r="C1535" t="str">
        <f t="shared" si="138"/>
        <v>Oct-30</v>
      </c>
      <c r="D1535">
        <f t="shared" si="140"/>
        <v>10</v>
      </c>
      <c r="E1535">
        <f t="shared" si="141"/>
        <v>30</v>
      </c>
      <c r="F1535" t="str">
        <f t="shared" si="142"/>
        <v>Wed</v>
      </c>
      <c r="G1535">
        <f>WEEKNUM(Calender[[#This Row],[Date]])</f>
        <v>44</v>
      </c>
      <c r="H1535" s="110" t="str">
        <f>TEXT(Calender[[#This Row],[Date]],"yymmdd")</f>
        <v>301030</v>
      </c>
    </row>
    <row r="1536" spans="1:8" x14ac:dyDescent="0.3">
      <c r="A1536" s="17">
        <f t="shared" si="143"/>
        <v>47787</v>
      </c>
      <c r="B1536">
        <f t="shared" si="139"/>
        <v>2030</v>
      </c>
      <c r="C1536" t="str">
        <f t="shared" si="138"/>
        <v>Oct-30</v>
      </c>
      <c r="D1536">
        <f t="shared" si="140"/>
        <v>10</v>
      </c>
      <c r="E1536">
        <f t="shared" si="141"/>
        <v>31</v>
      </c>
      <c r="F1536" t="str">
        <f t="shared" si="142"/>
        <v>Thu</v>
      </c>
      <c r="G1536">
        <f>WEEKNUM(Calender[[#This Row],[Date]])</f>
        <v>44</v>
      </c>
      <c r="H1536" s="110" t="str">
        <f>TEXT(Calender[[#This Row],[Date]],"yymmdd")</f>
        <v>301031</v>
      </c>
    </row>
    <row r="1537" spans="1:8" x14ac:dyDescent="0.3">
      <c r="A1537" s="17">
        <f t="shared" si="143"/>
        <v>47788</v>
      </c>
      <c r="B1537">
        <f t="shared" si="139"/>
        <v>2030</v>
      </c>
      <c r="C1537" t="str">
        <f t="shared" si="138"/>
        <v>Nov-30</v>
      </c>
      <c r="D1537">
        <f t="shared" si="140"/>
        <v>11</v>
      </c>
      <c r="E1537">
        <f t="shared" si="141"/>
        <v>1</v>
      </c>
      <c r="F1537" t="str">
        <f t="shared" si="142"/>
        <v>Fri</v>
      </c>
      <c r="G1537">
        <f>WEEKNUM(Calender[[#This Row],[Date]])</f>
        <v>44</v>
      </c>
      <c r="H1537" s="110" t="str">
        <f>TEXT(Calender[[#This Row],[Date]],"yymmdd")</f>
        <v>301101</v>
      </c>
    </row>
    <row r="1538" spans="1:8" x14ac:dyDescent="0.3">
      <c r="A1538" s="17">
        <f t="shared" si="143"/>
        <v>47789</v>
      </c>
      <c r="B1538">
        <f t="shared" si="139"/>
        <v>2030</v>
      </c>
      <c r="C1538" t="str">
        <f t="shared" ref="C1538:C1601" si="144">TEXT(A1538,"mmm-yy")</f>
        <v>Nov-30</v>
      </c>
      <c r="D1538">
        <f t="shared" si="140"/>
        <v>11</v>
      </c>
      <c r="E1538">
        <f t="shared" si="141"/>
        <v>2</v>
      </c>
      <c r="F1538" t="str">
        <f t="shared" si="142"/>
        <v>Sat</v>
      </c>
      <c r="G1538">
        <f>WEEKNUM(Calender[[#This Row],[Date]])</f>
        <v>44</v>
      </c>
      <c r="H1538" s="110" t="str">
        <f>TEXT(Calender[[#This Row],[Date]],"yymmdd")</f>
        <v>301102</v>
      </c>
    </row>
    <row r="1539" spans="1:8" x14ac:dyDescent="0.3">
      <c r="A1539" s="17">
        <f t="shared" si="143"/>
        <v>47790</v>
      </c>
      <c r="B1539">
        <f t="shared" ref="B1539:B1602" si="145">YEAR(A1539)</f>
        <v>2030</v>
      </c>
      <c r="C1539" t="str">
        <f t="shared" si="144"/>
        <v>Nov-30</v>
      </c>
      <c r="D1539">
        <f t="shared" ref="D1539:D1602" si="146">MONTH(A1539)</f>
        <v>11</v>
      </c>
      <c r="E1539">
        <f t="shared" ref="E1539:E1602" si="147">DAY(A1539)</f>
        <v>3</v>
      </c>
      <c r="F1539" t="str">
        <f t="shared" ref="F1539:F1602" si="148">TEXT(A1539,"ddd")</f>
        <v>Sun</v>
      </c>
      <c r="G1539">
        <f>WEEKNUM(Calender[[#This Row],[Date]])</f>
        <v>45</v>
      </c>
      <c r="H1539" s="110" t="str">
        <f>TEXT(Calender[[#This Row],[Date]],"yymmdd")</f>
        <v>301103</v>
      </c>
    </row>
    <row r="1540" spans="1:8" x14ac:dyDescent="0.3">
      <c r="A1540" s="17">
        <f t="shared" ref="A1540:A1603" si="149">A1539+1</f>
        <v>47791</v>
      </c>
      <c r="B1540">
        <f t="shared" si="145"/>
        <v>2030</v>
      </c>
      <c r="C1540" t="str">
        <f t="shared" si="144"/>
        <v>Nov-30</v>
      </c>
      <c r="D1540">
        <f t="shared" si="146"/>
        <v>11</v>
      </c>
      <c r="E1540">
        <f t="shared" si="147"/>
        <v>4</v>
      </c>
      <c r="F1540" t="str">
        <f t="shared" si="148"/>
        <v>Mon</v>
      </c>
      <c r="G1540">
        <f>WEEKNUM(Calender[[#This Row],[Date]])</f>
        <v>45</v>
      </c>
      <c r="H1540" s="110" t="str">
        <f>TEXT(Calender[[#This Row],[Date]],"yymmdd")</f>
        <v>301104</v>
      </c>
    </row>
    <row r="1541" spans="1:8" x14ac:dyDescent="0.3">
      <c r="A1541" s="17">
        <f t="shared" si="149"/>
        <v>47792</v>
      </c>
      <c r="B1541">
        <f t="shared" si="145"/>
        <v>2030</v>
      </c>
      <c r="C1541" t="str">
        <f t="shared" si="144"/>
        <v>Nov-30</v>
      </c>
      <c r="D1541">
        <f t="shared" si="146"/>
        <v>11</v>
      </c>
      <c r="E1541">
        <f t="shared" si="147"/>
        <v>5</v>
      </c>
      <c r="F1541" t="str">
        <f t="shared" si="148"/>
        <v>Tue</v>
      </c>
      <c r="G1541">
        <f>WEEKNUM(Calender[[#This Row],[Date]])</f>
        <v>45</v>
      </c>
      <c r="H1541" s="110" t="str">
        <f>TEXT(Calender[[#This Row],[Date]],"yymmdd")</f>
        <v>301105</v>
      </c>
    </row>
    <row r="1542" spans="1:8" x14ac:dyDescent="0.3">
      <c r="A1542" s="17">
        <f t="shared" si="149"/>
        <v>47793</v>
      </c>
      <c r="B1542">
        <f t="shared" si="145"/>
        <v>2030</v>
      </c>
      <c r="C1542" t="str">
        <f t="shared" si="144"/>
        <v>Nov-30</v>
      </c>
      <c r="D1542">
        <f t="shared" si="146"/>
        <v>11</v>
      </c>
      <c r="E1542">
        <f t="shared" si="147"/>
        <v>6</v>
      </c>
      <c r="F1542" t="str">
        <f t="shared" si="148"/>
        <v>Wed</v>
      </c>
      <c r="G1542">
        <f>WEEKNUM(Calender[[#This Row],[Date]])</f>
        <v>45</v>
      </c>
      <c r="H1542" s="110" t="str">
        <f>TEXT(Calender[[#This Row],[Date]],"yymmdd")</f>
        <v>301106</v>
      </c>
    </row>
    <row r="1543" spans="1:8" x14ac:dyDescent="0.3">
      <c r="A1543" s="17">
        <f t="shared" si="149"/>
        <v>47794</v>
      </c>
      <c r="B1543">
        <f t="shared" si="145"/>
        <v>2030</v>
      </c>
      <c r="C1543" t="str">
        <f t="shared" si="144"/>
        <v>Nov-30</v>
      </c>
      <c r="D1543">
        <f t="shared" si="146"/>
        <v>11</v>
      </c>
      <c r="E1543">
        <f t="shared" si="147"/>
        <v>7</v>
      </c>
      <c r="F1543" t="str">
        <f t="shared" si="148"/>
        <v>Thu</v>
      </c>
      <c r="G1543">
        <f>WEEKNUM(Calender[[#This Row],[Date]])</f>
        <v>45</v>
      </c>
      <c r="H1543" s="110" t="str">
        <f>TEXT(Calender[[#This Row],[Date]],"yymmdd")</f>
        <v>301107</v>
      </c>
    </row>
    <row r="1544" spans="1:8" x14ac:dyDescent="0.3">
      <c r="A1544" s="17">
        <f t="shared" si="149"/>
        <v>47795</v>
      </c>
      <c r="B1544">
        <f t="shared" si="145"/>
        <v>2030</v>
      </c>
      <c r="C1544" t="str">
        <f t="shared" si="144"/>
        <v>Nov-30</v>
      </c>
      <c r="D1544">
        <f t="shared" si="146"/>
        <v>11</v>
      </c>
      <c r="E1544">
        <f t="shared" si="147"/>
        <v>8</v>
      </c>
      <c r="F1544" t="str">
        <f t="shared" si="148"/>
        <v>Fri</v>
      </c>
      <c r="G1544">
        <f>WEEKNUM(Calender[[#This Row],[Date]])</f>
        <v>45</v>
      </c>
      <c r="H1544" s="110" t="str">
        <f>TEXT(Calender[[#This Row],[Date]],"yymmdd")</f>
        <v>301108</v>
      </c>
    </row>
    <row r="1545" spans="1:8" x14ac:dyDescent="0.3">
      <c r="A1545" s="17">
        <f t="shared" si="149"/>
        <v>47796</v>
      </c>
      <c r="B1545">
        <f t="shared" si="145"/>
        <v>2030</v>
      </c>
      <c r="C1545" t="str">
        <f t="shared" si="144"/>
        <v>Nov-30</v>
      </c>
      <c r="D1545">
        <f t="shared" si="146"/>
        <v>11</v>
      </c>
      <c r="E1545">
        <f t="shared" si="147"/>
        <v>9</v>
      </c>
      <c r="F1545" t="str">
        <f t="shared" si="148"/>
        <v>Sat</v>
      </c>
      <c r="G1545">
        <f>WEEKNUM(Calender[[#This Row],[Date]])</f>
        <v>45</v>
      </c>
      <c r="H1545" s="110" t="str">
        <f>TEXT(Calender[[#This Row],[Date]],"yymmdd")</f>
        <v>301109</v>
      </c>
    </row>
    <row r="1546" spans="1:8" x14ac:dyDescent="0.3">
      <c r="A1546" s="17">
        <f t="shared" si="149"/>
        <v>47797</v>
      </c>
      <c r="B1546">
        <f t="shared" si="145"/>
        <v>2030</v>
      </c>
      <c r="C1546" t="str">
        <f t="shared" si="144"/>
        <v>Nov-30</v>
      </c>
      <c r="D1546">
        <f t="shared" si="146"/>
        <v>11</v>
      </c>
      <c r="E1546">
        <f t="shared" si="147"/>
        <v>10</v>
      </c>
      <c r="F1546" t="str">
        <f t="shared" si="148"/>
        <v>Sun</v>
      </c>
      <c r="G1546">
        <f>WEEKNUM(Calender[[#This Row],[Date]])</f>
        <v>46</v>
      </c>
      <c r="H1546" s="110" t="str">
        <f>TEXT(Calender[[#This Row],[Date]],"yymmdd")</f>
        <v>301110</v>
      </c>
    </row>
    <row r="1547" spans="1:8" x14ac:dyDescent="0.3">
      <c r="A1547" s="17">
        <f t="shared" si="149"/>
        <v>47798</v>
      </c>
      <c r="B1547">
        <f t="shared" si="145"/>
        <v>2030</v>
      </c>
      <c r="C1547" t="str">
        <f t="shared" si="144"/>
        <v>Nov-30</v>
      </c>
      <c r="D1547">
        <f t="shared" si="146"/>
        <v>11</v>
      </c>
      <c r="E1547">
        <f t="shared" si="147"/>
        <v>11</v>
      </c>
      <c r="F1547" t="str">
        <f t="shared" si="148"/>
        <v>Mon</v>
      </c>
      <c r="G1547">
        <f>WEEKNUM(Calender[[#This Row],[Date]])</f>
        <v>46</v>
      </c>
      <c r="H1547" s="110" t="str">
        <f>TEXT(Calender[[#This Row],[Date]],"yymmdd")</f>
        <v>301111</v>
      </c>
    </row>
    <row r="1548" spans="1:8" x14ac:dyDescent="0.3">
      <c r="A1548" s="17">
        <f t="shared" si="149"/>
        <v>47799</v>
      </c>
      <c r="B1548">
        <f t="shared" si="145"/>
        <v>2030</v>
      </c>
      <c r="C1548" t="str">
        <f t="shared" si="144"/>
        <v>Nov-30</v>
      </c>
      <c r="D1548">
        <f t="shared" si="146"/>
        <v>11</v>
      </c>
      <c r="E1548">
        <f t="shared" si="147"/>
        <v>12</v>
      </c>
      <c r="F1548" t="str">
        <f t="shared" si="148"/>
        <v>Tue</v>
      </c>
      <c r="G1548">
        <f>WEEKNUM(Calender[[#This Row],[Date]])</f>
        <v>46</v>
      </c>
      <c r="H1548" s="110" t="str">
        <f>TEXT(Calender[[#This Row],[Date]],"yymmdd")</f>
        <v>301112</v>
      </c>
    </row>
    <row r="1549" spans="1:8" x14ac:dyDescent="0.3">
      <c r="A1549" s="17">
        <f t="shared" si="149"/>
        <v>47800</v>
      </c>
      <c r="B1549">
        <f t="shared" si="145"/>
        <v>2030</v>
      </c>
      <c r="C1549" t="str">
        <f t="shared" si="144"/>
        <v>Nov-30</v>
      </c>
      <c r="D1549">
        <f t="shared" si="146"/>
        <v>11</v>
      </c>
      <c r="E1549">
        <f t="shared" si="147"/>
        <v>13</v>
      </c>
      <c r="F1549" t="str">
        <f t="shared" si="148"/>
        <v>Wed</v>
      </c>
      <c r="G1549">
        <f>WEEKNUM(Calender[[#This Row],[Date]])</f>
        <v>46</v>
      </c>
      <c r="H1549" s="110" t="str">
        <f>TEXT(Calender[[#This Row],[Date]],"yymmdd")</f>
        <v>301113</v>
      </c>
    </row>
    <row r="1550" spans="1:8" x14ac:dyDescent="0.3">
      <c r="A1550" s="17">
        <f t="shared" si="149"/>
        <v>47801</v>
      </c>
      <c r="B1550">
        <f t="shared" si="145"/>
        <v>2030</v>
      </c>
      <c r="C1550" t="str">
        <f t="shared" si="144"/>
        <v>Nov-30</v>
      </c>
      <c r="D1550">
        <f t="shared" si="146"/>
        <v>11</v>
      </c>
      <c r="E1550">
        <f t="shared" si="147"/>
        <v>14</v>
      </c>
      <c r="F1550" t="str">
        <f t="shared" si="148"/>
        <v>Thu</v>
      </c>
      <c r="G1550">
        <f>WEEKNUM(Calender[[#This Row],[Date]])</f>
        <v>46</v>
      </c>
      <c r="H1550" s="110" t="str">
        <f>TEXT(Calender[[#This Row],[Date]],"yymmdd")</f>
        <v>301114</v>
      </c>
    </row>
    <row r="1551" spans="1:8" x14ac:dyDescent="0.3">
      <c r="A1551" s="17">
        <f t="shared" si="149"/>
        <v>47802</v>
      </c>
      <c r="B1551">
        <f t="shared" si="145"/>
        <v>2030</v>
      </c>
      <c r="C1551" t="str">
        <f t="shared" si="144"/>
        <v>Nov-30</v>
      </c>
      <c r="D1551">
        <f t="shared" si="146"/>
        <v>11</v>
      </c>
      <c r="E1551">
        <f t="shared" si="147"/>
        <v>15</v>
      </c>
      <c r="F1551" t="str">
        <f t="shared" si="148"/>
        <v>Fri</v>
      </c>
      <c r="G1551">
        <f>WEEKNUM(Calender[[#This Row],[Date]])</f>
        <v>46</v>
      </c>
      <c r="H1551" s="110" t="str">
        <f>TEXT(Calender[[#This Row],[Date]],"yymmdd")</f>
        <v>301115</v>
      </c>
    </row>
    <row r="1552" spans="1:8" x14ac:dyDescent="0.3">
      <c r="A1552" s="17">
        <f t="shared" si="149"/>
        <v>47803</v>
      </c>
      <c r="B1552">
        <f t="shared" si="145"/>
        <v>2030</v>
      </c>
      <c r="C1552" t="str">
        <f t="shared" si="144"/>
        <v>Nov-30</v>
      </c>
      <c r="D1552">
        <f t="shared" si="146"/>
        <v>11</v>
      </c>
      <c r="E1552">
        <f t="shared" si="147"/>
        <v>16</v>
      </c>
      <c r="F1552" t="str">
        <f t="shared" si="148"/>
        <v>Sat</v>
      </c>
      <c r="G1552">
        <f>WEEKNUM(Calender[[#This Row],[Date]])</f>
        <v>46</v>
      </c>
      <c r="H1552" s="110" t="str">
        <f>TEXT(Calender[[#This Row],[Date]],"yymmdd")</f>
        <v>301116</v>
      </c>
    </row>
    <row r="1553" spans="1:8" x14ac:dyDescent="0.3">
      <c r="A1553" s="17">
        <f t="shared" si="149"/>
        <v>47804</v>
      </c>
      <c r="B1553">
        <f t="shared" si="145"/>
        <v>2030</v>
      </c>
      <c r="C1553" t="str">
        <f t="shared" si="144"/>
        <v>Nov-30</v>
      </c>
      <c r="D1553">
        <f t="shared" si="146"/>
        <v>11</v>
      </c>
      <c r="E1553">
        <f t="shared" si="147"/>
        <v>17</v>
      </c>
      <c r="F1553" t="str">
        <f t="shared" si="148"/>
        <v>Sun</v>
      </c>
      <c r="G1553">
        <f>WEEKNUM(Calender[[#This Row],[Date]])</f>
        <v>47</v>
      </c>
      <c r="H1553" s="110" t="str">
        <f>TEXT(Calender[[#This Row],[Date]],"yymmdd")</f>
        <v>301117</v>
      </c>
    </row>
    <row r="1554" spans="1:8" x14ac:dyDescent="0.3">
      <c r="A1554" s="17">
        <f t="shared" si="149"/>
        <v>47805</v>
      </c>
      <c r="B1554">
        <f t="shared" si="145"/>
        <v>2030</v>
      </c>
      <c r="C1554" t="str">
        <f t="shared" si="144"/>
        <v>Nov-30</v>
      </c>
      <c r="D1554">
        <f t="shared" si="146"/>
        <v>11</v>
      </c>
      <c r="E1554">
        <f t="shared" si="147"/>
        <v>18</v>
      </c>
      <c r="F1554" t="str">
        <f t="shared" si="148"/>
        <v>Mon</v>
      </c>
      <c r="G1554">
        <f>WEEKNUM(Calender[[#This Row],[Date]])</f>
        <v>47</v>
      </c>
      <c r="H1554" s="110" t="str">
        <f>TEXT(Calender[[#This Row],[Date]],"yymmdd")</f>
        <v>301118</v>
      </c>
    </row>
    <row r="1555" spans="1:8" x14ac:dyDescent="0.3">
      <c r="A1555" s="17">
        <f t="shared" si="149"/>
        <v>47806</v>
      </c>
      <c r="B1555">
        <f t="shared" si="145"/>
        <v>2030</v>
      </c>
      <c r="C1555" t="str">
        <f t="shared" si="144"/>
        <v>Nov-30</v>
      </c>
      <c r="D1555">
        <f t="shared" si="146"/>
        <v>11</v>
      </c>
      <c r="E1555">
        <f t="shared" si="147"/>
        <v>19</v>
      </c>
      <c r="F1555" t="str">
        <f t="shared" si="148"/>
        <v>Tue</v>
      </c>
      <c r="G1555">
        <f>WEEKNUM(Calender[[#This Row],[Date]])</f>
        <v>47</v>
      </c>
      <c r="H1555" s="110" t="str">
        <f>TEXT(Calender[[#This Row],[Date]],"yymmdd")</f>
        <v>301119</v>
      </c>
    </row>
    <row r="1556" spans="1:8" x14ac:dyDescent="0.3">
      <c r="A1556" s="17">
        <f t="shared" si="149"/>
        <v>47807</v>
      </c>
      <c r="B1556">
        <f t="shared" si="145"/>
        <v>2030</v>
      </c>
      <c r="C1556" t="str">
        <f t="shared" si="144"/>
        <v>Nov-30</v>
      </c>
      <c r="D1556">
        <f t="shared" si="146"/>
        <v>11</v>
      </c>
      <c r="E1556">
        <f t="shared" si="147"/>
        <v>20</v>
      </c>
      <c r="F1556" t="str">
        <f t="shared" si="148"/>
        <v>Wed</v>
      </c>
      <c r="G1556">
        <f>WEEKNUM(Calender[[#This Row],[Date]])</f>
        <v>47</v>
      </c>
      <c r="H1556" s="110" t="str">
        <f>TEXT(Calender[[#This Row],[Date]],"yymmdd")</f>
        <v>301120</v>
      </c>
    </row>
    <row r="1557" spans="1:8" x14ac:dyDescent="0.3">
      <c r="A1557" s="17">
        <f t="shared" si="149"/>
        <v>47808</v>
      </c>
      <c r="B1557">
        <f t="shared" si="145"/>
        <v>2030</v>
      </c>
      <c r="C1557" t="str">
        <f t="shared" si="144"/>
        <v>Nov-30</v>
      </c>
      <c r="D1557">
        <f t="shared" si="146"/>
        <v>11</v>
      </c>
      <c r="E1557">
        <f t="shared" si="147"/>
        <v>21</v>
      </c>
      <c r="F1557" t="str">
        <f t="shared" si="148"/>
        <v>Thu</v>
      </c>
      <c r="G1557">
        <f>WEEKNUM(Calender[[#This Row],[Date]])</f>
        <v>47</v>
      </c>
      <c r="H1557" s="110" t="str">
        <f>TEXT(Calender[[#This Row],[Date]],"yymmdd")</f>
        <v>301121</v>
      </c>
    </row>
    <row r="1558" spans="1:8" x14ac:dyDescent="0.3">
      <c r="A1558" s="17">
        <f t="shared" si="149"/>
        <v>47809</v>
      </c>
      <c r="B1558">
        <f t="shared" si="145"/>
        <v>2030</v>
      </c>
      <c r="C1558" t="str">
        <f t="shared" si="144"/>
        <v>Nov-30</v>
      </c>
      <c r="D1558">
        <f t="shared" si="146"/>
        <v>11</v>
      </c>
      <c r="E1558">
        <f t="shared" si="147"/>
        <v>22</v>
      </c>
      <c r="F1558" t="str">
        <f t="shared" si="148"/>
        <v>Fri</v>
      </c>
      <c r="G1558">
        <f>WEEKNUM(Calender[[#This Row],[Date]])</f>
        <v>47</v>
      </c>
      <c r="H1558" s="110" t="str">
        <f>TEXT(Calender[[#This Row],[Date]],"yymmdd")</f>
        <v>301122</v>
      </c>
    </row>
    <row r="1559" spans="1:8" x14ac:dyDescent="0.3">
      <c r="A1559" s="17">
        <f t="shared" si="149"/>
        <v>47810</v>
      </c>
      <c r="B1559">
        <f t="shared" si="145"/>
        <v>2030</v>
      </c>
      <c r="C1559" t="str">
        <f t="shared" si="144"/>
        <v>Nov-30</v>
      </c>
      <c r="D1559">
        <f t="shared" si="146"/>
        <v>11</v>
      </c>
      <c r="E1559">
        <f t="shared" si="147"/>
        <v>23</v>
      </c>
      <c r="F1559" t="str">
        <f t="shared" si="148"/>
        <v>Sat</v>
      </c>
      <c r="G1559">
        <f>WEEKNUM(Calender[[#This Row],[Date]])</f>
        <v>47</v>
      </c>
      <c r="H1559" s="110" t="str">
        <f>TEXT(Calender[[#This Row],[Date]],"yymmdd")</f>
        <v>301123</v>
      </c>
    </row>
    <row r="1560" spans="1:8" x14ac:dyDescent="0.3">
      <c r="A1560" s="17">
        <f t="shared" si="149"/>
        <v>47811</v>
      </c>
      <c r="B1560">
        <f t="shared" si="145"/>
        <v>2030</v>
      </c>
      <c r="C1560" t="str">
        <f t="shared" si="144"/>
        <v>Nov-30</v>
      </c>
      <c r="D1560">
        <f t="shared" si="146"/>
        <v>11</v>
      </c>
      <c r="E1560">
        <f t="shared" si="147"/>
        <v>24</v>
      </c>
      <c r="F1560" t="str">
        <f t="shared" si="148"/>
        <v>Sun</v>
      </c>
      <c r="G1560">
        <f>WEEKNUM(Calender[[#This Row],[Date]])</f>
        <v>48</v>
      </c>
      <c r="H1560" s="110" t="str">
        <f>TEXT(Calender[[#This Row],[Date]],"yymmdd")</f>
        <v>301124</v>
      </c>
    </row>
    <row r="1561" spans="1:8" x14ac:dyDescent="0.3">
      <c r="A1561" s="17">
        <f t="shared" si="149"/>
        <v>47812</v>
      </c>
      <c r="B1561">
        <f t="shared" si="145"/>
        <v>2030</v>
      </c>
      <c r="C1561" t="str">
        <f t="shared" si="144"/>
        <v>Nov-30</v>
      </c>
      <c r="D1561">
        <f t="shared" si="146"/>
        <v>11</v>
      </c>
      <c r="E1561">
        <f t="shared" si="147"/>
        <v>25</v>
      </c>
      <c r="F1561" t="str">
        <f t="shared" si="148"/>
        <v>Mon</v>
      </c>
      <c r="G1561">
        <f>WEEKNUM(Calender[[#This Row],[Date]])</f>
        <v>48</v>
      </c>
      <c r="H1561" s="110" t="str">
        <f>TEXT(Calender[[#This Row],[Date]],"yymmdd")</f>
        <v>301125</v>
      </c>
    </row>
    <row r="1562" spans="1:8" x14ac:dyDescent="0.3">
      <c r="A1562" s="17">
        <f t="shared" si="149"/>
        <v>47813</v>
      </c>
      <c r="B1562">
        <f t="shared" si="145"/>
        <v>2030</v>
      </c>
      <c r="C1562" t="str">
        <f t="shared" si="144"/>
        <v>Nov-30</v>
      </c>
      <c r="D1562">
        <f t="shared" si="146"/>
        <v>11</v>
      </c>
      <c r="E1562">
        <f t="shared" si="147"/>
        <v>26</v>
      </c>
      <c r="F1562" t="str">
        <f t="shared" si="148"/>
        <v>Tue</v>
      </c>
      <c r="G1562">
        <f>WEEKNUM(Calender[[#This Row],[Date]])</f>
        <v>48</v>
      </c>
      <c r="H1562" s="110" t="str">
        <f>TEXT(Calender[[#This Row],[Date]],"yymmdd")</f>
        <v>301126</v>
      </c>
    </row>
    <row r="1563" spans="1:8" x14ac:dyDescent="0.3">
      <c r="A1563" s="17">
        <f t="shared" si="149"/>
        <v>47814</v>
      </c>
      <c r="B1563">
        <f t="shared" si="145"/>
        <v>2030</v>
      </c>
      <c r="C1563" t="str">
        <f t="shared" si="144"/>
        <v>Nov-30</v>
      </c>
      <c r="D1563">
        <f t="shared" si="146"/>
        <v>11</v>
      </c>
      <c r="E1563">
        <f t="shared" si="147"/>
        <v>27</v>
      </c>
      <c r="F1563" t="str">
        <f t="shared" si="148"/>
        <v>Wed</v>
      </c>
      <c r="G1563">
        <f>WEEKNUM(Calender[[#This Row],[Date]])</f>
        <v>48</v>
      </c>
      <c r="H1563" s="110" t="str">
        <f>TEXT(Calender[[#This Row],[Date]],"yymmdd")</f>
        <v>301127</v>
      </c>
    </row>
    <row r="1564" spans="1:8" x14ac:dyDescent="0.3">
      <c r="A1564" s="17">
        <f t="shared" si="149"/>
        <v>47815</v>
      </c>
      <c r="B1564">
        <f t="shared" si="145"/>
        <v>2030</v>
      </c>
      <c r="C1564" t="str">
        <f t="shared" si="144"/>
        <v>Nov-30</v>
      </c>
      <c r="D1564">
        <f t="shared" si="146"/>
        <v>11</v>
      </c>
      <c r="E1564">
        <f t="shared" si="147"/>
        <v>28</v>
      </c>
      <c r="F1564" t="str">
        <f t="shared" si="148"/>
        <v>Thu</v>
      </c>
      <c r="G1564">
        <f>WEEKNUM(Calender[[#This Row],[Date]])</f>
        <v>48</v>
      </c>
      <c r="H1564" s="110" t="str">
        <f>TEXT(Calender[[#This Row],[Date]],"yymmdd")</f>
        <v>301128</v>
      </c>
    </row>
    <row r="1565" spans="1:8" x14ac:dyDescent="0.3">
      <c r="A1565" s="17">
        <f t="shared" si="149"/>
        <v>47816</v>
      </c>
      <c r="B1565">
        <f t="shared" si="145"/>
        <v>2030</v>
      </c>
      <c r="C1565" t="str">
        <f t="shared" si="144"/>
        <v>Nov-30</v>
      </c>
      <c r="D1565">
        <f t="shared" si="146"/>
        <v>11</v>
      </c>
      <c r="E1565">
        <f t="shared" si="147"/>
        <v>29</v>
      </c>
      <c r="F1565" t="str">
        <f t="shared" si="148"/>
        <v>Fri</v>
      </c>
      <c r="G1565">
        <f>WEEKNUM(Calender[[#This Row],[Date]])</f>
        <v>48</v>
      </c>
      <c r="H1565" s="110" t="str">
        <f>TEXT(Calender[[#This Row],[Date]],"yymmdd")</f>
        <v>301129</v>
      </c>
    </row>
    <row r="1566" spans="1:8" x14ac:dyDescent="0.3">
      <c r="A1566" s="17">
        <f t="shared" si="149"/>
        <v>47817</v>
      </c>
      <c r="B1566">
        <f t="shared" si="145"/>
        <v>2030</v>
      </c>
      <c r="C1566" t="str">
        <f t="shared" si="144"/>
        <v>Nov-30</v>
      </c>
      <c r="D1566">
        <f t="shared" si="146"/>
        <v>11</v>
      </c>
      <c r="E1566">
        <f t="shared" si="147"/>
        <v>30</v>
      </c>
      <c r="F1566" t="str">
        <f t="shared" si="148"/>
        <v>Sat</v>
      </c>
      <c r="G1566">
        <f>WEEKNUM(Calender[[#This Row],[Date]])</f>
        <v>48</v>
      </c>
      <c r="H1566" s="110" t="str">
        <f>TEXT(Calender[[#This Row],[Date]],"yymmdd")</f>
        <v>301130</v>
      </c>
    </row>
    <row r="1567" spans="1:8" x14ac:dyDescent="0.3">
      <c r="A1567" s="17">
        <f t="shared" si="149"/>
        <v>47818</v>
      </c>
      <c r="B1567">
        <f t="shared" si="145"/>
        <v>2030</v>
      </c>
      <c r="C1567" t="str">
        <f t="shared" si="144"/>
        <v>Dec-30</v>
      </c>
      <c r="D1567">
        <f t="shared" si="146"/>
        <v>12</v>
      </c>
      <c r="E1567">
        <f t="shared" si="147"/>
        <v>1</v>
      </c>
      <c r="F1567" t="str">
        <f t="shared" si="148"/>
        <v>Sun</v>
      </c>
      <c r="G1567">
        <f>WEEKNUM(Calender[[#This Row],[Date]])</f>
        <v>49</v>
      </c>
      <c r="H1567" s="110" t="str">
        <f>TEXT(Calender[[#This Row],[Date]],"yymmdd")</f>
        <v>301201</v>
      </c>
    </row>
    <row r="1568" spans="1:8" x14ac:dyDescent="0.3">
      <c r="A1568" s="17">
        <f t="shared" si="149"/>
        <v>47819</v>
      </c>
      <c r="B1568">
        <f t="shared" si="145"/>
        <v>2030</v>
      </c>
      <c r="C1568" t="str">
        <f t="shared" si="144"/>
        <v>Dec-30</v>
      </c>
      <c r="D1568">
        <f t="shared" si="146"/>
        <v>12</v>
      </c>
      <c r="E1568">
        <f t="shared" si="147"/>
        <v>2</v>
      </c>
      <c r="F1568" t="str">
        <f t="shared" si="148"/>
        <v>Mon</v>
      </c>
      <c r="G1568">
        <f>WEEKNUM(Calender[[#This Row],[Date]])</f>
        <v>49</v>
      </c>
      <c r="H1568" s="110" t="str">
        <f>TEXT(Calender[[#This Row],[Date]],"yymmdd")</f>
        <v>301202</v>
      </c>
    </row>
    <row r="1569" spans="1:8" x14ac:dyDescent="0.3">
      <c r="A1569" s="17">
        <f t="shared" si="149"/>
        <v>47820</v>
      </c>
      <c r="B1569">
        <f t="shared" si="145"/>
        <v>2030</v>
      </c>
      <c r="C1569" t="str">
        <f t="shared" si="144"/>
        <v>Dec-30</v>
      </c>
      <c r="D1569">
        <f t="shared" si="146"/>
        <v>12</v>
      </c>
      <c r="E1569">
        <f t="shared" si="147"/>
        <v>3</v>
      </c>
      <c r="F1569" t="str">
        <f t="shared" si="148"/>
        <v>Tue</v>
      </c>
      <c r="G1569">
        <f>WEEKNUM(Calender[[#This Row],[Date]])</f>
        <v>49</v>
      </c>
      <c r="H1569" s="110" t="str">
        <f>TEXT(Calender[[#This Row],[Date]],"yymmdd")</f>
        <v>301203</v>
      </c>
    </row>
    <row r="1570" spans="1:8" x14ac:dyDescent="0.3">
      <c r="A1570" s="17">
        <f t="shared" si="149"/>
        <v>47821</v>
      </c>
      <c r="B1570">
        <f t="shared" si="145"/>
        <v>2030</v>
      </c>
      <c r="C1570" t="str">
        <f t="shared" si="144"/>
        <v>Dec-30</v>
      </c>
      <c r="D1570">
        <f t="shared" si="146"/>
        <v>12</v>
      </c>
      <c r="E1570">
        <f t="shared" si="147"/>
        <v>4</v>
      </c>
      <c r="F1570" t="str">
        <f t="shared" si="148"/>
        <v>Wed</v>
      </c>
      <c r="G1570">
        <f>WEEKNUM(Calender[[#This Row],[Date]])</f>
        <v>49</v>
      </c>
      <c r="H1570" s="110" t="str">
        <f>TEXT(Calender[[#This Row],[Date]],"yymmdd")</f>
        <v>301204</v>
      </c>
    </row>
    <row r="1571" spans="1:8" x14ac:dyDescent="0.3">
      <c r="A1571" s="17">
        <f t="shared" si="149"/>
        <v>47822</v>
      </c>
      <c r="B1571">
        <f t="shared" si="145"/>
        <v>2030</v>
      </c>
      <c r="C1571" t="str">
        <f t="shared" si="144"/>
        <v>Dec-30</v>
      </c>
      <c r="D1571">
        <f t="shared" si="146"/>
        <v>12</v>
      </c>
      <c r="E1571">
        <f t="shared" si="147"/>
        <v>5</v>
      </c>
      <c r="F1571" t="str">
        <f t="shared" si="148"/>
        <v>Thu</v>
      </c>
      <c r="G1571">
        <f>WEEKNUM(Calender[[#This Row],[Date]])</f>
        <v>49</v>
      </c>
      <c r="H1571" s="110" t="str">
        <f>TEXT(Calender[[#This Row],[Date]],"yymmdd")</f>
        <v>301205</v>
      </c>
    </row>
    <row r="1572" spans="1:8" x14ac:dyDescent="0.3">
      <c r="A1572" s="17">
        <f t="shared" si="149"/>
        <v>47823</v>
      </c>
      <c r="B1572">
        <f t="shared" si="145"/>
        <v>2030</v>
      </c>
      <c r="C1572" t="str">
        <f t="shared" si="144"/>
        <v>Dec-30</v>
      </c>
      <c r="D1572">
        <f t="shared" si="146"/>
        <v>12</v>
      </c>
      <c r="E1572">
        <f t="shared" si="147"/>
        <v>6</v>
      </c>
      <c r="F1572" t="str">
        <f t="shared" si="148"/>
        <v>Fri</v>
      </c>
      <c r="G1572">
        <f>WEEKNUM(Calender[[#This Row],[Date]])</f>
        <v>49</v>
      </c>
      <c r="H1572" s="110" t="str">
        <f>TEXT(Calender[[#This Row],[Date]],"yymmdd")</f>
        <v>301206</v>
      </c>
    </row>
    <row r="1573" spans="1:8" x14ac:dyDescent="0.3">
      <c r="A1573" s="17">
        <f t="shared" si="149"/>
        <v>47824</v>
      </c>
      <c r="B1573">
        <f t="shared" si="145"/>
        <v>2030</v>
      </c>
      <c r="C1573" t="str">
        <f t="shared" si="144"/>
        <v>Dec-30</v>
      </c>
      <c r="D1573">
        <f t="shared" si="146"/>
        <v>12</v>
      </c>
      <c r="E1573">
        <f t="shared" si="147"/>
        <v>7</v>
      </c>
      <c r="F1573" t="str">
        <f t="shared" si="148"/>
        <v>Sat</v>
      </c>
      <c r="G1573">
        <f>WEEKNUM(Calender[[#This Row],[Date]])</f>
        <v>49</v>
      </c>
      <c r="H1573" s="110" t="str">
        <f>TEXT(Calender[[#This Row],[Date]],"yymmdd")</f>
        <v>301207</v>
      </c>
    </row>
    <row r="1574" spans="1:8" x14ac:dyDescent="0.3">
      <c r="A1574" s="17">
        <f t="shared" si="149"/>
        <v>47825</v>
      </c>
      <c r="B1574">
        <f t="shared" si="145"/>
        <v>2030</v>
      </c>
      <c r="C1574" t="str">
        <f t="shared" si="144"/>
        <v>Dec-30</v>
      </c>
      <c r="D1574">
        <f t="shared" si="146"/>
        <v>12</v>
      </c>
      <c r="E1574">
        <f t="shared" si="147"/>
        <v>8</v>
      </c>
      <c r="F1574" t="str">
        <f t="shared" si="148"/>
        <v>Sun</v>
      </c>
      <c r="G1574">
        <f>WEEKNUM(Calender[[#This Row],[Date]])</f>
        <v>50</v>
      </c>
      <c r="H1574" s="110" t="str">
        <f>TEXT(Calender[[#This Row],[Date]],"yymmdd")</f>
        <v>301208</v>
      </c>
    </row>
    <row r="1575" spans="1:8" x14ac:dyDescent="0.3">
      <c r="A1575" s="17">
        <f t="shared" si="149"/>
        <v>47826</v>
      </c>
      <c r="B1575">
        <f t="shared" si="145"/>
        <v>2030</v>
      </c>
      <c r="C1575" t="str">
        <f t="shared" si="144"/>
        <v>Dec-30</v>
      </c>
      <c r="D1575">
        <f t="shared" si="146"/>
        <v>12</v>
      </c>
      <c r="E1575">
        <f t="shared" si="147"/>
        <v>9</v>
      </c>
      <c r="F1575" t="str">
        <f t="shared" si="148"/>
        <v>Mon</v>
      </c>
      <c r="G1575">
        <f>WEEKNUM(Calender[[#This Row],[Date]])</f>
        <v>50</v>
      </c>
      <c r="H1575" s="110" t="str">
        <f>TEXT(Calender[[#This Row],[Date]],"yymmdd")</f>
        <v>301209</v>
      </c>
    </row>
    <row r="1576" spans="1:8" x14ac:dyDescent="0.3">
      <c r="A1576" s="17">
        <f t="shared" si="149"/>
        <v>47827</v>
      </c>
      <c r="B1576">
        <f t="shared" si="145"/>
        <v>2030</v>
      </c>
      <c r="C1576" t="str">
        <f t="shared" si="144"/>
        <v>Dec-30</v>
      </c>
      <c r="D1576">
        <f t="shared" si="146"/>
        <v>12</v>
      </c>
      <c r="E1576">
        <f t="shared" si="147"/>
        <v>10</v>
      </c>
      <c r="F1576" t="str">
        <f t="shared" si="148"/>
        <v>Tue</v>
      </c>
      <c r="G1576">
        <f>WEEKNUM(Calender[[#This Row],[Date]])</f>
        <v>50</v>
      </c>
      <c r="H1576" s="110" t="str">
        <f>TEXT(Calender[[#This Row],[Date]],"yymmdd")</f>
        <v>301210</v>
      </c>
    </row>
    <row r="1577" spans="1:8" x14ac:dyDescent="0.3">
      <c r="A1577" s="17">
        <f t="shared" si="149"/>
        <v>47828</v>
      </c>
      <c r="B1577">
        <f t="shared" si="145"/>
        <v>2030</v>
      </c>
      <c r="C1577" t="str">
        <f t="shared" si="144"/>
        <v>Dec-30</v>
      </c>
      <c r="D1577">
        <f t="shared" si="146"/>
        <v>12</v>
      </c>
      <c r="E1577">
        <f t="shared" si="147"/>
        <v>11</v>
      </c>
      <c r="F1577" t="str">
        <f t="shared" si="148"/>
        <v>Wed</v>
      </c>
      <c r="G1577">
        <f>WEEKNUM(Calender[[#This Row],[Date]])</f>
        <v>50</v>
      </c>
      <c r="H1577" s="110" t="str">
        <f>TEXT(Calender[[#This Row],[Date]],"yymmdd")</f>
        <v>301211</v>
      </c>
    </row>
    <row r="1578" spans="1:8" x14ac:dyDescent="0.3">
      <c r="A1578" s="17">
        <f t="shared" si="149"/>
        <v>47829</v>
      </c>
      <c r="B1578">
        <f t="shared" si="145"/>
        <v>2030</v>
      </c>
      <c r="C1578" t="str">
        <f t="shared" si="144"/>
        <v>Dec-30</v>
      </c>
      <c r="D1578">
        <f t="shared" si="146"/>
        <v>12</v>
      </c>
      <c r="E1578">
        <f t="shared" si="147"/>
        <v>12</v>
      </c>
      <c r="F1578" t="str">
        <f t="shared" si="148"/>
        <v>Thu</v>
      </c>
      <c r="G1578">
        <f>WEEKNUM(Calender[[#This Row],[Date]])</f>
        <v>50</v>
      </c>
      <c r="H1578" s="110" t="str">
        <f>TEXT(Calender[[#This Row],[Date]],"yymmdd")</f>
        <v>301212</v>
      </c>
    </row>
    <row r="1579" spans="1:8" x14ac:dyDescent="0.3">
      <c r="A1579" s="17">
        <f t="shared" si="149"/>
        <v>47830</v>
      </c>
      <c r="B1579">
        <f t="shared" si="145"/>
        <v>2030</v>
      </c>
      <c r="C1579" t="str">
        <f t="shared" si="144"/>
        <v>Dec-30</v>
      </c>
      <c r="D1579">
        <f t="shared" si="146"/>
        <v>12</v>
      </c>
      <c r="E1579">
        <f t="shared" si="147"/>
        <v>13</v>
      </c>
      <c r="F1579" t="str">
        <f t="shared" si="148"/>
        <v>Fri</v>
      </c>
      <c r="G1579">
        <f>WEEKNUM(Calender[[#This Row],[Date]])</f>
        <v>50</v>
      </c>
      <c r="H1579" s="110" t="str">
        <f>TEXT(Calender[[#This Row],[Date]],"yymmdd")</f>
        <v>301213</v>
      </c>
    </row>
    <row r="1580" spans="1:8" x14ac:dyDescent="0.3">
      <c r="A1580" s="17">
        <f t="shared" si="149"/>
        <v>47831</v>
      </c>
      <c r="B1580">
        <f t="shared" si="145"/>
        <v>2030</v>
      </c>
      <c r="C1580" t="str">
        <f t="shared" si="144"/>
        <v>Dec-30</v>
      </c>
      <c r="D1580">
        <f t="shared" si="146"/>
        <v>12</v>
      </c>
      <c r="E1580">
        <f t="shared" si="147"/>
        <v>14</v>
      </c>
      <c r="F1580" t="str">
        <f t="shared" si="148"/>
        <v>Sat</v>
      </c>
      <c r="G1580">
        <f>WEEKNUM(Calender[[#This Row],[Date]])</f>
        <v>50</v>
      </c>
      <c r="H1580" s="110" t="str">
        <f>TEXT(Calender[[#This Row],[Date]],"yymmdd")</f>
        <v>301214</v>
      </c>
    </row>
    <row r="1581" spans="1:8" x14ac:dyDescent="0.3">
      <c r="A1581" s="17">
        <f t="shared" si="149"/>
        <v>47832</v>
      </c>
      <c r="B1581">
        <f t="shared" si="145"/>
        <v>2030</v>
      </c>
      <c r="C1581" t="str">
        <f t="shared" si="144"/>
        <v>Dec-30</v>
      </c>
      <c r="D1581">
        <f t="shared" si="146"/>
        <v>12</v>
      </c>
      <c r="E1581">
        <f t="shared" si="147"/>
        <v>15</v>
      </c>
      <c r="F1581" t="str">
        <f t="shared" si="148"/>
        <v>Sun</v>
      </c>
      <c r="G1581">
        <f>WEEKNUM(Calender[[#This Row],[Date]])</f>
        <v>51</v>
      </c>
      <c r="H1581" s="110" t="str">
        <f>TEXT(Calender[[#This Row],[Date]],"yymmdd")</f>
        <v>301215</v>
      </c>
    </row>
    <row r="1582" spans="1:8" x14ac:dyDescent="0.3">
      <c r="A1582" s="17">
        <f t="shared" si="149"/>
        <v>47833</v>
      </c>
      <c r="B1582">
        <f t="shared" si="145"/>
        <v>2030</v>
      </c>
      <c r="C1582" t="str">
        <f t="shared" si="144"/>
        <v>Dec-30</v>
      </c>
      <c r="D1582">
        <f t="shared" si="146"/>
        <v>12</v>
      </c>
      <c r="E1582">
        <f t="shared" si="147"/>
        <v>16</v>
      </c>
      <c r="F1582" t="str">
        <f t="shared" si="148"/>
        <v>Mon</v>
      </c>
      <c r="G1582">
        <f>WEEKNUM(Calender[[#This Row],[Date]])</f>
        <v>51</v>
      </c>
      <c r="H1582" s="110" t="str">
        <f>TEXT(Calender[[#This Row],[Date]],"yymmdd")</f>
        <v>301216</v>
      </c>
    </row>
    <row r="1583" spans="1:8" x14ac:dyDescent="0.3">
      <c r="A1583" s="17">
        <f t="shared" si="149"/>
        <v>47834</v>
      </c>
      <c r="B1583">
        <f t="shared" si="145"/>
        <v>2030</v>
      </c>
      <c r="C1583" t="str">
        <f t="shared" si="144"/>
        <v>Dec-30</v>
      </c>
      <c r="D1583">
        <f t="shared" si="146"/>
        <v>12</v>
      </c>
      <c r="E1583">
        <f t="shared" si="147"/>
        <v>17</v>
      </c>
      <c r="F1583" t="str">
        <f t="shared" si="148"/>
        <v>Tue</v>
      </c>
      <c r="G1583">
        <f>WEEKNUM(Calender[[#This Row],[Date]])</f>
        <v>51</v>
      </c>
      <c r="H1583" s="110" t="str">
        <f>TEXT(Calender[[#This Row],[Date]],"yymmdd")</f>
        <v>301217</v>
      </c>
    </row>
    <row r="1584" spans="1:8" x14ac:dyDescent="0.3">
      <c r="A1584" s="17">
        <f t="shared" si="149"/>
        <v>47835</v>
      </c>
      <c r="B1584">
        <f t="shared" si="145"/>
        <v>2030</v>
      </c>
      <c r="C1584" t="str">
        <f t="shared" si="144"/>
        <v>Dec-30</v>
      </c>
      <c r="D1584">
        <f t="shared" si="146"/>
        <v>12</v>
      </c>
      <c r="E1584">
        <f t="shared" si="147"/>
        <v>18</v>
      </c>
      <c r="F1584" t="str">
        <f t="shared" si="148"/>
        <v>Wed</v>
      </c>
      <c r="G1584">
        <f>WEEKNUM(Calender[[#This Row],[Date]])</f>
        <v>51</v>
      </c>
      <c r="H1584" s="110" t="str">
        <f>TEXT(Calender[[#This Row],[Date]],"yymmdd")</f>
        <v>301218</v>
      </c>
    </row>
    <row r="1585" spans="1:8" x14ac:dyDescent="0.3">
      <c r="A1585" s="17">
        <f t="shared" si="149"/>
        <v>47836</v>
      </c>
      <c r="B1585">
        <f t="shared" si="145"/>
        <v>2030</v>
      </c>
      <c r="C1585" t="str">
        <f t="shared" si="144"/>
        <v>Dec-30</v>
      </c>
      <c r="D1585">
        <f t="shared" si="146"/>
        <v>12</v>
      </c>
      <c r="E1585">
        <f t="shared" si="147"/>
        <v>19</v>
      </c>
      <c r="F1585" t="str">
        <f t="shared" si="148"/>
        <v>Thu</v>
      </c>
      <c r="G1585">
        <f>WEEKNUM(Calender[[#This Row],[Date]])</f>
        <v>51</v>
      </c>
      <c r="H1585" s="110" t="str">
        <f>TEXT(Calender[[#This Row],[Date]],"yymmdd")</f>
        <v>301219</v>
      </c>
    </row>
    <row r="1586" spans="1:8" x14ac:dyDescent="0.3">
      <c r="A1586" s="17">
        <f t="shared" si="149"/>
        <v>47837</v>
      </c>
      <c r="B1586">
        <f t="shared" si="145"/>
        <v>2030</v>
      </c>
      <c r="C1586" t="str">
        <f t="shared" si="144"/>
        <v>Dec-30</v>
      </c>
      <c r="D1586">
        <f t="shared" si="146"/>
        <v>12</v>
      </c>
      <c r="E1586">
        <f t="shared" si="147"/>
        <v>20</v>
      </c>
      <c r="F1586" t="str">
        <f t="shared" si="148"/>
        <v>Fri</v>
      </c>
      <c r="G1586">
        <f>WEEKNUM(Calender[[#This Row],[Date]])</f>
        <v>51</v>
      </c>
      <c r="H1586" s="110" t="str">
        <f>TEXT(Calender[[#This Row],[Date]],"yymmdd")</f>
        <v>301220</v>
      </c>
    </row>
    <row r="1587" spans="1:8" x14ac:dyDescent="0.3">
      <c r="A1587" s="17">
        <f t="shared" si="149"/>
        <v>47838</v>
      </c>
      <c r="B1587">
        <f t="shared" si="145"/>
        <v>2030</v>
      </c>
      <c r="C1587" t="str">
        <f t="shared" si="144"/>
        <v>Dec-30</v>
      </c>
      <c r="D1587">
        <f t="shared" si="146"/>
        <v>12</v>
      </c>
      <c r="E1587">
        <f t="shared" si="147"/>
        <v>21</v>
      </c>
      <c r="F1587" t="str">
        <f t="shared" si="148"/>
        <v>Sat</v>
      </c>
      <c r="G1587">
        <f>WEEKNUM(Calender[[#This Row],[Date]])</f>
        <v>51</v>
      </c>
      <c r="H1587" s="110" t="str">
        <f>TEXT(Calender[[#This Row],[Date]],"yymmdd")</f>
        <v>301221</v>
      </c>
    </row>
    <row r="1588" spans="1:8" x14ac:dyDescent="0.3">
      <c r="A1588" s="17">
        <f t="shared" si="149"/>
        <v>47839</v>
      </c>
      <c r="B1588">
        <f t="shared" si="145"/>
        <v>2030</v>
      </c>
      <c r="C1588" t="str">
        <f t="shared" si="144"/>
        <v>Dec-30</v>
      </c>
      <c r="D1588">
        <f t="shared" si="146"/>
        <v>12</v>
      </c>
      <c r="E1588">
        <f t="shared" si="147"/>
        <v>22</v>
      </c>
      <c r="F1588" t="str">
        <f t="shared" si="148"/>
        <v>Sun</v>
      </c>
      <c r="G1588">
        <f>WEEKNUM(Calender[[#This Row],[Date]])</f>
        <v>52</v>
      </c>
      <c r="H1588" s="110" t="str">
        <f>TEXT(Calender[[#This Row],[Date]],"yymmdd")</f>
        <v>301222</v>
      </c>
    </row>
    <row r="1589" spans="1:8" x14ac:dyDescent="0.3">
      <c r="A1589" s="17">
        <f t="shared" si="149"/>
        <v>47840</v>
      </c>
      <c r="B1589">
        <f t="shared" si="145"/>
        <v>2030</v>
      </c>
      <c r="C1589" t="str">
        <f t="shared" si="144"/>
        <v>Dec-30</v>
      </c>
      <c r="D1589">
        <f t="shared" si="146"/>
        <v>12</v>
      </c>
      <c r="E1589">
        <f t="shared" si="147"/>
        <v>23</v>
      </c>
      <c r="F1589" t="str">
        <f t="shared" si="148"/>
        <v>Mon</v>
      </c>
      <c r="G1589">
        <f>WEEKNUM(Calender[[#This Row],[Date]])</f>
        <v>52</v>
      </c>
      <c r="H1589" s="110" t="str">
        <f>TEXT(Calender[[#This Row],[Date]],"yymmdd")</f>
        <v>301223</v>
      </c>
    </row>
    <row r="1590" spans="1:8" x14ac:dyDescent="0.3">
      <c r="A1590" s="17">
        <f t="shared" si="149"/>
        <v>47841</v>
      </c>
      <c r="B1590">
        <f t="shared" si="145"/>
        <v>2030</v>
      </c>
      <c r="C1590" t="str">
        <f t="shared" si="144"/>
        <v>Dec-30</v>
      </c>
      <c r="D1590">
        <f t="shared" si="146"/>
        <v>12</v>
      </c>
      <c r="E1590">
        <f t="shared" si="147"/>
        <v>24</v>
      </c>
      <c r="F1590" t="str">
        <f t="shared" si="148"/>
        <v>Tue</v>
      </c>
      <c r="G1590">
        <f>WEEKNUM(Calender[[#This Row],[Date]])</f>
        <v>52</v>
      </c>
      <c r="H1590" s="110" t="str">
        <f>TEXT(Calender[[#This Row],[Date]],"yymmdd")</f>
        <v>301224</v>
      </c>
    </row>
    <row r="1591" spans="1:8" x14ac:dyDescent="0.3">
      <c r="A1591" s="17">
        <f t="shared" si="149"/>
        <v>47842</v>
      </c>
      <c r="B1591">
        <f t="shared" si="145"/>
        <v>2030</v>
      </c>
      <c r="C1591" t="str">
        <f t="shared" si="144"/>
        <v>Dec-30</v>
      </c>
      <c r="D1591">
        <f t="shared" si="146"/>
        <v>12</v>
      </c>
      <c r="E1591">
        <f t="shared" si="147"/>
        <v>25</v>
      </c>
      <c r="F1591" t="str">
        <f t="shared" si="148"/>
        <v>Wed</v>
      </c>
      <c r="G1591">
        <f>WEEKNUM(Calender[[#This Row],[Date]])</f>
        <v>52</v>
      </c>
      <c r="H1591" s="110" t="str">
        <f>TEXT(Calender[[#This Row],[Date]],"yymmdd")</f>
        <v>301225</v>
      </c>
    </row>
    <row r="1592" spans="1:8" x14ac:dyDescent="0.3">
      <c r="A1592" s="17">
        <f t="shared" si="149"/>
        <v>47843</v>
      </c>
      <c r="B1592">
        <f t="shared" si="145"/>
        <v>2030</v>
      </c>
      <c r="C1592" t="str">
        <f t="shared" si="144"/>
        <v>Dec-30</v>
      </c>
      <c r="D1592">
        <f t="shared" si="146"/>
        <v>12</v>
      </c>
      <c r="E1592">
        <f t="shared" si="147"/>
        <v>26</v>
      </c>
      <c r="F1592" t="str">
        <f t="shared" si="148"/>
        <v>Thu</v>
      </c>
      <c r="G1592">
        <f>WEEKNUM(Calender[[#This Row],[Date]])</f>
        <v>52</v>
      </c>
      <c r="H1592" s="110" t="str">
        <f>TEXT(Calender[[#This Row],[Date]],"yymmdd")</f>
        <v>301226</v>
      </c>
    </row>
    <row r="1593" spans="1:8" x14ac:dyDescent="0.3">
      <c r="A1593" s="17">
        <f t="shared" si="149"/>
        <v>47844</v>
      </c>
      <c r="B1593">
        <f t="shared" si="145"/>
        <v>2030</v>
      </c>
      <c r="C1593" t="str">
        <f t="shared" si="144"/>
        <v>Dec-30</v>
      </c>
      <c r="D1593">
        <f t="shared" si="146"/>
        <v>12</v>
      </c>
      <c r="E1593">
        <f t="shared" si="147"/>
        <v>27</v>
      </c>
      <c r="F1593" t="str">
        <f t="shared" si="148"/>
        <v>Fri</v>
      </c>
      <c r="G1593">
        <f>WEEKNUM(Calender[[#This Row],[Date]])</f>
        <v>52</v>
      </c>
      <c r="H1593" s="110" t="str">
        <f>TEXT(Calender[[#This Row],[Date]],"yymmdd")</f>
        <v>301227</v>
      </c>
    </row>
    <row r="1594" spans="1:8" x14ac:dyDescent="0.3">
      <c r="A1594" s="17">
        <f t="shared" si="149"/>
        <v>47845</v>
      </c>
      <c r="B1594">
        <f t="shared" si="145"/>
        <v>2030</v>
      </c>
      <c r="C1594" t="str">
        <f t="shared" si="144"/>
        <v>Dec-30</v>
      </c>
      <c r="D1594">
        <f t="shared" si="146"/>
        <v>12</v>
      </c>
      <c r="E1594">
        <f t="shared" si="147"/>
        <v>28</v>
      </c>
      <c r="F1594" t="str">
        <f t="shared" si="148"/>
        <v>Sat</v>
      </c>
      <c r="G1594">
        <f>WEEKNUM(Calender[[#This Row],[Date]])</f>
        <v>52</v>
      </c>
      <c r="H1594" s="110" t="str">
        <f>TEXT(Calender[[#This Row],[Date]],"yymmdd")</f>
        <v>301228</v>
      </c>
    </row>
    <row r="1595" spans="1:8" x14ac:dyDescent="0.3">
      <c r="A1595" s="17">
        <f t="shared" si="149"/>
        <v>47846</v>
      </c>
      <c r="B1595">
        <f t="shared" si="145"/>
        <v>2030</v>
      </c>
      <c r="C1595" t="str">
        <f t="shared" si="144"/>
        <v>Dec-30</v>
      </c>
      <c r="D1595">
        <f t="shared" si="146"/>
        <v>12</v>
      </c>
      <c r="E1595">
        <f t="shared" si="147"/>
        <v>29</v>
      </c>
      <c r="F1595" t="str">
        <f t="shared" si="148"/>
        <v>Sun</v>
      </c>
      <c r="G1595">
        <f>WEEKNUM(Calender[[#This Row],[Date]])</f>
        <v>53</v>
      </c>
      <c r="H1595" s="110" t="str">
        <f>TEXT(Calender[[#This Row],[Date]],"yymmdd")</f>
        <v>301229</v>
      </c>
    </row>
    <row r="1596" spans="1:8" x14ac:dyDescent="0.3">
      <c r="A1596" s="17">
        <f t="shared" si="149"/>
        <v>47847</v>
      </c>
      <c r="B1596">
        <f t="shared" si="145"/>
        <v>2030</v>
      </c>
      <c r="C1596" t="str">
        <f t="shared" si="144"/>
        <v>Dec-30</v>
      </c>
      <c r="D1596">
        <f t="shared" si="146"/>
        <v>12</v>
      </c>
      <c r="E1596">
        <f t="shared" si="147"/>
        <v>30</v>
      </c>
      <c r="F1596" t="str">
        <f t="shared" si="148"/>
        <v>Mon</v>
      </c>
      <c r="G1596">
        <f>WEEKNUM(Calender[[#This Row],[Date]])</f>
        <v>53</v>
      </c>
      <c r="H1596" s="110" t="str">
        <f>TEXT(Calender[[#This Row],[Date]],"yymmdd")</f>
        <v>301230</v>
      </c>
    </row>
    <row r="1597" spans="1:8" x14ac:dyDescent="0.3">
      <c r="A1597" s="17">
        <f t="shared" si="149"/>
        <v>47848</v>
      </c>
      <c r="B1597">
        <f t="shared" si="145"/>
        <v>2030</v>
      </c>
      <c r="C1597" t="str">
        <f t="shared" si="144"/>
        <v>Dec-30</v>
      </c>
      <c r="D1597">
        <f t="shared" si="146"/>
        <v>12</v>
      </c>
      <c r="E1597">
        <f t="shared" si="147"/>
        <v>31</v>
      </c>
      <c r="F1597" t="str">
        <f t="shared" si="148"/>
        <v>Tue</v>
      </c>
      <c r="G1597">
        <f>WEEKNUM(Calender[[#This Row],[Date]])</f>
        <v>53</v>
      </c>
      <c r="H1597" s="110" t="str">
        <f>TEXT(Calender[[#This Row],[Date]],"yymmdd")</f>
        <v>301231</v>
      </c>
    </row>
    <row r="1598" spans="1:8" x14ac:dyDescent="0.3">
      <c r="A1598" s="17">
        <f t="shared" si="149"/>
        <v>47849</v>
      </c>
      <c r="B1598">
        <f t="shared" si="145"/>
        <v>2031</v>
      </c>
      <c r="C1598" t="str">
        <f t="shared" si="144"/>
        <v>Jan-31</v>
      </c>
      <c r="D1598">
        <f t="shared" si="146"/>
        <v>1</v>
      </c>
      <c r="E1598">
        <f t="shared" si="147"/>
        <v>1</v>
      </c>
      <c r="F1598" t="str">
        <f t="shared" si="148"/>
        <v>Wed</v>
      </c>
      <c r="G1598">
        <f>WEEKNUM(Calender[[#This Row],[Date]])</f>
        <v>1</v>
      </c>
      <c r="H1598" s="110" t="str">
        <f>TEXT(Calender[[#This Row],[Date]],"yymmdd")</f>
        <v>310101</v>
      </c>
    </row>
    <row r="1599" spans="1:8" x14ac:dyDescent="0.3">
      <c r="A1599" s="17">
        <f t="shared" si="149"/>
        <v>47850</v>
      </c>
      <c r="B1599">
        <f t="shared" si="145"/>
        <v>2031</v>
      </c>
      <c r="C1599" t="str">
        <f t="shared" si="144"/>
        <v>Jan-31</v>
      </c>
      <c r="D1599">
        <f t="shared" si="146"/>
        <v>1</v>
      </c>
      <c r="E1599">
        <f t="shared" si="147"/>
        <v>2</v>
      </c>
      <c r="F1599" t="str">
        <f t="shared" si="148"/>
        <v>Thu</v>
      </c>
      <c r="G1599">
        <f>WEEKNUM(Calender[[#This Row],[Date]])</f>
        <v>1</v>
      </c>
      <c r="H1599" s="110" t="str">
        <f>TEXT(Calender[[#This Row],[Date]],"yymmdd")</f>
        <v>310102</v>
      </c>
    </row>
    <row r="1600" spans="1:8" x14ac:dyDescent="0.3">
      <c r="A1600" s="17">
        <f t="shared" si="149"/>
        <v>47851</v>
      </c>
      <c r="B1600">
        <f t="shared" si="145"/>
        <v>2031</v>
      </c>
      <c r="C1600" t="str">
        <f t="shared" si="144"/>
        <v>Jan-31</v>
      </c>
      <c r="D1600">
        <f t="shared" si="146"/>
        <v>1</v>
      </c>
      <c r="E1600">
        <f t="shared" si="147"/>
        <v>3</v>
      </c>
      <c r="F1600" t="str">
        <f t="shared" si="148"/>
        <v>Fri</v>
      </c>
      <c r="G1600">
        <f>WEEKNUM(Calender[[#This Row],[Date]])</f>
        <v>1</v>
      </c>
      <c r="H1600" s="110" t="str">
        <f>TEXT(Calender[[#This Row],[Date]],"yymmdd")</f>
        <v>310103</v>
      </c>
    </row>
    <row r="1601" spans="1:8" x14ac:dyDescent="0.3">
      <c r="A1601" s="17">
        <f t="shared" si="149"/>
        <v>47852</v>
      </c>
      <c r="B1601">
        <f t="shared" si="145"/>
        <v>2031</v>
      </c>
      <c r="C1601" t="str">
        <f t="shared" si="144"/>
        <v>Jan-31</v>
      </c>
      <c r="D1601">
        <f t="shared" si="146"/>
        <v>1</v>
      </c>
      <c r="E1601">
        <f t="shared" si="147"/>
        <v>4</v>
      </c>
      <c r="F1601" t="str">
        <f t="shared" si="148"/>
        <v>Sat</v>
      </c>
      <c r="G1601">
        <f>WEEKNUM(Calender[[#This Row],[Date]])</f>
        <v>1</v>
      </c>
      <c r="H1601" s="110" t="str">
        <f>TEXT(Calender[[#This Row],[Date]],"yymmdd")</f>
        <v>310104</v>
      </c>
    </row>
    <row r="1602" spans="1:8" x14ac:dyDescent="0.3">
      <c r="A1602" s="17">
        <f t="shared" si="149"/>
        <v>47853</v>
      </c>
      <c r="B1602">
        <f t="shared" si="145"/>
        <v>2031</v>
      </c>
      <c r="C1602" t="str">
        <f t="shared" ref="C1602:C1665" si="150">TEXT(A1602,"mmm-yy")</f>
        <v>Jan-31</v>
      </c>
      <c r="D1602">
        <f t="shared" si="146"/>
        <v>1</v>
      </c>
      <c r="E1602">
        <f t="shared" si="147"/>
        <v>5</v>
      </c>
      <c r="F1602" t="str">
        <f t="shared" si="148"/>
        <v>Sun</v>
      </c>
      <c r="G1602">
        <f>WEEKNUM(Calender[[#This Row],[Date]])</f>
        <v>2</v>
      </c>
      <c r="H1602" s="110" t="str">
        <f>TEXT(Calender[[#This Row],[Date]],"yymmdd")</f>
        <v>310105</v>
      </c>
    </row>
    <row r="1603" spans="1:8" x14ac:dyDescent="0.3">
      <c r="A1603" s="17">
        <f t="shared" si="149"/>
        <v>47854</v>
      </c>
      <c r="B1603">
        <f t="shared" ref="B1603:B1666" si="151">YEAR(A1603)</f>
        <v>2031</v>
      </c>
      <c r="C1603" t="str">
        <f t="shared" si="150"/>
        <v>Jan-31</v>
      </c>
      <c r="D1603">
        <f t="shared" ref="D1603:D1666" si="152">MONTH(A1603)</f>
        <v>1</v>
      </c>
      <c r="E1603">
        <f t="shared" ref="E1603:E1666" si="153">DAY(A1603)</f>
        <v>6</v>
      </c>
      <c r="F1603" t="str">
        <f t="shared" ref="F1603:F1666" si="154">TEXT(A1603,"ddd")</f>
        <v>Mon</v>
      </c>
      <c r="G1603">
        <f>WEEKNUM(Calender[[#This Row],[Date]])</f>
        <v>2</v>
      </c>
      <c r="H1603" s="110" t="str">
        <f>TEXT(Calender[[#This Row],[Date]],"yymmdd")</f>
        <v>310106</v>
      </c>
    </row>
    <row r="1604" spans="1:8" x14ac:dyDescent="0.3">
      <c r="A1604" s="17">
        <f t="shared" ref="A1604:A1667" si="155">A1603+1</f>
        <v>47855</v>
      </c>
      <c r="B1604">
        <f t="shared" si="151"/>
        <v>2031</v>
      </c>
      <c r="C1604" t="str">
        <f t="shared" si="150"/>
        <v>Jan-31</v>
      </c>
      <c r="D1604">
        <f t="shared" si="152"/>
        <v>1</v>
      </c>
      <c r="E1604">
        <f t="shared" si="153"/>
        <v>7</v>
      </c>
      <c r="F1604" t="str">
        <f t="shared" si="154"/>
        <v>Tue</v>
      </c>
      <c r="G1604">
        <f>WEEKNUM(Calender[[#This Row],[Date]])</f>
        <v>2</v>
      </c>
      <c r="H1604" s="110" t="str">
        <f>TEXT(Calender[[#This Row],[Date]],"yymmdd")</f>
        <v>310107</v>
      </c>
    </row>
    <row r="1605" spans="1:8" x14ac:dyDescent="0.3">
      <c r="A1605" s="17">
        <f t="shared" si="155"/>
        <v>47856</v>
      </c>
      <c r="B1605">
        <f t="shared" si="151"/>
        <v>2031</v>
      </c>
      <c r="C1605" t="str">
        <f t="shared" si="150"/>
        <v>Jan-31</v>
      </c>
      <c r="D1605">
        <f t="shared" si="152"/>
        <v>1</v>
      </c>
      <c r="E1605">
        <f t="shared" si="153"/>
        <v>8</v>
      </c>
      <c r="F1605" t="str">
        <f t="shared" si="154"/>
        <v>Wed</v>
      </c>
      <c r="G1605">
        <f>WEEKNUM(Calender[[#This Row],[Date]])</f>
        <v>2</v>
      </c>
      <c r="H1605" s="110" t="str">
        <f>TEXT(Calender[[#This Row],[Date]],"yymmdd")</f>
        <v>310108</v>
      </c>
    </row>
    <row r="1606" spans="1:8" x14ac:dyDescent="0.3">
      <c r="A1606" s="17">
        <f t="shared" si="155"/>
        <v>47857</v>
      </c>
      <c r="B1606">
        <f t="shared" si="151"/>
        <v>2031</v>
      </c>
      <c r="C1606" t="str">
        <f t="shared" si="150"/>
        <v>Jan-31</v>
      </c>
      <c r="D1606">
        <f t="shared" si="152"/>
        <v>1</v>
      </c>
      <c r="E1606">
        <f t="shared" si="153"/>
        <v>9</v>
      </c>
      <c r="F1606" t="str">
        <f t="shared" si="154"/>
        <v>Thu</v>
      </c>
      <c r="G1606">
        <f>WEEKNUM(Calender[[#This Row],[Date]])</f>
        <v>2</v>
      </c>
      <c r="H1606" s="110" t="str">
        <f>TEXT(Calender[[#This Row],[Date]],"yymmdd")</f>
        <v>310109</v>
      </c>
    </row>
    <row r="1607" spans="1:8" x14ac:dyDescent="0.3">
      <c r="A1607" s="17">
        <f t="shared" si="155"/>
        <v>47858</v>
      </c>
      <c r="B1607">
        <f t="shared" si="151"/>
        <v>2031</v>
      </c>
      <c r="C1607" t="str">
        <f t="shared" si="150"/>
        <v>Jan-31</v>
      </c>
      <c r="D1607">
        <f t="shared" si="152"/>
        <v>1</v>
      </c>
      <c r="E1607">
        <f t="shared" si="153"/>
        <v>10</v>
      </c>
      <c r="F1607" t="str">
        <f t="shared" si="154"/>
        <v>Fri</v>
      </c>
      <c r="G1607">
        <f>WEEKNUM(Calender[[#This Row],[Date]])</f>
        <v>2</v>
      </c>
      <c r="H1607" s="110" t="str">
        <f>TEXT(Calender[[#This Row],[Date]],"yymmdd")</f>
        <v>310110</v>
      </c>
    </row>
    <row r="1608" spans="1:8" x14ac:dyDescent="0.3">
      <c r="A1608" s="17">
        <f t="shared" si="155"/>
        <v>47859</v>
      </c>
      <c r="B1608">
        <f t="shared" si="151"/>
        <v>2031</v>
      </c>
      <c r="C1608" t="str">
        <f t="shared" si="150"/>
        <v>Jan-31</v>
      </c>
      <c r="D1608">
        <f t="shared" si="152"/>
        <v>1</v>
      </c>
      <c r="E1608">
        <f t="shared" si="153"/>
        <v>11</v>
      </c>
      <c r="F1608" t="str">
        <f t="shared" si="154"/>
        <v>Sat</v>
      </c>
      <c r="G1608">
        <f>WEEKNUM(Calender[[#This Row],[Date]])</f>
        <v>2</v>
      </c>
      <c r="H1608" s="110" t="str">
        <f>TEXT(Calender[[#This Row],[Date]],"yymmdd")</f>
        <v>310111</v>
      </c>
    </row>
    <row r="1609" spans="1:8" x14ac:dyDescent="0.3">
      <c r="A1609" s="17">
        <f t="shared" si="155"/>
        <v>47860</v>
      </c>
      <c r="B1609">
        <f t="shared" si="151"/>
        <v>2031</v>
      </c>
      <c r="C1609" t="str">
        <f t="shared" si="150"/>
        <v>Jan-31</v>
      </c>
      <c r="D1609">
        <f t="shared" si="152"/>
        <v>1</v>
      </c>
      <c r="E1609">
        <f t="shared" si="153"/>
        <v>12</v>
      </c>
      <c r="F1609" t="str">
        <f t="shared" si="154"/>
        <v>Sun</v>
      </c>
      <c r="G1609">
        <f>WEEKNUM(Calender[[#This Row],[Date]])</f>
        <v>3</v>
      </c>
      <c r="H1609" s="110" t="str">
        <f>TEXT(Calender[[#This Row],[Date]],"yymmdd")</f>
        <v>310112</v>
      </c>
    </row>
    <row r="1610" spans="1:8" x14ac:dyDescent="0.3">
      <c r="A1610" s="17">
        <f t="shared" si="155"/>
        <v>47861</v>
      </c>
      <c r="B1610">
        <f t="shared" si="151"/>
        <v>2031</v>
      </c>
      <c r="C1610" t="str">
        <f t="shared" si="150"/>
        <v>Jan-31</v>
      </c>
      <c r="D1610">
        <f t="shared" si="152"/>
        <v>1</v>
      </c>
      <c r="E1610">
        <f t="shared" si="153"/>
        <v>13</v>
      </c>
      <c r="F1610" t="str">
        <f t="shared" si="154"/>
        <v>Mon</v>
      </c>
      <c r="G1610">
        <f>WEEKNUM(Calender[[#This Row],[Date]])</f>
        <v>3</v>
      </c>
      <c r="H1610" s="110" t="str">
        <f>TEXT(Calender[[#This Row],[Date]],"yymmdd")</f>
        <v>310113</v>
      </c>
    </row>
    <row r="1611" spans="1:8" x14ac:dyDescent="0.3">
      <c r="A1611" s="17">
        <f t="shared" si="155"/>
        <v>47862</v>
      </c>
      <c r="B1611">
        <f t="shared" si="151"/>
        <v>2031</v>
      </c>
      <c r="C1611" t="str">
        <f t="shared" si="150"/>
        <v>Jan-31</v>
      </c>
      <c r="D1611">
        <f t="shared" si="152"/>
        <v>1</v>
      </c>
      <c r="E1611">
        <f t="shared" si="153"/>
        <v>14</v>
      </c>
      <c r="F1611" t="str">
        <f t="shared" si="154"/>
        <v>Tue</v>
      </c>
      <c r="G1611">
        <f>WEEKNUM(Calender[[#This Row],[Date]])</f>
        <v>3</v>
      </c>
      <c r="H1611" s="110" t="str">
        <f>TEXT(Calender[[#This Row],[Date]],"yymmdd")</f>
        <v>310114</v>
      </c>
    </row>
    <row r="1612" spans="1:8" x14ac:dyDescent="0.3">
      <c r="A1612" s="17">
        <f t="shared" si="155"/>
        <v>47863</v>
      </c>
      <c r="B1612">
        <f t="shared" si="151"/>
        <v>2031</v>
      </c>
      <c r="C1612" t="str">
        <f t="shared" si="150"/>
        <v>Jan-31</v>
      </c>
      <c r="D1612">
        <f t="shared" si="152"/>
        <v>1</v>
      </c>
      <c r="E1612">
        <f t="shared" si="153"/>
        <v>15</v>
      </c>
      <c r="F1612" t="str">
        <f t="shared" si="154"/>
        <v>Wed</v>
      </c>
      <c r="G1612">
        <f>WEEKNUM(Calender[[#This Row],[Date]])</f>
        <v>3</v>
      </c>
      <c r="H1612" s="110" t="str">
        <f>TEXT(Calender[[#This Row],[Date]],"yymmdd")</f>
        <v>310115</v>
      </c>
    </row>
    <row r="1613" spans="1:8" x14ac:dyDescent="0.3">
      <c r="A1613" s="17">
        <f t="shared" si="155"/>
        <v>47864</v>
      </c>
      <c r="B1613">
        <f t="shared" si="151"/>
        <v>2031</v>
      </c>
      <c r="C1613" t="str">
        <f t="shared" si="150"/>
        <v>Jan-31</v>
      </c>
      <c r="D1613">
        <f t="shared" si="152"/>
        <v>1</v>
      </c>
      <c r="E1613">
        <f t="shared" si="153"/>
        <v>16</v>
      </c>
      <c r="F1613" t="str">
        <f t="shared" si="154"/>
        <v>Thu</v>
      </c>
      <c r="G1613">
        <f>WEEKNUM(Calender[[#This Row],[Date]])</f>
        <v>3</v>
      </c>
      <c r="H1613" s="110" t="str">
        <f>TEXT(Calender[[#This Row],[Date]],"yymmdd")</f>
        <v>310116</v>
      </c>
    </row>
    <row r="1614" spans="1:8" x14ac:dyDescent="0.3">
      <c r="A1614" s="17">
        <f t="shared" si="155"/>
        <v>47865</v>
      </c>
      <c r="B1614">
        <f t="shared" si="151"/>
        <v>2031</v>
      </c>
      <c r="C1614" t="str">
        <f t="shared" si="150"/>
        <v>Jan-31</v>
      </c>
      <c r="D1614">
        <f t="shared" si="152"/>
        <v>1</v>
      </c>
      <c r="E1614">
        <f t="shared" si="153"/>
        <v>17</v>
      </c>
      <c r="F1614" t="str">
        <f t="shared" si="154"/>
        <v>Fri</v>
      </c>
      <c r="G1614">
        <f>WEEKNUM(Calender[[#This Row],[Date]])</f>
        <v>3</v>
      </c>
      <c r="H1614" s="110" t="str">
        <f>TEXT(Calender[[#This Row],[Date]],"yymmdd")</f>
        <v>310117</v>
      </c>
    </row>
    <row r="1615" spans="1:8" x14ac:dyDescent="0.3">
      <c r="A1615" s="17">
        <f t="shared" si="155"/>
        <v>47866</v>
      </c>
      <c r="B1615">
        <f t="shared" si="151"/>
        <v>2031</v>
      </c>
      <c r="C1615" t="str">
        <f t="shared" si="150"/>
        <v>Jan-31</v>
      </c>
      <c r="D1615">
        <f t="shared" si="152"/>
        <v>1</v>
      </c>
      <c r="E1615">
        <f t="shared" si="153"/>
        <v>18</v>
      </c>
      <c r="F1615" t="str">
        <f t="shared" si="154"/>
        <v>Sat</v>
      </c>
      <c r="G1615">
        <f>WEEKNUM(Calender[[#This Row],[Date]])</f>
        <v>3</v>
      </c>
      <c r="H1615" s="110" t="str">
        <f>TEXT(Calender[[#This Row],[Date]],"yymmdd")</f>
        <v>310118</v>
      </c>
    </row>
    <row r="1616" spans="1:8" x14ac:dyDescent="0.3">
      <c r="A1616" s="17">
        <f t="shared" si="155"/>
        <v>47867</v>
      </c>
      <c r="B1616">
        <f t="shared" si="151"/>
        <v>2031</v>
      </c>
      <c r="C1616" t="str">
        <f t="shared" si="150"/>
        <v>Jan-31</v>
      </c>
      <c r="D1616">
        <f t="shared" si="152"/>
        <v>1</v>
      </c>
      <c r="E1616">
        <f t="shared" si="153"/>
        <v>19</v>
      </c>
      <c r="F1616" t="str">
        <f t="shared" si="154"/>
        <v>Sun</v>
      </c>
      <c r="G1616">
        <f>WEEKNUM(Calender[[#This Row],[Date]])</f>
        <v>4</v>
      </c>
      <c r="H1616" s="110" t="str">
        <f>TEXT(Calender[[#This Row],[Date]],"yymmdd")</f>
        <v>310119</v>
      </c>
    </row>
    <row r="1617" spans="1:8" x14ac:dyDescent="0.3">
      <c r="A1617" s="17">
        <f t="shared" si="155"/>
        <v>47868</v>
      </c>
      <c r="B1617">
        <f t="shared" si="151"/>
        <v>2031</v>
      </c>
      <c r="C1617" t="str">
        <f t="shared" si="150"/>
        <v>Jan-31</v>
      </c>
      <c r="D1617">
        <f t="shared" si="152"/>
        <v>1</v>
      </c>
      <c r="E1617">
        <f t="shared" si="153"/>
        <v>20</v>
      </c>
      <c r="F1617" t="str">
        <f t="shared" si="154"/>
        <v>Mon</v>
      </c>
      <c r="G1617">
        <f>WEEKNUM(Calender[[#This Row],[Date]])</f>
        <v>4</v>
      </c>
      <c r="H1617" s="110" t="str">
        <f>TEXT(Calender[[#This Row],[Date]],"yymmdd")</f>
        <v>310120</v>
      </c>
    </row>
    <row r="1618" spans="1:8" x14ac:dyDescent="0.3">
      <c r="A1618" s="17">
        <f t="shared" si="155"/>
        <v>47869</v>
      </c>
      <c r="B1618">
        <f t="shared" si="151"/>
        <v>2031</v>
      </c>
      <c r="C1618" t="str">
        <f t="shared" si="150"/>
        <v>Jan-31</v>
      </c>
      <c r="D1618">
        <f t="shared" si="152"/>
        <v>1</v>
      </c>
      <c r="E1618">
        <f t="shared" si="153"/>
        <v>21</v>
      </c>
      <c r="F1618" t="str">
        <f t="shared" si="154"/>
        <v>Tue</v>
      </c>
      <c r="G1618">
        <f>WEEKNUM(Calender[[#This Row],[Date]])</f>
        <v>4</v>
      </c>
      <c r="H1618" s="110" t="str">
        <f>TEXT(Calender[[#This Row],[Date]],"yymmdd")</f>
        <v>310121</v>
      </c>
    </row>
    <row r="1619" spans="1:8" x14ac:dyDescent="0.3">
      <c r="A1619" s="17">
        <f t="shared" si="155"/>
        <v>47870</v>
      </c>
      <c r="B1619">
        <f t="shared" si="151"/>
        <v>2031</v>
      </c>
      <c r="C1619" t="str">
        <f t="shared" si="150"/>
        <v>Jan-31</v>
      </c>
      <c r="D1619">
        <f t="shared" si="152"/>
        <v>1</v>
      </c>
      <c r="E1619">
        <f t="shared" si="153"/>
        <v>22</v>
      </c>
      <c r="F1619" t="str">
        <f t="shared" si="154"/>
        <v>Wed</v>
      </c>
      <c r="G1619">
        <f>WEEKNUM(Calender[[#This Row],[Date]])</f>
        <v>4</v>
      </c>
      <c r="H1619" s="110" t="str">
        <f>TEXT(Calender[[#This Row],[Date]],"yymmdd")</f>
        <v>310122</v>
      </c>
    </row>
    <row r="1620" spans="1:8" x14ac:dyDescent="0.3">
      <c r="A1620" s="17">
        <f t="shared" si="155"/>
        <v>47871</v>
      </c>
      <c r="B1620">
        <f t="shared" si="151"/>
        <v>2031</v>
      </c>
      <c r="C1620" t="str">
        <f t="shared" si="150"/>
        <v>Jan-31</v>
      </c>
      <c r="D1620">
        <f t="shared" si="152"/>
        <v>1</v>
      </c>
      <c r="E1620">
        <f t="shared" si="153"/>
        <v>23</v>
      </c>
      <c r="F1620" t="str">
        <f t="shared" si="154"/>
        <v>Thu</v>
      </c>
      <c r="G1620">
        <f>WEEKNUM(Calender[[#This Row],[Date]])</f>
        <v>4</v>
      </c>
      <c r="H1620" s="110" t="str">
        <f>TEXT(Calender[[#This Row],[Date]],"yymmdd")</f>
        <v>310123</v>
      </c>
    </row>
    <row r="1621" spans="1:8" x14ac:dyDescent="0.3">
      <c r="A1621" s="17">
        <f t="shared" si="155"/>
        <v>47872</v>
      </c>
      <c r="B1621">
        <f t="shared" si="151"/>
        <v>2031</v>
      </c>
      <c r="C1621" t="str">
        <f t="shared" si="150"/>
        <v>Jan-31</v>
      </c>
      <c r="D1621">
        <f t="shared" si="152"/>
        <v>1</v>
      </c>
      <c r="E1621">
        <f t="shared" si="153"/>
        <v>24</v>
      </c>
      <c r="F1621" t="str">
        <f t="shared" si="154"/>
        <v>Fri</v>
      </c>
      <c r="G1621">
        <f>WEEKNUM(Calender[[#This Row],[Date]])</f>
        <v>4</v>
      </c>
      <c r="H1621" s="110" t="str">
        <f>TEXT(Calender[[#This Row],[Date]],"yymmdd")</f>
        <v>310124</v>
      </c>
    </row>
    <row r="1622" spans="1:8" x14ac:dyDescent="0.3">
      <c r="A1622" s="17">
        <f t="shared" si="155"/>
        <v>47873</v>
      </c>
      <c r="B1622">
        <f t="shared" si="151"/>
        <v>2031</v>
      </c>
      <c r="C1622" t="str">
        <f t="shared" si="150"/>
        <v>Jan-31</v>
      </c>
      <c r="D1622">
        <f t="shared" si="152"/>
        <v>1</v>
      </c>
      <c r="E1622">
        <f t="shared" si="153"/>
        <v>25</v>
      </c>
      <c r="F1622" t="str">
        <f t="shared" si="154"/>
        <v>Sat</v>
      </c>
      <c r="G1622">
        <f>WEEKNUM(Calender[[#This Row],[Date]])</f>
        <v>4</v>
      </c>
      <c r="H1622" s="110" t="str">
        <f>TEXT(Calender[[#This Row],[Date]],"yymmdd")</f>
        <v>310125</v>
      </c>
    </row>
    <row r="1623" spans="1:8" x14ac:dyDescent="0.3">
      <c r="A1623" s="17">
        <f t="shared" si="155"/>
        <v>47874</v>
      </c>
      <c r="B1623">
        <f t="shared" si="151"/>
        <v>2031</v>
      </c>
      <c r="C1623" t="str">
        <f t="shared" si="150"/>
        <v>Jan-31</v>
      </c>
      <c r="D1623">
        <f t="shared" si="152"/>
        <v>1</v>
      </c>
      <c r="E1623">
        <f t="shared" si="153"/>
        <v>26</v>
      </c>
      <c r="F1623" t="str">
        <f t="shared" si="154"/>
        <v>Sun</v>
      </c>
      <c r="G1623">
        <f>WEEKNUM(Calender[[#This Row],[Date]])</f>
        <v>5</v>
      </c>
      <c r="H1623" s="110" t="str">
        <f>TEXT(Calender[[#This Row],[Date]],"yymmdd")</f>
        <v>310126</v>
      </c>
    </row>
    <row r="1624" spans="1:8" x14ac:dyDescent="0.3">
      <c r="A1624" s="17">
        <f t="shared" si="155"/>
        <v>47875</v>
      </c>
      <c r="B1624">
        <f t="shared" si="151"/>
        <v>2031</v>
      </c>
      <c r="C1624" t="str">
        <f t="shared" si="150"/>
        <v>Jan-31</v>
      </c>
      <c r="D1624">
        <f t="shared" si="152"/>
        <v>1</v>
      </c>
      <c r="E1624">
        <f t="shared" si="153"/>
        <v>27</v>
      </c>
      <c r="F1624" t="str">
        <f t="shared" si="154"/>
        <v>Mon</v>
      </c>
      <c r="G1624">
        <f>WEEKNUM(Calender[[#This Row],[Date]])</f>
        <v>5</v>
      </c>
      <c r="H1624" s="110" t="str">
        <f>TEXT(Calender[[#This Row],[Date]],"yymmdd")</f>
        <v>310127</v>
      </c>
    </row>
    <row r="1625" spans="1:8" x14ac:dyDescent="0.3">
      <c r="A1625" s="17">
        <f t="shared" si="155"/>
        <v>47876</v>
      </c>
      <c r="B1625">
        <f t="shared" si="151"/>
        <v>2031</v>
      </c>
      <c r="C1625" t="str">
        <f t="shared" si="150"/>
        <v>Jan-31</v>
      </c>
      <c r="D1625">
        <f t="shared" si="152"/>
        <v>1</v>
      </c>
      <c r="E1625">
        <f t="shared" si="153"/>
        <v>28</v>
      </c>
      <c r="F1625" t="str">
        <f t="shared" si="154"/>
        <v>Tue</v>
      </c>
      <c r="G1625">
        <f>WEEKNUM(Calender[[#This Row],[Date]])</f>
        <v>5</v>
      </c>
      <c r="H1625" s="110" t="str">
        <f>TEXT(Calender[[#This Row],[Date]],"yymmdd")</f>
        <v>310128</v>
      </c>
    </row>
    <row r="1626" spans="1:8" x14ac:dyDescent="0.3">
      <c r="A1626" s="17">
        <f t="shared" si="155"/>
        <v>47877</v>
      </c>
      <c r="B1626">
        <f t="shared" si="151"/>
        <v>2031</v>
      </c>
      <c r="C1626" t="str">
        <f t="shared" si="150"/>
        <v>Jan-31</v>
      </c>
      <c r="D1626">
        <f t="shared" si="152"/>
        <v>1</v>
      </c>
      <c r="E1626">
        <f t="shared" si="153"/>
        <v>29</v>
      </c>
      <c r="F1626" t="str">
        <f t="shared" si="154"/>
        <v>Wed</v>
      </c>
      <c r="G1626">
        <f>WEEKNUM(Calender[[#This Row],[Date]])</f>
        <v>5</v>
      </c>
      <c r="H1626" s="110" t="str">
        <f>TEXT(Calender[[#This Row],[Date]],"yymmdd")</f>
        <v>310129</v>
      </c>
    </row>
    <row r="1627" spans="1:8" x14ac:dyDescent="0.3">
      <c r="A1627" s="17">
        <f t="shared" si="155"/>
        <v>47878</v>
      </c>
      <c r="B1627">
        <f t="shared" si="151"/>
        <v>2031</v>
      </c>
      <c r="C1627" t="str">
        <f t="shared" si="150"/>
        <v>Jan-31</v>
      </c>
      <c r="D1627">
        <f t="shared" si="152"/>
        <v>1</v>
      </c>
      <c r="E1627">
        <f t="shared" si="153"/>
        <v>30</v>
      </c>
      <c r="F1627" t="str">
        <f t="shared" si="154"/>
        <v>Thu</v>
      </c>
      <c r="G1627">
        <f>WEEKNUM(Calender[[#This Row],[Date]])</f>
        <v>5</v>
      </c>
      <c r="H1627" s="110" t="str">
        <f>TEXT(Calender[[#This Row],[Date]],"yymmdd")</f>
        <v>310130</v>
      </c>
    </row>
    <row r="1628" spans="1:8" x14ac:dyDescent="0.3">
      <c r="A1628" s="17">
        <f t="shared" si="155"/>
        <v>47879</v>
      </c>
      <c r="B1628">
        <f t="shared" si="151"/>
        <v>2031</v>
      </c>
      <c r="C1628" t="str">
        <f t="shared" si="150"/>
        <v>Jan-31</v>
      </c>
      <c r="D1628">
        <f t="shared" si="152"/>
        <v>1</v>
      </c>
      <c r="E1628">
        <f t="shared" si="153"/>
        <v>31</v>
      </c>
      <c r="F1628" t="str">
        <f t="shared" si="154"/>
        <v>Fri</v>
      </c>
      <c r="G1628">
        <f>WEEKNUM(Calender[[#This Row],[Date]])</f>
        <v>5</v>
      </c>
      <c r="H1628" s="110" t="str">
        <f>TEXT(Calender[[#This Row],[Date]],"yymmdd")</f>
        <v>310131</v>
      </c>
    </row>
    <row r="1629" spans="1:8" x14ac:dyDescent="0.3">
      <c r="A1629" s="17">
        <f t="shared" si="155"/>
        <v>47880</v>
      </c>
      <c r="B1629">
        <f t="shared" si="151"/>
        <v>2031</v>
      </c>
      <c r="C1629" t="str">
        <f t="shared" si="150"/>
        <v>Feb-31</v>
      </c>
      <c r="D1629">
        <f t="shared" si="152"/>
        <v>2</v>
      </c>
      <c r="E1629">
        <f t="shared" si="153"/>
        <v>1</v>
      </c>
      <c r="F1629" t="str">
        <f t="shared" si="154"/>
        <v>Sat</v>
      </c>
      <c r="G1629">
        <f>WEEKNUM(Calender[[#This Row],[Date]])</f>
        <v>5</v>
      </c>
      <c r="H1629" s="110" t="str">
        <f>TEXT(Calender[[#This Row],[Date]],"yymmdd")</f>
        <v>310201</v>
      </c>
    </row>
    <row r="1630" spans="1:8" x14ac:dyDescent="0.3">
      <c r="A1630" s="17">
        <f t="shared" si="155"/>
        <v>47881</v>
      </c>
      <c r="B1630">
        <f t="shared" si="151"/>
        <v>2031</v>
      </c>
      <c r="C1630" t="str">
        <f t="shared" si="150"/>
        <v>Feb-31</v>
      </c>
      <c r="D1630">
        <f t="shared" si="152"/>
        <v>2</v>
      </c>
      <c r="E1630">
        <f t="shared" si="153"/>
        <v>2</v>
      </c>
      <c r="F1630" t="str">
        <f t="shared" si="154"/>
        <v>Sun</v>
      </c>
      <c r="G1630">
        <f>WEEKNUM(Calender[[#This Row],[Date]])</f>
        <v>6</v>
      </c>
      <c r="H1630" s="110" t="str">
        <f>TEXT(Calender[[#This Row],[Date]],"yymmdd")</f>
        <v>310202</v>
      </c>
    </row>
    <row r="1631" spans="1:8" x14ac:dyDescent="0.3">
      <c r="A1631" s="17">
        <f t="shared" si="155"/>
        <v>47882</v>
      </c>
      <c r="B1631">
        <f t="shared" si="151"/>
        <v>2031</v>
      </c>
      <c r="C1631" t="str">
        <f t="shared" si="150"/>
        <v>Feb-31</v>
      </c>
      <c r="D1631">
        <f t="shared" si="152"/>
        <v>2</v>
      </c>
      <c r="E1631">
        <f t="shared" si="153"/>
        <v>3</v>
      </c>
      <c r="F1631" t="str">
        <f t="shared" si="154"/>
        <v>Mon</v>
      </c>
      <c r="G1631">
        <f>WEEKNUM(Calender[[#This Row],[Date]])</f>
        <v>6</v>
      </c>
      <c r="H1631" s="110" t="str">
        <f>TEXT(Calender[[#This Row],[Date]],"yymmdd")</f>
        <v>310203</v>
      </c>
    </row>
    <row r="1632" spans="1:8" x14ac:dyDescent="0.3">
      <c r="A1632" s="17">
        <f t="shared" si="155"/>
        <v>47883</v>
      </c>
      <c r="B1632">
        <f t="shared" si="151"/>
        <v>2031</v>
      </c>
      <c r="C1632" t="str">
        <f t="shared" si="150"/>
        <v>Feb-31</v>
      </c>
      <c r="D1632">
        <f t="shared" si="152"/>
        <v>2</v>
      </c>
      <c r="E1632">
        <f t="shared" si="153"/>
        <v>4</v>
      </c>
      <c r="F1632" t="str">
        <f t="shared" si="154"/>
        <v>Tue</v>
      </c>
      <c r="G1632">
        <f>WEEKNUM(Calender[[#This Row],[Date]])</f>
        <v>6</v>
      </c>
      <c r="H1632" s="110" t="str">
        <f>TEXT(Calender[[#This Row],[Date]],"yymmdd")</f>
        <v>310204</v>
      </c>
    </row>
    <row r="1633" spans="1:8" x14ac:dyDescent="0.3">
      <c r="A1633" s="17">
        <f t="shared" si="155"/>
        <v>47884</v>
      </c>
      <c r="B1633">
        <f t="shared" si="151"/>
        <v>2031</v>
      </c>
      <c r="C1633" t="str">
        <f t="shared" si="150"/>
        <v>Feb-31</v>
      </c>
      <c r="D1633">
        <f t="shared" si="152"/>
        <v>2</v>
      </c>
      <c r="E1633">
        <f t="shared" si="153"/>
        <v>5</v>
      </c>
      <c r="F1633" t="str">
        <f t="shared" si="154"/>
        <v>Wed</v>
      </c>
      <c r="G1633">
        <f>WEEKNUM(Calender[[#This Row],[Date]])</f>
        <v>6</v>
      </c>
      <c r="H1633" s="110" t="str">
        <f>TEXT(Calender[[#This Row],[Date]],"yymmdd")</f>
        <v>310205</v>
      </c>
    </row>
    <row r="1634" spans="1:8" x14ac:dyDescent="0.3">
      <c r="A1634" s="17">
        <f t="shared" si="155"/>
        <v>47885</v>
      </c>
      <c r="B1634">
        <f t="shared" si="151"/>
        <v>2031</v>
      </c>
      <c r="C1634" t="str">
        <f t="shared" si="150"/>
        <v>Feb-31</v>
      </c>
      <c r="D1634">
        <f t="shared" si="152"/>
        <v>2</v>
      </c>
      <c r="E1634">
        <f t="shared" si="153"/>
        <v>6</v>
      </c>
      <c r="F1634" t="str">
        <f t="shared" si="154"/>
        <v>Thu</v>
      </c>
      <c r="G1634">
        <f>WEEKNUM(Calender[[#This Row],[Date]])</f>
        <v>6</v>
      </c>
      <c r="H1634" s="110" t="str">
        <f>TEXT(Calender[[#This Row],[Date]],"yymmdd")</f>
        <v>310206</v>
      </c>
    </row>
    <row r="1635" spans="1:8" x14ac:dyDescent="0.3">
      <c r="A1635" s="17">
        <f t="shared" si="155"/>
        <v>47886</v>
      </c>
      <c r="B1635">
        <f t="shared" si="151"/>
        <v>2031</v>
      </c>
      <c r="C1635" t="str">
        <f t="shared" si="150"/>
        <v>Feb-31</v>
      </c>
      <c r="D1635">
        <f t="shared" si="152"/>
        <v>2</v>
      </c>
      <c r="E1635">
        <f t="shared" si="153"/>
        <v>7</v>
      </c>
      <c r="F1635" t="str">
        <f t="shared" si="154"/>
        <v>Fri</v>
      </c>
      <c r="G1635">
        <f>WEEKNUM(Calender[[#This Row],[Date]])</f>
        <v>6</v>
      </c>
      <c r="H1635" s="110" t="str">
        <f>TEXT(Calender[[#This Row],[Date]],"yymmdd")</f>
        <v>310207</v>
      </c>
    </row>
    <row r="1636" spans="1:8" x14ac:dyDescent="0.3">
      <c r="A1636" s="17">
        <f t="shared" si="155"/>
        <v>47887</v>
      </c>
      <c r="B1636">
        <f t="shared" si="151"/>
        <v>2031</v>
      </c>
      <c r="C1636" t="str">
        <f t="shared" si="150"/>
        <v>Feb-31</v>
      </c>
      <c r="D1636">
        <f t="shared" si="152"/>
        <v>2</v>
      </c>
      <c r="E1636">
        <f t="shared" si="153"/>
        <v>8</v>
      </c>
      <c r="F1636" t="str">
        <f t="shared" si="154"/>
        <v>Sat</v>
      </c>
      <c r="G1636">
        <f>WEEKNUM(Calender[[#This Row],[Date]])</f>
        <v>6</v>
      </c>
      <c r="H1636" s="110" t="str">
        <f>TEXT(Calender[[#This Row],[Date]],"yymmdd")</f>
        <v>310208</v>
      </c>
    </row>
    <row r="1637" spans="1:8" x14ac:dyDescent="0.3">
      <c r="A1637" s="17">
        <f t="shared" si="155"/>
        <v>47888</v>
      </c>
      <c r="B1637">
        <f t="shared" si="151"/>
        <v>2031</v>
      </c>
      <c r="C1637" t="str">
        <f t="shared" si="150"/>
        <v>Feb-31</v>
      </c>
      <c r="D1637">
        <f t="shared" si="152"/>
        <v>2</v>
      </c>
      <c r="E1637">
        <f t="shared" si="153"/>
        <v>9</v>
      </c>
      <c r="F1637" t="str">
        <f t="shared" si="154"/>
        <v>Sun</v>
      </c>
      <c r="G1637">
        <f>WEEKNUM(Calender[[#This Row],[Date]])</f>
        <v>7</v>
      </c>
      <c r="H1637" s="110" t="str">
        <f>TEXT(Calender[[#This Row],[Date]],"yymmdd")</f>
        <v>310209</v>
      </c>
    </row>
    <row r="1638" spans="1:8" x14ac:dyDescent="0.3">
      <c r="A1638" s="17">
        <f t="shared" si="155"/>
        <v>47889</v>
      </c>
      <c r="B1638">
        <f t="shared" si="151"/>
        <v>2031</v>
      </c>
      <c r="C1638" t="str">
        <f t="shared" si="150"/>
        <v>Feb-31</v>
      </c>
      <c r="D1638">
        <f t="shared" si="152"/>
        <v>2</v>
      </c>
      <c r="E1638">
        <f t="shared" si="153"/>
        <v>10</v>
      </c>
      <c r="F1638" t="str">
        <f t="shared" si="154"/>
        <v>Mon</v>
      </c>
      <c r="G1638">
        <f>WEEKNUM(Calender[[#This Row],[Date]])</f>
        <v>7</v>
      </c>
      <c r="H1638" s="110" t="str">
        <f>TEXT(Calender[[#This Row],[Date]],"yymmdd")</f>
        <v>310210</v>
      </c>
    </row>
    <row r="1639" spans="1:8" x14ac:dyDescent="0.3">
      <c r="A1639" s="17">
        <f t="shared" si="155"/>
        <v>47890</v>
      </c>
      <c r="B1639">
        <f t="shared" si="151"/>
        <v>2031</v>
      </c>
      <c r="C1639" t="str">
        <f t="shared" si="150"/>
        <v>Feb-31</v>
      </c>
      <c r="D1639">
        <f t="shared" si="152"/>
        <v>2</v>
      </c>
      <c r="E1639">
        <f t="shared" si="153"/>
        <v>11</v>
      </c>
      <c r="F1639" t="str">
        <f t="shared" si="154"/>
        <v>Tue</v>
      </c>
      <c r="G1639">
        <f>WEEKNUM(Calender[[#This Row],[Date]])</f>
        <v>7</v>
      </c>
      <c r="H1639" s="110" t="str">
        <f>TEXT(Calender[[#This Row],[Date]],"yymmdd")</f>
        <v>310211</v>
      </c>
    </row>
    <row r="1640" spans="1:8" x14ac:dyDescent="0.3">
      <c r="A1640" s="17">
        <f t="shared" si="155"/>
        <v>47891</v>
      </c>
      <c r="B1640">
        <f t="shared" si="151"/>
        <v>2031</v>
      </c>
      <c r="C1640" t="str">
        <f t="shared" si="150"/>
        <v>Feb-31</v>
      </c>
      <c r="D1640">
        <f t="shared" si="152"/>
        <v>2</v>
      </c>
      <c r="E1640">
        <f t="shared" si="153"/>
        <v>12</v>
      </c>
      <c r="F1640" t="str">
        <f t="shared" si="154"/>
        <v>Wed</v>
      </c>
      <c r="G1640">
        <f>WEEKNUM(Calender[[#This Row],[Date]])</f>
        <v>7</v>
      </c>
      <c r="H1640" s="110" t="str">
        <f>TEXT(Calender[[#This Row],[Date]],"yymmdd")</f>
        <v>310212</v>
      </c>
    </row>
    <row r="1641" spans="1:8" x14ac:dyDescent="0.3">
      <c r="A1641" s="17">
        <f t="shared" si="155"/>
        <v>47892</v>
      </c>
      <c r="B1641">
        <f t="shared" si="151"/>
        <v>2031</v>
      </c>
      <c r="C1641" t="str">
        <f t="shared" si="150"/>
        <v>Feb-31</v>
      </c>
      <c r="D1641">
        <f t="shared" si="152"/>
        <v>2</v>
      </c>
      <c r="E1641">
        <f t="shared" si="153"/>
        <v>13</v>
      </c>
      <c r="F1641" t="str">
        <f t="shared" si="154"/>
        <v>Thu</v>
      </c>
      <c r="G1641">
        <f>WEEKNUM(Calender[[#This Row],[Date]])</f>
        <v>7</v>
      </c>
      <c r="H1641" s="110" t="str">
        <f>TEXT(Calender[[#This Row],[Date]],"yymmdd")</f>
        <v>310213</v>
      </c>
    </row>
    <row r="1642" spans="1:8" x14ac:dyDescent="0.3">
      <c r="A1642" s="17">
        <f t="shared" si="155"/>
        <v>47893</v>
      </c>
      <c r="B1642">
        <f t="shared" si="151"/>
        <v>2031</v>
      </c>
      <c r="C1642" t="str">
        <f t="shared" si="150"/>
        <v>Feb-31</v>
      </c>
      <c r="D1642">
        <f t="shared" si="152"/>
        <v>2</v>
      </c>
      <c r="E1642">
        <f t="shared" si="153"/>
        <v>14</v>
      </c>
      <c r="F1642" t="str">
        <f t="shared" si="154"/>
        <v>Fri</v>
      </c>
      <c r="G1642">
        <f>WEEKNUM(Calender[[#This Row],[Date]])</f>
        <v>7</v>
      </c>
      <c r="H1642" s="110" t="str">
        <f>TEXT(Calender[[#This Row],[Date]],"yymmdd")</f>
        <v>310214</v>
      </c>
    </row>
    <row r="1643" spans="1:8" x14ac:dyDescent="0.3">
      <c r="A1643" s="17">
        <f t="shared" si="155"/>
        <v>47894</v>
      </c>
      <c r="B1643">
        <f t="shared" si="151"/>
        <v>2031</v>
      </c>
      <c r="C1643" t="str">
        <f t="shared" si="150"/>
        <v>Feb-31</v>
      </c>
      <c r="D1643">
        <f t="shared" si="152"/>
        <v>2</v>
      </c>
      <c r="E1643">
        <f t="shared" si="153"/>
        <v>15</v>
      </c>
      <c r="F1643" t="str">
        <f t="shared" si="154"/>
        <v>Sat</v>
      </c>
      <c r="G1643">
        <f>WEEKNUM(Calender[[#This Row],[Date]])</f>
        <v>7</v>
      </c>
      <c r="H1643" s="110" t="str">
        <f>TEXT(Calender[[#This Row],[Date]],"yymmdd")</f>
        <v>310215</v>
      </c>
    </row>
    <row r="1644" spans="1:8" x14ac:dyDescent="0.3">
      <c r="A1644" s="17">
        <f t="shared" si="155"/>
        <v>47895</v>
      </c>
      <c r="B1644">
        <f t="shared" si="151"/>
        <v>2031</v>
      </c>
      <c r="C1644" t="str">
        <f t="shared" si="150"/>
        <v>Feb-31</v>
      </c>
      <c r="D1644">
        <f t="shared" si="152"/>
        <v>2</v>
      </c>
      <c r="E1644">
        <f t="shared" si="153"/>
        <v>16</v>
      </c>
      <c r="F1644" t="str">
        <f t="shared" si="154"/>
        <v>Sun</v>
      </c>
      <c r="G1644">
        <f>WEEKNUM(Calender[[#This Row],[Date]])</f>
        <v>8</v>
      </c>
      <c r="H1644" s="110" t="str">
        <f>TEXT(Calender[[#This Row],[Date]],"yymmdd")</f>
        <v>310216</v>
      </c>
    </row>
    <row r="1645" spans="1:8" x14ac:dyDescent="0.3">
      <c r="A1645" s="17">
        <f t="shared" si="155"/>
        <v>47896</v>
      </c>
      <c r="B1645">
        <f t="shared" si="151"/>
        <v>2031</v>
      </c>
      <c r="C1645" t="str">
        <f t="shared" si="150"/>
        <v>Feb-31</v>
      </c>
      <c r="D1645">
        <f t="shared" si="152"/>
        <v>2</v>
      </c>
      <c r="E1645">
        <f t="shared" si="153"/>
        <v>17</v>
      </c>
      <c r="F1645" t="str">
        <f t="shared" si="154"/>
        <v>Mon</v>
      </c>
      <c r="G1645">
        <f>WEEKNUM(Calender[[#This Row],[Date]])</f>
        <v>8</v>
      </c>
      <c r="H1645" s="110" t="str">
        <f>TEXT(Calender[[#This Row],[Date]],"yymmdd")</f>
        <v>310217</v>
      </c>
    </row>
    <row r="1646" spans="1:8" x14ac:dyDescent="0.3">
      <c r="A1646" s="17">
        <f t="shared" si="155"/>
        <v>47897</v>
      </c>
      <c r="B1646">
        <f t="shared" si="151"/>
        <v>2031</v>
      </c>
      <c r="C1646" t="str">
        <f t="shared" si="150"/>
        <v>Feb-31</v>
      </c>
      <c r="D1646">
        <f t="shared" si="152"/>
        <v>2</v>
      </c>
      <c r="E1646">
        <f t="shared" si="153"/>
        <v>18</v>
      </c>
      <c r="F1646" t="str">
        <f t="shared" si="154"/>
        <v>Tue</v>
      </c>
      <c r="G1646">
        <f>WEEKNUM(Calender[[#This Row],[Date]])</f>
        <v>8</v>
      </c>
      <c r="H1646" s="110" t="str">
        <f>TEXT(Calender[[#This Row],[Date]],"yymmdd")</f>
        <v>310218</v>
      </c>
    </row>
    <row r="1647" spans="1:8" x14ac:dyDescent="0.3">
      <c r="A1647" s="17">
        <f t="shared" si="155"/>
        <v>47898</v>
      </c>
      <c r="B1647">
        <f t="shared" si="151"/>
        <v>2031</v>
      </c>
      <c r="C1647" t="str">
        <f t="shared" si="150"/>
        <v>Feb-31</v>
      </c>
      <c r="D1647">
        <f t="shared" si="152"/>
        <v>2</v>
      </c>
      <c r="E1647">
        <f t="shared" si="153"/>
        <v>19</v>
      </c>
      <c r="F1647" t="str">
        <f t="shared" si="154"/>
        <v>Wed</v>
      </c>
      <c r="G1647">
        <f>WEEKNUM(Calender[[#This Row],[Date]])</f>
        <v>8</v>
      </c>
      <c r="H1647" s="110" t="str">
        <f>TEXT(Calender[[#This Row],[Date]],"yymmdd")</f>
        <v>310219</v>
      </c>
    </row>
    <row r="1648" spans="1:8" x14ac:dyDescent="0.3">
      <c r="A1648" s="17">
        <f t="shared" si="155"/>
        <v>47899</v>
      </c>
      <c r="B1648">
        <f t="shared" si="151"/>
        <v>2031</v>
      </c>
      <c r="C1648" t="str">
        <f t="shared" si="150"/>
        <v>Feb-31</v>
      </c>
      <c r="D1648">
        <f t="shared" si="152"/>
        <v>2</v>
      </c>
      <c r="E1648">
        <f t="shared" si="153"/>
        <v>20</v>
      </c>
      <c r="F1648" t="str">
        <f t="shared" si="154"/>
        <v>Thu</v>
      </c>
      <c r="G1648">
        <f>WEEKNUM(Calender[[#This Row],[Date]])</f>
        <v>8</v>
      </c>
      <c r="H1648" s="110" t="str">
        <f>TEXT(Calender[[#This Row],[Date]],"yymmdd")</f>
        <v>310220</v>
      </c>
    </row>
    <row r="1649" spans="1:8" x14ac:dyDescent="0.3">
      <c r="A1649" s="17">
        <f t="shared" si="155"/>
        <v>47900</v>
      </c>
      <c r="B1649">
        <f t="shared" si="151"/>
        <v>2031</v>
      </c>
      <c r="C1649" t="str">
        <f t="shared" si="150"/>
        <v>Feb-31</v>
      </c>
      <c r="D1649">
        <f t="shared" si="152"/>
        <v>2</v>
      </c>
      <c r="E1649">
        <f t="shared" si="153"/>
        <v>21</v>
      </c>
      <c r="F1649" t="str">
        <f t="shared" si="154"/>
        <v>Fri</v>
      </c>
      <c r="G1649">
        <f>WEEKNUM(Calender[[#This Row],[Date]])</f>
        <v>8</v>
      </c>
      <c r="H1649" s="110" t="str">
        <f>TEXT(Calender[[#This Row],[Date]],"yymmdd")</f>
        <v>310221</v>
      </c>
    </row>
    <row r="1650" spans="1:8" x14ac:dyDescent="0.3">
      <c r="A1650" s="17">
        <f t="shared" si="155"/>
        <v>47901</v>
      </c>
      <c r="B1650">
        <f t="shared" si="151"/>
        <v>2031</v>
      </c>
      <c r="C1650" t="str">
        <f t="shared" si="150"/>
        <v>Feb-31</v>
      </c>
      <c r="D1650">
        <f t="shared" si="152"/>
        <v>2</v>
      </c>
      <c r="E1650">
        <f t="shared" si="153"/>
        <v>22</v>
      </c>
      <c r="F1650" t="str">
        <f t="shared" si="154"/>
        <v>Sat</v>
      </c>
      <c r="G1650">
        <f>WEEKNUM(Calender[[#This Row],[Date]])</f>
        <v>8</v>
      </c>
      <c r="H1650" s="110" t="str">
        <f>TEXT(Calender[[#This Row],[Date]],"yymmdd")</f>
        <v>310222</v>
      </c>
    </row>
    <row r="1651" spans="1:8" x14ac:dyDescent="0.3">
      <c r="A1651" s="17">
        <f t="shared" si="155"/>
        <v>47902</v>
      </c>
      <c r="B1651">
        <f t="shared" si="151"/>
        <v>2031</v>
      </c>
      <c r="C1651" t="str">
        <f t="shared" si="150"/>
        <v>Feb-31</v>
      </c>
      <c r="D1651">
        <f t="shared" si="152"/>
        <v>2</v>
      </c>
      <c r="E1651">
        <f t="shared" si="153"/>
        <v>23</v>
      </c>
      <c r="F1651" t="str">
        <f t="shared" si="154"/>
        <v>Sun</v>
      </c>
      <c r="G1651">
        <f>WEEKNUM(Calender[[#This Row],[Date]])</f>
        <v>9</v>
      </c>
      <c r="H1651" s="110" t="str">
        <f>TEXT(Calender[[#This Row],[Date]],"yymmdd")</f>
        <v>310223</v>
      </c>
    </row>
    <row r="1652" spans="1:8" x14ac:dyDescent="0.3">
      <c r="A1652" s="17">
        <f t="shared" si="155"/>
        <v>47903</v>
      </c>
      <c r="B1652">
        <f t="shared" si="151"/>
        <v>2031</v>
      </c>
      <c r="C1652" t="str">
        <f t="shared" si="150"/>
        <v>Feb-31</v>
      </c>
      <c r="D1652">
        <f t="shared" si="152"/>
        <v>2</v>
      </c>
      <c r="E1652">
        <f t="shared" si="153"/>
        <v>24</v>
      </c>
      <c r="F1652" t="str">
        <f t="shared" si="154"/>
        <v>Mon</v>
      </c>
      <c r="G1652">
        <f>WEEKNUM(Calender[[#This Row],[Date]])</f>
        <v>9</v>
      </c>
      <c r="H1652" s="110" t="str">
        <f>TEXT(Calender[[#This Row],[Date]],"yymmdd")</f>
        <v>310224</v>
      </c>
    </row>
    <row r="1653" spans="1:8" x14ac:dyDescent="0.3">
      <c r="A1653" s="17">
        <f t="shared" si="155"/>
        <v>47904</v>
      </c>
      <c r="B1653">
        <f t="shared" si="151"/>
        <v>2031</v>
      </c>
      <c r="C1653" t="str">
        <f t="shared" si="150"/>
        <v>Feb-31</v>
      </c>
      <c r="D1653">
        <f t="shared" si="152"/>
        <v>2</v>
      </c>
      <c r="E1653">
        <f t="shared" si="153"/>
        <v>25</v>
      </c>
      <c r="F1653" t="str">
        <f t="shared" si="154"/>
        <v>Tue</v>
      </c>
      <c r="G1653">
        <f>WEEKNUM(Calender[[#This Row],[Date]])</f>
        <v>9</v>
      </c>
      <c r="H1653" s="110" t="str">
        <f>TEXT(Calender[[#This Row],[Date]],"yymmdd")</f>
        <v>310225</v>
      </c>
    </row>
    <row r="1654" spans="1:8" x14ac:dyDescent="0.3">
      <c r="A1654" s="17">
        <f t="shared" si="155"/>
        <v>47905</v>
      </c>
      <c r="B1654">
        <f t="shared" si="151"/>
        <v>2031</v>
      </c>
      <c r="C1654" t="str">
        <f t="shared" si="150"/>
        <v>Feb-31</v>
      </c>
      <c r="D1654">
        <f t="shared" si="152"/>
        <v>2</v>
      </c>
      <c r="E1654">
        <f t="shared" si="153"/>
        <v>26</v>
      </c>
      <c r="F1654" t="str">
        <f t="shared" si="154"/>
        <v>Wed</v>
      </c>
      <c r="G1654">
        <f>WEEKNUM(Calender[[#This Row],[Date]])</f>
        <v>9</v>
      </c>
      <c r="H1654" s="110" t="str">
        <f>TEXT(Calender[[#This Row],[Date]],"yymmdd")</f>
        <v>310226</v>
      </c>
    </row>
    <row r="1655" spans="1:8" x14ac:dyDescent="0.3">
      <c r="A1655" s="17">
        <f t="shared" si="155"/>
        <v>47906</v>
      </c>
      <c r="B1655">
        <f t="shared" si="151"/>
        <v>2031</v>
      </c>
      <c r="C1655" t="str">
        <f t="shared" si="150"/>
        <v>Feb-31</v>
      </c>
      <c r="D1655">
        <f t="shared" si="152"/>
        <v>2</v>
      </c>
      <c r="E1655">
        <f t="shared" si="153"/>
        <v>27</v>
      </c>
      <c r="F1655" t="str">
        <f t="shared" si="154"/>
        <v>Thu</v>
      </c>
      <c r="G1655">
        <f>WEEKNUM(Calender[[#This Row],[Date]])</f>
        <v>9</v>
      </c>
      <c r="H1655" s="110" t="str">
        <f>TEXT(Calender[[#This Row],[Date]],"yymmdd")</f>
        <v>310227</v>
      </c>
    </row>
    <row r="1656" spans="1:8" x14ac:dyDescent="0.3">
      <c r="A1656" s="17">
        <f t="shared" si="155"/>
        <v>47907</v>
      </c>
      <c r="B1656">
        <f t="shared" si="151"/>
        <v>2031</v>
      </c>
      <c r="C1656" t="str">
        <f t="shared" si="150"/>
        <v>Feb-31</v>
      </c>
      <c r="D1656">
        <f t="shared" si="152"/>
        <v>2</v>
      </c>
      <c r="E1656">
        <f t="shared" si="153"/>
        <v>28</v>
      </c>
      <c r="F1656" t="str">
        <f t="shared" si="154"/>
        <v>Fri</v>
      </c>
      <c r="G1656">
        <f>WEEKNUM(Calender[[#This Row],[Date]])</f>
        <v>9</v>
      </c>
      <c r="H1656" s="110" t="str">
        <f>TEXT(Calender[[#This Row],[Date]],"yymmdd")</f>
        <v>310228</v>
      </c>
    </row>
    <row r="1657" spans="1:8" x14ac:dyDescent="0.3">
      <c r="A1657" s="17">
        <f t="shared" si="155"/>
        <v>47908</v>
      </c>
      <c r="B1657">
        <f t="shared" si="151"/>
        <v>2031</v>
      </c>
      <c r="C1657" t="str">
        <f t="shared" si="150"/>
        <v>Mar-31</v>
      </c>
      <c r="D1657">
        <f t="shared" si="152"/>
        <v>3</v>
      </c>
      <c r="E1657">
        <f t="shared" si="153"/>
        <v>1</v>
      </c>
      <c r="F1657" t="str">
        <f t="shared" si="154"/>
        <v>Sat</v>
      </c>
      <c r="G1657">
        <f>WEEKNUM(Calender[[#This Row],[Date]])</f>
        <v>9</v>
      </c>
      <c r="H1657" s="110" t="str">
        <f>TEXT(Calender[[#This Row],[Date]],"yymmdd")</f>
        <v>310301</v>
      </c>
    </row>
    <row r="1658" spans="1:8" x14ac:dyDescent="0.3">
      <c r="A1658" s="17">
        <f t="shared" si="155"/>
        <v>47909</v>
      </c>
      <c r="B1658">
        <f t="shared" si="151"/>
        <v>2031</v>
      </c>
      <c r="C1658" t="str">
        <f t="shared" si="150"/>
        <v>Mar-31</v>
      </c>
      <c r="D1658">
        <f t="shared" si="152"/>
        <v>3</v>
      </c>
      <c r="E1658">
        <f t="shared" si="153"/>
        <v>2</v>
      </c>
      <c r="F1658" t="str">
        <f t="shared" si="154"/>
        <v>Sun</v>
      </c>
      <c r="G1658">
        <f>WEEKNUM(Calender[[#This Row],[Date]])</f>
        <v>10</v>
      </c>
      <c r="H1658" s="110" t="str">
        <f>TEXT(Calender[[#This Row],[Date]],"yymmdd")</f>
        <v>310302</v>
      </c>
    </row>
    <row r="1659" spans="1:8" x14ac:dyDescent="0.3">
      <c r="A1659" s="17">
        <f t="shared" si="155"/>
        <v>47910</v>
      </c>
      <c r="B1659">
        <f t="shared" si="151"/>
        <v>2031</v>
      </c>
      <c r="C1659" t="str">
        <f t="shared" si="150"/>
        <v>Mar-31</v>
      </c>
      <c r="D1659">
        <f t="shared" si="152"/>
        <v>3</v>
      </c>
      <c r="E1659">
        <f t="shared" si="153"/>
        <v>3</v>
      </c>
      <c r="F1659" t="str">
        <f t="shared" si="154"/>
        <v>Mon</v>
      </c>
      <c r="G1659">
        <f>WEEKNUM(Calender[[#This Row],[Date]])</f>
        <v>10</v>
      </c>
      <c r="H1659" s="110" t="str">
        <f>TEXT(Calender[[#This Row],[Date]],"yymmdd")</f>
        <v>310303</v>
      </c>
    </row>
    <row r="1660" spans="1:8" x14ac:dyDescent="0.3">
      <c r="A1660" s="17">
        <f t="shared" si="155"/>
        <v>47911</v>
      </c>
      <c r="B1660">
        <f t="shared" si="151"/>
        <v>2031</v>
      </c>
      <c r="C1660" t="str">
        <f t="shared" si="150"/>
        <v>Mar-31</v>
      </c>
      <c r="D1660">
        <f t="shared" si="152"/>
        <v>3</v>
      </c>
      <c r="E1660">
        <f t="shared" si="153"/>
        <v>4</v>
      </c>
      <c r="F1660" t="str">
        <f t="shared" si="154"/>
        <v>Tue</v>
      </c>
      <c r="G1660">
        <f>WEEKNUM(Calender[[#This Row],[Date]])</f>
        <v>10</v>
      </c>
      <c r="H1660" s="110" t="str">
        <f>TEXT(Calender[[#This Row],[Date]],"yymmdd")</f>
        <v>310304</v>
      </c>
    </row>
    <row r="1661" spans="1:8" x14ac:dyDescent="0.3">
      <c r="A1661" s="17">
        <f t="shared" si="155"/>
        <v>47912</v>
      </c>
      <c r="B1661">
        <f t="shared" si="151"/>
        <v>2031</v>
      </c>
      <c r="C1661" t="str">
        <f t="shared" si="150"/>
        <v>Mar-31</v>
      </c>
      <c r="D1661">
        <f t="shared" si="152"/>
        <v>3</v>
      </c>
      <c r="E1661">
        <f t="shared" si="153"/>
        <v>5</v>
      </c>
      <c r="F1661" t="str">
        <f t="shared" si="154"/>
        <v>Wed</v>
      </c>
      <c r="G1661">
        <f>WEEKNUM(Calender[[#This Row],[Date]])</f>
        <v>10</v>
      </c>
      <c r="H1661" s="110" t="str">
        <f>TEXT(Calender[[#This Row],[Date]],"yymmdd")</f>
        <v>310305</v>
      </c>
    </row>
    <row r="1662" spans="1:8" x14ac:dyDescent="0.3">
      <c r="A1662" s="17">
        <f t="shared" si="155"/>
        <v>47913</v>
      </c>
      <c r="B1662">
        <f t="shared" si="151"/>
        <v>2031</v>
      </c>
      <c r="C1662" t="str">
        <f t="shared" si="150"/>
        <v>Mar-31</v>
      </c>
      <c r="D1662">
        <f t="shared" si="152"/>
        <v>3</v>
      </c>
      <c r="E1662">
        <f t="shared" si="153"/>
        <v>6</v>
      </c>
      <c r="F1662" t="str">
        <f t="shared" si="154"/>
        <v>Thu</v>
      </c>
      <c r="G1662">
        <f>WEEKNUM(Calender[[#This Row],[Date]])</f>
        <v>10</v>
      </c>
      <c r="H1662" s="110" t="str">
        <f>TEXT(Calender[[#This Row],[Date]],"yymmdd")</f>
        <v>310306</v>
      </c>
    </row>
    <row r="1663" spans="1:8" x14ac:dyDescent="0.3">
      <c r="A1663" s="17">
        <f t="shared" si="155"/>
        <v>47914</v>
      </c>
      <c r="B1663">
        <f t="shared" si="151"/>
        <v>2031</v>
      </c>
      <c r="C1663" t="str">
        <f t="shared" si="150"/>
        <v>Mar-31</v>
      </c>
      <c r="D1663">
        <f t="shared" si="152"/>
        <v>3</v>
      </c>
      <c r="E1663">
        <f t="shared" si="153"/>
        <v>7</v>
      </c>
      <c r="F1663" t="str">
        <f t="shared" si="154"/>
        <v>Fri</v>
      </c>
      <c r="G1663">
        <f>WEEKNUM(Calender[[#This Row],[Date]])</f>
        <v>10</v>
      </c>
      <c r="H1663" s="110" t="str">
        <f>TEXT(Calender[[#This Row],[Date]],"yymmdd")</f>
        <v>310307</v>
      </c>
    </row>
    <row r="1664" spans="1:8" x14ac:dyDescent="0.3">
      <c r="A1664" s="17">
        <f t="shared" si="155"/>
        <v>47915</v>
      </c>
      <c r="B1664">
        <f t="shared" si="151"/>
        <v>2031</v>
      </c>
      <c r="C1664" t="str">
        <f t="shared" si="150"/>
        <v>Mar-31</v>
      </c>
      <c r="D1664">
        <f t="shared" si="152"/>
        <v>3</v>
      </c>
      <c r="E1664">
        <f t="shared" si="153"/>
        <v>8</v>
      </c>
      <c r="F1664" t="str">
        <f t="shared" si="154"/>
        <v>Sat</v>
      </c>
      <c r="G1664">
        <f>WEEKNUM(Calender[[#This Row],[Date]])</f>
        <v>10</v>
      </c>
      <c r="H1664" s="110" t="str">
        <f>TEXT(Calender[[#This Row],[Date]],"yymmdd")</f>
        <v>310308</v>
      </c>
    </row>
    <row r="1665" spans="1:8" x14ac:dyDescent="0.3">
      <c r="A1665" s="17">
        <f t="shared" si="155"/>
        <v>47916</v>
      </c>
      <c r="B1665">
        <f t="shared" si="151"/>
        <v>2031</v>
      </c>
      <c r="C1665" t="str">
        <f t="shared" si="150"/>
        <v>Mar-31</v>
      </c>
      <c r="D1665">
        <f t="shared" si="152"/>
        <v>3</v>
      </c>
      <c r="E1665">
        <f t="shared" si="153"/>
        <v>9</v>
      </c>
      <c r="F1665" t="str">
        <f t="shared" si="154"/>
        <v>Sun</v>
      </c>
      <c r="G1665">
        <f>WEEKNUM(Calender[[#This Row],[Date]])</f>
        <v>11</v>
      </c>
      <c r="H1665" s="110" t="str">
        <f>TEXT(Calender[[#This Row],[Date]],"yymmdd")</f>
        <v>310309</v>
      </c>
    </row>
    <row r="1666" spans="1:8" x14ac:dyDescent="0.3">
      <c r="A1666" s="17">
        <f t="shared" si="155"/>
        <v>47917</v>
      </c>
      <c r="B1666">
        <f t="shared" si="151"/>
        <v>2031</v>
      </c>
      <c r="C1666" t="str">
        <f t="shared" ref="C1666:C1729" si="156">TEXT(A1666,"mmm-yy")</f>
        <v>Mar-31</v>
      </c>
      <c r="D1666">
        <f t="shared" si="152"/>
        <v>3</v>
      </c>
      <c r="E1666">
        <f t="shared" si="153"/>
        <v>10</v>
      </c>
      <c r="F1666" t="str">
        <f t="shared" si="154"/>
        <v>Mon</v>
      </c>
      <c r="G1666">
        <f>WEEKNUM(Calender[[#This Row],[Date]])</f>
        <v>11</v>
      </c>
      <c r="H1666" s="110" t="str">
        <f>TEXT(Calender[[#This Row],[Date]],"yymmdd")</f>
        <v>310310</v>
      </c>
    </row>
    <row r="1667" spans="1:8" x14ac:dyDescent="0.3">
      <c r="A1667" s="17">
        <f t="shared" si="155"/>
        <v>47918</v>
      </c>
      <c r="B1667">
        <f t="shared" ref="B1667:B1730" si="157">YEAR(A1667)</f>
        <v>2031</v>
      </c>
      <c r="C1667" t="str">
        <f t="shared" si="156"/>
        <v>Mar-31</v>
      </c>
      <c r="D1667">
        <f t="shared" ref="D1667:D1730" si="158">MONTH(A1667)</f>
        <v>3</v>
      </c>
      <c r="E1667">
        <f t="shared" ref="E1667:E1730" si="159">DAY(A1667)</f>
        <v>11</v>
      </c>
      <c r="F1667" t="str">
        <f t="shared" ref="F1667:F1730" si="160">TEXT(A1667,"ddd")</f>
        <v>Tue</v>
      </c>
      <c r="G1667">
        <f>WEEKNUM(Calender[[#This Row],[Date]])</f>
        <v>11</v>
      </c>
      <c r="H1667" s="110" t="str">
        <f>TEXT(Calender[[#This Row],[Date]],"yymmdd")</f>
        <v>310311</v>
      </c>
    </row>
    <row r="1668" spans="1:8" x14ac:dyDescent="0.3">
      <c r="A1668" s="17">
        <f t="shared" ref="A1668:A1731" si="161">A1667+1</f>
        <v>47919</v>
      </c>
      <c r="B1668">
        <f t="shared" si="157"/>
        <v>2031</v>
      </c>
      <c r="C1668" t="str">
        <f t="shared" si="156"/>
        <v>Mar-31</v>
      </c>
      <c r="D1668">
        <f t="shared" si="158"/>
        <v>3</v>
      </c>
      <c r="E1668">
        <f t="shared" si="159"/>
        <v>12</v>
      </c>
      <c r="F1668" t="str">
        <f t="shared" si="160"/>
        <v>Wed</v>
      </c>
      <c r="G1668">
        <f>WEEKNUM(Calender[[#This Row],[Date]])</f>
        <v>11</v>
      </c>
      <c r="H1668" s="110" t="str">
        <f>TEXT(Calender[[#This Row],[Date]],"yymmdd")</f>
        <v>310312</v>
      </c>
    </row>
    <row r="1669" spans="1:8" x14ac:dyDescent="0.3">
      <c r="A1669" s="17">
        <f t="shared" si="161"/>
        <v>47920</v>
      </c>
      <c r="B1669">
        <f t="shared" si="157"/>
        <v>2031</v>
      </c>
      <c r="C1669" t="str">
        <f t="shared" si="156"/>
        <v>Mar-31</v>
      </c>
      <c r="D1669">
        <f t="shared" si="158"/>
        <v>3</v>
      </c>
      <c r="E1669">
        <f t="shared" si="159"/>
        <v>13</v>
      </c>
      <c r="F1669" t="str">
        <f t="shared" si="160"/>
        <v>Thu</v>
      </c>
      <c r="G1669">
        <f>WEEKNUM(Calender[[#This Row],[Date]])</f>
        <v>11</v>
      </c>
      <c r="H1669" s="110" t="str">
        <f>TEXT(Calender[[#This Row],[Date]],"yymmdd")</f>
        <v>310313</v>
      </c>
    </row>
    <row r="1670" spans="1:8" x14ac:dyDescent="0.3">
      <c r="A1670" s="17">
        <f t="shared" si="161"/>
        <v>47921</v>
      </c>
      <c r="B1670">
        <f t="shared" si="157"/>
        <v>2031</v>
      </c>
      <c r="C1670" t="str">
        <f t="shared" si="156"/>
        <v>Mar-31</v>
      </c>
      <c r="D1670">
        <f t="shared" si="158"/>
        <v>3</v>
      </c>
      <c r="E1670">
        <f t="shared" si="159"/>
        <v>14</v>
      </c>
      <c r="F1670" t="str">
        <f t="shared" si="160"/>
        <v>Fri</v>
      </c>
      <c r="G1670">
        <f>WEEKNUM(Calender[[#This Row],[Date]])</f>
        <v>11</v>
      </c>
      <c r="H1670" s="110" t="str">
        <f>TEXT(Calender[[#This Row],[Date]],"yymmdd")</f>
        <v>310314</v>
      </c>
    </row>
    <row r="1671" spans="1:8" x14ac:dyDescent="0.3">
      <c r="A1671" s="17">
        <f t="shared" si="161"/>
        <v>47922</v>
      </c>
      <c r="B1671">
        <f t="shared" si="157"/>
        <v>2031</v>
      </c>
      <c r="C1671" t="str">
        <f t="shared" si="156"/>
        <v>Mar-31</v>
      </c>
      <c r="D1671">
        <f t="shared" si="158"/>
        <v>3</v>
      </c>
      <c r="E1671">
        <f t="shared" si="159"/>
        <v>15</v>
      </c>
      <c r="F1671" t="str">
        <f t="shared" si="160"/>
        <v>Sat</v>
      </c>
      <c r="G1671">
        <f>WEEKNUM(Calender[[#This Row],[Date]])</f>
        <v>11</v>
      </c>
      <c r="H1671" s="110" t="str">
        <f>TEXT(Calender[[#This Row],[Date]],"yymmdd")</f>
        <v>310315</v>
      </c>
    </row>
    <row r="1672" spans="1:8" x14ac:dyDescent="0.3">
      <c r="A1672" s="17">
        <f t="shared" si="161"/>
        <v>47923</v>
      </c>
      <c r="B1672">
        <f t="shared" si="157"/>
        <v>2031</v>
      </c>
      <c r="C1672" t="str">
        <f t="shared" si="156"/>
        <v>Mar-31</v>
      </c>
      <c r="D1672">
        <f t="shared" si="158"/>
        <v>3</v>
      </c>
      <c r="E1672">
        <f t="shared" si="159"/>
        <v>16</v>
      </c>
      <c r="F1672" t="str">
        <f t="shared" si="160"/>
        <v>Sun</v>
      </c>
      <c r="G1672">
        <f>WEEKNUM(Calender[[#This Row],[Date]])</f>
        <v>12</v>
      </c>
      <c r="H1672" s="110" t="str">
        <f>TEXT(Calender[[#This Row],[Date]],"yymmdd")</f>
        <v>310316</v>
      </c>
    </row>
    <row r="1673" spans="1:8" x14ac:dyDescent="0.3">
      <c r="A1673" s="17">
        <f t="shared" si="161"/>
        <v>47924</v>
      </c>
      <c r="B1673">
        <f t="shared" si="157"/>
        <v>2031</v>
      </c>
      <c r="C1673" t="str">
        <f t="shared" si="156"/>
        <v>Mar-31</v>
      </c>
      <c r="D1673">
        <f t="shared" si="158"/>
        <v>3</v>
      </c>
      <c r="E1673">
        <f t="shared" si="159"/>
        <v>17</v>
      </c>
      <c r="F1673" t="str">
        <f t="shared" si="160"/>
        <v>Mon</v>
      </c>
      <c r="G1673">
        <f>WEEKNUM(Calender[[#This Row],[Date]])</f>
        <v>12</v>
      </c>
      <c r="H1673" s="110" t="str">
        <f>TEXT(Calender[[#This Row],[Date]],"yymmdd")</f>
        <v>310317</v>
      </c>
    </row>
    <row r="1674" spans="1:8" x14ac:dyDescent="0.3">
      <c r="A1674" s="17">
        <f t="shared" si="161"/>
        <v>47925</v>
      </c>
      <c r="B1674">
        <f t="shared" si="157"/>
        <v>2031</v>
      </c>
      <c r="C1674" t="str">
        <f t="shared" si="156"/>
        <v>Mar-31</v>
      </c>
      <c r="D1674">
        <f t="shared" si="158"/>
        <v>3</v>
      </c>
      <c r="E1674">
        <f t="shared" si="159"/>
        <v>18</v>
      </c>
      <c r="F1674" t="str">
        <f t="shared" si="160"/>
        <v>Tue</v>
      </c>
      <c r="G1674">
        <f>WEEKNUM(Calender[[#This Row],[Date]])</f>
        <v>12</v>
      </c>
      <c r="H1674" s="110" t="str">
        <f>TEXT(Calender[[#This Row],[Date]],"yymmdd")</f>
        <v>310318</v>
      </c>
    </row>
    <row r="1675" spans="1:8" x14ac:dyDescent="0.3">
      <c r="A1675" s="17">
        <f t="shared" si="161"/>
        <v>47926</v>
      </c>
      <c r="B1675">
        <f t="shared" si="157"/>
        <v>2031</v>
      </c>
      <c r="C1675" t="str">
        <f t="shared" si="156"/>
        <v>Mar-31</v>
      </c>
      <c r="D1675">
        <f t="shared" si="158"/>
        <v>3</v>
      </c>
      <c r="E1675">
        <f t="shared" si="159"/>
        <v>19</v>
      </c>
      <c r="F1675" t="str">
        <f t="shared" si="160"/>
        <v>Wed</v>
      </c>
      <c r="G1675">
        <f>WEEKNUM(Calender[[#This Row],[Date]])</f>
        <v>12</v>
      </c>
      <c r="H1675" s="110" t="str">
        <f>TEXT(Calender[[#This Row],[Date]],"yymmdd")</f>
        <v>310319</v>
      </c>
    </row>
    <row r="1676" spans="1:8" x14ac:dyDescent="0.3">
      <c r="A1676" s="17">
        <f t="shared" si="161"/>
        <v>47927</v>
      </c>
      <c r="B1676">
        <f t="shared" si="157"/>
        <v>2031</v>
      </c>
      <c r="C1676" t="str">
        <f t="shared" si="156"/>
        <v>Mar-31</v>
      </c>
      <c r="D1676">
        <f t="shared" si="158"/>
        <v>3</v>
      </c>
      <c r="E1676">
        <f t="shared" si="159"/>
        <v>20</v>
      </c>
      <c r="F1676" t="str">
        <f t="shared" si="160"/>
        <v>Thu</v>
      </c>
      <c r="G1676">
        <f>WEEKNUM(Calender[[#This Row],[Date]])</f>
        <v>12</v>
      </c>
      <c r="H1676" s="110" t="str">
        <f>TEXT(Calender[[#This Row],[Date]],"yymmdd")</f>
        <v>310320</v>
      </c>
    </row>
    <row r="1677" spans="1:8" x14ac:dyDescent="0.3">
      <c r="A1677" s="17">
        <f t="shared" si="161"/>
        <v>47928</v>
      </c>
      <c r="B1677">
        <f t="shared" si="157"/>
        <v>2031</v>
      </c>
      <c r="C1677" t="str">
        <f t="shared" si="156"/>
        <v>Mar-31</v>
      </c>
      <c r="D1677">
        <f t="shared" si="158"/>
        <v>3</v>
      </c>
      <c r="E1677">
        <f t="shared" si="159"/>
        <v>21</v>
      </c>
      <c r="F1677" t="str">
        <f t="shared" si="160"/>
        <v>Fri</v>
      </c>
      <c r="G1677">
        <f>WEEKNUM(Calender[[#This Row],[Date]])</f>
        <v>12</v>
      </c>
      <c r="H1677" s="110" t="str">
        <f>TEXT(Calender[[#This Row],[Date]],"yymmdd")</f>
        <v>310321</v>
      </c>
    </row>
    <row r="1678" spans="1:8" x14ac:dyDescent="0.3">
      <c r="A1678" s="17">
        <f t="shared" si="161"/>
        <v>47929</v>
      </c>
      <c r="B1678">
        <f t="shared" si="157"/>
        <v>2031</v>
      </c>
      <c r="C1678" t="str">
        <f t="shared" si="156"/>
        <v>Mar-31</v>
      </c>
      <c r="D1678">
        <f t="shared" si="158"/>
        <v>3</v>
      </c>
      <c r="E1678">
        <f t="shared" si="159"/>
        <v>22</v>
      </c>
      <c r="F1678" t="str">
        <f t="shared" si="160"/>
        <v>Sat</v>
      </c>
      <c r="G1678">
        <f>WEEKNUM(Calender[[#This Row],[Date]])</f>
        <v>12</v>
      </c>
      <c r="H1678" s="110" t="str">
        <f>TEXT(Calender[[#This Row],[Date]],"yymmdd")</f>
        <v>310322</v>
      </c>
    </row>
    <row r="1679" spans="1:8" x14ac:dyDescent="0.3">
      <c r="A1679" s="17">
        <f t="shared" si="161"/>
        <v>47930</v>
      </c>
      <c r="B1679">
        <f t="shared" si="157"/>
        <v>2031</v>
      </c>
      <c r="C1679" t="str">
        <f t="shared" si="156"/>
        <v>Mar-31</v>
      </c>
      <c r="D1679">
        <f t="shared" si="158"/>
        <v>3</v>
      </c>
      <c r="E1679">
        <f t="shared" si="159"/>
        <v>23</v>
      </c>
      <c r="F1679" t="str">
        <f t="shared" si="160"/>
        <v>Sun</v>
      </c>
      <c r="G1679">
        <f>WEEKNUM(Calender[[#This Row],[Date]])</f>
        <v>13</v>
      </c>
      <c r="H1679" s="110" t="str">
        <f>TEXT(Calender[[#This Row],[Date]],"yymmdd")</f>
        <v>310323</v>
      </c>
    </row>
    <row r="1680" spans="1:8" x14ac:dyDescent="0.3">
      <c r="A1680" s="17">
        <f t="shared" si="161"/>
        <v>47931</v>
      </c>
      <c r="B1680">
        <f t="shared" si="157"/>
        <v>2031</v>
      </c>
      <c r="C1680" t="str">
        <f t="shared" si="156"/>
        <v>Mar-31</v>
      </c>
      <c r="D1680">
        <f t="shared" si="158"/>
        <v>3</v>
      </c>
      <c r="E1680">
        <f t="shared" si="159"/>
        <v>24</v>
      </c>
      <c r="F1680" t="str">
        <f t="shared" si="160"/>
        <v>Mon</v>
      </c>
      <c r="G1680">
        <f>WEEKNUM(Calender[[#This Row],[Date]])</f>
        <v>13</v>
      </c>
      <c r="H1680" s="110" t="str">
        <f>TEXT(Calender[[#This Row],[Date]],"yymmdd")</f>
        <v>310324</v>
      </c>
    </row>
    <row r="1681" spans="1:8" x14ac:dyDescent="0.3">
      <c r="A1681" s="17">
        <f t="shared" si="161"/>
        <v>47932</v>
      </c>
      <c r="B1681">
        <f t="shared" si="157"/>
        <v>2031</v>
      </c>
      <c r="C1681" t="str">
        <f t="shared" si="156"/>
        <v>Mar-31</v>
      </c>
      <c r="D1681">
        <f t="shared" si="158"/>
        <v>3</v>
      </c>
      <c r="E1681">
        <f t="shared" si="159"/>
        <v>25</v>
      </c>
      <c r="F1681" t="str">
        <f t="shared" si="160"/>
        <v>Tue</v>
      </c>
      <c r="G1681">
        <f>WEEKNUM(Calender[[#This Row],[Date]])</f>
        <v>13</v>
      </c>
      <c r="H1681" s="110" t="str">
        <f>TEXT(Calender[[#This Row],[Date]],"yymmdd")</f>
        <v>310325</v>
      </c>
    </row>
    <row r="1682" spans="1:8" x14ac:dyDescent="0.3">
      <c r="A1682" s="17">
        <f t="shared" si="161"/>
        <v>47933</v>
      </c>
      <c r="B1682">
        <f t="shared" si="157"/>
        <v>2031</v>
      </c>
      <c r="C1682" t="str">
        <f t="shared" si="156"/>
        <v>Mar-31</v>
      </c>
      <c r="D1682">
        <f t="shared" si="158"/>
        <v>3</v>
      </c>
      <c r="E1682">
        <f t="shared" si="159"/>
        <v>26</v>
      </c>
      <c r="F1682" t="str">
        <f t="shared" si="160"/>
        <v>Wed</v>
      </c>
      <c r="G1682">
        <f>WEEKNUM(Calender[[#This Row],[Date]])</f>
        <v>13</v>
      </c>
      <c r="H1682" s="110" t="str">
        <f>TEXT(Calender[[#This Row],[Date]],"yymmdd")</f>
        <v>310326</v>
      </c>
    </row>
    <row r="1683" spans="1:8" x14ac:dyDescent="0.3">
      <c r="A1683" s="17">
        <f t="shared" si="161"/>
        <v>47934</v>
      </c>
      <c r="B1683">
        <f t="shared" si="157"/>
        <v>2031</v>
      </c>
      <c r="C1683" t="str">
        <f t="shared" si="156"/>
        <v>Mar-31</v>
      </c>
      <c r="D1683">
        <f t="shared" si="158"/>
        <v>3</v>
      </c>
      <c r="E1683">
        <f t="shared" si="159"/>
        <v>27</v>
      </c>
      <c r="F1683" t="str">
        <f t="shared" si="160"/>
        <v>Thu</v>
      </c>
      <c r="G1683">
        <f>WEEKNUM(Calender[[#This Row],[Date]])</f>
        <v>13</v>
      </c>
      <c r="H1683" s="110" t="str">
        <f>TEXT(Calender[[#This Row],[Date]],"yymmdd")</f>
        <v>310327</v>
      </c>
    </row>
    <row r="1684" spans="1:8" x14ac:dyDescent="0.3">
      <c r="A1684" s="17">
        <f t="shared" si="161"/>
        <v>47935</v>
      </c>
      <c r="B1684">
        <f t="shared" si="157"/>
        <v>2031</v>
      </c>
      <c r="C1684" t="str">
        <f t="shared" si="156"/>
        <v>Mar-31</v>
      </c>
      <c r="D1684">
        <f t="shared" si="158"/>
        <v>3</v>
      </c>
      <c r="E1684">
        <f t="shared" si="159"/>
        <v>28</v>
      </c>
      <c r="F1684" t="str">
        <f t="shared" si="160"/>
        <v>Fri</v>
      </c>
      <c r="G1684">
        <f>WEEKNUM(Calender[[#This Row],[Date]])</f>
        <v>13</v>
      </c>
      <c r="H1684" s="110" t="str">
        <f>TEXT(Calender[[#This Row],[Date]],"yymmdd")</f>
        <v>310328</v>
      </c>
    </row>
    <row r="1685" spans="1:8" x14ac:dyDescent="0.3">
      <c r="A1685" s="17">
        <f t="shared" si="161"/>
        <v>47936</v>
      </c>
      <c r="B1685">
        <f t="shared" si="157"/>
        <v>2031</v>
      </c>
      <c r="C1685" t="str">
        <f t="shared" si="156"/>
        <v>Mar-31</v>
      </c>
      <c r="D1685">
        <f t="shared" si="158"/>
        <v>3</v>
      </c>
      <c r="E1685">
        <f t="shared" si="159"/>
        <v>29</v>
      </c>
      <c r="F1685" t="str">
        <f t="shared" si="160"/>
        <v>Sat</v>
      </c>
      <c r="G1685">
        <f>WEEKNUM(Calender[[#This Row],[Date]])</f>
        <v>13</v>
      </c>
      <c r="H1685" s="110" t="str">
        <f>TEXT(Calender[[#This Row],[Date]],"yymmdd")</f>
        <v>310329</v>
      </c>
    </row>
    <row r="1686" spans="1:8" x14ac:dyDescent="0.3">
      <c r="A1686" s="17">
        <f t="shared" si="161"/>
        <v>47937</v>
      </c>
      <c r="B1686">
        <f t="shared" si="157"/>
        <v>2031</v>
      </c>
      <c r="C1686" t="str">
        <f t="shared" si="156"/>
        <v>Mar-31</v>
      </c>
      <c r="D1686">
        <f t="shared" si="158"/>
        <v>3</v>
      </c>
      <c r="E1686">
        <f t="shared" si="159"/>
        <v>30</v>
      </c>
      <c r="F1686" t="str">
        <f t="shared" si="160"/>
        <v>Sun</v>
      </c>
      <c r="G1686">
        <f>WEEKNUM(Calender[[#This Row],[Date]])</f>
        <v>14</v>
      </c>
      <c r="H1686" s="110" t="str">
        <f>TEXT(Calender[[#This Row],[Date]],"yymmdd")</f>
        <v>310330</v>
      </c>
    </row>
    <row r="1687" spans="1:8" x14ac:dyDescent="0.3">
      <c r="A1687" s="17">
        <f t="shared" si="161"/>
        <v>47938</v>
      </c>
      <c r="B1687">
        <f t="shared" si="157"/>
        <v>2031</v>
      </c>
      <c r="C1687" t="str">
        <f t="shared" si="156"/>
        <v>Mar-31</v>
      </c>
      <c r="D1687">
        <f t="shared" si="158"/>
        <v>3</v>
      </c>
      <c r="E1687">
        <f t="shared" si="159"/>
        <v>31</v>
      </c>
      <c r="F1687" t="str">
        <f t="shared" si="160"/>
        <v>Mon</v>
      </c>
      <c r="G1687">
        <f>WEEKNUM(Calender[[#This Row],[Date]])</f>
        <v>14</v>
      </c>
      <c r="H1687" s="110" t="str">
        <f>TEXT(Calender[[#This Row],[Date]],"yymmdd")</f>
        <v>310331</v>
      </c>
    </row>
    <row r="1688" spans="1:8" x14ac:dyDescent="0.3">
      <c r="A1688" s="17">
        <f t="shared" si="161"/>
        <v>47939</v>
      </c>
      <c r="B1688">
        <f t="shared" si="157"/>
        <v>2031</v>
      </c>
      <c r="C1688" t="str">
        <f t="shared" si="156"/>
        <v>Apr-31</v>
      </c>
      <c r="D1688">
        <f t="shared" si="158"/>
        <v>4</v>
      </c>
      <c r="E1688">
        <f t="shared" si="159"/>
        <v>1</v>
      </c>
      <c r="F1688" t="str">
        <f t="shared" si="160"/>
        <v>Tue</v>
      </c>
      <c r="G1688">
        <f>WEEKNUM(Calender[[#This Row],[Date]])</f>
        <v>14</v>
      </c>
      <c r="H1688" s="110" t="str">
        <f>TEXT(Calender[[#This Row],[Date]],"yymmdd")</f>
        <v>310401</v>
      </c>
    </row>
    <row r="1689" spans="1:8" x14ac:dyDescent="0.3">
      <c r="A1689" s="17">
        <f t="shared" si="161"/>
        <v>47940</v>
      </c>
      <c r="B1689">
        <f t="shared" si="157"/>
        <v>2031</v>
      </c>
      <c r="C1689" t="str">
        <f t="shared" si="156"/>
        <v>Apr-31</v>
      </c>
      <c r="D1689">
        <f t="shared" si="158"/>
        <v>4</v>
      </c>
      <c r="E1689">
        <f t="shared" si="159"/>
        <v>2</v>
      </c>
      <c r="F1689" t="str">
        <f t="shared" si="160"/>
        <v>Wed</v>
      </c>
      <c r="G1689">
        <f>WEEKNUM(Calender[[#This Row],[Date]])</f>
        <v>14</v>
      </c>
      <c r="H1689" s="110" t="str">
        <f>TEXT(Calender[[#This Row],[Date]],"yymmdd")</f>
        <v>310402</v>
      </c>
    </row>
    <row r="1690" spans="1:8" x14ac:dyDescent="0.3">
      <c r="A1690" s="17">
        <f t="shared" si="161"/>
        <v>47941</v>
      </c>
      <c r="B1690">
        <f t="shared" si="157"/>
        <v>2031</v>
      </c>
      <c r="C1690" t="str">
        <f t="shared" si="156"/>
        <v>Apr-31</v>
      </c>
      <c r="D1690">
        <f t="shared" si="158"/>
        <v>4</v>
      </c>
      <c r="E1690">
        <f t="shared" si="159"/>
        <v>3</v>
      </c>
      <c r="F1690" t="str">
        <f t="shared" si="160"/>
        <v>Thu</v>
      </c>
      <c r="G1690">
        <f>WEEKNUM(Calender[[#This Row],[Date]])</f>
        <v>14</v>
      </c>
      <c r="H1690" s="110" t="str">
        <f>TEXT(Calender[[#This Row],[Date]],"yymmdd")</f>
        <v>310403</v>
      </c>
    </row>
    <row r="1691" spans="1:8" x14ac:dyDescent="0.3">
      <c r="A1691" s="17">
        <f t="shared" si="161"/>
        <v>47942</v>
      </c>
      <c r="B1691">
        <f t="shared" si="157"/>
        <v>2031</v>
      </c>
      <c r="C1691" t="str">
        <f t="shared" si="156"/>
        <v>Apr-31</v>
      </c>
      <c r="D1691">
        <f t="shared" si="158"/>
        <v>4</v>
      </c>
      <c r="E1691">
        <f t="shared" si="159"/>
        <v>4</v>
      </c>
      <c r="F1691" t="str">
        <f t="shared" si="160"/>
        <v>Fri</v>
      </c>
      <c r="G1691">
        <f>WEEKNUM(Calender[[#This Row],[Date]])</f>
        <v>14</v>
      </c>
      <c r="H1691" s="110" t="str">
        <f>TEXT(Calender[[#This Row],[Date]],"yymmdd")</f>
        <v>310404</v>
      </c>
    </row>
    <row r="1692" spans="1:8" x14ac:dyDescent="0.3">
      <c r="A1692" s="17">
        <f t="shared" si="161"/>
        <v>47943</v>
      </c>
      <c r="B1692">
        <f t="shared" si="157"/>
        <v>2031</v>
      </c>
      <c r="C1692" t="str">
        <f t="shared" si="156"/>
        <v>Apr-31</v>
      </c>
      <c r="D1692">
        <f t="shared" si="158"/>
        <v>4</v>
      </c>
      <c r="E1692">
        <f t="shared" si="159"/>
        <v>5</v>
      </c>
      <c r="F1692" t="str">
        <f t="shared" si="160"/>
        <v>Sat</v>
      </c>
      <c r="G1692">
        <f>WEEKNUM(Calender[[#This Row],[Date]])</f>
        <v>14</v>
      </c>
      <c r="H1692" s="110" t="str">
        <f>TEXT(Calender[[#This Row],[Date]],"yymmdd")</f>
        <v>310405</v>
      </c>
    </row>
    <row r="1693" spans="1:8" x14ac:dyDescent="0.3">
      <c r="A1693" s="17">
        <f t="shared" si="161"/>
        <v>47944</v>
      </c>
      <c r="B1693">
        <f t="shared" si="157"/>
        <v>2031</v>
      </c>
      <c r="C1693" t="str">
        <f t="shared" si="156"/>
        <v>Apr-31</v>
      </c>
      <c r="D1693">
        <f t="shared" si="158"/>
        <v>4</v>
      </c>
      <c r="E1693">
        <f t="shared" si="159"/>
        <v>6</v>
      </c>
      <c r="F1693" t="str">
        <f t="shared" si="160"/>
        <v>Sun</v>
      </c>
      <c r="G1693">
        <f>WEEKNUM(Calender[[#This Row],[Date]])</f>
        <v>15</v>
      </c>
      <c r="H1693" s="110" t="str">
        <f>TEXT(Calender[[#This Row],[Date]],"yymmdd")</f>
        <v>310406</v>
      </c>
    </row>
    <row r="1694" spans="1:8" x14ac:dyDescent="0.3">
      <c r="A1694" s="17">
        <f t="shared" si="161"/>
        <v>47945</v>
      </c>
      <c r="B1694">
        <f t="shared" si="157"/>
        <v>2031</v>
      </c>
      <c r="C1694" t="str">
        <f t="shared" si="156"/>
        <v>Apr-31</v>
      </c>
      <c r="D1694">
        <f t="shared" si="158"/>
        <v>4</v>
      </c>
      <c r="E1694">
        <f t="shared" si="159"/>
        <v>7</v>
      </c>
      <c r="F1694" t="str">
        <f t="shared" si="160"/>
        <v>Mon</v>
      </c>
      <c r="G1694">
        <f>WEEKNUM(Calender[[#This Row],[Date]])</f>
        <v>15</v>
      </c>
      <c r="H1694" s="110" t="str">
        <f>TEXT(Calender[[#This Row],[Date]],"yymmdd")</f>
        <v>310407</v>
      </c>
    </row>
    <row r="1695" spans="1:8" x14ac:dyDescent="0.3">
      <c r="A1695" s="17">
        <f t="shared" si="161"/>
        <v>47946</v>
      </c>
      <c r="B1695">
        <f t="shared" si="157"/>
        <v>2031</v>
      </c>
      <c r="C1695" t="str">
        <f t="shared" si="156"/>
        <v>Apr-31</v>
      </c>
      <c r="D1695">
        <f t="shared" si="158"/>
        <v>4</v>
      </c>
      <c r="E1695">
        <f t="shared" si="159"/>
        <v>8</v>
      </c>
      <c r="F1695" t="str">
        <f t="shared" si="160"/>
        <v>Tue</v>
      </c>
      <c r="G1695">
        <f>WEEKNUM(Calender[[#This Row],[Date]])</f>
        <v>15</v>
      </c>
      <c r="H1695" s="110" t="str">
        <f>TEXT(Calender[[#This Row],[Date]],"yymmdd")</f>
        <v>310408</v>
      </c>
    </row>
    <row r="1696" spans="1:8" x14ac:dyDescent="0.3">
      <c r="A1696" s="17">
        <f t="shared" si="161"/>
        <v>47947</v>
      </c>
      <c r="B1696">
        <f t="shared" si="157"/>
        <v>2031</v>
      </c>
      <c r="C1696" t="str">
        <f t="shared" si="156"/>
        <v>Apr-31</v>
      </c>
      <c r="D1696">
        <f t="shared" si="158"/>
        <v>4</v>
      </c>
      <c r="E1696">
        <f t="shared" si="159"/>
        <v>9</v>
      </c>
      <c r="F1696" t="str">
        <f t="shared" si="160"/>
        <v>Wed</v>
      </c>
      <c r="G1696">
        <f>WEEKNUM(Calender[[#This Row],[Date]])</f>
        <v>15</v>
      </c>
      <c r="H1696" s="110" t="str">
        <f>TEXT(Calender[[#This Row],[Date]],"yymmdd")</f>
        <v>310409</v>
      </c>
    </row>
    <row r="1697" spans="1:8" x14ac:dyDescent="0.3">
      <c r="A1697" s="17">
        <f t="shared" si="161"/>
        <v>47948</v>
      </c>
      <c r="B1697">
        <f t="shared" si="157"/>
        <v>2031</v>
      </c>
      <c r="C1697" t="str">
        <f t="shared" si="156"/>
        <v>Apr-31</v>
      </c>
      <c r="D1697">
        <f t="shared" si="158"/>
        <v>4</v>
      </c>
      <c r="E1697">
        <f t="shared" si="159"/>
        <v>10</v>
      </c>
      <c r="F1697" t="str">
        <f t="shared" si="160"/>
        <v>Thu</v>
      </c>
      <c r="G1697">
        <f>WEEKNUM(Calender[[#This Row],[Date]])</f>
        <v>15</v>
      </c>
      <c r="H1697" s="110" t="str">
        <f>TEXT(Calender[[#This Row],[Date]],"yymmdd")</f>
        <v>310410</v>
      </c>
    </row>
    <row r="1698" spans="1:8" x14ac:dyDescent="0.3">
      <c r="A1698" s="17">
        <f t="shared" si="161"/>
        <v>47949</v>
      </c>
      <c r="B1698">
        <f t="shared" si="157"/>
        <v>2031</v>
      </c>
      <c r="C1698" t="str">
        <f t="shared" si="156"/>
        <v>Apr-31</v>
      </c>
      <c r="D1698">
        <f t="shared" si="158"/>
        <v>4</v>
      </c>
      <c r="E1698">
        <f t="shared" si="159"/>
        <v>11</v>
      </c>
      <c r="F1698" t="str">
        <f t="shared" si="160"/>
        <v>Fri</v>
      </c>
      <c r="G1698">
        <f>WEEKNUM(Calender[[#This Row],[Date]])</f>
        <v>15</v>
      </c>
      <c r="H1698" s="110" t="str">
        <f>TEXT(Calender[[#This Row],[Date]],"yymmdd")</f>
        <v>310411</v>
      </c>
    </row>
    <row r="1699" spans="1:8" x14ac:dyDescent="0.3">
      <c r="A1699" s="17">
        <f t="shared" si="161"/>
        <v>47950</v>
      </c>
      <c r="B1699">
        <f t="shared" si="157"/>
        <v>2031</v>
      </c>
      <c r="C1699" t="str">
        <f t="shared" si="156"/>
        <v>Apr-31</v>
      </c>
      <c r="D1699">
        <f t="shared" si="158"/>
        <v>4</v>
      </c>
      <c r="E1699">
        <f t="shared" si="159"/>
        <v>12</v>
      </c>
      <c r="F1699" t="str">
        <f t="shared" si="160"/>
        <v>Sat</v>
      </c>
      <c r="G1699">
        <f>WEEKNUM(Calender[[#This Row],[Date]])</f>
        <v>15</v>
      </c>
      <c r="H1699" s="110" t="str">
        <f>TEXT(Calender[[#This Row],[Date]],"yymmdd")</f>
        <v>310412</v>
      </c>
    </row>
    <row r="1700" spans="1:8" x14ac:dyDescent="0.3">
      <c r="A1700" s="17">
        <f t="shared" si="161"/>
        <v>47951</v>
      </c>
      <c r="B1700">
        <f t="shared" si="157"/>
        <v>2031</v>
      </c>
      <c r="C1700" t="str">
        <f t="shared" si="156"/>
        <v>Apr-31</v>
      </c>
      <c r="D1700">
        <f t="shared" si="158"/>
        <v>4</v>
      </c>
      <c r="E1700">
        <f t="shared" si="159"/>
        <v>13</v>
      </c>
      <c r="F1700" t="str">
        <f t="shared" si="160"/>
        <v>Sun</v>
      </c>
      <c r="G1700">
        <f>WEEKNUM(Calender[[#This Row],[Date]])</f>
        <v>16</v>
      </c>
      <c r="H1700" s="110" t="str">
        <f>TEXT(Calender[[#This Row],[Date]],"yymmdd")</f>
        <v>310413</v>
      </c>
    </row>
    <row r="1701" spans="1:8" x14ac:dyDescent="0.3">
      <c r="A1701" s="17">
        <f t="shared" si="161"/>
        <v>47952</v>
      </c>
      <c r="B1701">
        <f t="shared" si="157"/>
        <v>2031</v>
      </c>
      <c r="C1701" t="str">
        <f t="shared" si="156"/>
        <v>Apr-31</v>
      </c>
      <c r="D1701">
        <f t="shared" si="158"/>
        <v>4</v>
      </c>
      <c r="E1701">
        <f t="shared" si="159"/>
        <v>14</v>
      </c>
      <c r="F1701" t="str">
        <f t="shared" si="160"/>
        <v>Mon</v>
      </c>
      <c r="G1701">
        <f>WEEKNUM(Calender[[#This Row],[Date]])</f>
        <v>16</v>
      </c>
      <c r="H1701" s="110" t="str">
        <f>TEXT(Calender[[#This Row],[Date]],"yymmdd")</f>
        <v>310414</v>
      </c>
    </row>
    <row r="1702" spans="1:8" x14ac:dyDescent="0.3">
      <c r="A1702" s="17">
        <f t="shared" si="161"/>
        <v>47953</v>
      </c>
      <c r="B1702">
        <f t="shared" si="157"/>
        <v>2031</v>
      </c>
      <c r="C1702" t="str">
        <f t="shared" si="156"/>
        <v>Apr-31</v>
      </c>
      <c r="D1702">
        <f t="shared" si="158"/>
        <v>4</v>
      </c>
      <c r="E1702">
        <f t="shared" si="159"/>
        <v>15</v>
      </c>
      <c r="F1702" t="str">
        <f t="shared" si="160"/>
        <v>Tue</v>
      </c>
      <c r="G1702">
        <f>WEEKNUM(Calender[[#This Row],[Date]])</f>
        <v>16</v>
      </c>
      <c r="H1702" s="110" t="str">
        <f>TEXT(Calender[[#This Row],[Date]],"yymmdd")</f>
        <v>310415</v>
      </c>
    </row>
    <row r="1703" spans="1:8" x14ac:dyDescent="0.3">
      <c r="A1703" s="17">
        <f t="shared" si="161"/>
        <v>47954</v>
      </c>
      <c r="B1703">
        <f t="shared" si="157"/>
        <v>2031</v>
      </c>
      <c r="C1703" t="str">
        <f t="shared" si="156"/>
        <v>Apr-31</v>
      </c>
      <c r="D1703">
        <f t="shared" si="158"/>
        <v>4</v>
      </c>
      <c r="E1703">
        <f t="shared" si="159"/>
        <v>16</v>
      </c>
      <c r="F1703" t="str">
        <f t="shared" si="160"/>
        <v>Wed</v>
      </c>
      <c r="G1703">
        <f>WEEKNUM(Calender[[#This Row],[Date]])</f>
        <v>16</v>
      </c>
      <c r="H1703" s="110" t="str">
        <f>TEXT(Calender[[#This Row],[Date]],"yymmdd")</f>
        <v>310416</v>
      </c>
    </row>
    <row r="1704" spans="1:8" x14ac:dyDescent="0.3">
      <c r="A1704" s="17">
        <f t="shared" si="161"/>
        <v>47955</v>
      </c>
      <c r="B1704">
        <f t="shared" si="157"/>
        <v>2031</v>
      </c>
      <c r="C1704" t="str">
        <f t="shared" si="156"/>
        <v>Apr-31</v>
      </c>
      <c r="D1704">
        <f t="shared" si="158"/>
        <v>4</v>
      </c>
      <c r="E1704">
        <f t="shared" si="159"/>
        <v>17</v>
      </c>
      <c r="F1704" t="str">
        <f t="shared" si="160"/>
        <v>Thu</v>
      </c>
      <c r="G1704">
        <f>WEEKNUM(Calender[[#This Row],[Date]])</f>
        <v>16</v>
      </c>
      <c r="H1704" s="110" t="str">
        <f>TEXT(Calender[[#This Row],[Date]],"yymmdd")</f>
        <v>310417</v>
      </c>
    </row>
    <row r="1705" spans="1:8" x14ac:dyDescent="0.3">
      <c r="A1705" s="17">
        <f t="shared" si="161"/>
        <v>47956</v>
      </c>
      <c r="B1705">
        <f t="shared" si="157"/>
        <v>2031</v>
      </c>
      <c r="C1705" t="str">
        <f t="shared" si="156"/>
        <v>Apr-31</v>
      </c>
      <c r="D1705">
        <f t="shared" si="158"/>
        <v>4</v>
      </c>
      <c r="E1705">
        <f t="shared" si="159"/>
        <v>18</v>
      </c>
      <c r="F1705" t="str">
        <f t="shared" si="160"/>
        <v>Fri</v>
      </c>
      <c r="G1705">
        <f>WEEKNUM(Calender[[#This Row],[Date]])</f>
        <v>16</v>
      </c>
      <c r="H1705" s="110" t="str">
        <f>TEXT(Calender[[#This Row],[Date]],"yymmdd")</f>
        <v>310418</v>
      </c>
    </row>
    <row r="1706" spans="1:8" x14ac:dyDescent="0.3">
      <c r="A1706" s="17">
        <f t="shared" si="161"/>
        <v>47957</v>
      </c>
      <c r="B1706">
        <f t="shared" si="157"/>
        <v>2031</v>
      </c>
      <c r="C1706" t="str">
        <f t="shared" si="156"/>
        <v>Apr-31</v>
      </c>
      <c r="D1706">
        <f t="shared" si="158"/>
        <v>4</v>
      </c>
      <c r="E1706">
        <f t="shared" si="159"/>
        <v>19</v>
      </c>
      <c r="F1706" t="str">
        <f t="shared" si="160"/>
        <v>Sat</v>
      </c>
      <c r="G1706">
        <f>WEEKNUM(Calender[[#This Row],[Date]])</f>
        <v>16</v>
      </c>
      <c r="H1706" s="110" t="str">
        <f>TEXT(Calender[[#This Row],[Date]],"yymmdd")</f>
        <v>310419</v>
      </c>
    </row>
    <row r="1707" spans="1:8" x14ac:dyDescent="0.3">
      <c r="A1707" s="17">
        <f t="shared" si="161"/>
        <v>47958</v>
      </c>
      <c r="B1707">
        <f t="shared" si="157"/>
        <v>2031</v>
      </c>
      <c r="C1707" t="str">
        <f t="shared" si="156"/>
        <v>Apr-31</v>
      </c>
      <c r="D1707">
        <f t="shared" si="158"/>
        <v>4</v>
      </c>
      <c r="E1707">
        <f t="shared" si="159"/>
        <v>20</v>
      </c>
      <c r="F1707" t="str">
        <f t="shared" si="160"/>
        <v>Sun</v>
      </c>
      <c r="G1707">
        <f>WEEKNUM(Calender[[#This Row],[Date]])</f>
        <v>17</v>
      </c>
      <c r="H1707" s="110" t="str">
        <f>TEXT(Calender[[#This Row],[Date]],"yymmdd")</f>
        <v>310420</v>
      </c>
    </row>
    <row r="1708" spans="1:8" x14ac:dyDescent="0.3">
      <c r="A1708" s="17">
        <f t="shared" si="161"/>
        <v>47959</v>
      </c>
      <c r="B1708">
        <f t="shared" si="157"/>
        <v>2031</v>
      </c>
      <c r="C1708" t="str">
        <f t="shared" si="156"/>
        <v>Apr-31</v>
      </c>
      <c r="D1708">
        <f t="shared" si="158"/>
        <v>4</v>
      </c>
      <c r="E1708">
        <f t="shared" si="159"/>
        <v>21</v>
      </c>
      <c r="F1708" t="str">
        <f t="shared" si="160"/>
        <v>Mon</v>
      </c>
      <c r="G1708">
        <f>WEEKNUM(Calender[[#This Row],[Date]])</f>
        <v>17</v>
      </c>
      <c r="H1708" s="110" t="str">
        <f>TEXT(Calender[[#This Row],[Date]],"yymmdd")</f>
        <v>310421</v>
      </c>
    </row>
    <row r="1709" spans="1:8" x14ac:dyDescent="0.3">
      <c r="A1709" s="17">
        <f t="shared" si="161"/>
        <v>47960</v>
      </c>
      <c r="B1709">
        <f t="shared" si="157"/>
        <v>2031</v>
      </c>
      <c r="C1709" t="str">
        <f t="shared" si="156"/>
        <v>Apr-31</v>
      </c>
      <c r="D1709">
        <f t="shared" si="158"/>
        <v>4</v>
      </c>
      <c r="E1709">
        <f t="shared" si="159"/>
        <v>22</v>
      </c>
      <c r="F1709" t="str">
        <f t="shared" si="160"/>
        <v>Tue</v>
      </c>
      <c r="G1709">
        <f>WEEKNUM(Calender[[#This Row],[Date]])</f>
        <v>17</v>
      </c>
      <c r="H1709" s="110" t="str">
        <f>TEXT(Calender[[#This Row],[Date]],"yymmdd")</f>
        <v>310422</v>
      </c>
    </row>
    <row r="1710" spans="1:8" x14ac:dyDescent="0.3">
      <c r="A1710" s="17">
        <f t="shared" si="161"/>
        <v>47961</v>
      </c>
      <c r="B1710">
        <f t="shared" si="157"/>
        <v>2031</v>
      </c>
      <c r="C1710" t="str">
        <f t="shared" si="156"/>
        <v>Apr-31</v>
      </c>
      <c r="D1710">
        <f t="shared" si="158"/>
        <v>4</v>
      </c>
      <c r="E1710">
        <f t="shared" si="159"/>
        <v>23</v>
      </c>
      <c r="F1710" t="str">
        <f t="shared" si="160"/>
        <v>Wed</v>
      </c>
      <c r="G1710">
        <f>WEEKNUM(Calender[[#This Row],[Date]])</f>
        <v>17</v>
      </c>
      <c r="H1710" s="110" t="str">
        <f>TEXT(Calender[[#This Row],[Date]],"yymmdd")</f>
        <v>310423</v>
      </c>
    </row>
    <row r="1711" spans="1:8" x14ac:dyDescent="0.3">
      <c r="A1711" s="17">
        <f t="shared" si="161"/>
        <v>47962</v>
      </c>
      <c r="B1711">
        <f t="shared" si="157"/>
        <v>2031</v>
      </c>
      <c r="C1711" t="str">
        <f t="shared" si="156"/>
        <v>Apr-31</v>
      </c>
      <c r="D1711">
        <f t="shared" si="158"/>
        <v>4</v>
      </c>
      <c r="E1711">
        <f t="shared" si="159"/>
        <v>24</v>
      </c>
      <c r="F1711" t="str">
        <f t="shared" si="160"/>
        <v>Thu</v>
      </c>
      <c r="G1711">
        <f>WEEKNUM(Calender[[#This Row],[Date]])</f>
        <v>17</v>
      </c>
      <c r="H1711" s="110" t="str">
        <f>TEXT(Calender[[#This Row],[Date]],"yymmdd")</f>
        <v>310424</v>
      </c>
    </row>
    <row r="1712" spans="1:8" x14ac:dyDescent="0.3">
      <c r="A1712" s="17">
        <f t="shared" si="161"/>
        <v>47963</v>
      </c>
      <c r="B1712">
        <f t="shared" si="157"/>
        <v>2031</v>
      </c>
      <c r="C1712" t="str">
        <f t="shared" si="156"/>
        <v>Apr-31</v>
      </c>
      <c r="D1712">
        <f t="shared" si="158"/>
        <v>4</v>
      </c>
      <c r="E1712">
        <f t="shared" si="159"/>
        <v>25</v>
      </c>
      <c r="F1712" t="str">
        <f t="shared" si="160"/>
        <v>Fri</v>
      </c>
      <c r="G1712">
        <f>WEEKNUM(Calender[[#This Row],[Date]])</f>
        <v>17</v>
      </c>
      <c r="H1712" s="110" t="str">
        <f>TEXT(Calender[[#This Row],[Date]],"yymmdd")</f>
        <v>310425</v>
      </c>
    </row>
    <row r="1713" spans="1:8" x14ac:dyDescent="0.3">
      <c r="A1713" s="17">
        <f t="shared" si="161"/>
        <v>47964</v>
      </c>
      <c r="B1713">
        <f t="shared" si="157"/>
        <v>2031</v>
      </c>
      <c r="C1713" t="str">
        <f t="shared" si="156"/>
        <v>Apr-31</v>
      </c>
      <c r="D1713">
        <f t="shared" si="158"/>
        <v>4</v>
      </c>
      <c r="E1713">
        <f t="shared" si="159"/>
        <v>26</v>
      </c>
      <c r="F1713" t="str">
        <f t="shared" si="160"/>
        <v>Sat</v>
      </c>
      <c r="G1713">
        <f>WEEKNUM(Calender[[#This Row],[Date]])</f>
        <v>17</v>
      </c>
      <c r="H1713" s="110" t="str">
        <f>TEXT(Calender[[#This Row],[Date]],"yymmdd")</f>
        <v>310426</v>
      </c>
    </row>
    <row r="1714" spans="1:8" x14ac:dyDescent="0.3">
      <c r="A1714" s="17">
        <f t="shared" si="161"/>
        <v>47965</v>
      </c>
      <c r="B1714">
        <f t="shared" si="157"/>
        <v>2031</v>
      </c>
      <c r="C1714" t="str">
        <f t="shared" si="156"/>
        <v>Apr-31</v>
      </c>
      <c r="D1714">
        <f t="shared" si="158"/>
        <v>4</v>
      </c>
      <c r="E1714">
        <f t="shared" si="159"/>
        <v>27</v>
      </c>
      <c r="F1714" t="str">
        <f t="shared" si="160"/>
        <v>Sun</v>
      </c>
      <c r="G1714">
        <f>WEEKNUM(Calender[[#This Row],[Date]])</f>
        <v>18</v>
      </c>
      <c r="H1714" s="110" t="str">
        <f>TEXT(Calender[[#This Row],[Date]],"yymmdd")</f>
        <v>310427</v>
      </c>
    </row>
    <row r="1715" spans="1:8" x14ac:dyDescent="0.3">
      <c r="A1715" s="17">
        <f t="shared" si="161"/>
        <v>47966</v>
      </c>
      <c r="B1715">
        <f t="shared" si="157"/>
        <v>2031</v>
      </c>
      <c r="C1715" t="str">
        <f t="shared" si="156"/>
        <v>Apr-31</v>
      </c>
      <c r="D1715">
        <f t="shared" si="158"/>
        <v>4</v>
      </c>
      <c r="E1715">
        <f t="shared" si="159"/>
        <v>28</v>
      </c>
      <c r="F1715" t="str">
        <f t="shared" si="160"/>
        <v>Mon</v>
      </c>
      <c r="G1715">
        <f>WEEKNUM(Calender[[#This Row],[Date]])</f>
        <v>18</v>
      </c>
      <c r="H1715" s="110" t="str">
        <f>TEXT(Calender[[#This Row],[Date]],"yymmdd")</f>
        <v>310428</v>
      </c>
    </row>
    <row r="1716" spans="1:8" x14ac:dyDescent="0.3">
      <c r="A1716" s="17">
        <f t="shared" si="161"/>
        <v>47967</v>
      </c>
      <c r="B1716">
        <f t="shared" si="157"/>
        <v>2031</v>
      </c>
      <c r="C1716" t="str">
        <f t="shared" si="156"/>
        <v>Apr-31</v>
      </c>
      <c r="D1716">
        <f t="shared" si="158"/>
        <v>4</v>
      </c>
      <c r="E1716">
        <f t="shared" si="159"/>
        <v>29</v>
      </c>
      <c r="F1716" t="str">
        <f t="shared" si="160"/>
        <v>Tue</v>
      </c>
      <c r="G1716">
        <f>WEEKNUM(Calender[[#This Row],[Date]])</f>
        <v>18</v>
      </c>
      <c r="H1716" s="110" t="str">
        <f>TEXT(Calender[[#This Row],[Date]],"yymmdd")</f>
        <v>310429</v>
      </c>
    </row>
    <row r="1717" spans="1:8" x14ac:dyDescent="0.3">
      <c r="A1717" s="17">
        <f t="shared" si="161"/>
        <v>47968</v>
      </c>
      <c r="B1717">
        <f t="shared" si="157"/>
        <v>2031</v>
      </c>
      <c r="C1717" t="str">
        <f t="shared" si="156"/>
        <v>Apr-31</v>
      </c>
      <c r="D1717">
        <f t="shared" si="158"/>
        <v>4</v>
      </c>
      <c r="E1717">
        <f t="shared" si="159"/>
        <v>30</v>
      </c>
      <c r="F1717" t="str">
        <f t="shared" si="160"/>
        <v>Wed</v>
      </c>
      <c r="G1717">
        <f>WEEKNUM(Calender[[#This Row],[Date]])</f>
        <v>18</v>
      </c>
      <c r="H1717" s="110" t="str">
        <f>TEXT(Calender[[#This Row],[Date]],"yymmdd")</f>
        <v>310430</v>
      </c>
    </row>
    <row r="1718" spans="1:8" x14ac:dyDescent="0.3">
      <c r="A1718" s="17">
        <f t="shared" si="161"/>
        <v>47969</v>
      </c>
      <c r="B1718">
        <f t="shared" si="157"/>
        <v>2031</v>
      </c>
      <c r="C1718" t="str">
        <f t="shared" si="156"/>
        <v>May-31</v>
      </c>
      <c r="D1718">
        <f t="shared" si="158"/>
        <v>5</v>
      </c>
      <c r="E1718">
        <f t="shared" si="159"/>
        <v>1</v>
      </c>
      <c r="F1718" t="str">
        <f t="shared" si="160"/>
        <v>Thu</v>
      </c>
      <c r="G1718">
        <f>WEEKNUM(Calender[[#This Row],[Date]])</f>
        <v>18</v>
      </c>
      <c r="H1718" s="110" t="str">
        <f>TEXT(Calender[[#This Row],[Date]],"yymmdd")</f>
        <v>310501</v>
      </c>
    </row>
    <row r="1719" spans="1:8" x14ac:dyDescent="0.3">
      <c r="A1719" s="17">
        <f t="shared" si="161"/>
        <v>47970</v>
      </c>
      <c r="B1719">
        <f t="shared" si="157"/>
        <v>2031</v>
      </c>
      <c r="C1719" t="str">
        <f t="shared" si="156"/>
        <v>May-31</v>
      </c>
      <c r="D1719">
        <f t="shared" si="158"/>
        <v>5</v>
      </c>
      <c r="E1719">
        <f t="shared" si="159"/>
        <v>2</v>
      </c>
      <c r="F1719" t="str">
        <f t="shared" si="160"/>
        <v>Fri</v>
      </c>
      <c r="G1719">
        <f>WEEKNUM(Calender[[#This Row],[Date]])</f>
        <v>18</v>
      </c>
      <c r="H1719" s="110" t="str">
        <f>TEXT(Calender[[#This Row],[Date]],"yymmdd")</f>
        <v>310502</v>
      </c>
    </row>
    <row r="1720" spans="1:8" x14ac:dyDescent="0.3">
      <c r="A1720" s="17">
        <f t="shared" si="161"/>
        <v>47971</v>
      </c>
      <c r="B1720">
        <f t="shared" si="157"/>
        <v>2031</v>
      </c>
      <c r="C1720" t="str">
        <f t="shared" si="156"/>
        <v>May-31</v>
      </c>
      <c r="D1720">
        <f t="shared" si="158"/>
        <v>5</v>
      </c>
      <c r="E1720">
        <f t="shared" si="159"/>
        <v>3</v>
      </c>
      <c r="F1720" t="str">
        <f t="shared" si="160"/>
        <v>Sat</v>
      </c>
      <c r="G1720">
        <f>WEEKNUM(Calender[[#This Row],[Date]])</f>
        <v>18</v>
      </c>
      <c r="H1720" s="110" t="str">
        <f>TEXT(Calender[[#This Row],[Date]],"yymmdd")</f>
        <v>310503</v>
      </c>
    </row>
    <row r="1721" spans="1:8" x14ac:dyDescent="0.3">
      <c r="A1721" s="17">
        <f t="shared" si="161"/>
        <v>47972</v>
      </c>
      <c r="B1721">
        <f t="shared" si="157"/>
        <v>2031</v>
      </c>
      <c r="C1721" t="str">
        <f t="shared" si="156"/>
        <v>May-31</v>
      </c>
      <c r="D1721">
        <f t="shared" si="158"/>
        <v>5</v>
      </c>
      <c r="E1721">
        <f t="shared" si="159"/>
        <v>4</v>
      </c>
      <c r="F1721" t="str">
        <f t="shared" si="160"/>
        <v>Sun</v>
      </c>
      <c r="G1721">
        <f>WEEKNUM(Calender[[#This Row],[Date]])</f>
        <v>19</v>
      </c>
      <c r="H1721" s="110" t="str">
        <f>TEXT(Calender[[#This Row],[Date]],"yymmdd")</f>
        <v>310504</v>
      </c>
    </row>
    <row r="1722" spans="1:8" x14ac:dyDescent="0.3">
      <c r="A1722" s="17">
        <f t="shared" si="161"/>
        <v>47973</v>
      </c>
      <c r="B1722">
        <f t="shared" si="157"/>
        <v>2031</v>
      </c>
      <c r="C1722" t="str">
        <f t="shared" si="156"/>
        <v>May-31</v>
      </c>
      <c r="D1722">
        <f t="shared" si="158"/>
        <v>5</v>
      </c>
      <c r="E1722">
        <f t="shared" si="159"/>
        <v>5</v>
      </c>
      <c r="F1722" t="str">
        <f t="shared" si="160"/>
        <v>Mon</v>
      </c>
      <c r="G1722">
        <f>WEEKNUM(Calender[[#This Row],[Date]])</f>
        <v>19</v>
      </c>
      <c r="H1722" s="110" t="str">
        <f>TEXT(Calender[[#This Row],[Date]],"yymmdd")</f>
        <v>310505</v>
      </c>
    </row>
    <row r="1723" spans="1:8" x14ac:dyDescent="0.3">
      <c r="A1723" s="17">
        <f t="shared" si="161"/>
        <v>47974</v>
      </c>
      <c r="B1723">
        <f t="shared" si="157"/>
        <v>2031</v>
      </c>
      <c r="C1723" t="str">
        <f t="shared" si="156"/>
        <v>May-31</v>
      </c>
      <c r="D1723">
        <f t="shared" si="158"/>
        <v>5</v>
      </c>
      <c r="E1723">
        <f t="shared" si="159"/>
        <v>6</v>
      </c>
      <c r="F1723" t="str">
        <f t="shared" si="160"/>
        <v>Tue</v>
      </c>
      <c r="G1723">
        <f>WEEKNUM(Calender[[#This Row],[Date]])</f>
        <v>19</v>
      </c>
      <c r="H1723" s="110" t="str">
        <f>TEXT(Calender[[#This Row],[Date]],"yymmdd")</f>
        <v>310506</v>
      </c>
    </row>
    <row r="1724" spans="1:8" x14ac:dyDescent="0.3">
      <c r="A1724" s="17">
        <f t="shared" si="161"/>
        <v>47975</v>
      </c>
      <c r="B1724">
        <f t="shared" si="157"/>
        <v>2031</v>
      </c>
      <c r="C1724" t="str">
        <f t="shared" si="156"/>
        <v>May-31</v>
      </c>
      <c r="D1724">
        <f t="shared" si="158"/>
        <v>5</v>
      </c>
      <c r="E1724">
        <f t="shared" si="159"/>
        <v>7</v>
      </c>
      <c r="F1724" t="str">
        <f t="shared" si="160"/>
        <v>Wed</v>
      </c>
      <c r="G1724">
        <f>WEEKNUM(Calender[[#This Row],[Date]])</f>
        <v>19</v>
      </c>
      <c r="H1724" s="110" t="str">
        <f>TEXT(Calender[[#This Row],[Date]],"yymmdd")</f>
        <v>310507</v>
      </c>
    </row>
    <row r="1725" spans="1:8" x14ac:dyDescent="0.3">
      <c r="A1725" s="17">
        <f t="shared" si="161"/>
        <v>47976</v>
      </c>
      <c r="B1725">
        <f t="shared" si="157"/>
        <v>2031</v>
      </c>
      <c r="C1725" t="str">
        <f t="shared" si="156"/>
        <v>May-31</v>
      </c>
      <c r="D1725">
        <f t="shared" si="158"/>
        <v>5</v>
      </c>
      <c r="E1725">
        <f t="shared" si="159"/>
        <v>8</v>
      </c>
      <c r="F1725" t="str">
        <f t="shared" si="160"/>
        <v>Thu</v>
      </c>
      <c r="G1725">
        <f>WEEKNUM(Calender[[#This Row],[Date]])</f>
        <v>19</v>
      </c>
      <c r="H1725" s="110" t="str">
        <f>TEXT(Calender[[#This Row],[Date]],"yymmdd")</f>
        <v>310508</v>
      </c>
    </row>
    <row r="1726" spans="1:8" x14ac:dyDescent="0.3">
      <c r="A1726" s="17">
        <f t="shared" si="161"/>
        <v>47977</v>
      </c>
      <c r="B1726">
        <f t="shared" si="157"/>
        <v>2031</v>
      </c>
      <c r="C1726" t="str">
        <f t="shared" si="156"/>
        <v>May-31</v>
      </c>
      <c r="D1726">
        <f t="shared" si="158"/>
        <v>5</v>
      </c>
      <c r="E1726">
        <f t="shared" si="159"/>
        <v>9</v>
      </c>
      <c r="F1726" t="str">
        <f t="shared" si="160"/>
        <v>Fri</v>
      </c>
      <c r="G1726">
        <f>WEEKNUM(Calender[[#This Row],[Date]])</f>
        <v>19</v>
      </c>
      <c r="H1726" s="110" t="str">
        <f>TEXT(Calender[[#This Row],[Date]],"yymmdd")</f>
        <v>310509</v>
      </c>
    </row>
    <row r="1727" spans="1:8" x14ac:dyDescent="0.3">
      <c r="A1727" s="17">
        <f t="shared" si="161"/>
        <v>47978</v>
      </c>
      <c r="B1727">
        <f t="shared" si="157"/>
        <v>2031</v>
      </c>
      <c r="C1727" t="str">
        <f t="shared" si="156"/>
        <v>May-31</v>
      </c>
      <c r="D1727">
        <f t="shared" si="158"/>
        <v>5</v>
      </c>
      <c r="E1727">
        <f t="shared" si="159"/>
        <v>10</v>
      </c>
      <c r="F1727" t="str">
        <f t="shared" si="160"/>
        <v>Sat</v>
      </c>
      <c r="G1727">
        <f>WEEKNUM(Calender[[#This Row],[Date]])</f>
        <v>19</v>
      </c>
      <c r="H1727" s="110" t="str">
        <f>TEXT(Calender[[#This Row],[Date]],"yymmdd")</f>
        <v>310510</v>
      </c>
    </row>
    <row r="1728" spans="1:8" x14ac:dyDescent="0.3">
      <c r="A1728" s="17">
        <f t="shared" si="161"/>
        <v>47979</v>
      </c>
      <c r="B1728">
        <f t="shared" si="157"/>
        <v>2031</v>
      </c>
      <c r="C1728" t="str">
        <f t="shared" si="156"/>
        <v>May-31</v>
      </c>
      <c r="D1728">
        <f t="shared" si="158"/>
        <v>5</v>
      </c>
      <c r="E1728">
        <f t="shared" si="159"/>
        <v>11</v>
      </c>
      <c r="F1728" t="str">
        <f t="shared" si="160"/>
        <v>Sun</v>
      </c>
      <c r="G1728">
        <f>WEEKNUM(Calender[[#This Row],[Date]])</f>
        <v>20</v>
      </c>
      <c r="H1728" s="110" t="str">
        <f>TEXT(Calender[[#This Row],[Date]],"yymmdd")</f>
        <v>310511</v>
      </c>
    </row>
    <row r="1729" spans="1:8" x14ac:dyDescent="0.3">
      <c r="A1729" s="17">
        <f t="shared" si="161"/>
        <v>47980</v>
      </c>
      <c r="B1729">
        <f t="shared" si="157"/>
        <v>2031</v>
      </c>
      <c r="C1729" t="str">
        <f t="shared" si="156"/>
        <v>May-31</v>
      </c>
      <c r="D1729">
        <f t="shared" si="158"/>
        <v>5</v>
      </c>
      <c r="E1729">
        <f t="shared" si="159"/>
        <v>12</v>
      </c>
      <c r="F1729" t="str">
        <f t="shared" si="160"/>
        <v>Mon</v>
      </c>
      <c r="G1729">
        <f>WEEKNUM(Calender[[#This Row],[Date]])</f>
        <v>20</v>
      </c>
      <c r="H1729" s="110" t="str">
        <f>TEXT(Calender[[#This Row],[Date]],"yymmdd")</f>
        <v>310512</v>
      </c>
    </row>
    <row r="1730" spans="1:8" x14ac:dyDescent="0.3">
      <c r="A1730" s="17">
        <f t="shared" si="161"/>
        <v>47981</v>
      </c>
      <c r="B1730">
        <f t="shared" si="157"/>
        <v>2031</v>
      </c>
      <c r="C1730" t="str">
        <f t="shared" ref="C1730:C1793" si="162">TEXT(A1730,"mmm-yy")</f>
        <v>May-31</v>
      </c>
      <c r="D1730">
        <f t="shared" si="158"/>
        <v>5</v>
      </c>
      <c r="E1730">
        <f t="shared" si="159"/>
        <v>13</v>
      </c>
      <c r="F1730" t="str">
        <f t="shared" si="160"/>
        <v>Tue</v>
      </c>
      <c r="G1730">
        <f>WEEKNUM(Calender[[#This Row],[Date]])</f>
        <v>20</v>
      </c>
      <c r="H1730" s="110" t="str">
        <f>TEXT(Calender[[#This Row],[Date]],"yymmdd")</f>
        <v>310513</v>
      </c>
    </row>
    <row r="1731" spans="1:8" x14ac:dyDescent="0.3">
      <c r="A1731" s="17">
        <f t="shared" si="161"/>
        <v>47982</v>
      </c>
      <c r="B1731">
        <f t="shared" ref="B1731:B1794" si="163">YEAR(A1731)</f>
        <v>2031</v>
      </c>
      <c r="C1731" t="str">
        <f t="shared" si="162"/>
        <v>May-31</v>
      </c>
      <c r="D1731">
        <f t="shared" ref="D1731:D1794" si="164">MONTH(A1731)</f>
        <v>5</v>
      </c>
      <c r="E1731">
        <f t="shared" ref="E1731:E1794" si="165">DAY(A1731)</f>
        <v>14</v>
      </c>
      <c r="F1731" t="str">
        <f t="shared" ref="F1731:F1794" si="166">TEXT(A1731,"ddd")</f>
        <v>Wed</v>
      </c>
      <c r="G1731">
        <f>WEEKNUM(Calender[[#This Row],[Date]])</f>
        <v>20</v>
      </c>
      <c r="H1731" s="110" t="str">
        <f>TEXT(Calender[[#This Row],[Date]],"yymmdd")</f>
        <v>310514</v>
      </c>
    </row>
    <row r="1732" spans="1:8" x14ac:dyDescent="0.3">
      <c r="A1732" s="17">
        <f t="shared" ref="A1732:A1795" si="167">A1731+1</f>
        <v>47983</v>
      </c>
      <c r="B1732">
        <f t="shared" si="163"/>
        <v>2031</v>
      </c>
      <c r="C1732" t="str">
        <f t="shared" si="162"/>
        <v>May-31</v>
      </c>
      <c r="D1732">
        <f t="shared" si="164"/>
        <v>5</v>
      </c>
      <c r="E1732">
        <f t="shared" si="165"/>
        <v>15</v>
      </c>
      <c r="F1732" t="str">
        <f t="shared" si="166"/>
        <v>Thu</v>
      </c>
      <c r="G1732">
        <f>WEEKNUM(Calender[[#This Row],[Date]])</f>
        <v>20</v>
      </c>
      <c r="H1732" s="110" t="str">
        <f>TEXT(Calender[[#This Row],[Date]],"yymmdd")</f>
        <v>310515</v>
      </c>
    </row>
    <row r="1733" spans="1:8" x14ac:dyDescent="0.3">
      <c r="A1733" s="17">
        <f t="shared" si="167"/>
        <v>47984</v>
      </c>
      <c r="B1733">
        <f t="shared" si="163"/>
        <v>2031</v>
      </c>
      <c r="C1733" t="str">
        <f t="shared" si="162"/>
        <v>May-31</v>
      </c>
      <c r="D1733">
        <f t="shared" si="164"/>
        <v>5</v>
      </c>
      <c r="E1733">
        <f t="shared" si="165"/>
        <v>16</v>
      </c>
      <c r="F1733" t="str">
        <f t="shared" si="166"/>
        <v>Fri</v>
      </c>
      <c r="G1733">
        <f>WEEKNUM(Calender[[#This Row],[Date]])</f>
        <v>20</v>
      </c>
      <c r="H1733" s="110" t="str">
        <f>TEXT(Calender[[#This Row],[Date]],"yymmdd")</f>
        <v>310516</v>
      </c>
    </row>
    <row r="1734" spans="1:8" x14ac:dyDescent="0.3">
      <c r="A1734" s="17">
        <f t="shared" si="167"/>
        <v>47985</v>
      </c>
      <c r="B1734">
        <f t="shared" si="163"/>
        <v>2031</v>
      </c>
      <c r="C1734" t="str">
        <f t="shared" si="162"/>
        <v>May-31</v>
      </c>
      <c r="D1734">
        <f t="shared" si="164"/>
        <v>5</v>
      </c>
      <c r="E1734">
        <f t="shared" si="165"/>
        <v>17</v>
      </c>
      <c r="F1734" t="str">
        <f t="shared" si="166"/>
        <v>Sat</v>
      </c>
      <c r="G1734">
        <f>WEEKNUM(Calender[[#This Row],[Date]])</f>
        <v>20</v>
      </c>
      <c r="H1734" s="110" t="str">
        <f>TEXT(Calender[[#This Row],[Date]],"yymmdd")</f>
        <v>310517</v>
      </c>
    </row>
    <row r="1735" spans="1:8" x14ac:dyDescent="0.3">
      <c r="A1735" s="17">
        <f t="shared" si="167"/>
        <v>47986</v>
      </c>
      <c r="B1735">
        <f t="shared" si="163"/>
        <v>2031</v>
      </c>
      <c r="C1735" t="str">
        <f t="shared" si="162"/>
        <v>May-31</v>
      </c>
      <c r="D1735">
        <f t="shared" si="164"/>
        <v>5</v>
      </c>
      <c r="E1735">
        <f t="shared" si="165"/>
        <v>18</v>
      </c>
      <c r="F1735" t="str">
        <f t="shared" si="166"/>
        <v>Sun</v>
      </c>
      <c r="G1735">
        <f>WEEKNUM(Calender[[#This Row],[Date]])</f>
        <v>21</v>
      </c>
      <c r="H1735" s="110" t="str">
        <f>TEXT(Calender[[#This Row],[Date]],"yymmdd")</f>
        <v>310518</v>
      </c>
    </row>
    <row r="1736" spans="1:8" x14ac:dyDescent="0.3">
      <c r="A1736" s="17">
        <f t="shared" si="167"/>
        <v>47987</v>
      </c>
      <c r="B1736">
        <f t="shared" si="163"/>
        <v>2031</v>
      </c>
      <c r="C1736" t="str">
        <f t="shared" si="162"/>
        <v>May-31</v>
      </c>
      <c r="D1736">
        <f t="shared" si="164"/>
        <v>5</v>
      </c>
      <c r="E1736">
        <f t="shared" si="165"/>
        <v>19</v>
      </c>
      <c r="F1736" t="str">
        <f t="shared" si="166"/>
        <v>Mon</v>
      </c>
      <c r="G1736">
        <f>WEEKNUM(Calender[[#This Row],[Date]])</f>
        <v>21</v>
      </c>
      <c r="H1736" s="110" t="str">
        <f>TEXT(Calender[[#This Row],[Date]],"yymmdd")</f>
        <v>310519</v>
      </c>
    </row>
    <row r="1737" spans="1:8" x14ac:dyDescent="0.3">
      <c r="A1737" s="17">
        <f t="shared" si="167"/>
        <v>47988</v>
      </c>
      <c r="B1737">
        <f t="shared" si="163"/>
        <v>2031</v>
      </c>
      <c r="C1737" t="str">
        <f t="shared" si="162"/>
        <v>May-31</v>
      </c>
      <c r="D1737">
        <f t="shared" si="164"/>
        <v>5</v>
      </c>
      <c r="E1737">
        <f t="shared" si="165"/>
        <v>20</v>
      </c>
      <c r="F1737" t="str">
        <f t="shared" si="166"/>
        <v>Tue</v>
      </c>
      <c r="G1737">
        <f>WEEKNUM(Calender[[#This Row],[Date]])</f>
        <v>21</v>
      </c>
      <c r="H1737" s="110" t="str">
        <f>TEXT(Calender[[#This Row],[Date]],"yymmdd")</f>
        <v>310520</v>
      </c>
    </row>
    <row r="1738" spans="1:8" x14ac:dyDescent="0.3">
      <c r="A1738" s="17">
        <f t="shared" si="167"/>
        <v>47989</v>
      </c>
      <c r="B1738">
        <f t="shared" si="163"/>
        <v>2031</v>
      </c>
      <c r="C1738" t="str">
        <f t="shared" si="162"/>
        <v>May-31</v>
      </c>
      <c r="D1738">
        <f t="shared" si="164"/>
        <v>5</v>
      </c>
      <c r="E1738">
        <f t="shared" si="165"/>
        <v>21</v>
      </c>
      <c r="F1738" t="str">
        <f t="shared" si="166"/>
        <v>Wed</v>
      </c>
      <c r="G1738">
        <f>WEEKNUM(Calender[[#This Row],[Date]])</f>
        <v>21</v>
      </c>
      <c r="H1738" s="110" t="str">
        <f>TEXT(Calender[[#This Row],[Date]],"yymmdd")</f>
        <v>310521</v>
      </c>
    </row>
    <row r="1739" spans="1:8" x14ac:dyDescent="0.3">
      <c r="A1739" s="17">
        <f t="shared" si="167"/>
        <v>47990</v>
      </c>
      <c r="B1739">
        <f t="shared" si="163"/>
        <v>2031</v>
      </c>
      <c r="C1739" t="str">
        <f t="shared" si="162"/>
        <v>May-31</v>
      </c>
      <c r="D1739">
        <f t="shared" si="164"/>
        <v>5</v>
      </c>
      <c r="E1739">
        <f t="shared" si="165"/>
        <v>22</v>
      </c>
      <c r="F1739" t="str">
        <f t="shared" si="166"/>
        <v>Thu</v>
      </c>
      <c r="G1739">
        <f>WEEKNUM(Calender[[#This Row],[Date]])</f>
        <v>21</v>
      </c>
      <c r="H1739" s="110" t="str">
        <f>TEXT(Calender[[#This Row],[Date]],"yymmdd")</f>
        <v>310522</v>
      </c>
    </row>
    <row r="1740" spans="1:8" x14ac:dyDescent="0.3">
      <c r="A1740" s="17">
        <f t="shared" si="167"/>
        <v>47991</v>
      </c>
      <c r="B1740">
        <f t="shared" si="163"/>
        <v>2031</v>
      </c>
      <c r="C1740" t="str">
        <f t="shared" si="162"/>
        <v>May-31</v>
      </c>
      <c r="D1740">
        <f t="shared" si="164"/>
        <v>5</v>
      </c>
      <c r="E1740">
        <f t="shared" si="165"/>
        <v>23</v>
      </c>
      <c r="F1740" t="str">
        <f t="shared" si="166"/>
        <v>Fri</v>
      </c>
      <c r="G1740">
        <f>WEEKNUM(Calender[[#This Row],[Date]])</f>
        <v>21</v>
      </c>
      <c r="H1740" s="110" t="str">
        <f>TEXT(Calender[[#This Row],[Date]],"yymmdd")</f>
        <v>310523</v>
      </c>
    </row>
    <row r="1741" spans="1:8" x14ac:dyDescent="0.3">
      <c r="A1741" s="17">
        <f t="shared" si="167"/>
        <v>47992</v>
      </c>
      <c r="B1741">
        <f t="shared" si="163"/>
        <v>2031</v>
      </c>
      <c r="C1741" t="str">
        <f t="shared" si="162"/>
        <v>May-31</v>
      </c>
      <c r="D1741">
        <f t="shared" si="164"/>
        <v>5</v>
      </c>
      <c r="E1741">
        <f t="shared" si="165"/>
        <v>24</v>
      </c>
      <c r="F1741" t="str">
        <f t="shared" si="166"/>
        <v>Sat</v>
      </c>
      <c r="G1741">
        <f>WEEKNUM(Calender[[#This Row],[Date]])</f>
        <v>21</v>
      </c>
      <c r="H1741" s="110" t="str">
        <f>TEXT(Calender[[#This Row],[Date]],"yymmdd")</f>
        <v>310524</v>
      </c>
    </row>
    <row r="1742" spans="1:8" x14ac:dyDescent="0.3">
      <c r="A1742" s="17">
        <f t="shared" si="167"/>
        <v>47993</v>
      </c>
      <c r="B1742">
        <f t="shared" si="163"/>
        <v>2031</v>
      </c>
      <c r="C1742" t="str">
        <f t="shared" si="162"/>
        <v>May-31</v>
      </c>
      <c r="D1742">
        <f t="shared" si="164"/>
        <v>5</v>
      </c>
      <c r="E1742">
        <f t="shared" si="165"/>
        <v>25</v>
      </c>
      <c r="F1742" t="str">
        <f t="shared" si="166"/>
        <v>Sun</v>
      </c>
      <c r="G1742">
        <f>WEEKNUM(Calender[[#This Row],[Date]])</f>
        <v>22</v>
      </c>
      <c r="H1742" s="110" t="str">
        <f>TEXT(Calender[[#This Row],[Date]],"yymmdd")</f>
        <v>310525</v>
      </c>
    </row>
    <row r="1743" spans="1:8" x14ac:dyDescent="0.3">
      <c r="A1743" s="17">
        <f t="shared" si="167"/>
        <v>47994</v>
      </c>
      <c r="B1743">
        <f t="shared" si="163"/>
        <v>2031</v>
      </c>
      <c r="C1743" t="str">
        <f t="shared" si="162"/>
        <v>May-31</v>
      </c>
      <c r="D1743">
        <f t="shared" si="164"/>
        <v>5</v>
      </c>
      <c r="E1743">
        <f t="shared" si="165"/>
        <v>26</v>
      </c>
      <c r="F1743" t="str">
        <f t="shared" si="166"/>
        <v>Mon</v>
      </c>
      <c r="G1743">
        <f>WEEKNUM(Calender[[#This Row],[Date]])</f>
        <v>22</v>
      </c>
      <c r="H1743" s="110" t="str">
        <f>TEXT(Calender[[#This Row],[Date]],"yymmdd")</f>
        <v>310526</v>
      </c>
    </row>
    <row r="1744" spans="1:8" x14ac:dyDescent="0.3">
      <c r="A1744" s="17">
        <f t="shared" si="167"/>
        <v>47995</v>
      </c>
      <c r="B1744">
        <f t="shared" si="163"/>
        <v>2031</v>
      </c>
      <c r="C1744" t="str">
        <f t="shared" si="162"/>
        <v>May-31</v>
      </c>
      <c r="D1744">
        <f t="shared" si="164"/>
        <v>5</v>
      </c>
      <c r="E1744">
        <f t="shared" si="165"/>
        <v>27</v>
      </c>
      <c r="F1744" t="str">
        <f t="shared" si="166"/>
        <v>Tue</v>
      </c>
      <c r="G1744">
        <f>WEEKNUM(Calender[[#This Row],[Date]])</f>
        <v>22</v>
      </c>
      <c r="H1744" s="110" t="str">
        <f>TEXT(Calender[[#This Row],[Date]],"yymmdd")</f>
        <v>310527</v>
      </c>
    </row>
    <row r="1745" spans="1:8" x14ac:dyDescent="0.3">
      <c r="A1745" s="17">
        <f t="shared" si="167"/>
        <v>47996</v>
      </c>
      <c r="B1745">
        <f t="shared" si="163"/>
        <v>2031</v>
      </c>
      <c r="C1745" t="str">
        <f t="shared" si="162"/>
        <v>May-31</v>
      </c>
      <c r="D1745">
        <f t="shared" si="164"/>
        <v>5</v>
      </c>
      <c r="E1745">
        <f t="shared" si="165"/>
        <v>28</v>
      </c>
      <c r="F1745" t="str">
        <f t="shared" si="166"/>
        <v>Wed</v>
      </c>
      <c r="G1745">
        <f>WEEKNUM(Calender[[#This Row],[Date]])</f>
        <v>22</v>
      </c>
      <c r="H1745" s="110" t="str">
        <f>TEXT(Calender[[#This Row],[Date]],"yymmdd")</f>
        <v>310528</v>
      </c>
    </row>
    <row r="1746" spans="1:8" x14ac:dyDescent="0.3">
      <c r="A1746" s="17">
        <f t="shared" si="167"/>
        <v>47997</v>
      </c>
      <c r="B1746">
        <f t="shared" si="163"/>
        <v>2031</v>
      </c>
      <c r="C1746" t="str">
        <f t="shared" si="162"/>
        <v>May-31</v>
      </c>
      <c r="D1746">
        <f t="shared" si="164"/>
        <v>5</v>
      </c>
      <c r="E1746">
        <f t="shared" si="165"/>
        <v>29</v>
      </c>
      <c r="F1746" t="str">
        <f t="shared" si="166"/>
        <v>Thu</v>
      </c>
      <c r="G1746">
        <f>WEEKNUM(Calender[[#This Row],[Date]])</f>
        <v>22</v>
      </c>
      <c r="H1746" s="110" t="str">
        <f>TEXT(Calender[[#This Row],[Date]],"yymmdd")</f>
        <v>310529</v>
      </c>
    </row>
    <row r="1747" spans="1:8" x14ac:dyDescent="0.3">
      <c r="A1747" s="17">
        <f t="shared" si="167"/>
        <v>47998</v>
      </c>
      <c r="B1747">
        <f t="shared" si="163"/>
        <v>2031</v>
      </c>
      <c r="C1747" t="str">
        <f t="shared" si="162"/>
        <v>May-31</v>
      </c>
      <c r="D1747">
        <f t="shared" si="164"/>
        <v>5</v>
      </c>
      <c r="E1747">
        <f t="shared" si="165"/>
        <v>30</v>
      </c>
      <c r="F1747" t="str">
        <f t="shared" si="166"/>
        <v>Fri</v>
      </c>
      <c r="G1747">
        <f>WEEKNUM(Calender[[#This Row],[Date]])</f>
        <v>22</v>
      </c>
      <c r="H1747" s="110" t="str">
        <f>TEXT(Calender[[#This Row],[Date]],"yymmdd")</f>
        <v>310530</v>
      </c>
    </row>
    <row r="1748" spans="1:8" x14ac:dyDescent="0.3">
      <c r="A1748" s="17">
        <f t="shared" si="167"/>
        <v>47999</v>
      </c>
      <c r="B1748">
        <f t="shared" si="163"/>
        <v>2031</v>
      </c>
      <c r="C1748" t="str">
        <f t="shared" si="162"/>
        <v>May-31</v>
      </c>
      <c r="D1748">
        <f t="shared" si="164"/>
        <v>5</v>
      </c>
      <c r="E1748">
        <f t="shared" si="165"/>
        <v>31</v>
      </c>
      <c r="F1748" t="str">
        <f t="shared" si="166"/>
        <v>Sat</v>
      </c>
      <c r="G1748">
        <f>WEEKNUM(Calender[[#This Row],[Date]])</f>
        <v>22</v>
      </c>
      <c r="H1748" s="110" t="str">
        <f>TEXT(Calender[[#This Row],[Date]],"yymmdd")</f>
        <v>310531</v>
      </c>
    </row>
    <row r="1749" spans="1:8" x14ac:dyDescent="0.3">
      <c r="A1749" s="17">
        <f t="shared" si="167"/>
        <v>48000</v>
      </c>
      <c r="B1749">
        <f t="shared" si="163"/>
        <v>2031</v>
      </c>
      <c r="C1749" t="str">
        <f t="shared" si="162"/>
        <v>Jun-31</v>
      </c>
      <c r="D1749">
        <f t="shared" si="164"/>
        <v>6</v>
      </c>
      <c r="E1749">
        <f t="shared" si="165"/>
        <v>1</v>
      </c>
      <c r="F1749" t="str">
        <f t="shared" si="166"/>
        <v>Sun</v>
      </c>
      <c r="G1749">
        <f>WEEKNUM(Calender[[#This Row],[Date]])</f>
        <v>23</v>
      </c>
      <c r="H1749" s="110" t="str">
        <f>TEXT(Calender[[#This Row],[Date]],"yymmdd")</f>
        <v>310601</v>
      </c>
    </row>
    <row r="1750" spans="1:8" x14ac:dyDescent="0.3">
      <c r="A1750" s="17">
        <f t="shared" si="167"/>
        <v>48001</v>
      </c>
      <c r="B1750">
        <f t="shared" si="163"/>
        <v>2031</v>
      </c>
      <c r="C1750" t="str">
        <f t="shared" si="162"/>
        <v>Jun-31</v>
      </c>
      <c r="D1750">
        <f t="shared" si="164"/>
        <v>6</v>
      </c>
      <c r="E1750">
        <f t="shared" si="165"/>
        <v>2</v>
      </c>
      <c r="F1750" t="str">
        <f t="shared" si="166"/>
        <v>Mon</v>
      </c>
      <c r="G1750">
        <f>WEEKNUM(Calender[[#This Row],[Date]])</f>
        <v>23</v>
      </c>
      <c r="H1750" s="110" t="str">
        <f>TEXT(Calender[[#This Row],[Date]],"yymmdd")</f>
        <v>310602</v>
      </c>
    </row>
    <row r="1751" spans="1:8" x14ac:dyDescent="0.3">
      <c r="A1751" s="17">
        <f t="shared" si="167"/>
        <v>48002</v>
      </c>
      <c r="B1751">
        <f t="shared" si="163"/>
        <v>2031</v>
      </c>
      <c r="C1751" t="str">
        <f t="shared" si="162"/>
        <v>Jun-31</v>
      </c>
      <c r="D1751">
        <f t="shared" si="164"/>
        <v>6</v>
      </c>
      <c r="E1751">
        <f t="shared" si="165"/>
        <v>3</v>
      </c>
      <c r="F1751" t="str">
        <f t="shared" si="166"/>
        <v>Tue</v>
      </c>
      <c r="G1751">
        <f>WEEKNUM(Calender[[#This Row],[Date]])</f>
        <v>23</v>
      </c>
      <c r="H1751" s="110" t="str">
        <f>TEXT(Calender[[#This Row],[Date]],"yymmdd")</f>
        <v>310603</v>
      </c>
    </row>
    <row r="1752" spans="1:8" x14ac:dyDescent="0.3">
      <c r="A1752" s="17">
        <f t="shared" si="167"/>
        <v>48003</v>
      </c>
      <c r="B1752">
        <f t="shared" si="163"/>
        <v>2031</v>
      </c>
      <c r="C1752" t="str">
        <f t="shared" si="162"/>
        <v>Jun-31</v>
      </c>
      <c r="D1752">
        <f t="shared" si="164"/>
        <v>6</v>
      </c>
      <c r="E1752">
        <f t="shared" si="165"/>
        <v>4</v>
      </c>
      <c r="F1752" t="str">
        <f t="shared" si="166"/>
        <v>Wed</v>
      </c>
      <c r="G1752">
        <f>WEEKNUM(Calender[[#This Row],[Date]])</f>
        <v>23</v>
      </c>
      <c r="H1752" s="110" t="str">
        <f>TEXT(Calender[[#This Row],[Date]],"yymmdd")</f>
        <v>310604</v>
      </c>
    </row>
    <row r="1753" spans="1:8" x14ac:dyDescent="0.3">
      <c r="A1753" s="17">
        <f t="shared" si="167"/>
        <v>48004</v>
      </c>
      <c r="B1753">
        <f t="shared" si="163"/>
        <v>2031</v>
      </c>
      <c r="C1753" t="str">
        <f t="shared" si="162"/>
        <v>Jun-31</v>
      </c>
      <c r="D1753">
        <f t="shared" si="164"/>
        <v>6</v>
      </c>
      <c r="E1753">
        <f t="shared" si="165"/>
        <v>5</v>
      </c>
      <c r="F1753" t="str">
        <f t="shared" si="166"/>
        <v>Thu</v>
      </c>
      <c r="G1753">
        <f>WEEKNUM(Calender[[#This Row],[Date]])</f>
        <v>23</v>
      </c>
      <c r="H1753" s="110" t="str">
        <f>TEXT(Calender[[#This Row],[Date]],"yymmdd")</f>
        <v>310605</v>
      </c>
    </row>
    <row r="1754" spans="1:8" x14ac:dyDescent="0.3">
      <c r="A1754" s="17">
        <f t="shared" si="167"/>
        <v>48005</v>
      </c>
      <c r="B1754">
        <f t="shared" si="163"/>
        <v>2031</v>
      </c>
      <c r="C1754" t="str">
        <f t="shared" si="162"/>
        <v>Jun-31</v>
      </c>
      <c r="D1754">
        <f t="shared" si="164"/>
        <v>6</v>
      </c>
      <c r="E1754">
        <f t="shared" si="165"/>
        <v>6</v>
      </c>
      <c r="F1754" t="str">
        <f t="shared" si="166"/>
        <v>Fri</v>
      </c>
      <c r="G1754">
        <f>WEEKNUM(Calender[[#This Row],[Date]])</f>
        <v>23</v>
      </c>
      <c r="H1754" s="110" t="str">
        <f>TEXT(Calender[[#This Row],[Date]],"yymmdd")</f>
        <v>310606</v>
      </c>
    </row>
    <row r="1755" spans="1:8" x14ac:dyDescent="0.3">
      <c r="A1755" s="17">
        <f t="shared" si="167"/>
        <v>48006</v>
      </c>
      <c r="B1755">
        <f t="shared" si="163"/>
        <v>2031</v>
      </c>
      <c r="C1755" t="str">
        <f t="shared" si="162"/>
        <v>Jun-31</v>
      </c>
      <c r="D1755">
        <f t="shared" si="164"/>
        <v>6</v>
      </c>
      <c r="E1755">
        <f t="shared" si="165"/>
        <v>7</v>
      </c>
      <c r="F1755" t="str">
        <f t="shared" si="166"/>
        <v>Sat</v>
      </c>
      <c r="G1755">
        <f>WEEKNUM(Calender[[#This Row],[Date]])</f>
        <v>23</v>
      </c>
      <c r="H1755" s="110" t="str">
        <f>TEXT(Calender[[#This Row],[Date]],"yymmdd")</f>
        <v>310607</v>
      </c>
    </row>
    <row r="1756" spans="1:8" x14ac:dyDescent="0.3">
      <c r="A1756" s="17">
        <f t="shared" si="167"/>
        <v>48007</v>
      </c>
      <c r="B1756">
        <f t="shared" si="163"/>
        <v>2031</v>
      </c>
      <c r="C1756" t="str">
        <f t="shared" si="162"/>
        <v>Jun-31</v>
      </c>
      <c r="D1756">
        <f t="shared" si="164"/>
        <v>6</v>
      </c>
      <c r="E1756">
        <f t="shared" si="165"/>
        <v>8</v>
      </c>
      <c r="F1756" t="str">
        <f t="shared" si="166"/>
        <v>Sun</v>
      </c>
      <c r="G1756">
        <f>WEEKNUM(Calender[[#This Row],[Date]])</f>
        <v>24</v>
      </c>
      <c r="H1756" s="110" t="str">
        <f>TEXT(Calender[[#This Row],[Date]],"yymmdd")</f>
        <v>310608</v>
      </c>
    </row>
    <row r="1757" spans="1:8" x14ac:dyDescent="0.3">
      <c r="A1757" s="17">
        <f t="shared" si="167"/>
        <v>48008</v>
      </c>
      <c r="B1757">
        <f t="shared" si="163"/>
        <v>2031</v>
      </c>
      <c r="C1757" t="str">
        <f t="shared" si="162"/>
        <v>Jun-31</v>
      </c>
      <c r="D1757">
        <f t="shared" si="164"/>
        <v>6</v>
      </c>
      <c r="E1757">
        <f t="shared" si="165"/>
        <v>9</v>
      </c>
      <c r="F1757" t="str">
        <f t="shared" si="166"/>
        <v>Mon</v>
      </c>
      <c r="G1757">
        <f>WEEKNUM(Calender[[#This Row],[Date]])</f>
        <v>24</v>
      </c>
      <c r="H1757" s="110" t="str">
        <f>TEXT(Calender[[#This Row],[Date]],"yymmdd")</f>
        <v>310609</v>
      </c>
    </row>
    <row r="1758" spans="1:8" x14ac:dyDescent="0.3">
      <c r="A1758" s="17">
        <f t="shared" si="167"/>
        <v>48009</v>
      </c>
      <c r="B1758">
        <f t="shared" si="163"/>
        <v>2031</v>
      </c>
      <c r="C1758" t="str">
        <f t="shared" si="162"/>
        <v>Jun-31</v>
      </c>
      <c r="D1758">
        <f t="shared" si="164"/>
        <v>6</v>
      </c>
      <c r="E1758">
        <f t="shared" si="165"/>
        <v>10</v>
      </c>
      <c r="F1758" t="str">
        <f t="shared" si="166"/>
        <v>Tue</v>
      </c>
      <c r="G1758">
        <f>WEEKNUM(Calender[[#This Row],[Date]])</f>
        <v>24</v>
      </c>
      <c r="H1758" s="110" t="str">
        <f>TEXT(Calender[[#This Row],[Date]],"yymmdd")</f>
        <v>310610</v>
      </c>
    </row>
    <row r="1759" spans="1:8" x14ac:dyDescent="0.3">
      <c r="A1759" s="17">
        <f t="shared" si="167"/>
        <v>48010</v>
      </c>
      <c r="B1759">
        <f t="shared" si="163"/>
        <v>2031</v>
      </c>
      <c r="C1759" t="str">
        <f t="shared" si="162"/>
        <v>Jun-31</v>
      </c>
      <c r="D1759">
        <f t="shared" si="164"/>
        <v>6</v>
      </c>
      <c r="E1759">
        <f t="shared" si="165"/>
        <v>11</v>
      </c>
      <c r="F1759" t="str">
        <f t="shared" si="166"/>
        <v>Wed</v>
      </c>
      <c r="G1759">
        <f>WEEKNUM(Calender[[#This Row],[Date]])</f>
        <v>24</v>
      </c>
      <c r="H1759" s="110" t="str">
        <f>TEXT(Calender[[#This Row],[Date]],"yymmdd")</f>
        <v>310611</v>
      </c>
    </row>
    <row r="1760" spans="1:8" x14ac:dyDescent="0.3">
      <c r="A1760" s="17">
        <f t="shared" si="167"/>
        <v>48011</v>
      </c>
      <c r="B1760">
        <f t="shared" si="163"/>
        <v>2031</v>
      </c>
      <c r="C1760" t="str">
        <f t="shared" si="162"/>
        <v>Jun-31</v>
      </c>
      <c r="D1760">
        <f t="shared" si="164"/>
        <v>6</v>
      </c>
      <c r="E1760">
        <f t="shared" si="165"/>
        <v>12</v>
      </c>
      <c r="F1760" t="str">
        <f t="shared" si="166"/>
        <v>Thu</v>
      </c>
      <c r="G1760">
        <f>WEEKNUM(Calender[[#This Row],[Date]])</f>
        <v>24</v>
      </c>
      <c r="H1760" s="110" t="str">
        <f>TEXT(Calender[[#This Row],[Date]],"yymmdd")</f>
        <v>310612</v>
      </c>
    </row>
    <row r="1761" spans="1:8" x14ac:dyDescent="0.3">
      <c r="A1761" s="17">
        <f t="shared" si="167"/>
        <v>48012</v>
      </c>
      <c r="B1761">
        <f t="shared" si="163"/>
        <v>2031</v>
      </c>
      <c r="C1761" t="str">
        <f t="shared" si="162"/>
        <v>Jun-31</v>
      </c>
      <c r="D1761">
        <f t="shared" si="164"/>
        <v>6</v>
      </c>
      <c r="E1761">
        <f t="shared" si="165"/>
        <v>13</v>
      </c>
      <c r="F1761" t="str">
        <f t="shared" si="166"/>
        <v>Fri</v>
      </c>
      <c r="G1761">
        <f>WEEKNUM(Calender[[#This Row],[Date]])</f>
        <v>24</v>
      </c>
      <c r="H1761" s="110" t="str">
        <f>TEXT(Calender[[#This Row],[Date]],"yymmdd")</f>
        <v>310613</v>
      </c>
    </row>
    <row r="1762" spans="1:8" x14ac:dyDescent="0.3">
      <c r="A1762" s="17">
        <f t="shared" si="167"/>
        <v>48013</v>
      </c>
      <c r="B1762">
        <f t="shared" si="163"/>
        <v>2031</v>
      </c>
      <c r="C1762" t="str">
        <f t="shared" si="162"/>
        <v>Jun-31</v>
      </c>
      <c r="D1762">
        <f t="shared" si="164"/>
        <v>6</v>
      </c>
      <c r="E1762">
        <f t="shared" si="165"/>
        <v>14</v>
      </c>
      <c r="F1762" t="str">
        <f t="shared" si="166"/>
        <v>Sat</v>
      </c>
      <c r="G1762">
        <f>WEEKNUM(Calender[[#This Row],[Date]])</f>
        <v>24</v>
      </c>
      <c r="H1762" s="110" t="str">
        <f>TEXT(Calender[[#This Row],[Date]],"yymmdd")</f>
        <v>310614</v>
      </c>
    </row>
    <row r="1763" spans="1:8" x14ac:dyDescent="0.3">
      <c r="A1763" s="17">
        <f t="shared" si="167"/>
        <v>48014</v>
      </c>
      <c r="B1763">
        <f t="shared" si="163"/>
        <v>2031</v>
      </c>
      <c r="C1763" t="str">
        <f t="shared" si="162"/>
        <v>Jun-31</v>
      </c>
      <c r="D1763">
        <f t="shared" si="164"/>
        <v>6</v>
      </c>
      <c r="E1763">
        <f t="shared" si="165"/>
        <v>15</v>
      </c>
      <c r="F1763" t="str">
        <f t="shared" si="166"/>
        <v>Sun</v>
      </c>
      <c r="G1763">
        <f>WEEKNUM(Calender[[#This Row],[Date]])</f>
        <v>25</v>
      </c>
      <c r="H1763" s="110" t="str">
        <f>TEXT(Calender[[#This Row],[Date]],"yymmdd")</f>
        <v>310615</v>
      </c>
    </row>
    <row r="1764" spans="1:8" x14ac:dyDescent="0.3">
      <c r="A1764" s="17">
        <f t="shared" si="167"/>
        <v>48015</v>
      </c>
      <c r="B1764">
        <f t="shared" si="163"/>
        <v>2031</v>
      </c>
      <c r="C1764" t="str">
        <f t="shared" si="162"/>
        <v>Jun-31</v>
      </c>
      <c r="D1764">
        <f t="shared" si="164"/>
        <v>6</v>
      </c>
      <c r="E1764">
        <f t="shared" si="165"/>
        <v>16</v>
      </c>
      <c r="F1764" t="str">
        <f t="shared" si="166"/>
        <v>Mon</v>
      </c>
      <c r="G1764">
        <f>WEEKNUM(Calender[[#This Row],[Date]])</f>
        <v>25</v>
      </c>
      <c r="H1764" s="110" t="str">
        <f>TEXT(Calender[[#This Row],[Date]],"yymmdd")</f>
        <v>310616</v>
      </c>
    </row>
    <row r="1765" spans="1:8" x14ac:dyDescent="0.3">
      <c r="A1765" s="17">
        <f t="shared" si="167"/>
        <v>48016</v>
      </c>
      <c r="B1765">
        <f t="shared" si="163"/>
        <v>2031</v>
      </c>
      <c r="C1765" t="str">
        <f t="shared" si="162"/>
        <v>Jun-31</v>
      </c>
      <c r="D1765">
        <f t="shared" si="164"/>
        <v>6</v>
      </c>
      <c r="E1765">
        <f t="shared" si="165"/>
        <v>17</v>
      </c>
      <c r="F1765" t="str">
        <f t="shared" si="166"/>
        <v>Tue</v>
      </c>
      <c r="G1765">
        <f>WEEKNUM(Calender[[#This Row],[Date]])</f>
        <v>25</v>
      </c>
      <c r="H1765" s="110" t="str">
        <f>TEXT(Calender[[#This Row],[Date]],"yymmdd")</f>
        <v>310617</v>
      </c>
    </row>
    <row r="1766" spans="1:8" x14ac:dyDescent="0.3">
      <c r="A1766" s="17">
        <f t="shared" si="167"/>
        <v>48017</v>
      </c>
      <c r="B1766">
        <f t="shared" si="163"/>
        <v>2031</v>
      </c>
      <c r="C1766" t="str">
        <f t="shared" si="162"/>
        <v>Jun-31</v>
      </c>
      <c r="D1766">
        <f t="shared" si="164"/>
        <v>6</v>
      </c>
      <c r="E1766">
        <f t="shared" si="165"/>
        <v>18</v>
      </c>
      <c r="F1766" t="str">
        <f t="shared" si="166"/>
        <v>Wed</v>
      </c>
      <c r="G1766">
        <f>WEEKNUM(Calender[[#This Row],[Date]])</f>
        <v>25</v>
      </c>
      <c r="H1766" s="110" t="str">
        <f>TEXT(Calender[[#This Row],[Date]],"yymmdd")</f>
        <v>310618</v>
      </c>
    </row>
    <row r="1767" spans="1:8" x14ac:dyDescent="0.3">
      <c r="A1767" s="17">
        <f t="shared" si="167"/>
        <v>48018</v>
      </c>
      <c r="B1767">
        <f t="shared" si="163"/>
        <v>2031</v>
      </c>
      <c r="C1767" t="str">
        <f t="shared" si="162"/>
        <v>Jun-31</v>
      </c>
      <c r="D1767">
        <f t="shared" si="164"/>
        <v>6</v>
      </c>
      <c r="E1767">
        <f t="shared" si="165"/>
        <v>19</v>
      </c>
      <c r="F1767" t="str">
        <f t="shared" si="166"/>
        <v>Thu</v>
      </c>
      <c r="G1767">
        <f>WEEKNUM(Calender[[#This Row],[Date]])</f>
        <v>25</v>
      </c>
      <c r="H1767" s="110" t="str">
        <f>TEXT(Calender[[#This Row],[Date]],"yymmdd")</f>
        <v>310619</v>
      </c>
    </row>
    <row r="1768" spans="1:8" x14ac:dyDescent="0.3">
      <c r="A1768" s="17">
        <f t="shared" si="167"/>
        <v>48019</v>
      </c>
      <c r="B1768">
        <f t="shared" si="163"/>
        <v>2031</v>
      </c>
      <c r="C1768" t="str">
        <f t="shared" si="162"/>
        <v>Jun-31</v>
      </c>
      <c r="D1768">
        <f t="shared" si="164"/>
        <v>6</v>
      </c>
      <c r="E1768">
        <f t="shared" si="165"/>
        <v>20</v>
      </c>
      <c r="F1768" t="str">
        <f t="shared" si="166"/>
        <v>Fri</v>
      </c>
      <c r="G1768">
        <f>WEEKNUM(Calender[[#This Row],[Date]])</f>
        <v>25</v>
      </c>
      <c r="H1768" s="110" t="str">
        <f>TEXT(Calender[[#This Row],[Date]],"yymmdd")</f>
        <v>310620</v>
      </c>
    </row>
    <row r="1769" spans="1:8" x14ac:dyDescent="0.3">
      <c r="A1769" s="17">
        <f t="shared" si="167"/>
        <v>48020</v>
      </c>
      <c r="B1769">
        <f t="shared" si="163"/>
        <v>2031</v>
      </c>
      <c r="C1769" t="str">
        <f t="shared" si="162"/>
        <v>Jun-31</v>
      </c>
      <c r="D1769">
        <f t="shared" si="164"/>
        <v>6</v>
      </c>
      <c r="E1769">
        <f t="shared" si="165"/>
        <v>21</v>
      </c>
      <c r="F1769" t="str">
        <f t="shared" si="166"/>
        <v>Sat</v>
      </c>
      <c r="G1769">
        <f>WEEKNUM(Calender[[#This Row],[Date]])</f>
        <v>25</v>
      </c>
      <c r="H1769" s="110" t="str">
        <f>TEXT(Calender[[#This Row],[Date]],"yymmdd")</f>
        <v>310621</v>
      </c>
    </row>
    <row r="1770" spans="1:8" x14ac:dyDescent="0.3">
      <c r="A1770" s="17">
        <f t="shared" si="167"/>
        <v>48021</v>
      </c>
      <c r="B1770">
        <f t="shared" si="163"/>
        <v>2031</v>
      </c>
      <c r="C1770" t="str">
        <f t="shared" si="162"/>
        <v>Jun-31</v>
      </c>
      <c r="D1770">
        <f t="shared" si="164"/>
        <v>6</v>
      </c>
      <c r="E1770">
        <f t="shared" si="165"/>
        <v>22</v>
      </c>
      <c r="F1770" t="str">
        <f t="shared" si="166"/>
        <v>Sun</v>
      </c>
      <c r="G1770">
        <f>WEEKNUM(Calender[[#This Row],[Date]])</f>
        <v>26</v>
      </c>
      <c r="H1770" s="110" t="str">
        <f>TEXT(Calender[[#This Row],[Date]],"yymmdd")</f>
        <v>310622</v>
      </c>
    </row>
    <row r="1771" spans="1:8" x14ac:dyDescent="0.3">
      <c r="A1771" s="17">
        <f t="shared" si="167"/>
        <v>48022</v>
      </c>
      <c r="B1771">
        <f t="shared" si="163"/>
        <v>2031</v>
      </c>
      <c r="C1771" t="str">
        <f t="shared" si="162"/>
        <v>Jun-31</v>
      </c>
      <c r="D1771">
        <f t="shared" si="164"/>
        <v>6</v>
      </c>
      <c r="E1771">
        <f t="shared" si="165"/>
        <v>23</v>
      </c>
      <c r="F1771" t="str">
        <f t="shared" si="166"/>
        <v>Mon</v>
      </c>
      <c r="G1771">
        <f>WEEKNUM(Calender[[#This Row],[Date]])</f>
        <v>26</v>
      </c>
      <c r="H1771" s="110" t="str">
        <f>TEXT(Calender[[#This Row],[Date]],"yymmdd")</f>
        <v>310623</v>
      </c>
    </row>
    <row r="1772" spans="1:8" x14ac:dyDescent="0.3">
      <c r="A1772" s="17">
        <f t="shared" si="167"/>
        <v>48023</v>
      </c>
      <c r="B1772">
        <f t="shared" si="163"/>
        <v>2031</v>
      </c>
      <c r="C1772" t="str">
        <f t="shared" si="162"/>
        <v>Jun-31</v>
      </c>
      <c r="D1772">
        <f t="shared" si="164"/>
        <v>6</v>
      </c>
      <c r="E1772">
        <f t="shared" si="165"/>
        <v>24</v>
      </c>
      <c r="F1772" t="str">
        <f t="shared" si="166"/>
        <v>Tue</v>
      </c>
      <c r="G1772">
        <f>WEEKNUM(Calender[[#This Row],[Date]])</f>
        <v>26</v>
      </c>
      <c r="H1772" s="110" t="str">
        <f>TEXT(Calender[[#This Row],[Date]],"yymmdd")</f>
        <v>310624</v>
      </c>
    </row>
    <row r="1773" spans="1:8" x14ac:dyDescent="0.3">
      <c r="A1773" s="17">
        <f t="shared" si="167"/>
        <v>48024</v>
      </c>
      <c r="B1773">
        <f t="shared" si="163"/>
        <v>2031</v>
      </c>
      <c r="C1773" t="str">
        <f t="shared" si="162"/>
        <v>Jun-31</v>
      </c>
      <c r="D1773">
        <f t="shared" si="164"/>
        <v>6</v>
      </c>
      <c r="E1773">
        <f t="shared" si="165"/>
        <v>25</v>
      </c>
      <c r="F1773" t="str">
        <f t="shared" si="166"/>
        <v>Wed</v>
      </c>
      <c r="G1773">
        <f>WEEKNUM(Calender[[#This Row],[Date]])</f>
        <v>26</v>
      </c>
      <c r="H1773" s="110" t="str">
        <f>TEXT(Calender[[#This Row],[Date]],"yymmdd")</f>
        <v>310625</v>
      </c>
    </row>
    <row r="1774" spans="1:8" x14ac:dyDescent="0.3">
      <c r="A1774" s="17">
        <f t="shared" si="167"/>
        <v>48025</v>
      </c>
      <c r="B1774">
        <f t="shared" si="163"/>
        <v>2031</v>
      </c>
      <c r="C1774" t="str">
        <f t="shared" si="162"/>
        <v>Jun-31</v>
      </c>
      <c r="D1774">
        <f t="shared" si="164"/>
        <v>6</v>
      </c>
      <c r="E1774">
        <f t="shared" si="165"/>
        <v>26</v>
      </c>
      <c r="F1774" t="str">
        <f t="shared" si="166"/>
        <v>Thu</v>
      </c>
      <c r="G1774">
        <f>WEEKNUM(Calender[[#This Row],[Date]])</f>
        <v>26</v>
      </c>
      <c r="H1774" s="110" t="str">
        <f>TEXT(Calender[[#This Row],[Date]],"yymmdd")</f>
        <v>310626</v>
      </c>
    </row>
    <row r="1775" spans="1:8" x14ac:dyDescent="0.3">
      <c r="A1775" s="17">
        <f t="shared" si="167"/>
        <v>48026</v>
      </c>
      <c r="B1775">
        <f t="shared" si="163"/>
        <v>2031</v>
      </c>
      <c r="C1775" t="str">
        <f t="shared" si="162"/>
        <v>Jun-31</v>
      </c>
      <c r="D1775">
        <f t="shared" si="164"/>
        <v>6</v>
      </c>
      <c r="E1775">
        <f t="shared" si="165"/>
        <v>27</v>
      </c>
      <c r="F1775" t="str">
        <f t="shared" si="166"/>
        <v>Fri</v>
      </c>
      <c r="G1775">
        <f>WEEKNUM(Calender[[#This Row],[Date]])</f>
        <v>26</v>
      </c>
      <c r="H1775" s="110" t="str">
        <f>TEXT(Calender[[#This Row],[Date]],"yymmdd")</f>
        <v>310627</v>
      </c>
    </row>
    <row r="1776" spans="1:8" x14ac:dyDescent="0.3">
      <c r="A1776" s="17">
        <f t="shared" si="167"/>
        <v>48027</v>
      </c>
      <c r="B1776">
        <f t="shared" si="163"/>
        <v>2031</v>
      </c>
      <c r="C1776" t="str">
        <f t="shared" si="162"/>
        <v>Jun-31</v>
      </c>
      <c r="D1776">
        <f t="shared" si="164"/>
        <v>6</v>
      </c>
      <c r="E1776">
        <f t="shared" si="165"/>
        <v>28</v>
      </c>
      <c r="F1776" t="str">
        <f t="shared" si="166"/>
        <v>Sat</v>
      </c>
      <c r="G1776">
        <f>WEEKNUM(Calender[[#This Row],[Date]])</f>
        <v>26</v>
      </c>
      <c r="H1776" s="110" t="str">
        <f>TEXT(Calender[[#This Row],[Date]],"yymmdd")</f>
        <v>310628</v>
      </c>
    </row>
    <row r="1777" spans="1:8" x14ac:dyDescent="0.3">
      <c r="A1777" s="17">
        <f t="shared" si="167"/>
        <v>48028</v>
      </c>
      <c r="B1777">
        <f t="shared" si="163"/>
        <v>2031</v>
      </c>
      <c r="C1777" t="str">
        <f t="shared" si="162"/>
        <v>Jun-31</v>
      </c>
      <c r="D1777">
        <f t="shared" si="164"/>
        <v>6</v>
      </c>
      <c r="E1777">
        <f t="shared" si="165"/>
        <v>29</v>
      </c>
      <c r="F1777" t="str">
        <f t="shared" si="166"/>
        <v>Sun</v>
      </c>
      <c r="G1777">
        <f>WEEKNUM(Calender[[#This Row],[Date]])</f>
        <v>27</v>
      </c>
      <c r="H1777" s="110" t="str">
        <f>TEXT(Calender[[#This Row],[Date]],"yymmdd")</f>
        <v>310629</v>
      </c>
    </row>
    <row r="1778" spans="1:8" x14ac:dyDescent="0.3">
      <c r="A1778" s="17">
        <f t="shared" si="167"/>
        <v>48029</v>
      </c>
      <c r="B1778">
        <f t="shared" si="163"/>
        <v>2031</v>
      </c>
      <c r="C1778" t="str">
        <f t="shared" si="162"/>
        <v>Jun-31</v>
      </c>
      <c r="D1778">
        <f t="shared" si="164"/>
        <v>6</v>
      </c>
      <c r="E1778">
        <f t="shared" si="165"/>
        <v>30</v>
      </c>
      <c r="F1778" t="str">
        <f t="shared" si="166"/>
        <v>Mon</v>
      </c>
      <c r="G1778">
        <f>WEEKNUM(Calender[[#This Row],[Date]])</f>
        <v>27</v>
      </c>
      <c r="H1778" s="110" t="str">
        <f>TEXT(Calender[[#This Row],[Date]],"yymmdd")</f>
        <v>310630</v>
      </c>
    </row>
    <row r="1779" spans="1:8" x14ac:dyDescent="0.3">
      <c r="A1779" s="17">
        <f t="shared" si="167"/>
        <v>48030</v>
      </c>
      <c r="B1779">
        <f t="shared" si="163"/>
        <v>2031</v>
      </c>
      <c r="C1779" t="str">
        <f t="shared" si="162"/>
        <v>Jul-31</v>
      </c>
      <c r="D1779">
        <f t="shared" si="164"/>
        <v>7</v>
      </c>
      <c r="E1779">
        <f t="shared" si="165"/>
        <v>1</v>
      </c>
      <c r="F1779" t="str">
        <f t="shared" si="166"/>
        <v>Tue</v>
      </c>
      <c r="G1779">
        <f>WEEKNUM(Calender[[#This Row],[Date]])</f>
        <v>27</v>
      </c>
      <c r="H1779" s="110" t="str">
        <f>TEXT(Calender[[#This Row],[Date]],"yymmdd")</f>
        <v>310701</v>
      </c>
    </row>
    <row r="1780" spans="1:8" x14ac:dyDescent="0.3">
      <c r="A1780" s="17">
        <f t="shared" si="167"/>
        <v>48031</v>
      </c>
      <c r="B1780">
        <f t="shared" si="163"/>
        <v>2031</v>
      </c>
      <c r="C1780" t="str">
        <f t="shared" si="162"/>
        <v>Jul-31</v>
      </c>
      <c r="D1780">
        <f t="shared" si="164"/>
        <v>7</v>
      </c>
      <c r="E1780">
        <f t="shared" si="165"/>
        <v>2</v>
      </c>
      <c r="F1780" t="str">
        <f t="shared" si="166"/>
        <v>Wed</v>
      </c>
      <c r="G1780">
        <f>WEEKNUM(Calender[[#This Row],[Date]])</f>
        <v>27</v>
      </c>
      <c r="H1780" s="110" t="str">
        <f>TEXT(Calender[[#This Row],[Date]],"yymmdd")</f>
        <v>310702</v>
      </c>
    </row>
    <row r="1781" spans="1:8" x14ac:dyDescent="0.3">
      <c r="A1781" s="17">
        <f t="shared" si="167"/>
        <v>48032</v>
      </c>
      <c r="B1781">
        <f t="shared" si="163"/>
        <v>2031</v>
      </c>
      <c r="C1781" t="str">
        <f t="shared" si="162"/>
        <v>Jul-31</v>
      </c>
      <c r="D1781">
        <f t="shared" si="164"/>
        <v>7</v>
      </c>
      <c r="E1781">
        <f t="shared" si="165"/>
        <v>3</v>
      </c>
      <c r="F1781" t="str">
        <f t="shared" si="166"/>
        <v>Thu</v>
      </c>
      <c r="G1781">
        <f>WEEKNUM(Calender[[#This Row],[Date]])</f>
        <v>27</v>
      </c>
      <c r="H1781" s="110" t="str">
        <f>TEXT(Calender[[#This Row],[Date]],"yymmdd")</f>
        <v>310703</v>
      </c>
    </row>
    <row r="1782" spans="1:8" x14ac:dyDescent="0.3">
      <c r="A1782" s="17">
        <f t="shared" si="167"/>
        <v>48033</v>
      </c>
      <c r="B1782">
        <f t="shared" si="163"/>
        <v>2031</v>
      </c>
      <c r="C1782" t="str">
        <f t="shared" si="162"/>
        <v>Jul-31</v>
      </c>
      <c r="D1782">
        <f t="shared" si="164"/>
        <v>7</v>
      </c>
      <c r="E1782">
        <f t="shared" si="165"/>
        <v>4</v>
      </c>
      <c r="F1782" t="str">
        <f t="shared" si="166"/>
        <v>Fri</v>
      </c>
      <c r="G1782">
        <f>WEEKNUM(Calender[[#This Row],[Date]])</f>
        <v>27</v>
      </c>
      <c r="H1782" s="110" t="str">
        <f>TEXT(Calender[[#This Row],[Date]],"yymmdd")</f>
        <v>310704</v>
      </c>
    </row>
    <row r="1783" spans="1:8" x14ac:dyDescent="0.3">
      <c r="A1783" s="17">
        <f t="shared" si="167"/>
        <v>48034</v>
      </c>
      <c r="B1783">
        <f t="shared" si="163"/>
        <v>2031</v>
      </c>
      <c r="C1783" t="str">
        <f t="shared" si="162"/>
        <v>Jul-31</v>
      </c>
      <c r="D1783">
        <f t="shared" si="164"/>
        <v>7</v>
      </c>
      <c r="E1783">
        <f t="shared" si="165"/>
        <v>5</v>
      </c>
      <c r="F1783" t="str">
        <f t="shared" si="166"/>
        <v>Sat</v>
      </c>
      <c r="G1783">
        <f>WEEKNUM(Calender[[#This Row],[Date]])</f>
        <v>27</v>
      </c>
      <c r="H1783" s="110" t="str">
        <f>TEXT(Calender[[#This Row],[Date]],"yymmdd")</f>
        <v>310705</v>
      </c>
    </row>
    <row r="1784" spans="1:8" x14ac:dyDescent="0.3">
      <c r="A1784" s="17">
        <f t="shared" si="167"/>
        <v>48035</v>
      </c>
      <c r="B1784">
        <f t="shared" si="163"/>
        <v>2031</v>
      </c>
      <c r="C1784" t="str">
        <f t="shared" si="162"/>
        <v>Jul-31</v>
      </c>
      <c r="D1784">
        <f t="shared" si="164"/>
        <v>7</v>
      </c>
      <c r="E1784">
        <f t="shared" si="165"/>
        <v>6</v>
      </c>
      <c r="F1784" t="str">
        <f t="shared" si="166"/>
        <v>Sun</v>
      </c>
      <c r="G1784">
        <f>WEEKNUM(Calender[[#This Row],[Date]])</f>
        <v>28</v>
      </c>
      <c r="H1784" s="110" t="str">
        <f>TEXT(Calender[[#This Row],[Date]],"yymmdd")</f>
        <v>310706</v>
      </c>
    </row>
    <row r="1785" spans="1:8" x14ac:dyDescent="0.3">
      <c r="A1785" s="17">
        <f t="shared" si="167"/>
        <v>48036</v>
      </c>
      <c r="B1785">
        <f t="shared" si="163"/>
        <v>2031</v>
      </c>
      <c r="C1785" t="str">
        <f t="shared" si="162"/>
        <v>Jul-31</v>
      </c>
      <c r="D1785">
        <f t="shared" si="164"/>
        <v>7</v>
      </c>
      <c r="E1785">
        <f t="shared" si="165"/>
        <v>7</v>
      </c>
      <c r="F1785" t="str">
        <f t="shared" si="166"/>
        <v>Mon</v>
      </c>
      <c r="G1785">
        <f>WEEKNUM(Calender[[#This Row],[Date]])</f>
        <v>28</v>
      </c>
      <c r="H1785" s="110" t="str">
        <f>TEXT(Calender[[#This Row],[Date]],"yymmdd")</f>
        <v>310707</v>
      </c>
    </row>
    <row r="1786" spans="1:8" x14ac:dyDescent="0.3">
      <c r="A1786" s="17">
        <f t="shared" si="167"/>
        <v>48037</v>
      </c>
      <c r="B1786">
        <f t="shared" si="163"/>
        <v>2031</v>
      </c>
      <c r="C1786" t="str">
        <f t="shared" si="162"/>
        <v>Jul-31</v>
      </c>
      <c r="D1786">
        <f t="shared" si="164"/>
        <v>7</v>
      </c>
      <c r="E1786">
        <f t="shared" si="165"/>
        <v>8</v>
      </c>
      <c r="F1786" t="str">
        <f t="shared" si="166"/>
        <v>Tue</v>
      </c>
      <c r="G1786">
        <f>WEEKNUM(Calender[[#This Row],[Date]])</f>
        <v>28</v>
      </c>
      <c r="H1786" s="110" t="str">
        <f>TEXT(Calender[[#This Row],[Date]],"yymmdd")</f>
        <v>310708</v>
      </c>
    </row>
    <row r="1787" spans="1:8" x14ac:dyDescent="0.3">
      <c r="A1787" s="17">
        <f t="shared" si="167"/>
        <v>48038</v>
      </c>
      <c r="B1787">
        <f t="shared" si="163"/>
        <v>2031</v>
      </c>
      <c r="C1787" t="str">
        <f t="shared" si="162"/>
        <v>Jul-31</v>
      </c>
      <c r="D1787">
        <f t="shared" si="164"/>
        <v>7</v>
      </c>
      <c r="E1787">
        <f t="shared" si="165"/>
        <v>9</v>
      </c>
      <c r="F1787" t="str">
        <f t="shared" si="166"/>
        <v>Wed</v>
      </c>
      <c r="G1787">
        <f>WEEKNUM(Calender[[#This Row],[Date]])</f>
        <v>28</v>
      </c>
      <c r="H1787" s="110" t="str">
        <f>TEXT(Calender[[#This Row],[Date]],"yymmdd")</f>
        <v>310709</v>
      </c>
    </row>
    <row r="1788" spans="1:8" x14ac:dyDescent="0.3">
      <c r="A1788" s="17">
        <f t="shared" si="167"/>
        <v>48039</v>
      </c>
      <c r="B1788">
        <f t="shared" si="163"/>
        <v>2031</v>
      </c>
      <c r="C1788" t="str">
        <f t="shared" si="162"/>
        <v>Jul-31</v>
      </c>
      <c r="D1788">
        <f t="shared" si="164"/>
        <v>7</v>
      </c>
      <c r="E1788">
        <f t="shared" si="165"/>
        <v>10</v>
      </c>
      <c r="F1788" t="str">
        <f t="shared" si="166"/>
        <v>Thu</v>
      </c>
      <c r="G1788">
        <f>WEEKNUM(Calender[[#This Row],[Date]])</f>
        <v>28</v>
      </c>
      <c r="H1788" s="110" t="str">
        <f>TEXT(Calender[[#This Row],[Date]],"yymmdd")</f>
        <v>310710</v>
      </c>
    </row>
    <row r="1789" spans="1:8" x14ac:dyDescent="0.3">
      <c r="A1789" s="17">
        <f t="shared" si="167"/>
        <v>48040</v>
      </c>
      <c r="B1789">
        <f t="shared" si="163"/>
        <v>2031</v>
      </c>
      <c r="C1789" t="str">
        <f t="shared" si="162"/>
        <v>Jul-31</v>
      </c>
      <c r="D1789">
        <f t="shared" si="164"/>
        <v>7</v>
      </c>
      <c r="E1789">
        <f t="shared" si="165"/>
        <v>11</v>
      </c>
      <c r="F1789" t="str">
        <f t="shared" si="166"/>
        <v>Fri</v>
      </c>
      <c r="G1789">
        <f>WEEKNUM(Calender[[#This Row],[Date]])</f>
        <v>28</v>
      </c>
      <c r="H1789" s="110" t="str">
        <f>TEXT(Calender[[#This Row],[Date]],"yymmdd")</f>
        <v>310711</v>
      </c>
    </row>
    <row r="1790" spans="1:8" x14ac:dyDescent="0.3">
      <c r="A1790" s="17">
        <f t="shared" si="167"/>
        <v>48041</v>
      </c>
      <c r="B1790">
        <f t="shared" si="163"/>
        <v>2031</v>
      </c>
      <c r="C1790" t="str">
        <f t="shared" si="162"/>
        <v>Jul-31</v>
      </c>
      <c r="D1790">
        <f t="shared" si="164"/>
        <v>7</v>
      </c>
      <c r="E1790">
        <f t="shared" si="165"/>
        <v>12</v>
      </c>
      <c r="F1790" t="str">
        <f t="shared" si="166"/>
        <v>Sat</v>
      </c>
      <c r="G1790">
        <f>WEEKNUM(Calender[[#This Row],[Date]])</f>
        <v>28</v>
      </c>
      <c r="H1790" s="110" t="str">
        <f>TEXT(Calender[[#This Row],[Date]],"yymmdd")</f>
        <v>310712</v>
      </c>
    </row>
    <row r="1791" spans="1:8" x14ac:dyDescent="0.3">
      <c r="A1791" s="17">
        <f t="shared" si="167"/>
        <v>48042</v>
      </c>
      <c r="B1791">
        <f t="shared" si="163"/>
        <v>2031</v>
      </c>
      <c r="C1791" t="str">
        <f t="shared" si="162"/>
        <v>Jul-31</v>
      </c>
      <c r="D1791">
        <f t="shared" si="164"/>
        <v>7</v>
      </c>
      <c r="E1791">
        <f t="shared" si="165"/>
        <v>13</v>
      </c>
      <c r="F1791" t="str">
        <f t="shared" si="166"/>
        <v>Sun</v>
      </c>
      <c r="G1791">
        <f>WEEKNUM(Calender[[#This Row],[Date]])</f>
        <v>29</v>
      </c>
      <c r="H1791" s="110" t="str">
        <f>TEXT(Calender[[#This Row],[Date]],"yymmdd")</f>
        <v>310713</v>
      </c>
    </row>
    <row r="1792" spans="1:8" x14ac:dyDescent="0.3">
      <c r="A1792" s="17">
        <f t="shared" si="167"/>
        <v>48043</v>
      </c>
      <c r="B1792">
        <f t="shared" si="163"/>
        <v>2031</v>
      </c>
      <c r="C1792" t="str">
        <f t="shared" si="162"/>
        <v>Jul-31</v>
      </c>
      <c r="D1792">
        <f t="shared" si="164"/>
        <v>7</v>
      </c>
      <c r="E1792">
        <f t="shared" si="165"/>
        <v>14</v>
      </c>
      <c r="F1792" t="str">
        <f t="shared" si="166"/>
        <v>Mon</v>
      </c>
      <c r="G1792">
        <f>WEEKNUM(Calender[[#This Row],[Date]])</f>
        <v>29</v>
      </c>
      <c r="H1792" s="110" t="str">
        <f>TEXT(Calender[[#This Row],[Date]],"yymmdd")</f>
        <v>310714</v>
      </c>
    </row>
    <row r="1793" spans="1:8" x14ac:dyDescent="0.3">
      <c r="A1793" s="17">
        <f t="shared" si="167"/>
        <v>48044</v>
      </c>
      <c r="B1793">
        <f t="shared" si="163"/>
        <v>2031</v>
      </c>
      <c r="C1793" t="str">
        <f t="shared" si="162"/>
        <v>Jul-31</v>
      </c>
      <c r="D1793">
        <f t="shared" si="164"/>
        <v>7</v>
      </c>
      <c r="E1793">
        <f t="shared" si="165"/>
        <v>15</v>
      </c>
      <c r="F1793" t="str">
        <f t="shared" si="166"/>
        <v>Tue</v>
      </c>
      <c r="G1793">
        <f>WEEKNUM(Calender[[#This Row],[Date]])</f>
        <v>29</v>
      </c>
      <c r="H1793" s="110" t="str">
        <f>TEXT(Calender[[#This Row],[Date]],"yymmdd")</f>
        <v>310715</v>
      </c>
    </row>
    <row r="1794" spans="1:8" x14ac:dyDescent="0.3">
      <c r="A1794" s="17">
        <f t="shared" si="167"/>
        <v>48045</v>
      </c>
      <c r="B1794">
        <f t="shared" si="163"/>
        <v>2031</v>
      </c>
      <c r="C1794" t="str">
        <f t="shared" ref="C1794:C1801" si="168">TEXT(A1794,"mmm-yy")</f>
        <v>Jul-31</v>
      </c>
      <c r="D1794">
        <f t="shared" si="164"/>
        <v>7</v>
      </c>
      <c r="E1794">
        <f t="shared" si="165"/>
        <v>16</v>
      </c>
      <c r="F1794" t="str">
        <f t="shared" si="166"/>
        <v>Wed</v>
      </c>
      <c r="G1794">
        <f>WEEKNUM(Calender[[#This Row],[Date]])</f>
        <v>29</v>
      </c>
      <c r="H1794" s="110" t="str">
        <f>TEXT(Calender[[#This Row],[Date]],"yymmdd")</f>
        <v>310716</v>
      </c>
    </row>
    <row r="1795" spans="1:8" x14ac:dyDescent="0.3">
      <c r="A1795" s="17">
        <f t="shared" si="167"/>
        <v>48046</v>
      </c>
      <c r="B1795">
        <f t="shared" ref="B1795:B1801" si="169">YEAR(A1795)</f>
        <v>2031</v>
      </c>
      <c r="C1795" t="str">
        <f t="shared" si="168"/>
        <v>Jul-31</v>
      </c>
      <c r="D1795">
        <f t="shared" ref="D1795:D1801" si="170">MONTH(A1795)</f>
        <v>7</v>
      </c>
      <c r="E1795">
        <f t="shared" ref="E1795:E1801" si="171">DAY(A1795)</f>
        <v>17</v>
      </c>
      <c r="F1795" t="str">
        <f t="shared" ref="F1795:F1801" si="172">TEXT(A1795,"ddd")</f>
        <v>Thu</v>
      </c>
      <c r="G1795">
        <f>WEEKNUM(Calender[[#This Row],[Date]])</f>
        <v>29</v>
      </c>
      <c r="H1795" s="110" t="str">
        <f>TEXT(Calender[[#This Row],[Date]],"yymmdd")</f>
        <v>310717</v>
      </c>
    </row>
    <row r="1796" spans="1:8" x14ac:dyDescent="0.3">
      <c r="A1796" s="17">
        <f t="shared" ref="A1796:A1801" si="173">A1795+1</f>
        <v>48047</v>
      </c>
      <c r="B1796">
        <f t="shared" si="169"/>
        <v>2031</v>
      </c>
      <c r="C1796" t="str">
        <f t="shared" si="168"/>
        <v>Jul-31</v>
      </c>
      <c r="D1796">
        <f t="shared" si="170"/>
        <v>7</v>
      </c>
      <c r="E1796">
        <f t="shared" si="171"/>
        <v>18</v>
      </c>
      <c r="F1796" t="str">
        <f t="shared" si="172"/>
        <v>Fri</v>
      </c>
      <c r="G1796">
        <f>WEEKNUM(Calender[[#This Row],[Date]])</f>
        <v>29</v>
      </c>
      <c r="H1796" s="110" t="str">
        <f>TEXT(Calender[[#This Row],[Date]],"yymmdd")</f>
        <v>310718</v>
      </c>
    </row>
    <row r="1797" spans="1:8" x14ac:dyDescent="0.3">
      <c r="A1797" s="17">
        <f t="shared" si="173"/>
        <v>48048</v>
      </c>
      <c r="B1797">
        <f t="shared" si="169"/>
        <v>2031</v>
      </c>
      <c r="C1797" t="str">
        <f t="shared" si="168"/>
        <v>Jul-31</v>
      </c>
      <c r="D1797">
        <f t="shared" si="170"/>
        <v>7</v>
      </c>
      <c r="E1797">
        <f t="shared" si="171"/>
        <v>19</v>
      </c>
      <c r="F1797" t="str">
        <f t="shared" si="172"/>
        <v>Sat</v>
      </c>
      <c r="G1797">
        <f>WEEKNUM(Calender[[#This Row],[Date]])</f>
        <v>29</v>
      </c>
      <c r="H1797" s="110" t="str">
        <f>TEXT(Calender[[#This Row],[Date]],"yymmdd")</f>
        <v>310719</v>
      </c>
    </row>
    <row r="1798" spans="1:8" x14ac:dyDescent="0.3">
      <c r="A1798" s="17">
        <f t="shared" si="173"/>
        <v>48049</v>
      </c>
      <c r="B1798">
        <f t="shared" si="169"/>
        <v>2031</v>
      </c>
      <c r="C1798" t="str">
        <f t="shared" si="168"/>
        <v>Jul-31</v>
      </c>
      <c r="D1798">
        <f t="shared" si="170"/>
        <v>7</v>
      </c>
      <c r="E1798">
        <f t="shared" si="171"/>
        <v>20</v>
      </c>
      <c r="F1798" t="str">
        <f t="shared" si="172"/>
        <v>Sun</v>
      </c>
      <c r="G1798">
        <f>WEEKNUM(Calender[[#This Row],[Date]])</f>
        <v>30</v>
      </c>
      <c r="H1798" s="110" t="str">
        <f>TEXT(Calender[[#This Row],[Date]],"yymmdd")</f>
        <v>310720</v>
      </c>
    </row>
    <row r="1799" spans="1:8" x14ac:dyDescent="0.3">
      <c r="A1799" s="17">
        <f t="shared" si="173"/>
        <v>48050</v>
      </c>
      <c r="B1799">
        <f t="shared" si="169"/>
        <v>2031</v>
      </c>
      <c r="C1799" t="str">
        <f t="shared" si="168"/>
        <v>Jul-31</v>
      </c>
      <c r="D1799">
        <f t="shared" si="170"/>
        <v>7</v>
      </c>
      <c r="E1799">
        <f t="shared" si="171"/>
        <v>21</v>
      </c>
      <c r="F1799" t="str">
        <f t="shared" si="172"/>
        <v>Mon</v>
      </c>
      <c r="G1799">
        <f>WEEKNUM(Calender[[#This Row],[Date]])</f>
        <v>30</v>
      </c>
      <c r="H1799" s="110" t="str">
        <f>TEXT(Calender[[#This Row],[Date]],"yymmdd")</f>
        <v>310721</v>
      </c>
    </row>
    <row r="1800" spans="1:8" x14ac:dyDescent="0.3">
      <c r="A1800" s="17">
        <f t="shared" si="173"/>
        <v>48051</v>
      </c>
      <c r="B1800">
        <f t="shared" si="169"/>
        <v>2031</v>
      </c>
      <c r="C1800" t="str">
        <f t="shared" si="168"/>
        <v>Jul-31</v>
      </c>
      <c r="D1800">
        <f t="shared" si="170"/>
        <v>7</v>
      </c>
      <c r="E1800">
        <f t="shared" si="171"/>
        <v>22</v>
      </c>
      <c r="F1800" t="str">
        <f t="shared" si="172"/>
        <v>Tue</v>
      </c>
      <c r="G1800">
        <f>WEEKNUM(Calender[[#This Row],[Date]])</f>
        <v>30</v>
      </c>
      <c r="H1800" s="110" t="str">
        <f>TEXT(Calender[[#This Row],[Date]],"yymmdd")</f>
        <v>310722</v>
      </c>
    </row>
    <row r="1801" spans="1:8" x14ac:dyDescent="0.3">
      <c r="A1801" s="17">
        <f t="shared" si="173"/>
        <v>48052</v>
      </c>
      <c r="B1801">
        <f t="shared" si="169"/>
        <v>2031</v>
      </c>
      <c r="C1801" t="str">
        <f t="shared" si="168"/>
        <v>Jul-31</v>
      </c>
      <c r="D1801">
        <f t="shared" si="170"/>
        <v>7</v>
      </c>
      <c r="E1801">
        <f t="shared" si="171"/>
        <v>23</v>
      </c>
      <c r="F1801" t="str">
        <f t="shared" si="172"/>
        <v>Wed</v>
      </c>
      <c r="G1801">
        <f>WEEKNUM(Calender[[#This Row],[Date]])</f>
        <v>30</v>
      </c>
      <c r="H1801" s="110" t="str">
        <f>TEXT(Calender[[#This Row],[Date]],"yymmdd")</f>
        <v>310723</v>
      </c>
    </row>
  </sheetData>
  <sheetProtection algorithmName="SHA-512" hashValue="dHHvDBtn7SmqxE82xFjjQZzLLnUQWkt6BsNOyrk9yJ0XCHog3MgeWPz+B0ik4k7Eb4R5NuWv72nqXgdRzhsCQA==" saltValue="LPB7C3xnqTId5KrKbj/Fog==" spinCount="100000" sheet="1" objects="1" scenarios="1"/>
  <pageMargins left="0.7" right="0.7" top="0.75" bottom="0.75" header="0.3" footer="0.3"/>
  <ignoredErrors>
    <ignoredError sqref="A2" calculatedColumn="1"/>
  </ignoredErrors>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C4D6-7C94-4C65-A3F9-B370E4613537}">
  <sheetPr codeName="Sheet10"/>
  <dimension ref="D4:G10"/>
  <sheetViews>
    <sheetView workbookViewId="0">
      <selection activeCell="N20" sqref="N20"/>
    </sheetView>
  </sheetViews>
  <sheetFormatPr defaultRowHeight="14.4" x14ac:dyDescent="0.3"/>
  <cols>
    <col min="4" max="4" width="18.21875" customWidth="1"/>
    <col min="7" max="7" width="16.6640625" customWidth="1"/>
  </cols>
  <sheetData>
    <row r="4" spans="4:7" x14ac:dyDescent="0.3">
      <c r="D4" t="s">
        <v>151</v>
      </c>
      <c r="G4" t="s">
        <v>152</v>
      </c>
    </row>
    <row r="5" spans="4:7" x14ac:dyDescent="0.3">
      <c r="D5" t="s">
        <v>145</v>
      </c>
      <c r="G5" t="s">
        <v>148</v>
      </c>
    </row>
    <row r="6" spans="4:7" x14ac:dyDescent="0.3">
      <c r="D6" t="s">
        <v>146</v>
      </c>
      <c r="G6" t="s">
        <v>150</v>
      </c>
    </row>
    <row r="7" spans="4:7" x14ac:dyDescent="0.3">
      <c r="D7" t="s">
        <v>147</v>
      </c>
      <c r="G7" t="s">
        <v>149</v>
      </c>
    </row>
    <row r="8" spans="4:7" x14ac:dyDescent="0.3">
      <c r="D8" t="s">
        <v>179</v>
      </c>
    </row>
    <row r="9" spans="4:7" x14ac:dyDescent="0.3">
      <c r="D9" t="s">
        <v>243</v>
      </c>
    </row>
    <row r="10" spans="4:7" x14ac:dyDescent="0.3">
      <c r="D10" t="s">
        <v>244</v>
      </c>
    </row>
  </sheetData>
  <sheetProtection algorithmName="SHA-512" hashValue="j7NBZKeEflVi+lnrigDNTLZtYpEj8U0P/fhyIR9pzmVu72Dh/4I5PZRSQkbB73RFiF2a0xJa2rI1uLSY6WfbzQ==" saltValue="8bWGp7jqi9jhJMqY23mvIg==" spinCount="100000" sheet="1" objects="1" scenarios="1"/>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7C3AE-53D6-4F6A-B316-D5FB54A4249E}">
  <sheetPr codeName="Sheet6"/>
  <dimension ref="G6"/>
  <sheetViews>
    <sheetView workbookViewId="0">
      <selection activeCell="R19" sqref="R19"/>
    </sheetView>
  </sheetViews>
  <sheetFormatPr defaultRowHeight="14.4" x14ac:dyDescent="0.3"/>
  <sheetData>
    <row r="6" spans="7:7" x14ac:dyDescent="0.3">
      <c r="G6" s="17"/>
    </row>
  </sheetData>
  <sheetProtection algorithmName="SHA-512" hashValue="+Zffi9111RFEjWWDWbNCcAiFJ38NYxKCRVpvcq98KW4RDoYlkcjmJPW+7i4s8H3ss5KhZV7D9gq45+VyFJqXbw==" saltValue="zAf2iZ0Cjyy9hCO8dLcfe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803AD-9E31-4889-84F0-0DF01402B551}">
  <sheetPr codeName="Sheet7"/>
  <dimension ref="A1:E2"/>
  <sheetViews>
    <sheetView workbookViewId="0">
      <selection activeCell="M23" sqref="M23"/>
    </sheetView>
  </sheetViews>
  <sheetFormatPr defaultRowHeight="14.4" x14ac:dyDescent="0.3"/>
  <cols>
    <col min="1" max="1" width="13.88671875" customWidth="1"/>
    <col min="2" max="2" width="14.5546875" customWidth="1"/>
    <col min="3" max="3" width="10.33203125" customWidth="1"/>
    <col min="4" max="4" width="17.88671875" customWidth="1"/>
    <col min="5" max="5" width="10.88671875" customWidth="1"/>
  </cols>
  <sheetData>
    <row r="1" spans="1:5" s="91" customFormat="1" ht="35.4" customHeight="1" x14ac:dyDescent="0.3">
      <c r="A1" s="96" t="s">
        <v>101</v>
      </c>
      <c r="B1" s="96" t="s">
        <v>97</v>
      </c>
      <c r="C1" s="96" t="s">
        <v>100</v>
      </c>
      <c r="D1" s="96" t="s">
        <v>98</v>
      </c>
      <c r="E1" s="96" t="s">
        <v>99</v>
      </c>
    </row>
    <row r="2" spans="1:5" x14ac:dyDescent="0.3">
      <c r="A2" s="92">
        <v>46250</v>
      </c>
      <c r="B2" s="93">
        <v>46615</v>
      </c>
      <c r="C2" s="94" t="s">
        <v>103</v>
      </c>
      <c r="D2" s="94" t="s">
        <v>102</v>
      </c>
      <c r="E2" s="95">
        <v>123</v>
      </c>
    </row>
  </sheetData>
  <sheetProtection algorithmName="SHA-512" hashValue="yBrAZy7wE4eziZf0uF2FU/L51LC21bavaPLnmvZw+CqMU/q2O/lnDmzQuCDNqZnHWwBX4qsuxsOlYuFs0K3r/A==" saltValue="AdFVSD47nkjQadC3OrMuWQ==" spinCount="100000" sheet="1" objects="1" scenarios="1" selectLockedCells="1"/>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Dashboard</vt:lpstr>
      <vt:lpstr>Invoice_Entry</vt:lpstr>
      <vt:lpstr>Purchase_Entry</vt:lpstr>
      <vt:lpstr>DB_Payments</vt:lpstr>
      <vt:lpstr>DB_Services</vt:lpstr>
      <vt:lpstr>General_Ledger</vt:lpstr>
      <vt:lpstr>DB_Journal</vt:lpstr>
      <vt:lpstr>DB_Accounts</vt:lpstr>
      <vt:lpstr>About Us</vt:lpstr>
      <vt:lpstr>DB_Purchases</vt:lpstr>
      <vt:lpstr>DB_Purchase_Details</vt:lpstr>
      <vt:lpstr>DB_Invoices</vt:lpstr>
      <vt:lpstr>DB_Invoice_Details</vt:lpstr>
      <vt:lpstr>Pivot Tables</vt:lpstr>
      <vt:lpstr>Calender</vt:lpstr>
      <vt:lpstr>Drop_Down</vt:lpstr>
      <vt:lpstr>Settings</vt:lpstr>
      <vt:lpstr>Invoice_Entry!Print_Area</vt:lpstr>
      <vt:lpstr>Purchase_Entry!Print_Area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Afaq Ali</dc:creator>
  <cp:lastModifiedBy>Afaq Ali</cp:lastModifiedBy>
  <cp:lastPrinted>2026-08-23T06:26:47Z</cp:lastPrinted>
  <dcterms:created xsi:type="dcterms:W3CDTF">2026-08-15T17:40:34Z</dcterms:created>
  <dcterms:modified xsi:type="dcterms:W3CDTF">2026-08-23T18:04:17Z</dcterms:modified>
</cp:coreProperties>
</file>