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fied Bed Leveling Calculator" sheetId="1" r:id="rId4"/>
  </sheets>
  <definedNames/>
  <calcPr/>
</workbook>
</file>

<file path=xl/sharedStrings.xml><?xml version="1.0" encoding="utf-8"?>
<sst xmlns="http://schemas.openxmlformats.org/spreadsheetml/2006/main" count="21" uniqueCount="21">
  <si>
    <t>HOW TO USE:</t>
  </si>
  <si>
    <t>Make sure to create a copy of the spreadsheet. Using the table with the "VARIABLE" and "VALUE" columns, modify the values within the "VALUE" column to reflect the current values configured in your firmware. Once this table has been modified, the table adjacent will display the starting points of each row (X) and column (Y) within the mesh, and whether or not the row (X) or column (Y) is reachable.</t>
  </si>
  <si>
    <t>LEGEND:</t>
  </si>
  <si>
    <t>Please refer to the legend below to understand the function of each variable.
• X_BED_SIZE: Printable Area (X-Axis)
• Y_BED_SIZE: Printable Area (Y-Axis)
• X_MAX_POS: Maxiumum Position the Printhead Can Reach (X-Axis)
• Y_MAX_POS: Maxiumum Position the Printhead Can Reach (Y-Axis)
• NOZZLE_TO_PROBE_OFFSET (X PROBE OFFSET): Distance Between the Nozzle and Probe (X-Axis ["-" = to the left of the nozzle, "+" = to the right of the nozzle]), Use Zero (0) if the Nozzle Is the Probe
• NOZZLE_TO_PROBE_OFFSET (Y PROBE OFFSET): Distance Between the Nozzle and Probe (Y-Axis [“-” = in Front of the Nozzle, “+” = in Back of the Nozzle]), Use Zero (0) if the Nozzle Is the Probe
• GRID_MAX_POINTS_X: Number of Rows in the Mesh
• GRID_MAX_POINTS_Y: Number of Columns in the Mesh
• MESH_INSET: Margin (MM) Applied to the Printable Area To Reduce the Risk of the Probe Missing the Print Surface</t>
  </si>
  <si>
    <t>VARIABLE</t>
  </si>
  <si>
    <t>VALUE</t>
  </si>
  <si>
    <t>X</t>
  </si>
  <si>
    <t>Y</t>
  </si>
  <si>
    <t>IS X REACHABLE?</t>
  </si>
  <si>
    <t>IS Y REACHABLE?</t>
  </si>
  <si>
    <t>X_BED_SIZE</t>
  </si>
  <si>
    <t>Y_BED_SIZE</t>
  </si>
  <si>
    <t>X_MAX_POS</t>
  </si>
  <si>
    <t>Y_MAX_POS</t>
  </si>
  <si>
    <t>NOZZLE_TO_PROBE_OFFSET (X PROBE OFFSET)</t>
  </si>
  <si>
    <t>NOZZLE_TO_PROBE_OFFSET (Y PROBE OFFSET)</t>
  </si>
  <si>
    <t>GRID_MAX_POINTS_X</t>
  </si>
  <si>
    <t>GRID_MAX_POINTS_Y</t>
  </si>
  <si>
    <t>MESH_INSET</t>
  </si>
  <si>
    <t>ACCREDITATION</t>
  </si>
  <si>
    <r>
      <rPr>
        <rFont val="Courier"/>
      </rPr>
      <t xml:space="preserve">Author: Anthony Greco </t>
    </r>
    <r>
      <rPr>
        <rFont val="Courier"/>
        <color rgb="FF000000"/>
      </rPr>
      <t>(</t>
    </r>
    <r>
      <rPr>
        <rFont val="Courier"/>
        <color rgb="FF1155CC"/>
        <u/>
      </rPr>
      <t>@iamanthonygreco</t>
    </r>
    <r>
      <rPr>
        <rFont val="Courier"/>
      </rPr>
      <t>)
Default Values: Jyers Version 2.0.1
Please do not remove the credit to the author.</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</si>
</sst>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0.0"/>
      <color theme="1"/>
      <name val="Courier"/>
    </font>
    <font>
      <color theme="1"/>
      <name val="Courier"/>
    </font>
    <font>
      <b/>
      <sz val="10.0"/>
      <color theme="1"/>
      <name val="Courier"/>
    </font>
    <font/>
    <font>
      <b/>
      <color theme="1"/>
      <name val="Courier"/>
    </font>
    <font>
      <u/>
      <color rgb="FF0000FF"/>
      <name val="Courier"/>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horizontal="left" vertical="center"/>
    </xf>
    <xf borderId="2" fillId="2" fontId="4" numFmtId="0" xfId="0" applyBorder="1" applyFont="1"/>
    <xf borderId="3" fillId="2" fontId="4" numFmtId="0" xfId="0" applyBorder="1" applyFont="1"/>
    <xf borderId="4" fillId="3" fontId="1" numFmtId="0" xfId="0" applyAlignment="1" applyBorder="1" applyFill="1" applyFont="1">
      <alignment readingOrder="0" shrinkToFit="0" vertical="center" wrapText="1"/>
    </xf>
    <xf borderId="5" fillId="3" fontId="4" numFmtId="0" xfId="0" applyBorder="1" applyFont="1"/>
    <xf borderId="6" fillId="3" fontId="4" numFmtId="0" xfId="0" applyBorder="1" applyFont="1"/>
    <xf borderId="0" fillId="3" fontId="1" numFmtId="0" xfId="0" applyAlignment="1" applyFont="1">
      <alignment readingOrder="0" shrinkToFit="0" vertical="center" wrapText="1"/>
    </xf>
    <xf borderId="0" fillId="3" fontId="1" numFmtId="0" xfId="0" applyAlignment="1" applyFont="1">
      <alignment readingOrder="0" shrinkToFit="0" vertical="center" wrapText="1"/>
    </xf>
    <xf borderId="7" fillId="0" fontId="3" numFmtId="0" xfId="0" applyAlignment="1" applyBorder="1" applyFont="1">
      <alignment horizontal="right" readingOrder="0" vertical="center"/>
    </xf>
    <xf borderId="7" fillId="0" fontId="3" numFmtId="0" xfId="0" applyAlignment="1" applyBorder="1" applyFont="1">
      <alignment horizontal="center" readingOrder="0" vertical="center"/>
    </xf>
    <xf borderId="7" fillId="0" fontId="1" numFmtId="0" xfId="0" applyAlignment="1" applyBorder="1" applyFont="1">
      <alignment vertical="center"/>
    </xf>
    <xf borderId="7" fillId="0" fontId="1" numFmtId="0" xfId="0" applyAlignment="1" applyBorder="1" applyFont="1">
      <alignment horizontal="right" readingOrder="0" vertical="center"/>
    </xf>
    <xf borderId="7" fillId="0" fontId="1" numFmtId="0" xfId="0" applyAlignment="1" applyBorder="1" applyFont="1">
      <alignment horizontal="center" readingOrder="0" vertical="center"/>
    </xf>
    <xf borderId="7" fillId="2" fontId="3" numFmtId="0" xfId="0" applyAlignment="1" applyBorder="1" applyFont="1">
      <alignment readingOrder="0" vertical="center"/>
    </xf>
    <xf borderId="7" fillId="0" fontId="1" numFmtId="0" xfId="0" applyAlignment="1" applyBorder="1" applyFont="1">
      <alignment horizontal="center" vertical="center"/>
    </xf>
    <xf borderId="7" fillId="0" fontId="1" numFmtId="0" xfId="0" applyAlignment="1" applyBorder="1" applyFont="1">
      <alignment horizontal="right" readingOrder="0" vertical="center"/>
    </xf>
    <xf borderId="1" fillId="2" fontId="5" numFmtId="0" xfId="0" applyAlignment="1" applyBorder="1" applyFont="1">
      <alignment readingOrder="0" shrinkToFit="0" vertical="center" wrapText="1"/>
    </xf>
    <xf borderId="8" fillId="3" fontId="6" numFmtId="0" xfId="0" applyAlignment="1" applyBorder="1" applyFont="1">
      <alignment readingOrder="0" shrinkToFit="0" vertical="center" wrapText="1"/>
    </xf>
    <xf borderId="9" fillId="3" fontId="4" numFmtId="0" xfId="0" applyBorder="1" applyFont="1"/>
    <xf borderId="10" fillId="4" fontId="4" numFmtId="0" xfId="0" applyBorder="1" applyFill="1" applyFont="1"/>
    <xf borderId="11" fillId="4" fontId="4" numFmtId="0" xfId="0" applyBorder="1" applyFont="1"/>
    <xf borderId="4" fillId="3" fontId="4" numFmtId="0" xfId="0" applyBorder="1" applyFont="1"/>
    <xf borderId="0" fillId="0" fontId="2" numFmtId="0" xfId="0" applyAlignment="1" applyFont="1">
      <alignment readingOrder="0" shrinkToFit="0" vertical="top"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Unified Bed Leveling Calculator-style">
      <tableStyleElement dxfId="2" type="headerRow"/>
      <tableStyleElement dxfId="3" type="firstRowStripe"/>
      <tableStyleElement dxfId="4" type="secondRowStripe"/>
    </tableStyle>
    <tableStyle count="3" pivot="0" name="Unified Bed Leveling Calculator-style 2">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8:C17" displayName="Table_1" id="1">
  <tableColumns count="2">
    <tableColumn name="VARIABLE" id="1"/>
    <tableColumn name="VALUE" id="2"/>
  </tableColumns>
  <tableStyleInfo name="Unified Bed Leveling Calculator-style" showColumnStripes="0" showFirstColumn="1" showLastColumn="1" showRowStripes="1"/>
</table>
</file>

<file path=xl/tables/table2.xml><?xml version="1.0" encoding="utf-8"?>
<table xmlns="http://schemas.openxmlformats.org/spreadsheetml/2006/main" headerRowCount="0" ref="E8:I23" displayName="Table_2" id="2">
  <tableColumns count="5">
    <tableColumn name="Column1" id="1"/>
    <tableColumn name="Column2" id="2"/>
    <tableColumn name="Column3" id="3"/>
    <tableColumn name="Column4" id="4"/>
    <tableColumn name="Column5" id="5"/>
  </tableColumns>
  <tableStyleInfo name="Unified Bed Leveling Calculator-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nstagram.com/iamanthonygreco/" TargetMode="External"/><Relationship Id="rId2"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63"/>
    <col customWidth="1" min="2" max="2" width="40.13"/>
    <col customWidth="1" min="3" max="3" width="6.38"/>
    <col customWidth="1" min="4" max="4" width="2.63"/>
    <col customWidth="1" min="5" max="5" width="3.88"/>
    <col customWidth="1" min="6" max="7" width="6.38"/>
    <col customWidth="1" min="8" max="9" width="16.38"/>
    <col customWidth="1" min="10" max="10" width="2.63"/>
  </cols>
  <sheetData>
    <row r="1" ht="15.75" customHeight="1">
      <c r="A1" s="1"/>
      <c r="B1" s="1"/>
      <c r="C1" s="1"/>
      <c r="D1" s="1"/>
      <c r="E1" s="1"/>
      <c r="F1" s="1"/>
      <c r="G1" s="1"/>
      <c r="H1" s="1"/>
      <c r="I1" s="1"/>
      <c r="J1" s="2"/>
    </row>
    <row r="2">
      <c r="A2" s="1"/>
      <c r="B2" s="3" t="s">
        <v>0</v>
      </c>
      <c r="C2" s="4"/>
      <c r="D2" s="4"/>
      <c r="E2" s="4"/>
      <c r="F2" s="4"/>
      <c r="G2" s="4"/>
      <c r="H2" s="4"/>
      <c r="I2" s="5"/>
      <c r="J2" s="2"/>
    </row>
    <row r="3">
      <c r="A3" s="1"/>
      <c r="B3" s="6" t="s">
        <v>1</v>
      </c>
      <c r="C3" s="7"/>
      <c r="D3" s="7"/>
      <c r="E3" s="7"/>
      <c r="F3" s="7"/>
      <c r="G3" s="7"/>
      <c r="H3" s="7"/>
      <c r="I3" s="8"/>
      <c r="J3" s="2"/>
    </row>
    <row r="4">
      <c r="A4" s="1"/>
      <c r="B4" s="9"/>
      <c r="C4" s="10"/>
      <c r="D4" s="10"/>
      <c r="E4" s="10"/>
      <c r="F4" s="10"/>
      <c r="G4" s="10"/>
      <c r="H4" s="10"/>
      <c r="I4" s="10"/>
      <c r="J4" s="2"/>
    </row>
    <row r="5">
      <c r="A5" s="1"/>
      <c r="B5" s="3" t="s">
        <v>2</v>
      </c>
      <c r="C5" s="4"/>
      <c r="D5" s="4"/>
      <c r="E5" s="4"/>
      <c r="F5" s="4"/>
      <c r="G5" s="4"/>
      <c r="H5" s="4"/>
      <c r="I5" s="5"/>
      <c r="J5" s="2"/>
    </row>
    <row r="6">
      <c r="A6" s="1"/>
      <c r="B6" s="6" t="s">
        <v>3</v>
      </c>
      <c r="C6" s="7"/>
      <c r="D6" s="7"/>
      <c r="E6" s="7"/>
      <c r="F6" s="7"/>
      <c r="G6" s="7"/>
      <c r="H6" s="7"/>
      <c r="I6" s="8"/>
      <c r="J6" s="2"/>
    </row>
    <row r="7">
      <c r="A7" s="1"/>
      <c r="B7" s="2"/>
      <c r="C7" s="2"/>
      <c r="D7" s="1"/>
      <c r="E7" s="2"/>
      <c r="F7" s="2"/>
      <c r="G7" s="2"/>
      <c r="H7" s="2"/>
      <c r="I7" s="2"/>
      <c r="J7" s="2"/>
    </row>
    <row r="8">
      <c r="A8" s="1"/>
      <c r="B8" s="11" t="s">
        <v>4</v>
      </c>
      <c r="C8" s="12" t="s">
        <v>5</v>
      </c>
      <c r="D8" s="1"/>
      <c r="E8" s="13"/>
      <c r="F8" s="12" t="s">
        <v>6</v>
      </c>
      <c r="G8" s="12" t="s">
        <v>7</v>
      </c>
      <c r="H8" s="12" t="s">
        <v>8</v>
      </c>
      <c r="I8" s="12" t="s">
        <v>9</v>
      </c>
      <c r="J8" s="2"/>
    </row>
    <row r="9">
      <c r="A9" s="1"/>
      <c r="B9" s="14" t="s">
        <v>10</v>
      </c>
      <c r="C9" s="15">
        <v>230.0</v>
      </c>
      <c r="D9" s="1"/>
      <c r="E9" s="16">
        <v>0.0</v>
      </c>
      <c r="F9" s="15">
        <f t="shared" ref="F9:F23" si="1">IF($E9&lt;$C$15,$C$17+$E9*((($C$9-2*$C$17))/($C$15-1))+($C$13*-1),"")</f>
        <v>54</v>
      </c>
      <c r="G9" s="17">
        <f t="shared" ref="G9:G22" si="2">IF($E9&lt;$C$16-1,$C$17+$E9*((($C$10-2*$C$17))/($C$16-1))+($C$14*-1),"")</f>
        <v>17</v>
      </c>
      <c r="H9" s="15" t="str">
        <f t="shared" ref="H9:H23" si="3">IF($F9&lt;=$C$11,"YES",IF($E9="","","NO"))</f>
        <v>YES</v>
      </c>
      <c r="I9" s="15" t="str">
        <f t="shared" ref="I9:I23" si="4">IF($G9&lt;=$C$12,"YES",IF($G9="","","NO"))</f>
        <v>YES</v>
      </c>
      <c r="J9" s="2"/>
    </row>
    <row r="10">
      <c r="A10" s="1"/>
      <c r="B10" s="14" t="s">
        <v>11</v>
      </c>
      <c r="C10" s="15">
        <v>230.0</v>
      </c>
      <c r="D10" s="1"/>
      <c r="E10" s="16">
        <v>1.0</v>
      </c>
      <c r="F10" s="15">
        <f t="shared" si="1"/>
        <v>69</v>
      </c>
      <c r="G10" s="17">
        <f t="shared" si="2"/>
        <v>32</v>
      </c>
      <c r="H10" s="15" t="str">
        <f t="shared" si="3"/>
        <v>YES</v>
      </c>
      <c r="I10" s="15" t="str">
        <f t="shared" si="4"/>
        <v>YES</v>
      </c>
      <c r="J10" s="2"/>
    </row>
    <row r="11">
      <c r="A11" s="1"/>
      <c r="B11" s="14" t="s">
        <v>12</v>
      </c>
      <c r="C11" s="15">
        <v>245.0</v>
      </c>
      <c r="D11" s="1"/>
      <c r="E11" s="16">
        <v>2.0</v>
      </c>
      <c r="F11" s="15">
        <f t="shared" si="1"/>
        <v>84</v>
      </c>
      <c r="G11" s="17">
        <f t="shared" si="2"/>
        <v>47</v>
      </c>
      <c r="H11" s="15" t="str">
        <f t="shared" si="3"/>
        <v>YES</v>
      </c>
      <c r="I11" s="15" t="str">
        <f t="shared" si="4"/>
        <v>YES</v>
      </c>
      <c r="J11" s="2"/>
    </row>
    <row r="12">
      <c r="A12" s="1"/>
      <c r="B12" s="14" t="s">
        <v>13</v>
      </c>
      <c r="C12" s="15">
        <v>230.0</v>
      </c>
      <c r="D12" s="1"/>
      <c r="E12" s="16">
        <v>3.0</v>
      </c>
      <c r="F12" s="15">
        <f t="shared" si="1"/>
        <v>99</v>
      </c>
      <c r="G12" s="17">
        <f t="shared" si="2"/>
        <v>62</v>
      </c>
      <c r="H12" s="15" t="str">
        <f t="shared" si="3"/>
        <v>YES</v>
      </c>
      <c r="I12" s="15" t="str">
        <f t="shared" si="4"/>
        <v>YES</v>
      </c>
      <c r="J12" s="2"/>
    </row>
    <row r="13">
      <c r="A13" s="1"/>
      <c r="B13" s="14" t="s">
        <v>14</v>
      </c>
      <c r="C13" s="15">
        <v>-44.0</v>
      </c>
      <c r="D13" s="1"/>
      <c r="E13" s="16">
        <v>4.0</v>
      </c>
      <c r="F13" s="15">
        <f t="shared" si="1"/>
        <v>114</v>
      </c>
      <c r="G13" s="17">
        <f t="shared" si="2"/>
        <v>77</v>
      </c>
      <c r="H13" s="15" t="str">
        <f t="shared" si="3"/>
        <v>YES</v>
      </c>
      <c r="I13" s="15" t="str">
        <f t="shared" si="4"/>
        <v>YES</v>
      </c>
      <c r="J13" s="2"/>
    </row>
    <row r="14">
      <c r="A14" s="1"/>
      <c r="B14" s="14" t="s">
        <v>15</v>
      </c>
      <c r="C14" s="15">
        <v>-7.0</v>
      </c>
      <c r="D14" s="1"/>
      <c r="E14" s="16">
        <v>5.0</v>
      </c>
      <c r="F14" s="15">
        <f t="shared" si="1"/>
        <v>129</v>
      </c>
      <c r="G14" s="17">
        <f t="shared" si="2"/>
        <v>92</v>
      </c>
      <c r="H14" s="15" t="str">
        <f t="shared" si="3"/>
        <v>YES</v>
      </c>
      <c r="I14" s="15" t="str">
        <f t="shared" si="4"/>
        <v>YES</v>
      </c>
      <c r="J14" s="2"/>
    </row>
    <row r="15">
      <c r="A15" s="1"/>
      <c r="B15" s="14" t="s">
        <v>16</v>
      </c>
      <c r="C15" s="15">
        <v>15.0</v>
      </c>
      <c r="D15" s="1"/>
      <c r="E15" s="16">
        <v>6.0</v>
      </c>
      <c r="F15" s="15">
        <f t="shared" si="1"/>
        <v>144</v>
      </c>
      <c r="G15" s="17">
        <f t="shared" si="2"/>
        <v>107</v>
      </c>
      <c r="H15" s="15" t="str">
        <f t="shared" si="3"/>
        <v>YES</v>
      </c>
      <c r="I15" s="15" t="str">
        <f t="shared" si="4"/>
        <v>YES</v>
      </c>
      <c r="J15" s="2"/>
    </row>
    <row r="16">
      <c r="A16" s="1"/>
      <c r="B16" s="18" t="s">
        <v>17</v>
      </c>
      <c r="C16" s="15">
        <v>15.0</v>
      </c>
      <c r="D16" s="1"/>
      <c r="E16" s="16">
        <v>7.0</v>
      </c>
      <c r="F16" s="15">
        <f t="shared" si="1"/>
        <v>159</v>
      </c>
      <c r="G16" s="17">
        <f t="shared" si="2"/>
        <v>122</v>
      </c>
      <c r="H16" s="15" t="str">
        <f t="shared" si="3"/>
        <v>YES</v>
      </c>
      <c r="I16" s="15" t="str">
        <f t="shared" si="4"/>
        <v>YES</v>
      </c>
      <c r="J16" s="2"/>
    </row>
    <row r="17">
      <c r="A17" s="1"/>
      <c r="B17" s="14" t="s">
        <v>18</v>
      </c>
      <c r="C17" s="15">
        <v>10.0</v>
      </c>
      <c r="D17" s="1"/>
      <c r="E17" s="16">
        <v>8.0</v>
      </c>
      <c r="F17" s="15">
        <f t="shared" si="1"/>
        <v>174</v>
      </c>
      <c r="G17" s="17">
        <f t="shared" si="2"/>
        <v>137</v>
      </c>
      <c r="H17" s="15" t="str">
        <f t="shared" si="3"/>
        <v>YES</v>
      </c>
      <c r="I17" s="15" t="str">
        <f t="shared" si="4"/>
        <v>YES</v>
      </c>
      <c r="J17" s="2"/>
    </row>
    <row r="18">
      <c r="A18" s="1"/>
      <c r="B18" s="2"/>
      <c r="C18" s="2"/>
      <c r="D18" s="1"/>
      <c r="E18" s="16">
        <v>9.0</v>
      </c>
      <c r="F18" s="15">
        <f t="shared" si="1"/>
        <v>189</v>
      </c>
      <c r="G18" s="17">
        <f t="shared" si="2"/>
        <v>152</v>
      </c>
      <c r="H18" s="15" t="str">
        <f t="shared" si="3"/>
        <v>YES</v>
      </c>
      <c r="I18" s="15" t="str">
        <f t="shared" si="4"/>
        <v>YES</v>
      </c>
      <c r="J18" s="2"/>
    </row>
    <row r="19">
      <c r="A19" s="1"/>
      <c r="B19" s="19" t="s">
        <v>19</v>
      </c>
      <c r="C19" s="5"/>
      <c r="D19" s="1"/>
      <c r="E19" s="16">
        <v>10.0</v>
      </c>
      <c r="F19" s="15">
        <f t="shared" si="1"/>
        <v>204</v>
      </c>
      <c r="G19" s="17">
        <f t="shared" si="2"/>
        <v>167</v>
      </c>
      <c r="H19" s="15" t="str">
        <f t="shared" si="3"/>
        <v>YES</v>
      </c>
      <c r="I19" s="15" t="str">
        <f t="shared" si="4"/>
        <v>YES</v>
      </c>
      <c r="J19" s="2"/>
    </row>
    <row r="20">
      <c r="A20" s="1"/>
      <c r="B20" s="20" t="s">
        <v>20</v>
      </c>
      <c r="C20" s="21"/>
      <c r="D20" s="1"/>
      <c r="E20" s="16">
        <v>11.0</v>
      </c>
      <c r="F20" s="15">
        <f t="shared" si="1"/>
        <v>219</v>
      </c>
      <c r="G20" s="17">
        <f t="shared" si="2"/>
        <v>182</v>
      </c>
      <c r="H20" s="15" t="str">
        <f t="shared" si="3"/>
        <v>YES</v>
      </c>
      <c r="I20" s="15" t="str">
        <f t="shared" si="4"/>
        <v>YES</v>
      </c>
      <c r="J20" s="2"/>
    </row>
    <row r="21">
      <c r="A21" s="1"/>
      <c r="B21" s="22"/>
      <c r="C21" s="23"/>
      <c r="D21" s="1"/>
      <c r="E21" s="16">
        <v>12.0</v>
      </c>
      <c r="F21" s="15">
        <f t="shared" si="1"/>
        <v>234</v>
      </c>
      <c r="G21" s="17">
        <f t="shared" si="2"/>
        <v>197</v>
      </c>
      <c r="H21" s="15" t="str">
        <f t="shared" si="3"/>
        <v>YES</v>
      </c>
      <c r="I21" s="15" t="str">
        <f t="shared" si="4"/>
        <v>YES</v>
      </c>
      <c r="J21" s="2"/>
    </row>
    <row r="22">
      <c r="A22" s="1"/>
      <c r="B22" s="24"/>
      <c r="C22" s="8"/>
      <c r="D22" s="1"/>
      <c r="E22" s="16">
        <v>13.0</v>
      </c>
      <c r="F22" s="15">
        <f t="shared" si="1"/>
        <v>249</v>
      </c>
      <c r="G22" s="17">
        <f t="shared" si="2"/>
        <v>212</v>
      </c>
      <c r="H22" s="15" t="str">
        <f t="shared" si="3"/>
        <v>NO</v>
      </c>
      <c r="I22" s="15" t="str">
        <f t="shared" si="4"/>
        <v>YES</v>
      </c>
      <c r="J22" s="2"/>
    </row>
    <row r="23">
      <c r="A23" s="1"/>
      <c r="B23" s="25"/>
      <c r="C23" s="25"/>
      <c r="D23" s="1"/>
      <c r="E23" s="16">
        <v>14.0</v>
      </c>
      <c r="F23" s="15">
        <f t="shared" si="1"/>
        <v>264</v>
      </c>
      <c r="G23" s="17">
        <f>IF($E23&lt;$C$16,$C$17+$E23*((($C$10-2*$C$17))/($C$16-1))+($C$14*-1),"")</f>
        <v>227</v>
      </c>
      <c r="H23" s="15" t="str">
        <f t="shared" si="3"/>
        <v>NO</v>
      </c>
      <c r="I23" s="15" t="str">
        <f t="shared" si="4"/>
        <v>YES</v>
      </c>
      <c r="J23" s="2"/>
    </row>
    <row r="24" ht="15.75" customHeight="1">
      <c r="A24" s="1"/>
      <c r="B24" s="2"/>
      <c r="C24" s="2"/>
      <c r="D24" s="1"/>
      <c r="E24" s="1"/>
      <c r="F24" s="1"/>
      <c r="G24" s="1"/>
      <c r="H24" s="1"/>
      <c r="I24" s="1"/>
      <c r="J24" s="2"/>
    </row>
  </sheetData>
  <mergeCells count="6">
    <mergeCell ref="B2:I2"/>
    <mergeCell ref="B3:I3"/>
    <mergeCell ref="B5:I5"/>
    <mergeCell ref="B6:I6"/>
    <mergeCell ref="B19:C19"/>
    <mergeCell ref="B20:C22"/>
  </mergeCells>
  <conditionalFormatting sqref="H8:H23">
    <cfRule type="expression" dxfId="0" priority="1">
      <formula>IF(F7&gt;$C$12-1,"")</formula>
    </cfRule>
  </conditionalFormatting>
  <conditionalFormatting sqref="F4 F7:F23">
    <cfRule type="expression" dxfId="0" priority="2">
      <formula>IF(E3&gt;$C$12-1,"")</formula>
    </cfRule>
  </conditionalFormatting>
  <hyperlinks>
    <hyperlink r:id="rId1" ref="B20"/>
  </hyperlinks>
  <drawing r:id="rId2"/>
  <tableParts count="2">
    <tablePart r:id="rId5"/>
    <tablePart r:id="rId6"/>
  </tableParts>
</worksheet>
</file>