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C915" lockStructure="1"/>
  <bookViews>
    <workbookView xWindow="360" yWindow="480" windowWidth="11370" windowHeight="3645"/>
  </bookViews>
  <sheets>
    <sheet name="StreetBond Coating Calculator" sheetId="1" r:id="rId1"/>
    <sheet name="DS" sheetId="4" state="hidden" r:id="rId2"/>
    <sheet name="DuraShield" sheetId="5" r:id="rId3"/>
    <sheet name="Primers and Adhesion Promoters" sheetId="6" r:id="rId4"/>
  </sheets>
  <calcPr calcId="145621"/>
</workbook>
</file>

<file path=xl/calcChain.xml><?xml version="1.0" encoding="utf-8"?>
<calcChain xmlns="http://schemas.openxmlformats.org/spreadsheetml/2006/main">
  <c r="I13" i="6" l="1"/>
  <c r="K13" i="6" s="1"/>
  <c r="K4" i="6"/>
  <c r="I4" i="6"/>
  <c r="I56" i="1"/>
  <c r="K56" i="1" s="1"/>
  <c r="E25" i="1" l="1"/>
  <c r="E26" i="1"/>
  <c r="E24" i="1"/>
  <c r="E34" i="1" l="1"/>
  <c r="E36" i="1"/>
  <c r="E35" i="1"/>
  <c r="E33" i="1"/>
  <c r="E23" i="1"/>
  <c r="E8" i="1"/>
  <c r="K38" i="1" l="1"/>
  <c r="I38" i="1"/>
  <c r="I7" i="5" l="1"/>
  <c r="E7" i="5" l="1"/>
  <c r="I8" i="5"/>
  <c r="J8" i="5" s="1"/>
  <c r="J7" i="5"/>
  <c r="E8" i="5"/>
  <c r="I18" i="5"/>
  <c r="K18" i="5" s="1"/>
  <c r="J10" i="5" l="1"/>
  <c r="L10" i="5" s="1"/>
  <c r="M10" i="5" s="1"/>
  <c r="I47" i="1" l="1"/>
  <c r="K47" i="1" s="1"/>
  <c r="H24" i="1"/>
  <c r="H25" i="1" l="1"/>
  <c r="H26" i="1" s="1"/>
  <c r="I24" i="1"/>
  <c r="E11" i="1"/>
  <c r="E12" i="1"/>
  <c r="E13" i="1"/>
  <c r="E14" i="1"/>
  <c r="E10" i="1"/>
  <c r="E9" i="1"/>
  <c r="L10" i="4"/>
  <c r="N10" i="4" s="1"/>
  <c r="L8" i="4"/>
  <c r="H8" i="4"/>
  <c r="C8" i="4"/>
  <c r="B8" i="4"/>
  <c r="L7" i="4"/>
  <c r="H7" i="4"/>
  <c r="H10" i="4" s="1"/>
  <c r="J10" i="4" s="1"/>
  <c r="C7" i="4"/>
  <c r="B7" i="4"/>
  <c r="H34" i="1"/>
  <c r="H35" i="1"/>
  <c r="H36" i="1"/>
  <c r="H33" i="1"/>
  <c r="I33" i="1" s="1"/>
  <c r="I25" i="1" l="1"/>
  <c r="H9" i="1"/>
  <c r="I9" i="1" s="1"/>
  <c r="I13" i="1"/>
  <c r="I14" i="1"/>
  <c r="I26" i="1"/>
  <c r="I28" i="1" s="1"/>
  <c r="K28" i="1" l="1"/>
  <c r="L28" i="1" s="1"/>
  <c r="H10" i="1"/>
  <c r="H11" i="1" s="1"/>
  <c r="H12" i="1" s="1"/>
  <c r="I10" i="1" l="1"/>
  <c r="I11" i="1" l="1"/>
  <c r="I12" i="1"/>
  <c r="I16" i="1" l="1"/>
  <c r="I34" i="1"/>
  <c r="I39" i="1" s="1"/>
  <c r="K39" i="1" s="1"/>
  <c r="I35" i="1"/>
  <c r="I36" i="1"/>
  <c r="K16" i="1" l="1"/>
  <c r="L16" i="1" s="1"/>
</calcChain>
</file>

<file path=xl/comments1.xml><?xml version="1.0" encoding="utf-8"?>
<comments xmlns="http://schemas.openxmlformats.org/spreadsheetml/2006/main">
  <authors>
    <author>Jacob Dobson</author>
  </authors>
  <commentList>
    <comment ref="H8" authorId="0">
      <text>
        <r>
          <rPr>
            <sz val="9"/>
            <color indexed="81"/>
            <rFont val="Tahoma"/>
            <family val="2"/>
          </rPr>
          <t>Enter The Area Of 
Your Project</t>
        </r>
      </text>
    </comment>
    <comment ref="H13" authorId="0">
      <text>
        <r>
          <rPr>
            <sz val="9"/>
            <color indexed="81"/>
            <rFont val="Tahoma"/>
            <family val="2"/>
          </rPr>
          <t>Enter The Area Of Your Project That Requires a 5th layer</t>
        </r>
      </text>
    </comment>
    <comment ref="H14" authorId="0">
      <text>
        <r>
          <rPr>
            <sz val="9"/>
            <color indexed="81"/>
            <rFont val="Tahoma"/>
            <family val="2"/>
          </rPr>
          <t>Enter The Area Of Your Project That Requires a 6th layer</t>
        </r>
      </text>
    </comment>
    <comment ref="J16" authorId="0">
      <text>
        <r>
          <rPr>
            <sz val="9"/>
            <color indexed="81"/>
            <rFont val="Tahoma"/>
            <family val="2"/>
          </rPr>
          <t>Contingency Percentage
Adjust To Your Needs</t>
        </r>
      </text>
    </comment>
    <comment ref="H23" authorId="0">
      <text>
        <r>
          <rPr>
            <sz val="9"/>
            <color indexed="81"/>
            <rFont val="Tahoma"/>
            <family val="2"/>
          </rPr>
          <t>Enter The Area Of 
Your Project</t>
        </r>
      </text>
    </comment>
    <comment ref="J28" authorId="0">
      <text>
        <r>
          <rPr>
            <sz val="9"/>
            <color indexed="81"/>
            <rFont val="Tahoma"/>
            <family val="2"/>
          </rPr>
          <t>Contingency Percentage
Adjust To Your Needs</t>
        </r>
      </text>
    </comment>
    <comment ref="H32" authorId="0">
      <text>
        <r>
          <rPr>
            <sz val="9"/>
            <color indexed="81"/>
            <rFont val="Tahoma"/>
            <family val="2"/>
          </rPr>
          <t>Enter The Area Of Your Project</t>
        </r>
      </text>
    </comment>
    <comment ref="J38" authorId="0">
      <text>
        <r>
          <rPr>
            <sz val="9"/>
            <color indexed="81"/>
            <rFont val="Tahoma"/>
            <family val="2"/>
          </rPr>
          <t>Contingency Percentage
Adjust To Your Needs</t>
        </r>
      </text>
    </comment>
    <comment ref="H47" authorId="0">
      <text>
        <r>
          <rPr>
            <sz val="9"/>
            <color indexed="81"/>
            <rFont val="Tahoma"/>
            <family val="2"/>
          </rPr>
          <t>Enter The Area Of Your Project</t>
        </r>
      </text>
    </comment>
    <comment ref="J47" authorId="0">
      <text>
        <r>
          <rPr>
            <sz val="9"/>
            <color indexed="81"/>
            <rFont val="Tahoma"/>
            <family val="2"/>
          </rPr>
          <t>Contingency Percentage
Adjust To Your Needs</t>
        </r>
      </text>
    </comment>
    <comment ref="H56" authorId="0">
      <text>
        <r>
          <rPr>
            <sz val="9"/>
            <color indexed="81"/>
            <rFont val="Tahoma"/>
            <family val="2"/>
          </rPr>
          <t>Enter The Area Of Your Project</t>
        </r>
      </text>
    </comment>
    <comment ref="J56" authorId="0">
      <text>
        <r>
          <rPr>
            <sz val="9"/>
            <color indexed="81"/>
            <rFont val="Tahoma"/>
            <family val="2"/>
          </rPr>
          <t>Contingency Percentage
Adjust To Your Needs</t>
        </r>
      </text>
    </comment>
  </commentList>
</comments>
</file>

<file path=xl/comments2.xml><?xml version="1.0" encoding="utf-8"?>
<comments xmlns="http://schemas.openxmlformats.org/spreadsheetml/2006/main">
  <authors>
    <author>Jacob Dobson</author>
  </authors>
  <commentList>
    <comment ref="C7" authorId="0">
      <text>
        <r>
          <rPr>
            <sz val="9"/>
            <color indexed="81"/>
            <rFont val="Tahoma"/>
            <family val="2"/>
          </rPr>
          <t>Select The Expected Surface Coverage Rate</t>
        </r>
      </text>
    </comment>
    <comment ref="H7" authorId="0">
      <text>
        <r>
          <rPr>
            <sz val="9"/>
            <color indexed="81"/>
            <rFont val="Tahoma"/>
            <family val="2"/>
          </rPr>
          <t>Enter The Area Of 
Your Project</t>
        </r>
      </text>
    </comment>
    <comment ref="C8" authorId="0">
      <text>
        <r>
          <rPr>
            <sz val="9"/>
            <color indexed="81"/>
            <rFont val="Tahoma"/>
            <family val="2"/>
          </rPr>
          <t>Select The Expected Surface Coverage Rate</t>
        </r>
      </text>
    </comment>
    <comment ref="H8" authorId="0">
      <text>
        <r>
          <rPr>
            <sz val="9"/>
            <color indexed="81"/>
            <rFont val="Tahoma"/>
            <family val="2"/>
          </rPr>
          <t>Enter The Area Of 
Your Project</t>
        </r>
      </text>
    </comment>
    <comment ref="K10" authorId="0">
      <text>
        <r>
          <rPr>
            <sz val="9"/>
            <color indexed="81"/>
            <rFont val="Tahoma"/>
            <family val="2"/>
          </rPr>
          <t>Contingency Percentage
Adjust To Your Needs</t>
        </r>
      </text>
    </comment>
    <comment ref="H18" authorId="0">
      <text>
        <r>
          <rPr>
            <sz val="9"/>
            <color indexed="81"/>
            <rFont val="Tahoma"/>
            <family val="2"/>
          </rPr>
          <t>Enter The Area Of Your Project</t>
        </r>
      </text>
    </comment>
    <comment ref="J18" authorId="0">
      <text>
        <r>
          <rPr>
            <sz val="9"/>
            <color indexed="81"/>
            <rFont val="Tahoma"/>
            <family val="2"/>
          </rPr>
          <t>Contingency Percentage
Adjust To Your Needs</t>
        </r>
      </text>
    </comment>
  </commentList>
</comments>
</file>

<file path=xl/comments3.xml><?xml version="1.0" encoding="utf-8"?>
<comments xmlns="http://schemas.openxmlformats.org/spreadsheetml/2006/main">
  <authors>
    <author>Jacob Dobson</author>
  </authors>
  <commentList>
    <comment ref="H4" authorId="0">
      <text>
        <r>
          <rPr>
            <sz val="9"/>
            <color indexed="81"/>
            <rFont val="Tahoma"/>
            <family val="2"/>
          </rPr>
          <t>Enter The Area Of Your Project</t>
        </r>
      </text>
    </comment>
    <comment ref="J4" authorId="0">
      <text>
        <r>
          <rPr>
            <sz val="9"/>
            <color indexed="81"/>
            <rFont val="Tahoma"/>
            <family val="2"/>
          </rPr>
          <t>Contingency Percentage
Adjust To Your Needs</t>
        </r>
      </text>
    </comment>
    <comment ref="H13" authorId="0">
      <text>
        <r>
          <rPr>
            <sz val="9"/>
            <color indexed="81"/>
            <rFont val="Tahoma"/>
            <family val="2"/>
          </rPr>
          <t>Enter The Area Of Your Project</t>
        </r>
      </text>
    </comment>
    <comment ref="J13" authorId="0">
      <text>
        <r>
          <rPr>
            <sz val="9"/>
            <color indexed="81"/>
            <rFont val="Tahoma"/>
            <family val="2"/>
          </rPr>
          <t>Contingency Percentage
Adjust To Your Needs</t>
        </r>
      </text>
    </comment>
  </commentList>
</comments>
</file>

<file path=xl/sharedStrings.xml><?xml version="1.0" encoding="utf-8"?>
<sst xmlns="http://schemas.openxmlformats.org/spreadsheetml/2006/main" count="132" uniqueCount="72">
  <si>
    <t>StreetBond150</t>
  </si>
  <si>
    <t>StreetBond Premium System</t>
  </si>
  <si>
    <t>DuraShield</t>
  </si>
  <si>
    <t>Possible Product Options</t>
  </si>
  <si>
    <t>Base layer StreetBond150</t>
  </si>
  <si>
    <t>Texture Layer (StreetBondFC)</t>
  </si>
  <si>
    <t>Finish layer 1</t>
  </si>
  <si>
    <t>Finish layer 2</t>
  </si>
  <si>
    <t>First pass</t>
  </si>
  <si>
    <t>Second pass</t>
  </si>
  <si>
    <t>High</t>
  </si>
  <si>
    <t>Low</t>
  </si>
  <si>
    <t>Coverage rate (range dependent on asphalt texture - ft2 per gallon)</t>
  </si>
  <si>
    <t>Coverage rate (range dependent on asphalt texture - ft2 per nominal 5 gallon unit)</t>
  </si>
  <si>
    <t>Area (ft2)</t>
  </si>
  <si>
    <t>Contingency (%)</t>
  </si>
  <si>
    <t>Complete System</t>
  </si>
  <si>
    <t>First Layer</t>
  </si>
  <si>
    <t>Second Layer</t>
  </si>
  <si>
    <t>Third Layer</t>
  </si>
  <si>
    <t>Fourth Layer</t>
  </si>
  <si>
    <t>StreetBond150 or 120</t>
  </si>
  <si>
    <t xml:space="preserve"> </t>
  </si>
  <si>
    <r>
      <t xml:space="preserve">Units (5 gal) Needed </t>
    </r>
    <r>
      <rPr>
        <b/>
        <sz val="11"/>
        <rFont val="Calibri"/>
        <family val="2"/>
        <scheme val="minor"/>
      </rPr>
      <t>Before Contingency</t>
    </r>
  </si>
  <si>
    <t>Units (rounded up)</t>
  </si>
  <si>
    <t>Units (3.5 gal)</t>
  </si>
  <si>
    <t>Units (5 gal) Needed Before Contingency</t>
  </si>
  <si>
    <t>TOTAL StreetBond150 Units</t>
  </si>
  <si>
    <t>TOTAL StreetBond150 or 120 Units</t>
  </si>
  <si>
    <t>StreetBond Premium System (For High Traffic/High Turning Traffic Areas)</t>
  </si>
  <si>
    <t>StreetBond150 Units</t>
  </si>
  <si>
    <t>TOTALS</t>
  </si>
  <si>
    <t>Fifth Layer (if need in wheel paths)</t>
  </si>
  <si>
    <t>Sixth Layer (if need in wheel paths)</t>
  </si>
  <si>
    <t>TOTAL StreetBond150 Drums</t>
  </si>
  <si>
    <t>Coverage rate (ft2 per nominal 1/2 pint unit - diluted with 1 gallon of water)</t>
  </si>
  <si>
    <t>StreetBond150 or 120 Pedestrian Use  (Warranty Available)</t>
  </si>
  <si>
    <t xml:space="preserve">StreetBond Adhesion Promoter Concentrate </t>
  </si>
  <si>
    <t>StreetBond150 Vehicular Use (Warranty Available)</t>
  </si>
  <si>
    <t>Coverage rate (ft2 per unit)</t>
  </si>
  <si>
    <t>Units Needed Before Contingency</t>
  </si>
  <si>
    <t>Units Needed Per Layer</t>
  </si>
  <si>
    <t xml:space="preserve">Units </t>
  </si>
  <si>
    <t>Coverage rate (ft2 per gallon)</t>
  </si>
  <si>
    <t xml:space="preserve">Units (1/2 pint) </t>
  </si>
  <si>
    <t>StreetBondFC (Boxes)</t>
  </si>
  <si>
    <t xml:space="preserve">StreetBond150 is recommended for both Stamped and Flat surface in asphalt parking lots, crosswalks, driveways, pathways, level and raised medians, entryways and asphalt preservation. In vehicular applications at least 4 layers of coating are needed. additional layers may be needed in the wheel paths depending on your climate and traffic volume. Please consult Quest Specifications and Warranty documents.
</t>
  </si>
  <si>
    <t xml:space="preserve">StreetBond Adhesion Promoter Concentrate is developed to enhance the adhesion of all StreetBond coatings applied over surfaces with polished aggregates. The Adhesion Promoter bonds the StreetBond coating extremely well to the polished smooth surfaces. Its fast and simple application makes it an easy addition to any project where adhesion may be a concern. </t>
  </si>
  <si>
    <r>
      <t xml:space="preserve">Only </t>
    </r>
    <r>
      <rPr>
        <b/>
        <u/>
        <sz val="11"/>
        <rFont val="Calibri"/>
        <family val="2"/>
        <scheme val="minor"/>
      </rPr>
      <t>YELLOW</t>
    </r>
    <r>
      <rPr>
        <sz val="11"/>
        <rFont val="Calibri"/>
        <family val="2"/>
        <scheme val="minor"/>
      </rPr>
      <t xml:space="preserve"> cells can be changed</t>
    </r>
  </si>
  <si>
    <t>StreetBond Estimating Guide</t>
  </si>
  <si>
    <t>TOTAL Drums</t>
  </si>
  <si>
    <t>Limited Release 2014</t>
  </si>
  <si>
    <t>For 2014 all StreetBond Premium System Projects will have to vetted by your TSR and the Technical Dept.</t>
  </si>
  <si>
    <t>TOTAL Units</t>
  </si>
  <si>
    <t>Gallons Needed Per Layer</t>
  </si>
  <si>
    <t>Units Needed Per Layer (3.5 gal/Unit)</t>
  </si>
  <si>
    <t>Total Units</t>
  </si>
  <si>
    <t>DuraShield Estimating Guide</t>
  </si>
  <si>
    <t>Selected Coverage rate (ft2 per gallon )</t>
  </si>
  <si>
    <r>
      <rPr>
        <sz val="11"/>
        <color theme="1"/>
        <rFont val="Calibri"/>
        <family val="2"/>
      </rPr>
      <t xml:space="preserve">• </t>
    </r>
    <r>
      <rPr>
        <sz val="11"/>
        <color theme="1"/>
        <rFont val="Calibri"/>
        <family val="2"/>
        <scheme val="minor"/>
      </rPr>
      <t>Second Layer is recommended in higher traffic areas</t>
    </r>
  </si>
  <si>
    <t xml:space="preserve">• DuraShield by StreetBond (“DuraShield”) is a specialty coating, formulated using high quality 100% acrylic polymer technology, designed to enhance the appearance of asphalt surfaces and to protect the asphalt from degradation due to oxidation from exposure to UV rays and water. DuraShield is designed for parking lot and walkway preservation and beautification </t>
  </si>
  <si>
    <t xml:space="preserve">• StreetBond Adhesion Promoter Concentrate is developed to enhance the adhesion of all StreetBond coatings applied over surfaces with polished aggregates. The Adhesion Promoter bonds the StreetBond coating extremely well to the polished smooth surfaces. Its fast and simple application makes it an easy addition to any project where adhesion may be a concern. </t>
  </si>
  <si>
    <t>• Coverage rate depends on the asphalt texture, typically 50 to 60 sqft per gallon. Exceptionally rough surfaces may drop the coverage rate future to 40 to 30 sqft per gallon. A test applications should be done to confirm average coverage rate. Second layer will have a higher coverage rate.</t>
  </si>
  <si>
    <t>1 unit of StreetBond150 or 120 consists of a 5 gal pail and a quart/pint part B unit. Colorant units are sold separately.  When all components are mixed, material per unit equals approximately 4 gallons. When calculating the amount of material needed refer to units as that is how it is sold. One Drum contains 12 units.</t>
  </si>
  <si>
    <t xml:space="preserve">For pedestrian applications either StreetBond150 or StreetBond120 can be used. StreetBond150 has the best performance and provides a longer maintenance cycle. StreetBond120 is suitable for lower traffic pedestrian application such as raised medians and foot paths. </t>
  </si>
  <si>
    <t xml:space="preserve">The StreetBond Premium System is composed of several layers of high performance coatings. Each layer contributes to the overall system creating a protective durable long-lasting decorative surface. The StreetBond Premium System consists of a single layer of StreetBond150 creating a foundation for the rest of the system to bond to. StreetBond FrictionCoat makes up the second layer with its large 1.0-1.5mm aggregate matrix, providing extra durability, skid resistance and high point wear surface. The final two finish layers are applied with StreetBond150 to lock down the StreetBond FrictionCoat, increasing durability and creating an even appearance. 
</t>
  </si>
  <si>
    <t xml:space="preserve">StreetBond Concrete Primer WB </t>
  </si>
  <si>
    <t xml:space="preserve">Units (5 gal) </t>
  </si>
  <si>
    <t xml:space="preserve">StreetBond Concrete Primer WB is a clear, single component epoxy primer specifically designed to increase the bond for StreetBond coatings to concrete surfaces. Concrete Primer WB protects against destructive salts, oils, solvents and gasoline. Concrete Primer WB is safe to use in commercial settings, has very little odor and is easy to clean up. StreetBond coatings applied over top will handle expected traffic volumes as if they are applied on regular asphalt. 
</t>
  </si>
  <si>
    <t>(SOLD IN 5 GAL UNITS)</t>
  </si>
  <si>
    <t>Coverage rate per unit (300 sqft per gal, approximately)</t>
  </si>
  <si>
    <t>coverage rate (ft2 per nominal 1/2 pint unit - diluted with 1 gallon of water)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</si>
</sst>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 #,##0.00_-;_-* &quot;-&quot;??_-;_-@_-"/>
    <numFmt numFmtId="165" formatCode="_-* #,##0_-;\-* #,##0_-;_-* &quot;-&quot;??_-;_-@_-"/>
    <numFmt numFmtId="166" formatCode="#,##0.0"/>
  </numFmts>
  <fonts count="34"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b/>
      <sz val="12"/>
      <color theme="1"/>
      <name val="Calibri"/>
      <family val="2"/>
      <scheme val="minor"/>
    </font>
    <font>
      <i/>
      <sz val="11"/>
      <color theme="1"/>
      <name val="Calibri"/>
      <family val="2"/>
      <scheme val="minor"/>
    </font>
    <font>
      <b/>
      <sz val="12"/>
      <name val="Calibri"/>
      <family val="2"/>
      <scheme val="minor"/>
    </font>
    <font>
      <sz val="11"/>
      <name val="Calibri"/>
      <family val="2"/>
      <scheme val="minor"/>
    </font>
    <font>
      <b/>
      <sz val="11"/>
      <name val="Calibri"/>
      <family val="2"/>
      <scheme val="minor"/>
    </font>
    <font>
      <i/>
      <sz val="11"/>
      <name val="Calibri"/>
      <family val="2"/>
      <scheme val="minor"/>
    </font>
    <font>
      <sz val="9"/>
      <color indexed="81"/>
      <name val="Tahoma"/>
      <family val="2"/>
    </font>
    <font>
      <b/>
      <i/>
      <sz val="12"/>
      <name val="Calibri"/>
      <family val="2"/>
      <scheme val="minor"/>
    </font>
    <font>
      <b/>
      <sz val="16"/>
      <color theme="1"/>
      <name val="Calibri"/>
      <family val="2"/>
      <scheme val="minor"/>
    </font>
    <font>
      <i/>
      <sz val="11"/>
      <color theme="1" tint="0.499984740745262"/>
      <name val="Calibri"/>
      <family val="2"/>
      <scheme val="minor"/>
    </font>
    <font>
      <sz val="11"/>
      <color theme="1" tint="0.499984740745262"/>
      <name val="Calibri"/>
      <family val="2"/>
      <scheme val="minor"/>
    </font>
    <font>
      <sz val="10"/>
      <color theme="1"/>
      <name val="Calibri"/>
      <family val="2"/>
      <scheme val="minor"/>
    </font>
    <font>
      <b/>
      <u/>
      <sz val="11"/>
      <name val="Calibri"/>
      <family val="2"/>
      <scheme val="minor"/>
    </font>
    <font>
      <sz val="10"/>
      <name val="Calibri"/>
      <family val="2"/>
      <scheme val="minor"/>
    </font>
    <font>
      <sz val="12"/>
      <color rgb="FFFF0000"/>
      <name val="Calibri"/>
      <family val="2"/>
      <scheme val="minor"/>
    </font>
    <font>
      <b/>
      <i/>
      <sz val="16"/>
      <color rgb="FFFF0000"/>
      <name val="Calibri"/>
      <family val="2"/>
      <scheme val="minor"/>
    </font>
    <font>
      <i/>
      <sz val="12"/>
      <color rgb="FFFF0000"/>
      <name val="Calibri"/>
      <family val="2"/>
      <scheme val="minor"/>
    </font>
    <font>
      <sz val="12"/>
      <color theme="1"/>
      <name val="Calibri"/>
      <family val="2"/>
      <scheme val="minor"/>
    </font>
    <font>
      <sz val="12"/>
      <color theme="1" tint="0.499984740745262"/>
      <name val="Calibri"/>
      <family val="2"/>
      <scheme val="minor"/>
    </font>
    <font>
      <sz val="14"/>
      <color theme="1"/>
      <name val="Calibri"/>
      <family val="2"/>
      <scheme val="minor"/>
    </font>
    <font>
      <sz val="11"/>
      <color theme="1"/>
      <name val="Calibri"/>
      <family val="2"/>
    </font>
    <font>
      <b/>
      <sz val="11"/>
      <color theme="0"/>
      <name val="Calibri"/>
      <family val="2"/>
      <scheme val="minor"/>
    </font>
    <font>
      <sz val="11"/>
      <color theme="0"/>
      <name val="Calibri"/>
      <family val="2"/>
      <scheme val="minor"/>
    </font>
    <font>
      <b/>
      <sz val="12"/>
      <color theme="0" tint="-4.9989318521683403E-2"/>
      <name val="Calibri"/>
      <family val="2"/>
      <scheme val="minor"/>
    </font>
    <font>
      <sz val="11"/>
      <color theme="0" tint="-4.9989318521683403E-2"/>
      <name val="Calibri"/>
      <family val="2"/>
      <scheme val="minor"/>
    </font>
    <font>
      <b/>
      <sz val="11"/>
      <color theme="0" tint="-4.9989318521683403E-2"/>
      <name val="Calibri"/>
      <family val="2"/>
      <scheme val="minor"/>
    </font>
    <font>
      <i/>
      <sz val="11"/>
      <color theme="0" tint="-0.34998626667073579"/>
      <name val="Calibri"/>
      <family val="2"/>
      <scheme val="minor"/>
    </font>
    <font>
      <i/>
      <sz val="11"/>
      <color theme="0"/>
      <name val="Calibri"/>
      <family val="2"/>
      <scheme val="minor"/>
    </font>
    <font>
      <b/>
      <sz val="12"/>
      <color theme="0"/>
      <name val="Calibri"/>
      <family val="2"/>
      <scheme val="minor"/>
    </font>
    <font>
      <b/>
      <i/>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rgb="FFD6D1B2"/>
        <bgColor indexed="64"/>
      </patternFill>
    </fill>
    <fill>
      <patternFill patternType="solid">
        <fgColor theme="7" tint="0.59999389629810485"/>
        <bgColor indexed="64"/>
      </patternFill>
    </fill>
    <fill>
      <patternFill patternType="solid">
        <fgColor theme="1" tint="0.34998626667073579"/>
        <bgColor indexed="64"/>
      </patternFill>
    </fill>
    <fill>
      <patternFill patternType="solid">
        <fgColor rgb="FF92D050"/>
        <bgColor indexed="64"/>
      </patternFill>
    </fill>
  </fills>
  <borders count="77">
    <border>
      <left/>
      <right/>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top style="medium">
        <color theme="1"/>
      </top>
      <bottom style="medium">
        <color theme="1"/>
      </bottom>
      <diagonal/>
    </border>
    <border>
      <left/>
      <right style="medium">
        <color theme="1"/>
      </right>
      <top/>
      <bottom style="mediumDashed">
        <color indexed="64"/>
      </bottom>
      <diagonal/>
    </border>
    <border>
      <left/>
      <right/>
      <top/>
      <bottom style="mediumDashed">
        <color indexed="64"/>
      </bottom>
      <diagonal/>
    </border>
    <border>
      <left style="medium">
        <color theme="1"/>
      </left>
      <right/>
      <top/>
      <bottom style="mediumDashed">
        <color indexed="64"/>
      </bottom>
      <diagonal/>
    </border>
    <border>
      <left style="medium">
        <color theme="1"/>
      </left>
      <right/>
      <top style="thin">
        <color theme="1"/>
      </top>
      <bottom/>
      <diagonal/>
    </border>
    <border>
      <left/>
      <right style="medium">
        <color theme="1"/>
      </right>
      <top style="thin">
        <color theme="1"/>
      </top>
      <bottom/>
      <diagonal/>
    </border>
    <border>
      <left style="medium">
        <color theme="1"/>
      </left>
      <right/>
      <top style="mediumDashed">
        <color indexed="64"/>
      </top>
      <bottom/>
      <diagonal/>
    </border>
    <border>
      <left/>
      <right style="medium">
        <color theme="1"/>
      </right>
      <top style="mediumDashed">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right style="medium">
        <color indexed="64"/>
      </right>
      <top style="medium">
        <color indexed="64"/>
      </top>
      <bottom style="medium">
        <color theme="1"/>
      </bottom>
      <diagonal/>
    </border>
    <border>
      <left/>
      <right style="medium">
        <color indexed="64"/>
      </right>
      <top style="medium">
        <color theme="1"/>
      </top>
      <bottom style="medium">
        <color theme="1"/>
      </bottom>
      <diagonal/>
    </border>
    <border>
      <left style="medium">
        <color indexed="64"/>
      </left>
      <right/>
      <top/>
      <bottom/>
      <diagonal/>
    </border>
    <border>
      <left/>
      <right style="medium">
        <color indexed="64"/>
      </right>
      <top/>
      <bottom/>
      <diagonal/>
    </border>
    <border>
      <left style="medium">
        <color indexed="64"/>
      </left>
      <right/>
      <top/>
      <bottom style="mediumDashed">
        <color indexed="64"/>
      </bottom>
      <diagonal/>
    </border>
    <border>
      <left style="medium">
        <color indexed="64"/>
      </left>
      <right/>
      <top/>
      <bottom style="medium">
        <color indexed="64"/>
      </bottom>
      <diagonal/>
    </border>
    <border>
      <left style="medium">
        <color theme="1"/>
      </left>
      <right/>
      <top/>
      <bottom style="medium">
        <color indexed="64"/>
      </bottom>
      <diagonal/>
    </border>
    <border>
      <left/>
      <right style="medium">
        <color theme="1"/>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1"/>
      </left>
      <right/>
      <top style="medium">
        <color theme="1"/>
      </top>
      <bottom/>
      <diagonal/>
    </border>
    <border>
      <left style="medium">
        <color theme="1"/>
      </left>
      <right/>
      <top style="medium">
        <color indexed="64"/>
      </top>
      <bottom/>
      <diagonal/>
    </border>
    <border>
      <left/>
      <right style="medium">
        <color theme="1"/>
      </right>
      <top style="medium">
        <color indexed="64"/>
      </top>
      <bottom/>
      <diagonal/>
    </border>
    <border>
      <left style="medium">
        <color indexed="64"/>
      </left>
      <right style="medium">
        <color theme="1"/>
      </right>
      <top style="medium">
        <color indexed="64"/>
      </top>
      <bottom/>
      <diagonal/>
    </border>
    <border>
      <left style="medium">
        <color indexed="64"/>
      </left>
      <right/>
      <top style="medium">
        <color theme="1"/>
      </top>
      <bottom/>
      <diagonal/>
    </border>
    <border>
      <left style="medium">
        <color theme="1"/>
      </left>
      <right style="medium">
        <color indexed="64"/>
      </right>
      <top/>
      <bottom/>
      <diagonal/>
    </border>
    <border>
      <left style="medium">
        <color indexed="64"/>
      </left>
      <right style="medium">
        <color theme="1"/>
      </right>
      <top/>
      <bottom style="medium">
        <color indexed="64"/>
      </bottom>
      <diagonal/>
    </border>
    <border>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style="medium">
        <color theme="1"/>
      </bottom>
      <diagonal/>
    </border>
    <border>
      <left/>
      <right/>
      <top style="medium">
        <color indexed="64"/>
      </top>
      <bottom style="medium">
        <color indexed="64"/>
      </bottom>
      <diagonal/>
    </border>
    <border>
      <left style="medium">
        <color indexed="64"/>
      </left>
      <right/>
      <top/>
      <bottom style="medium">
        <color theme="1"/>
      </bottom>
      <diagonal/>
    </border>
    <border>
      <left style="medium">
        <color indexed="64"/>
      </left>
      <right style="thin">
        <color indexed="64"/>
      </right>
      <top/>
      <bottom/>
      <diagonal/>
    </border>
    <border>
      <left style="medium">
        <color indexed="64"/>
      </left>
      <right style="thin">
        <color indexed="64"/>
      </right>
      <top/>
      <bottom style="medium">
        <color theme="1"/>
      </bottom>
      <diagonal/>
    </border>
    <border>
      <left/>
      <right style="medium">
        <color indexed="64"/>
      </right>
      <top style="medium">
        <color indexed="64"/>
      </top>
      <bottom style="thin">
        <color indexed="64"/>
      </bottom>
      <diagonal/>
    </border>
    <border>
      <left style="thin">
        <color indexed="64"/>
      </left>
      <right style="thin">
        <color indexed="64"/>
      </right>
      <top/>
      <bottom style="medium">
        <color theme="1"/>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Dashed">
        <color indexed="64"/>
      </bottom>
      <diagonal/>
    </border>
    <border>
      <left/>
      <right style="medium">
        <color indexed="64"/>
      </right>
      <top/>
      <bottom style="mediumDashed">
        <color indexed="64"/>
      </bottom>
      <diagonal/>
    </border>
    <border>
      <left/>
      <right style="medium">
        <color indexed="64"/>
      </right>
      <top style="mediumDashed">
        <color indexed="64"/>
      </top>
      <bottom style="mediumDashed">
        <color indexed="64"/>
      </bottom>
      <diagonal/>
    </border>
    <border>
      <left/>
      <right/>
      <top style="mediumDashed">
        <color indexed="64"/>
      </top>
      <bottom style="mediumDashed">
        <color indexed="64"/>
      </bottom>
      <diagonal/>
    </border>
    <border>
      <left style="medium">
        <color theme="1"/>
      </left>
      <right style="medium">
        <color theme="1"/>
      </right>
      <top/>
      <bottom/>
      <diagonal/>
    </border>
    <border>
      <left style="medium">
        <color indexed="64"/>
      </left>
      <right/>
      <top style="mediumDashed">
        <color indexed="64"/>
      </top>
      <bottom style="mediumDashed">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medium">
        <color theme="1"/>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theme="1"/>
      </top>
      <bottom/>
      <diagonal/>
    </border>
    <border>
      <left style="medium">
        <color indexed="64"/>
      </left>
      <right style="medium">
        <color indexed="64"/>
      </right>
      <top style="mediumDashed">
        <color indexed="64"/>
      </top>
      <bottom style="mediumDashed">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theme="1"/>
      </left>
      <right/>
      <top style="mediumDashed">
        <color indexed="64"/>
      </top>
      <bottom style="medium">
        <color indexed="64"/>
      </bottom>
      <diagonal/>
    </border>
    <border>
      <left/>
      <right style="medium">
        <color theme="1"/>
      </right>
      <top style="mediumDashed">
        <color indexed="64"/>
      </top>
      <bottom style="medium">
        <color indexed="64"/>
      </bottom>
      <diagonal/>
    </border>
    <border>
      <left style="medium">
        <color indexed="64"/>
      </left>
      <right style="thin">
        <color indexed="64"/>
      </right>
      <top style="medium">
        <color theme="1"/>
      </top>
      <bottom style="medium">
        <color theme="1"/>
      </bottom>
      <diagonal/>
    </border>
    <border>
      <left style="medium">
        <color indexed="64"/>
      </left>
      <right style="medium">
        <color indexed="64"/>
      </right>
      <top/>
      <bottom style="medium">
        <color theme="1"/>
      </bottom>
      <diagonal/>
    </border>
    <border>
      <left style="medium">
        <color theme="1"/>
      </left>
      <right style="medium">
        <color theme="1"/>
      </right>
      <top/>
      <bottom style="medium">
        <color indexed="64"/>
      </bottom>
      <diagonal/>
    </border>
    <border>
      <left style="medium">
        <color indexed="64"/>
      </left>
      <right/>
      <top style="mediumDashed">
        <color indexed="64"/>
      </top>
      <bottom/>
      <diagonal/>
    </border>
    <border>
      <left/>
      <right style="medium">
        <color indexed="64"/>
      </right>
      <top style="mediumDashed">
        <color indexed="64"/>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383">
    <xf numFmtId="0" fontId="0" fillId="0" borderId="0" xfId="0"/>
    <xf numFmtId="0" fontId="0" fillId="0" borderId="0" xfId="0" applyAlignment="1">
      <alignment horizontal="left" indent="1"/>
    </xf>
    <xf numFmtId="0" fontId="0" fillId="0" borderId="0" xfId="0" applyAlignment="1">
      <alignment horizontal="center"/>
    </xf>
    <xf numFmtId="0" fontId="4" fillId="0" borderId="0" xfId="0" applyFont="1"/>
    <xf numFmtId="165" fontId="0" fillId="0" borderId="0" xfId="0" applyNumberFormat="1"/>
    <xf numFmtId="0" fontId="0" fillId="0" borderId="0" xfId="0" applyAlignment="1">
      <alignment horizontal="center" wrapText="1"/>
    </xf>
    <xf numFmtId="0" fontId="0" fillId="0" borderId="0" xfId="0" applyFill="1" applyBorder="1"/>
    <xf numFmtId="2" fontId="0" fillId="0" borderId="0" xfId="0" applyNumberFormat="1"/>
    <xf numFmtId="2" fontId="0" fillId="0" borderId="0" xfId="0" applyNumberFormat="1" applyAlignment="1">
      <alignment horizontal="right"/>
    </xf>
    <xf numFmtId="0" fontId="0" fillId="3" borderId="0" xfId="0" applyFill="1" applyBorder="1"/>
    <xf numFmtId="0" fontId="0" fillId="3" borderId="0" xfId="0" applyFill="1" applyBorder="1" applyAlignment="1">
      <alignment horizontal="center"/>
    </xf>
    <xf numFmtId="0" fontId="0" fillId="3" borderId="0" xfId="0" applyFill="1" applyBorder="1" applyAlignment="1">
      <alignment horizontal="center" wrapText="1"/>
    </xf>
    <xf numFmtId="3" fontId="0" fillId="3" borderId="0" xfId="0" applyNumberFormat="1" applyFill="1" applyBorder="1"/>
    <xf numFmtId="3" fontId="4" fillId="3" borderId="0" xfId="0" applyNumberFormat="1" applyFont="1" applyFill="1" applyBorder="1"/>
    <xf numFmtId="0" fontId="7" fillId="3" borderId="5" xfId="0" applyFont="1" applyFill="1" applyBorder="1" applyAlignment="1">
      <alignment horizontal="center" wrapText="1"/>
    </xf>
    <xf numFmtId="9" fontId="0" fillId="3" borderId="0" xfId="2" applyFont="1" applyFill="1" applyBorder="1" applyProtection="1">
      <protection locked="0"/>
    </xf>
    <xf numFmtId="0" fontId="8" fillId="3" borderId="5" xfId="0" applyFont="1" applyFill="1" applyBorder="1" applyAlignment="1">
      <alignment horizontal="center" wrapText="1"/>
    </xf>
    <xf numFmtId="0" fontId="2" fillId="3" borderId="0" xfId="0" applyFont="1" applyFill="1" applyBorder="1"/>
    <xf numFmtId="3" fontId="2" fillId="3" borderId="0" xfId="0" applyNumberFormat="1" applyFont="1" applyFill="1" applyBorder="1"/>
    <xf numFmtId="9" fontId="2" fillId="3" borderId="0" xfId="2" applyFont="1" applyFill="1" applyBorder="1" applyProtection="1">
      <protection locked="0"/>
    </xf>
    <xf numFmtId="165" fontId="11" fillId="2" borderId="0" xfId="1" applyNumberFormat="1" applyFont="1" applyFill="1" applyBorder="1" applyProtection="1">
      <protection locked="0"/>
    </xf>
    <xf numFmtId="165" fontId="11" fillId="2" borderId="24" xfId="1" applyNumberFormat="1" applyFont="1" applyFill="1" applyBorder="1" applyProtection="1">
      <protection locked="0"/>
    </xf>
    <xf numFmtId="9" fontId="6" fillId="2" borderId="36" xfId="2" applyFont="1" applyFill="1" applyBorder="1" applyAlignment="1" applyProtection="1">
      <alignment horizontal="center"/>
      <protection locked="0"/>
    </xf>
    <xf numFmtId="9" fontId="6" fillId="2" borderId="46" xfId="2" applyFont="1" applyFill="1" applyBorder="1" applyAlignment="1" applyProtection="1">
      <alignment horizontal="center"/>
      <protection locked="0"/>
    </xf>
    <xf numFmtId="0" fontId="3" fillId="0" borderId="0" xfId="0" applyFont="1" applyProtection="1"/>
    <xf numFmtId="0" fontId="0" fillId="0" borderId="0" xfId="0" applyProtection="1"/>
    <xf numFmtId="0" fontId="0" fillId="0" borderId="0" xfId="0" applyFill="1" applyBorder="1" applyProtection="1"/>
    <xf numFmtId="0" fontId="6" fillId="3" borderId="0" xfId="0" applyFont="1" applyFill="1" applyBorder="1" applyAlignment="1" applyProtection="1"/>
    <xf numFmtId="0" fontId="6" fillId="4" borderId="32" xfId="0" applyFont="1" applyFill="1" applyBorder="1" applyProtection="1"/>
    <xf numFmtId="0" fontId="7" fillId="4" borderId="31" xfId="0" applyFont="1" applyFill="1" applyBorder="1" applyProtection="1"/>
    <xf numFmtId="0" fontId="7" fillId="4" borderId="42" xfId="0" applyFont="1" applyFill="1" applyBorder="1" applyAlignment="1" applyProtection="1">
      <alignment horizontal="center"/>
    </xf>
    <xf numFmtId="0" fontId="7" fillId="4" borderId="40" xfId="0" applyFont="1" applyFill="1" applyBorder="1" applyAlignment="1" applyProtection="1">
      <alignment horizontal="center" wrapText="1"/>
    </xf>
    <xf numFmtId="0" fontId="7" fillId="3" borderId="0" xfId="0" applyFont="1" applyFill="1" applyBorder="1" applyAlignment="1" applyProtection="1">
      <alignment horizontal="center" wrapText="1"/>
    </xf>
    <xf numFmtId="0" fontId="0" fillId="0" borderId="0" xfId="0" applyFill="1" applyBorder="1" applyAlignment="1" applyProtection="1">
      <alignment horizontal="center"/>
    </xf>
    <xf numFmtId="0" fontId="0" fillId="0" borderId="0" xfId="0" applyFill="1" applyBorder="1" applyAlignment="1" applyProtection="1">
      <alignment horizontal="center" wrapText="1"/>
    </xf>
    <xf numFmtId="0" fontId="6" fillId="4" borderId="29" xfId="0" applyFont="1" applyFill="1" applyBorder="1" applyProtection="1"/>
    <xf numFmtId="0" fontId="7" fillId="4" borderId="1" xfId="0" applyFont="1" applyFill="1" applyBorder="1" applyProtection="1"/>
    <xf numFmtId="0" fontId="7" fillId="4" borderId="30" xfId="0" applyFont="1" applyFill="1" applyBorder="1" applyProtection="1"/>
    <xf numFmtId="0" fontId="7" fillId="4" borderId="19" xfId="0" applyFont="1" applyFill="1" applyBorder="1" applyProtection="1"/>
    <xf numFmtId="0" fontId="7" fillId="3" borderId="0" xfId="0" applyFont="1" applyFill="1" applyBorder="1" applyProtection="1"/>
    <xf numFmtId="0" fontId="7" fillId="4" borderId="20" xfId="0" applyFont="1" applyFill="1" applyBorder="1" applyProtection="1"/>
    <xf numFmtId="0" fontId="9" fillId="4" borderId="31" xfId="0" applyFont="1" applyFill="1" applyBorder="1" applyProtection="1"/>
    <xf numFmtId="0" fontId="9" fillId="4" borderId="19" xfId="0" applyFont="1" applyFill="1" applyBorder="1" applyProtection="1"/>
    <xf numFmtId="9" fontId="9" fillId="3" borderId="0" xfId="2" applyFont="1" applyFill="1" applyBorder="1" applyProtection="1"/>
    <xf numFmtId="0" fontId="9" fillId="3" borderId="0" xfId="0" applyFont="1" applyFill="1" applyBorder="1" applyProtection="1"/>
    <xf numFmtId="0" fontId="5" fillId="0" borderId="0" xfId="0" applyFont="1" applyFill="1" applyBorder="1" applyProtection="1"/>
    <xf numFmtId="9" fontId="5" fillId="0" borderId="0" xfId="2" applyFont="1" applyFill="1" applyBorder="1" applyProtection="1"/>
    <xf numFmtId="0" fontId="7" fillId="4" borderId="18" xfId="0" applyFont="1" applyFill="1" applyBorder="1" applyAlignment="1" applyProtection="1">
      <alignment horizontal="left" indent="1"/>
    </xf>
    <xf numFmtId="165" fontId="9" fillId="4" borderId="0" xfId="1" applyNumberFormat="1" applyFont="1" applyFill="1" applyBorder="1" applyProtection="1"/>
    <xf numFmtId="43" fontId="9" fillId="4" borderId="19" xfId="0" applyNumberFormat="1" applyFont="1" applyFill="1" applyBorder="1" applyAlignment="1" applyProtection="1">
      <alignment horizontal="left" indent="2"/>
    </xf>
    <xf numFmtId="165" fontId="5" fillId="0" borderId="0" xfId="1" applyNumberFormat="1" applyFont="1" applyFill="1" applyBorder="1" applyProtection="1"/>
    <xf numFmtId="165" fontId="5" fillId="0" borderId="0" xfId="0" applyNumberFormat="1" applyFont="1" applyFill="1" applyBorder="1" applyAlignment="1" applyProtection="1">
      <alignment horizontal="left" indent="2"/>
    </xf>
    <xf numFmtId="0" fontId="7" fillId="4" borderId="21" xfId="0" applyFont="1" applyFill="1" applyBorder="1" applyAlignment="1" applyProtection="1">
      <alignment horizontal="left" indent="1"/>
    </xf>
    <xf numFmtId="43" fontId="9" fillId="4" borderId="25" xfId="0" applyNumberFormat="1" applyFont="1" applyFill="1" applyBorder="1" applyAlignment="1" applyProtection="1">
      <alignment horizontal="left" indent="2"/>
    </xf>
    <xf numFmtId="9" fontId="9" fillId="3" borderId="21" xfId="2" applyFont="1" applyFill="1" applyBorder="1" applyProtection="1"/>
    <xf numFmtId="0" fontId="9" fillId="3" borderId="24" xfId="0" applyFont="1" applyFill="1" applyBorder="1" applyProtection="1"/>
    <xf numFmtId="0" fontId="8" fillId="4" borderId="14" xfId="0" applyFont="1" applyFill="1" applyBorder="1" applyAlignment="1" applyProtection="1">
      <alignment horizontal="center" vertical="center" wrapText="1"/>
    </xf>
    <xf numFmtId="0" fontId="8" fillId="4" borderId="37" xfId="0" applyFont="1" applyFill="1" applyBorder="1" applyAlignment="1" applyProtection="1">
      <alignment horizontal="center" vertical="center" wrapText="1"/>
    </xf>
    <xf numFmtId="3" fontId="0" fillId="0" borderId="0" xfId="0" applyNumberFormat="1" applyFill="1" applyBorder="1" applyProtection="1"/>
    <xf numFmtId="9" fontId="0" fillId="0" borderId="0" xfId="2" applyFont="1" applyFill="1" applyBorder="1" applyProtection="1"/>
    <xf numFmtId="3" fontId="4" fillId="0" borderId="0" xfId="0" applyNumberFormat="1" applyFont="1" applyFill="1" applyBorder="1" applyProtection="1"/>
    <xf numFmtId="0" fontId="0" fillId="0" borderId="0" xfId="0" applyFill="1" applyProtection="1"/>
    <xf numFmtId="0" fontId="0" fillId="0" borderId="15" xfId="0" applyFill="1" applyBorder="1" applyProtection="1"/>
    <xf numFmtId="166" fontId="13" fillId="4" borderId="35" xfId="0" applyNumberFormat="1" applyFont="1" applyFill="1" applyBorder="1" applyProtection="1"/>
    <xf numFmtId="3" fontId="6" fillId="4" borderId="38" xfId="0" applyNumberFormat="1" applyFont="1" applyFill="1" applyBorder="1" applyAlignment="1" applyProtection="1">
      <alignment horizontal="center"/>
    </xf>
    <xf numFmtId="0" fontId="0" fillId="3" borderId="0" xfId="0" applyFill="1" applyProtection="1"/>
    <xf numFmtId="0" fontId="0" fillId="3" borderId="0" xfId="0" applyFill="1" applyBorder="1" applyProtection="1"/>
    <xf numFmtId="3" fontId="7" fillId="3" borderId="0" xfId="0" applyNumberFormat="1" applyFont="1" applyFill="1" applyBorder="1" applyProtection="1"/>
    <xf numFmtId="9" fontId="6" fillId="3" borderId="0" xfId="2" applyFont="1" applyFill="1" applyBorder="1" applyProtection="1"/>
    <xf numFmtId="3" fontId="6" fillId="3" borderId="0" xfId="0" applyNumberFormat="1" applyFont="1" applyFill="1" applyBorder="1" applyProtection="1"/>
    <xf numFmtId="9" fontId="0" fillId="3" borderId="0" xfId="2" applyFont="1" applyFill="1" applyBorder="1" applyProtection="1"/>
    <xf numFmtId="0" fontId="4" fillId="3" borderId="0" xfId="0" applyFont="1" applyFill="1" applyBorder="1" applyAlignment="1" applyProtection="1"/>
    <xf numFmtId="0" fontId="4" fillId="6" borderId="21" xfId="0" applyFont="1" applyFill="1" applyBorder="1" applyProtection="1"/>
    <xf numFmtId="0" fontId="0" fillId="6" borderId="57" xfId="0" applyFill="1" applyBorder="1" applyProtection="1"/>
    <xf numFmtId="0" fontId="0" fillId="6" borderId="22" xfId="0" applyFill="1" applyBorder="1" applyAlignment="1" applyProtection="1">
      <alignment horizontal="center"/>
    </xf>
    <xf numFmtId="0" fontId="0" fillId="6" borderId="40" xfId="0" applyFill="1" applyBorder="1" applyAlignment="1" applyProtection="1">
      <alignment horizontal="center" wrapText="1"/>
    </xf>
    <xf numFmtId="0" fontId="0" fillId="3" borderId="0" xfId="0" applyFill="1" applyBorder="1" applyAlignment="1" applyProtection="1">
      <alignment horizontal="center" wrapText="1"/>
    </xf>
    <xf numFmtId="0" fontId="4" fillId="6" borderId="18" xfId="0" applyFont="1" applyFill="1" applyBorder="1" applyProtection="1"/>
    <xf numFmtId="0" fontId="0" fillId="6" borderId="0" xfId="0" applyFill="1" applyBorder="1" applyProtection="1"/>
    <xf numFmtId="0" fontId="0" fillId="6" borderId="1" xfId="0" applyFill="1" applyBorder="1" applyProtection="1"/>
    <xf numFmtId="0" fontId="0" fillId="6" borderId="19" xfId="0" applyFill="1" applyBorder="1" applyProtection="1"/>
    <xf numFmtId="0" fontId="0" fillId="6" borderId="20" xfId="0" applyFont="1" applyFill="1" applyBorder="1" applyProtection="1"/>
    <xf numFmtId="0" fontId="5" fillId="6" borderId="0" xfId="0" applyFont="1" applyFill="1" applyBorder="1" applyProtection="1"/>
    <xf numFmtId="0" fontId="5" fillId="6" borderId="19" xfId="0" applyFont="1" applyFill="1" applyBorder="1" applyProtection="1"/>
    <xf numFmtId="9" fontId="5" fillId="3" borderId="0" xfId="2" applyFont="1" applyFill="1" applyBorder="1" applyProtection="1"/>
    <xf numFmtId="0" fontId="5" fillId="3" borderId="0" xfId="0" applyFont="1" applyFill="1" applyBorder="1" applyProtection="1"/>
    <xf numFmtId="0" fontId="0" fillId="6" borderId="18" xfId="0" applyFill="1" applyBorder="1" applyAlignment="1" applyProtection="1">
      <alignment horizontal="left" indent="1"/>
    </xf>
    <xf numFmtId="165" fontId="5" fillId="6" borderId="1" xfId="1" applyNumberFormat="1" applyFont="1" applyFill="1" applyBorder="1" applyProtection="1"/>
    <xf numFmtId="164" fontId="5" fillId="6" borderId="19" xfId="0" applyNumberFormat="1" applyFont="1" applyFill="1" applyBorder="1" applyProtection="1"/>
    <xf numFmtId="0" fontId="0" fillId="6" borderId="32" xfId="0" applyFill="1" applyBorder="1" applyAlignment="1" applyProtection="1">
      <alignment horizontal="left" indent="1"/>
    </xf>
    <xf numFmtId="164" fontId="5" fillId="6" borderId="25" xfId="0" applyNumberFormat="1" applyFont="1" applyFill="1" applyBorder="1" applyProtection="1"/>
    <xf numFmtId="9" fontId="5" fillId="3" borderId="21" xfId="2" applyFont="1" applyFill="1" applyBorder="1" applyProtection="1"/>
    <xf numFmtId="0" fontId="7" fillId="0" borderId="19" xfId="0" applyFont="1" applyFill="1" applyBorder="1" applyProtection="1"/>
    <xf numFmtId="0" fontId="8" fillId="6" borderId="39" xfId="0" applyFont="1" applyFill="1" applyBorder="1" applyAlignment="1" applyProtection="1">
      <alignment horizontal="center" wrapText="1"/>
    </xf>
    <xf numFmtId="0" fontId="8" fillId="6" borderId="45" xfId="0" applyFont="1" applyFill="1" applyBorder="1" applyAlignment="1" applyProtection="1">
      <alignment horizontal="center" vertical="center" wrapText="1"/>
    </xf>
    <xf numFmtId="3" fontId="13" fillId="6" borderId="44" xfId="0" applyNumberFormat="1" applyFont="1" applyFill="1" applyBorder="1" applyProtection="1"/>
    <xf numFmtId="3" fontId="6" fillId="6" borderId="40" xfId="0" applyNumberFormat="1" applyFont="1" applyFill="1" applyBorder="1" applyAlignment="1" applyProtection="1">
      <alignment horizontal="center" vertical="center"/>
    </xf>
    <xf numFmtId="0" fontId="0" fillId="0" borderId="24" xfId="0" applyBorder="1" applyProtection="1"/>
    <xf numFmtId="0" fontId="12" fillId="5" borderId="48" xfId="0" applyFont="1" applyFill="1" applyBorder="1" applyProtection="1"/>
    <xf numFmtId="0" fontId="0" fillId="5" borderId="24" xfId="0" applyFill="1" applyBorder="1" applyProtection="1"/>
    <xf numFmtId="1" fontId="0" fillId="5" borderId="24" xfId="0" applyNumberFormat="1" applyFill="1" applyBorder="1" applyProtection="1"/>
    <xf numFmtId="0" fontId="0" fillId="5" borderId="0" xfId="0" applyFill="1" applyProtection="1"/>
    <xf numFmtId="0" fontId="0" fillId="5" borderId="16" xfId="0" applyFill="1" applyBorder="1" applyProtection="1"/>
    <xf numFmtId="9" fontId="0" fillId="0" borderId="0" xfId="2" applyFont="1" applyProtection="1"/>
    <xf numFmtId="0" fontId="0" fillId="5" borderId="26" xfId="0" applyFill="1" applyBorder="1" applyAlignment="1" applyProtection="1">
      <alignment horizontal="center"/>
    </xf>
    <xf numFmtId="0" fontId="0" fillId="5" borderId="17" xfId="0" applyFill="1" applyBorder="1" applyAlignment="1" applyProtection="1">
      <alignment horizontal="center" wrapText="1"/>
    </xf>
    <xf numFmtId="0" fontId="4" fillId="5" borderId="48" xfId="0" applyFont="1" applyFill="1" applyBorder="1" applyProtection="1"/>
    <xf numFmtId="0" fontId="0" fillId="5" borderId="15" xfId="0" applyFill="1" applyBorder="1" applyProtection="1"/>
    <xf numFmtId="0" fontId="0" fillId="5" borderId="33" xfId="0" applyFill="1" applyBorder="1" applyProtection="1"/>
    <xf numFmtId="0" fontId="0" fillId="5" borderId="19" xfId="0" applyFill="1" applyBorder="1" applyProtection="1"/>
    <xf numFmtId="0" fontId="0" fillId="5" borderId="53" xfId="0" applyFill="1" applyBorder="1" applyAlignment="1" applyProtection="1">
      <alignment horizontal="left" indent="1"/>
    </xf>
    <xf numFmtId="0" fontId="0" fillId="5" borderId="54" xfId="0" applyFill="1" applyBorder="1" applyProtection="1"/>
    <xf numFmtId="165" fontId="0" fillId="5" borderId="7" xfId="1" applyNumberFormat="1" applyFont="1" applyFill="1" applyBorder="1" applyProtection="1"/>
    <xf numFmtId="164" fontId="0" fillId="5" borderId="54" xfId="0" applyNumberFormat="1" applyFill="1" applyBorder="1" applyProtection="1"/>
    <xf numFmtId="0" fontId="0" fillId="5" borderId="55" xfId="0" applyFill="1" applyBorder="1" applyProtection="1"/>
    <xf numFmtId="165" fontId="0" fillId="5" borderId="56" xfId="1" applyNumberFormat="1" applyFont="1" applyFill="1" applyBorder="1" applyProtection="1"/>
    <xf numFmtId="0" fontId="0" fillId="5" borderId="49" xfId="0" applyFill="1" applyBorder="1" applyAlignment="1" applyProtection="1">
      <alignment horizontal="left" indent="1"/>
    </xf>
    <xf numFmtId="165" fontId="0" fillId="5" borderId="0" xfId="1" applyNumberFormat="1" applyFont="1" applyFill="1" applyBorder="1" applyProtection="1"/>
    <xf numFmtId="164" fontId="0" fillId="5" borderId="19" xfId="0" applyNumberFormat="1" applyFill="1" applyBorder="1" applyProtection="1"/>
    <xf numFmtId="0" fontId="0" fillId="5" borderId="50" xfId="0" applyFill="1" applyBorder="1" applyAlignment="1" applyProtection="1">
      <alignment horizontal="left" indent="1"/>
    </xf>
    <xf numFmtId="0" fontId="0" fillId="5" borderId="25" xfId="0" applyFill="1" applyBorder="1" applyProtection="1"/>
    <xf numFmtId="165" fontId="0" fillId="5" borderId="24" xfId="1" applyNumberFormat="1" applyFont="1" applyFill="1" applyBorder="1" applyProtection="1"/>
    <xf numFmtId="164" fontId="0" fillId="5" borderId="25" xfId="0" applyNumberFormat="1" applyFill="1" applyBorder="1" applyProtection="1"/>
    <xf numFmtId="0" fontId="8" fillId="5" borderId="59" xfId="0" applyFont="1" applyFill="1" applyBorder="1" applyAlignment="1" applyProtection="1">
      <alignment horizontal="center" wrapText="1"/>
    </xf>
    <xf numFmtId="0" fontId="8" fillId="5" borderId="33" xfId="0" applyFont="1" applyFill="1" applyBorder="1" applyAlignment="1" applyProtection="1">
      <alignment horizontal="center" wrapText="1"/>
    </xf>
    <xf numFmtId="0" fontId="0" fillId="0" borderId="21" xfId="0" applyFill="1" applyBorder="1" applyProtection="1"/>
    <xf numFmtId="0" fontId="0" fillId="0" borderId="24" xfId="0" applyFill="1" applyBorder="1" applyProtection="1"/>
    <xf numFmtId="3" fontId="13" fillId="5" borderId="43" xfId="0" applyNumberFormat="1" applyFont="1" applyFill="1" applyBorder="1" applyAlignment="1" applyProtection="1">
      <alignment horizontal="right" indent="1"/>
    </xf>
    <xf numFmtId="3" fontId="4" fillId="5" borderId="61" xfId="0" applyNumberFormat="1" applyFont="1" applyFill="1" applyBorder="1" applyAlignment="1" applyProtection="1">
      <alignment horizontal="center" vertical="center"/>
    </xf>
    <xf numFmtId="3" fontId="13" fillId="5" borderId="35" xfId="0" applyNumberFormat="1" applyFont="1" applyFill="1" applyBorder="1" applyAlignment="1" applyProtection="1">
      <alignment horizontal="right" indent="1"/>
    </xf>
    <xf numFmtId="0" fontId="0" fillId="0" borderId="0" xfId="0" applyBorder="1" applyProtection="1"/>
    <xf numFmtId="0" fontId="0" fillId="0" borderId="15" xfId="0" applyBorder="1" applyProtection="1"/>
    <xf numFmtId="165" fontId="0" fillId="0" borderId="0" xfId="0" applyNumberFormat="1" applyBorder="1" applyProtection="1"/>
    <xf numFmtId="165" fontId="0" fillId="3" borderId="0" xfId="1" applyNumberFormat="1" applyFont="1" applyFill="1" applyBorder="1" applyProtection="1"/>
    <xf numFmtId="165" fontId="0" fillId="3" borderId="0" xfId="0" applyNumberFormat="1" applyFill="1" applyBorder="1" applyProtection="1"/>
    <xf numFmtId="3" fontId="0" fillId="3" borderId="0" xfId="0" applyNumberFormat="1" applyFill="1" applyBorder="1" applyProtection="1"/>
    <xf numFmtId="3" fontId="4" fillId="3" borderId="0" xfId="0" applyNumberFormat="1" applyFont="1" applyFill="1" applyBorder="1" applyProtection="1"/>
    <xf numFmtId="165" fontId="11" fillId="2" borderId="1" xfId="1" applyNumberFormat="1" applyFont="1" applyFill="1" applyBorder="1" applyProtection="1">
      <protection locked="0"/>
    </xf>
    <xf numFmtId="165" fontId="11" fillId="2" borderId="15" xfId="1" applyNumberFormat="1" applyFont="1" applyFill="1" applyBorder="1" applyProtection="1">
      <protection locked="0"/>
    </xf>
    <xf numFmtId="165" fontId="5" fillId="6" borderId="22" xfId="1" applyNumberFormat="1" applyFont="1" applyFill="1" applyBorder="1" applyProtection="1"/>
    <xf numFmtId="0" fontId="7" fillId="0" borderId="33" xfId="0" applyFont="1" applyFill="1" applyBorder="1" applyProtection="1"/>
    <xf numFmtId="0" fontId="0" fillId="5" borderId="65" xfId="0" applyFill="1" applyBorder="1" applyAlignment="1" applyProtection="1">
      <alignment horizontal="left" indent="1"/>
    </xf>
    <xf numFmtId="164" fontId="0" fillId="5" borderId="56" xfId="0" applyNumberFormat="1" applyFill="1" applyBorder="1" applyProtection="1"/>
    <xf numFmtId="9" fontId="0" fillId="3" borderId="18" xfId="2" applyFont="1" applyFill="1" applyBorder="1" applyProtection="1"/>
    <xf numFmtId="166" fontId="6" fillId="4" borderId="38" xfId="0" applyNumberFormat="1" applyFont="1" applyFill="1" applyBorder="1" applyAlignment="1" applyProtection="1">
      <alignment horizontal="center"/>
    </xf>
    <xf numFmtId="166" fontId="6" fillId="6" borderId="40" xfId="0" applyNumberFormat="1" applyFont="1" applyFill="1" applyBorder="1" applyAlignment="1" applyProtection="1">
      <alignment horizontal="center" vertical="center"/>
    </xf>
    <xf numFmtId="0" fontId="12" fillId="7" borderId="48" xfId="0" applyFont="1" applyFill="1" applyBorder="1" applyProtection="1"/>
    <xf numFmtId="0" fontId="0" fillId="7" borderId="24" xfId="0" applyFill="1" applyBorder="1" applyProtection="1"/>
    <xf numFmtId="1" fontId="0" fillId="7" borderId="24" xfId="0" applyNumberFormat="1" applyFill="1" applyBorder="1" applyProtection="1"/>
    <xf numFmtId="0" fontId="0" fillId="7" borderId="0" xfId="0" applyFill="1" applyProtection="1"/>
    <xf numFmtId="0" fontId="0" fillId="7" borderId="40" xfId="0" applyFill="1" applyBorder="1" applyProtection="1"/>
    <xf numFmtId="0" fontId="0" fillId="7" borderId="26" xfId="0" applyFill="1" applyBorder="1" applyAlignment="1" applyProtection="1">
      <alignment horizontal="center"/>
    </xf>
    <xf numFmtId="0" fontId="0" fillId="7" borderId="17" xfId="0" applyFill="1" applyBorder="1" applyAlignment="1" applyProtection="1">
      <alignment horizontal="center" wrapText="1"/>
    </xf>
    <xf numFmtId="0" fontId="8" fillId="7" borderId="59" xfId="0" applyFont="1" applyFill="1" applyBorder="1" applyAlignment="1" applyProtection="1">
      <alignment horizontal="center" wrapText="1"/>
    </xf>
    <xf numFmtId="0" fontId="0" fillId="7" borderId="33" xfId="0" applyFill="1" applyBorder="1" applyAlignment="1" applyProtection="1">
      <alignment vertical="center"/>
    </xf>
    <xf numFmtId="0" fontId="0" fillId="7" borderId="50" xfId="0" applyFill="1" applyBorder="1" applyAlignment="1" applyProtection="1">
      <alignment vertical="center"/>
    </xf>
    <xf numFmtId="9" fontId="0" fillId="3" borderId="0" xfId="2" applyFont="1" applyFill="1" applyProtection="1"/>
    <xf numFmtId="0" fontId="18" fillId="0" borderId="0" xfId="0" applyFont="1" applyBorder="1" applyAlignment="1" applyProtection="1">
      <alignment wrapText="1"/>
    </xf>
    <xf numFmtId="0" fontId="19" fillId="5" borderId="48" xfId="0" applyFont="1" applyFill="1" applyBorder="1" applyAlignment="1" applyProtection="1">
      <alignment horizontal="center" vertical="center"/>
    </xf>
    <xf numFmtId="0" fontId="21" fillId="0" borderId="0" xfId="0" applyFont="1" applyProtection="1"/>
    <xf numFmtId="0" fontId="21" fillId="0" borderId="24" xfId="0" applyFont="1" applyBorder="1" applyProtection="1"/>
    <xf numFmtId="0" fontId="21" fillId="0" borderId="0" xfId="0" applyFont="1" applyBorder="1" applyProtection="1"/>
    <xf numFmtId="0" fontId="21" fillId="0" borderId="0" xfId="0" applyFont="1" applyFill="1" applyBorder="1" applyProtection="1"/>
    <xf numFmtId="0" fontId="4" fillId="7" borderId="48" xfId="0" applyFont="1" applyFill="1" applyBorder="1" applyProtection="1"/>
    <xf numFmtId="0" fontId="21" fillId="7" borderId="24" xfId="0" applyFont="1" applyFill="1" applyBorder="1" applyProtection="1"/>
    <xf numFmtId="1" fontId="21" fillId="7" borderId="24" xfId="0" applyNumberFormat="1" applyFont="1" applyFill="1" applyBorder="1" applyProtection="1"/>
    <xf numFmtId="0" fontId="21" fillId="7" borderId="0" xfId="0" applyFont="1" applyFill="1" applyProtection="1"/>
    <xf numFmtId="0" fontId="21" fillId="7" borderId="40" xfId="0" applyFont="1" applyFill="1" applyBorder="1" applyProtection="1"/>
    <xf numFmtId="9" fontId="21" fillId="3" borderId="0" xfId="2" applyFont="1" applyFill="1" applyProtection="1"/>
    <xf numFmtId="0" fontId="21" fillId="3" borderId="0" xfId="0" applyFont="1" applyFill="1" applyProtection="1"/>
    <xf numFmtId="0" fontId="21" fillId="3" borderId="0" xfId="0" applyFont="1" applyFill="1" applyBorder="1" applyProtection="1"/>
    <xf numFmtId="0" fontId="21" fillId="7" borderId="26" xfId="0" applyFont="1" applyFill="1" applyBorder="1" applyAlignment="1" applyProtection="1">
      <alignment horizontal="center"/>
    </xf>
    <xf numFmtId="0" fontId="21" fillId="7" borderId="17" xfId="0" applyFont="1" applyFill="1" applyBorder="1" applyAlignment="1" applyProtection="1">
      <alignment horizontal="center" wrapText="1"/>
    </xf>
    <xf numFmtId="0" fontId="6" fillId="7" borderId="59" xfId="0" applyFont="1" applyFill="1" applyBorder="1" applyAlignment="1" applyProtection="1">
      <alignment horizontal="center" wrapText="1"/>
    </xf>
    <xf numFmtId="0" fontId="21" fillId="7" borderId="33" xfId="0" applyFont="1" applyFill="1" applyBorder="1" applyAlignment="1" applyProtection="1">
      <alignment vertical="center"/>
    </xf>
    <xf numFmtId="0" fontId="21" fillId="7" borderId="50" xfId="0" applyFont="1" applyFill="1" applyBorder="1" applyAlignment="1" applyProtection="1">
      <alignment vertical="center"/>
    </xf>
    <xf numFmtId="9" fontId="21" fillId="3" borderId="0" xfId="2" applyFont="1" applyFill="1" applyBorder="1" applyProtection="1"/>
    <xf numFmtId="165" fontId="21" fillId="3" borderId="0" xfId="1" applyNumberFormat="1" applyFont="1" applyFill="1" applyBorder="1" applyProtection="1"/>
    <xf numFmtId="165" fontId="21" fillId="3" borderId="0" xfId="0" applyNumberFormat="1" applyFont="1" applyFill="1" applyBorder="1" applyProtection="1"/>
    <xf numFmtId="3" fontId="21" fillId="3" borderId="0" xfId="0" applyNumberFormat="1" applyFont="1" applyFill="1" applyBorder="1" applyProtection="1"/>
    <xf numFmtId="0" fontId="23" fillId="0" borderId="0" xfId="0" applyFont="1" applyBorder="1" applyProtection="1"/>
    <xf numFmtId="0" fontId="23" fillId="0" borderId="0" xfId="0" applyFont="1" applyFill="1" applyBorder="1" applyProtection="1"/>
    <xf numFmtId="0" fontId="23" fillId="3" borderId="0" xfId="0" applyFont="1" applyFill="1" applyBorder="1" applyProtection="1"/>
    <xf numFmtId="165" fontId="23" fillId="0" borderId="0" xfId="0" applyNumberFormat="1" applyFont="1" applyBorder="1" applyProtection="1"/>
    <xf numFmtId="9" fontId="23" fillId="3" borderId="0" xfId="2" applyFont="1" applyFill="1" applyBorder="1" applyProtection="1"/>
    <xf numFmtId="0" fontId="8" fillId="7" borderId="69" xfId="0" applyFont="1" applyFill="1" applyBorder="1" applyAlignment="1" applyProtection="1">
      <alignment horizontal="center" wrapText="1"/>
    </xf>
    <xf numFmtId="0" fontId="0" fillId="0" borderId="19" xfId="0" applyBorder="1" applyProtection="1"/>
    <xf numFmtId="165" fontId="11" fillId="2" borderId="22" xfId="1" applyNumberFormat="1" applyFont="1" applyFill="1" applyBorder="1" applyProtection="1">
      <protection locked="0"/>
    </xf>
    <xf numFmtId="0" fontId="6" fillId="7" borderId="69" xfId="0" applyFont="1" applyFill="1" applyBorder="1" applyAlignment="1" applyProtection="1">
      <alignment horizontal="center" wrapText="1"/>
    </xf>
    <xf numFmtId="0" fontId="8" fillId="0" borderId="33" xfId="0" applyFont="1" applyFill="1" applyBorder="1" applyAlignment="1" applyProtection="1">
      <alignment horizontal="center" vertical="center"/>
    </xf>
    <xf numFmtId="0" fontId="5" fillId="6" borderId="74" xfId="0" applyFont="1" applyFill="1" applyBorder="1" applyProtection="1"/>
    <xf numFmtId="0" fontId="5" fillId="8" borderId="0" xfId="0" applyFont="1" applyFill="1" applyBorder="1" applyProtection="1"/>
    <xf numFmtId="0" fontId="5" fillId="8" borderId="24" xfId="0" applyFont="1" applyFill="1" applyBorder="1" applyProtection="1"/>
    <xf numFmtId="0" fontId="27" fillId="8" borderId="21" xfId="0" applyFont="1" applyFill="1" applyBorder="1" applyProtection="1"/>
    <xf numFmtId="0" fontId="28" fillId="8" borderId="57" xfId="0" applyFont="1" applyFill="1" applyBorder="1" applyProtection="1"/>
    <xf numFmtId="0" fontId="28" fillId="8" borderId="22" xfId="0" applyFont="1" applyFill="1" applyBorder="1" applyAlignment="1" applyProtection="1">
      <alignment horizontal="center"/>
    </xf>
    <xf numFmtId="0" fontId="28" fillId="8" borderId="40" xfId="0" applyFont="1" applyFill="1" applyBorder="1" applyAlignment="1" applyProtection="1">
      <alignment horizontal="center" wrapText="1"/>
    </xf>
    <xf numFmtId="0" fontId="27" fillId="8" borderId="18" xfId="0" applyFont="1" applyFill="1" applyBorder="1" applyProtection="1"/>
    <xf numFmtId="0" fontId="28" fillId="8" borderId="0" xfId="0" applyFont="1" applyFill="1" applyBorder="1" applyProtection="1"/>
    <xf numFmtId="0" fontId="28" fillId="8" borderId="1" xfId="0" applyFont="1" applyFill="1" applyBorder="1" applyProtection="1"/>
    <xf numFmtId="0" fontId="28" fillId="8" borderId="19" xfId="0" applyFont="1" applyFill="1" applyBorder="1" applyProtection="1"/>
    <xf numFmtId="0" fontId="28" fillId="8" borderId="18" xfId="0" applyFont="1" applyFill="1" applyBorder="1" applyAlignment="1" applyProtection="1">
      <alignment horizontal="left" indent="1"/>
    </xf>
    <xf numFmtId="0" fontId="28" fillId="8" borderId="21" xfId="0" applyFont="1" applyFill="1" applyBorder="1" applyAlignment="1" applyProtection="1">
      <alignment horizontal="left" indent="1"/>
    </xf>
    <xf numFmtId="1" fontId="30" fillId="8" borderId="19" xfId="0" applyNumberFormat="1" applyFont="1" applyFill="1" applyBorder="1" applyProtection="1"/>
    <xf numFmtId="1" fontId="30" fillId="8" borderId="25" xfId="0" applyNumberFormat="1" applyFont="1" applyFill="1" applyBorder="1" applyProtection="1"/>
    <xf numFmtId="3" fontId="30" fillId="8" borderId="72" xfId="0" applyNumberFormat="1" applyFont="1" applyFill="1" applyBorder="1" applyProtection="1"/>
    <xf numFmtId="1" fontId="31" fillId="8" borderId="19" xfId="0" applyNumberFormat="1" applyFont="1" applyFill="1" applyBorder="1" applyProtection="1"/>
    <xf numFmtId="1" fontId="31" fillId="8" borderId="50" xfId="0" applyNumberFormat="1" applyFont="1" applyFill="1" applyBorder="1" applyProtection="1"/>
    <xf numFmtId="0" fontId="26" fillId="8" borderId="73" xfId="0" applyFont="1" applyFill="1" applyBorder="1" applyAlignment="1" applyProtection="1">
      <alignment horizontal="center" wrapText="1"/>
    </xf>
    <xf numFmtId="0" fontId="25" fillId="8" borderId="39" xfId="0" applyFont="1" applyFill="1" applyBorder="1" applyAlignment="1" applyProtection="1">
      <alignment horizontal="center" wrapText="1"/>
    </xf>
    <xf numFmtId="0" fontId="25" fillId="8" borderId="45" xfId="0" applyFont="1" applyFill="1" applyBorder="1" applyAlignment="1" applyProtection="1">
      <alignment horizontal="center" vertical="center" wrapText="1"/>
    </xf>
    <xf numFmtId="3" fontId="32" fillId="8" borderId="40" xfId="0" applyNumberFormat="1" applyFont="1" applyFill="1" applyBorder="1" applyAlignment="1" applyProtection="1">
      <alignment horizontal="center" vertical="center"/>
    </xf>
    <xf numFmtId="166" fontId="32" fillId="8" borderId="40" xfId="0" applyNumberFormat="1" applyFont="1" applyFill="1" applyBorder="1" applyAlignment="1" applyProtection="1">
      <alignment horizontal="center" vertical="center"/>
    </xf>
    <xf numFmtId="0" fontId="12" fillId="9" borderId="48" xfId="0" applyFont="1" applyFill="1" applyBorder="1" applyProtection="1"/>
    <xf numFmtId="0" fontId="0" fillId="9" borderId="0" xfId="0" applyFill="1" applyProtection="1"/>
    <xf numFmtId="0" fontId="0" fillId="9" borderId="26" xfId="0" applyFill="1" applyBorder="1" applyAlignment="1" applyProtection="1">
      <alignment horizontal="center"/>
    </xf>
    <xf numFmtId="0" fontId="0" fillId="9" borderId="17" xfId="0" applyFill="1" applyBorder="1" applyAlignment="1" applyProtection="1">
      <alignment horizontal="center" wrapText="1"/>
    </xf>
    <xf numFmtId="0" fontId="8" fillId="9" borderId="59" xfId="0" applyFont="1" applyFill="1" applyBorder="1" applyAlignment="1" applyProtection="1">
      <alignment horizontal="center" wrapText="1"/>
    </xf>
    <xf numFmtId="0" fontId="8" fillId="9" borderId="69" xfId="0" applyFont="1" applyFill="1" applyBorder="1" applyAlignment="1" applyProtection="1">
      <alignment horizontal="center" wrapText="1"/>
    </xf>
    <xf numFmtId="0" fontId="0" fillId="9" borderId="50" xfId="0" applyFill="1" applyBorder="1" applyAlignment="1" applyProtection="1">
      <alignment vertical="center"/>
    </xf>
    <xf numFmtId="0" fontId="0" fillId="9" borderId="33" xfId="0" applyFill="1" applyBorder="1" applyAlignment="1" applyProtection="1">
      <alignment vertical="center"/>
    </xf>
    <xf numFmtId="0" fontId="0" fillId="9" borderId="51" xfId="0" applyFill="1" applyBorder="1" applyProtection="1"/>
    <xf numFmtId="0" fontId="0" fillId="9" borderId="41" xfId="0" applyFill="1" applyBorder="1" applyProtection="1"/>
    <xf numFmtId="1" fontId="0" fillId="9" borderId="41" xfId="0" applyNumberFormat="1" applyFill="1" applyBorder="1" applyProtection="1"/>
    <xf numFmtId="0" fontId="0" fillId="9" borderId="15" xfId="0" applyFill="1" applyBorder="1" applyProtection="1"/>
    <xf numFmtId="0" fontId="0" fillId="9" borderId="16" xfId="0" applyFill="1" applyBorder="1" applyProtection="1"/>
    <xf numFmtId="0" fontId="0" fillId="0" borderId="24" xfId="0" applyBorder="1"/>
    <xf numFmtId="3" fontId="4" fillId="9" borderId="67" xfId="0" applyNumberFormat="1" applyFont="1" applyFill="1" applyBorder="1" applyAlignment="1" applyProtection="1">
      <alignment horizontal="center" vertical="center"/>
    </xf>
    <xf numFmtId="3" fontId="4" fillId="9" borderId="68" xfId="0" applyNumberFormat="1" applyFont="1" applyFill="1" applyBorder="1" applyAlignment="1" applyProtection="1">
      <alignment horizontal="center" vertical="center"/>
    </xf>
    <xf numFmtId="0" fontId="2" fillId="3" borderId="0" xfId="0" applyFont="1" applyFill="1" applyBorder="1" applyAlignment="1" applyProtection="1">
      <alignment horizontal="center" vertical="center"/>
    </xf>
    <xf numFmtId="49" fontId="0" fillId="0" borderId="15" xfId="0" applyNumberFormat="1" applyBorder="1" applyAlignment="1" applyProtection="1">
      <alignment horizontal="left" vertical="top" wrapText="1"/>
    </xf>
    <xf numFmtId="49" fontId="0" fillId="0" borderId="0" xfId="0" applyNumberFormat="1" applyBorder="1" applyAlignment="1" applyProtection="1">
      <alignment horizontal="left" vertical="top" wrapText="1"/>
    </xf>
    <xf numFmtId="0" fontId="0" fillId="9" borderId="51" xfId="0" applyFill="1" applyBorder="1" applyAlignment="1" applyProtection="1">
      <alignment horizontal="left" wrapText="1"/>
    </xf>
    <xf numFmtId="0" fontId="0" fillId="9" borderId="41" xfId="0" applyFill="1" applyBorder="1" applyAlignment="1" applyProtection="1">
      <alignment horizontal="left" wrapText="1"/>
    </xf>
    <xf numFmtId="0" fontId="0" fillId="9" borderId="62" xfId="0" applyFill="1" applyBorder="1" applyAlignment="1" applyProtection="1">
      <alignment horizontal="left" wrapText="1"/>
    </xf>
    <xf numFmtId="0" fontId="0" fillId="9" borderId="63" xfId="0" applyFill="1" applyBorder="1" applyAlignment="1" applyProtection="1">
      <alignment horizontal="center" vertical="center"/>
    </xf>
    <xf numFmtId="0" fontId="0" fillId="9" borderId="15" xfId="0" applyFill="1" applyBorder="1" applyAlignment="1" applyProtection="1">
      <alignment horizontal="center" vertical="center"/>
    </xf>
    <xf numFmtId="0" fontId="0" fillId="9" borderId="33" xfId="0" applyFill="1" applyBorder="1" applyAlignment="1" applyProtection="1">
      <alignment horizontal="center" vertical="center"/>
    </xf>
    <xf numFmtId="0" fontId="0" fillId="9" borderId="21" xfId="0" applyFill="1" applyBorder="1" applyAlignment="1" applyProtection="1">
      <alignment horizontal="center" vertical="center"/>
    </xf>
    <xf numFmtId="0" fontId="0" fillId="9" borderId="24" xfId="0" applyFill="1" applyBorder="1" applyAlignment="1" applyProtection="1">
      <alignment horizontal="center" vertical="center"/>
    </xf>
    <xf numFmtId="0" fontId="0" fillId="9" borderId="25" xfId="0" applyFill="1" applyBorder="1" applyAlignment="1" applyProtection="1">
      <alignment horizontal="center" vertical="center"/>
    </xf>
    <xf numFmtId="165" fontId="11" fillId="2" borderId="63" xfId="1" applyNumberFormat="1" applyFont="1" applyFill="1" applyBorder="1" applyAlignment="1" applyProtection="1">
      <alignment horizontal="center" vertical="center"/>
      <protection locked="0"/>
    </xf>
    <xf numFmtId="165" fontId="11" fillId="2" borderId="21" xfId="1" applyNumberFormat="1" applyFont="1" applyFill="1" applyBorder="1" applyAlignment="1" applyProtection="1">
      <alignment horizontal="center" vertical="center"/>
      <protection locked="0"/>
    </xf>
    <xf numFmtId="164" fontId="14" fillId="9" borderId="64" xfId="0" applyNumberFormat="1" applyFont="1" applyFill="1" applyBorder="1" applyAlignment="1" applyProtection="1">
      <alignment horizontal="center" vertical="center"/>
    </xf>
    <xf numFmtId="164" fontId="14" fillId="9" borderId="25" xfId="0" applyNumberFormat="1" applyFont="1" applyFill="1" applyBorder="1" applyAlignment="1" applyProtection="1">
      <alignment horizontal="center" vertical="center"/>
    </xf>
    <xf numFmtId="9" fontId="4" fillId="2" borderId="47" xfId="2" applyFont="1" applyFill="1" applyBorder="1" applyAlignment="1" applyProtection="1">
      <alignment horizontal="center" vertical="center"/>
      <protection locked="0"/>
    </xf>
    <xf numFmtId="9" fontId="4" fillId="2" borderId="60" xfId="2" applyFont="1" applyFill="1" applyBorder="1" applyAlignment="1" applyProtection="1">
      <alignment horizontal="center" vertical="center"/>
      <protection locked="0"/>
    </xf>
    <xf numFmtId="0" fontId="15" fillId="0" borderId="0" xfId="0" applyFont="1" applyAlignment="1" applyProtection="1">
      <alignment horizontal="left" vertical="center" wrapText="1"/>
    </xf>
    <xf numFmtId="0" fontId="15" fillId="0" borderId="24" xfId="0" applyFont="1" applyBorder="1" applyAlignment="1" applyProtection="1">
      <alignment horizontal="left" vertical="center" wrapText="1"/>
    </xf>
    <xf numFmtId="0" fontId="17" fillId="0" borderId="15" xfId="0" applyFont="1" applyFill="1" applyBorder="1" applyAlignment="1" applyProtection="1">
      <alignment horizontal="left" vertical="top" wrapText="1"/>
    </xf>
    <xf numFmtId="0" fontId="17" fillId="0" borderId="0" xfId="0" applyFont="1" applyFill="1" applyBorder="1" applyAlignment="1" applyProtection="1">
      <alignment horizontal="left" vertical="top" wrapText="1"/>
    </xf>
    <xf numFmtId="0" fontId="0" fillId="7" borderId="63" xfId="0" applyFill="1" applyBorder="1" applyAlignment="1" applyProtection="1">
      <alignment horizontal="center" vertical="center"/>
    </xf>
    <xf numFmtId="0" fontId="0" fillId="7" borderId="15" xfId="0" applyFill="1" applyBorder="1" applyAlignment="1" applyProtection="1">
      <alignment horizontal="center" vertical="center"/>
    </xf>
    <xf numFmtId="0" fontId="0" fillId="7" borderId="33" xfId="0" applyFill="1" applyBorder="1" applyAlignment="1" applyProtection="1">
      <alignment horizontal="center" vertical="center"/>
    </xf>
    <xf numFmtId="0" fontId="0" fillId="7" borderId="21" xfId="0" applyFill="1" applyBorder="1" applyAlignment="1" applyProtection="1">
      <alignment horizontal="center" vertical="center"/>
    </xf>
    <xf numFmtId="0" fontId="0" fillId="7" borderId="24" xfId="0" applyFill="1" applyBorder="1" applyAlignment="1" applyProtection="1">
      <alignment horizontal="center" vertical="center"/>
    </xf>
    <xf numFmtId="0" fontId="0" fillId="7" borderId="25" xfId="0" applyFill="1" applyBorder="1" applyAlignment="1" applyProtection="1">
      <alignment horizontal="center" vertical="center"/>
    </xf>
    <xf numFmtId="0" fontId="0" fillId="5" borderId="24" xfId="0" applyFill="1" applyBorder="1" applyAlignment="1" applyProtection="1">
      <alignment horizontal="center"/>
    </xf>
    <xf numFmtId="0" fontId="0" fillId="5" borderId="25" xfId="0" applyFill="1" applyBorder="1" applyAlignment="1" applyProtection="1">
      <alignment horizontal="center"/>
    </xf>
    <xf numFmtId="0" fontId="0" fillId="5" borderId="58" xfId="0" applyFill="1" applyBorder="1" applyAlignment="1" applyProtection="1">
      <alignment horizontal="center"/>
    </xf>
    <xf numFmtId="0" fontId="0" fillId="5" borderId="56" xfId="0" applyFill="1" applyBorder="1" applyAlignment="1" applyProtection="1">
      <alignment horizontal="center"/>
    </xf>
    <xf numFmtId="0" fontId="0" fillId="5" borderId="0" xfId="0" applyFill="1" applyBorder="1" applyAlignment="1" applyProtection="1">
      <alignment horizontal="center"/>
    </xf>
    <xf numFmtId="0" fontId="0" fillId="5" borderId="19" xfId="0" applyFill="1" applyBorder="1" applyAlignment="1" applyProtection="1">
      <alignment horizontal="center"/>
    </xf>
    <xf numFmtId="0" fontId="9" fillId="4" borderId="11" xfId="0" applyFont="1" applyFill="1" applyBorder="1" applyAlignment="1" applyProtection="1">
      <alignment horizontal="center" vertical="center"/>
    </xf>
    <xf numFmtId="0" fontId="9" fillId="4" borderId="12" xfId="0" applyFont="1" applyFill="1" applyBorder="1" applyAlignment="1" applyProtection="1">
      <alignment horizontal="center" vertical="center"/>
    </xf>
    <xf numFmtId="1" fontId="9" fillId="4" borderId="11" xfId="0" applyNumberFormat="1" applyFont="1" applyFill="1" applyBorder="1" applyAlignment="1" applyProtection="1">
      <alignment horizontal="center" vertical="center"/>
    </xf>
    <xf numFmtId="1" fontId="9" fillId="4" borderId="12" xfId="0" applyNumberFormat="1" applyFont="1" applyFill="1" applyBorder="1" applyAlignment="1" applyProtection="1">
      <alignment horizontal="center" vertical="center"/>
    </xf>
    <xf numFmtId="0" fontId="9" fillId="4" borderId="1" xfId="0" applyFont="1" applyFill="1" applyBorder="1" applyAlignment="1" applyProtection="1">
      <alignment horizontal="center" vertical="center"/>
    </xf>
    <xf numFmtId="0" fontId="9" fillId="4" borderId="2" xfId="0" applyFont="1" applyFill="1" applyBorder="1" applyAlignment="1" applyProtection="1">
      <alignment horizontal="center" vertical="center"/>
    </xf>
    <xf numFmtId="1" fontId="9" fillId="4" borderId="1" xfId="0" applyNumberFormat="1" applyFont="1" applyFill="1" applyBorder="1" applyAlignment="1" applyProtection="1">
      <alignment horizontal="center" vertical="center"/>
    </xf>
    <xf numFmtId="1" fontId="9" fillId="4" borderId="2" xfId="0" applyNumberFormat="1" applyFont="1" applyFill="1" applyBorder="1" applyAlignment="1" applyProtection="1">
      <alignment horizontal="center" vertical="center"/>
    </xf>
    <xf numFmtId="0" fontId="0" fillId="7" borderId="51" xfId="0" applyFill="1" applyBorder="1" applyAlignment="1" applyProtection="1">
      <alignment horizontal="left" wrapText="1"/>
    </xf>
    <xf numFmtId="0" fontId="0" fillId="7" borderId="41" xfId="0" applyFill="1" applyBorder="1" applyAlignment="1" applyProtection="1">
      <alignment horizontal="left" wrapText="1"/>
    </xf>
    <xf numFmtId="0" fontId="0" fillId="7" borderId="62" xfId="0" applyFill="1" applyBorder="1" applyAlignment="1" applyProtection="1">
      <alignment horizontal="left" wrapText="1"/>
    </xf>
    <xf numFmtId="1" fontId="5" fillId="6" borderId="8" xfId="0" applyNumberFormat="1" applyFont="1" applyFill="1" applyBorder="1" applyAlignment="1" applyProtection="1">
      <alignment horizontal="center" vertical="center"/>
    </xf>
    <xf numFmtId="1" fontId="5" fillId="6" borderId="6" xfId="0" applyNumberFormat="1" applyFont="1" applyFill="1" applyBorder="1" applyAlignment="1" applyProtection="1">
      <alignment horizontal="center" vertical="center"/>
    </xf>
    <xf numFmtId="0" fontId="0" fillId="5" borderId="1" xfId="0" applyFill="1" applyBorder="1" applyAlignment="1" applyProtection="1">
      <alignment horizontal="center" wrapText="1"/>
    </xf>
    <xf numFmtId="0" fontId="0" fillId="5" borderId="2" xfId="0" applyFill="1" applyBorder="1" applyAlignment="1" applyProtection="1">
      <alignment horizontal="center" wrapText="1"/>
    </xf>
    <xf numFmtId="0" fontId="0" fillId="5" borderId="20" xfId="0" applyFill="1" applyBorder="1" applyAlignment="1" applyProtection="1">
      <alignment horizontal="center"/>
    </xf>
    <xf numFmtId="0" fontId="0" fillId="5" borderId="54" xfId="0" applyFill="1" applyBorder="1" applyAlignment="1" applyProtection="1">
      <alignment horizontal="center"/>
    </xf>
    <xf numFmtId="0" fontId="5" fillId="6" borderId="8" xfId="0" applyFont="1" applyFill="1" applyBorder="1" applyAlignment="1" applyProtection="1">
      <alignment horizontal="center" vertical="center"/>
    </xf>
    <xf numFmtId="0" fontId="5" fillId="6" borderId="6" xfId="0" applyFont="1" applyFill="1" applyBorder="1" applyAlignment="1" applyProtection="1">
      <alignment horizontal="center" vertical="center"/>
    </xf>
    <xf numFmtId="0" fontId="4" fillId="0" borderId="0" xfId="0" applyFont="1" applyFill="1" applyBorder="1" applyAlignment="1" applyProtection="1">
      <alignment horizontal="center"/>
    </xf>
    <xf numFmtId="0" fontId="0" fillId="6" borderId="22" xfId="0" applyFill="1" applyBorder="1" applyAlignment="1" applyProtection="1">
      <alignment horizontal="center" wrapText="1"/>
    </xf>
    <xf numFmtId="0" fontId="0" fillId="6" borderId="23" xfId="0" applyFill="1" applyBorder="1" applyAlignment="1" applyProtection="1">
      <alignment horizontal="center" wrapText="1"/>
    </xf>
    <xf numFmtId="0" fontId="2" fillId="6" borderId="9" xfId="0" applyFont="1" applyFill="1" applyBorder="1" applyAlignment="1" applyProtection="1">
      <alignment horizontal="center"/>
    </xf>
    <xf numFmtId="0" fontId="2" fillId="6" borderId="10" xfId="0" applyFont="1" applyFill="1" applyBorder="1" applyAlignment="1" applyProtection="1">
      <alignment horizontal="center"/>
    </xf>
    <xf numFmtId="0" fontId="4" fillId="6" borderId="51" xfId="0" applyFont="1" applyFill="1" applyBorder="1" applyAlignment="1" applyProtection="1">
      <alignment horizontal="left" indent="1"/>
    </xf>
    <xf numFmtId="0" fontId="4" fillId="6" borderId="41" xfId="0" applyFont="1" applyFill="1" applyBorder="1" applyAlignment="1" applyProtection="1">
      <alignment horizontal="left" indent="1"/>
    </xf>
    <xf numFmtId="0" fontId="4" fillId="6" borderId="52" xfId="0" applyFont="1" applyFill="1" applyBorder="1" applyAlignment="1" applyProtection="1">
      <alignment horizontal="left" indent="1"/>
    </xf>
    <xf numFmtId="0" fontId="2" fillId="5" borderId="66" xfId="0" applyFont="1" applyFill="1" applyBorder="1" applyAlignment="1" applyProtection="1">
      <alignment horizontal="left"/>
    </xf>
    <xf numFmtId="0" fontId="2" fillId="5" borderId="45" xfId="0" applyFont="1" applyFill="1" applyBorder="1" applyAlignment="1" applyProtection="1">
      <alignment horizontal="left"/>
    </xf>
    <xf numFmtId="0" fontId="2" fillId="5" borderId="0" xfId="0" applyFont="1" applyFill="1" applyBorder="1" applyAlignment="1" applyProtection="1">
      <alignment horizontal="left"/>
    </xf>
    <xf numFmtId="0" fontId="2" fillId="5" borderId="19" xfId="0" applyFont="1" applyFill="1" applyBorder="1" applyAlignment="1" applyProtection="1">
      <alignment horizontal="left"/>
    </xf>
    <xf numFmtId="3" fontId="4" fillId="7" borderId="67" xfId="0" applyNumberFormat="1" applyFont="1" applyFill="1" applyBorder="1" applyAlignment="1" applyProtection="1">
      <alignment horizontal="center" vertical="center"/>
    </xf>
    <xf numFmtId="3" fontId="4" fillId="7" borderId="68" xfId="0" applyNumberFormat="1" applyFont="1" applyFill="1" applyBorder="1" applyAlignment="1" applyProtection="1">
      <alignment horizontal="center" vertical="center"/>
    </xf>
    <xf numFmtId="0" fontId="20" fillId="5" borderId="63" xfId="0" applyFont="1" applyFill="1" applyBorder="1" applyAlignment="1" applyProtection="1">
      <alignment horizontal="center" wrapText="1"/>
    </xf>
    <xf numFmtId="0" fontId="20" fillId="5" borderId="15" xfId="0" applyFont="1" applyFill="1" applyBorder="1" applyAlignment="1" applyProtection="1">
      <alignment horizontal="center" wrapText="1"/>
    </xf>
    <xf numFmtId="0" fontId="20" fillId="5" borderId="33" xfId="0" applyFont="1" applyFill="1" applyBorder="1" applyAlignment="1" applyProtection="1">
      <alignment horizontal="center" wrapText="1"/>
    </xf>
    <xf numFmtId="0" fontId="20" fillId="5" borderId="21" xfId="0" applyFont="1" applyFill="1" applyBorder="1" applyAlignment="1" applyProtection="1">
      <alignment horizontal="center" wrapText="1"/>
    </xf>
    <xf numFmtId="0" fontId="20" fillId="5" borderId="24" xfId="0" applyFont="1" applyFill="1" applyBorder="1" applyAlignment="1" applyProtection="1">
      <alignment horizontal="center" wrapText="1"/>
    </xf>
    <xf numFmtId="0" fontId="20" fillId="5" borderId="25" xfId="0" applyFont="1" applyFill="1" applyBorder="1" applyAlignment="1" applyProtection="1">
      <alignment horizontal="center" wrapText="1"/>
    </xf>
    <xf numFmtId="164" fontId="14" fillId="7" borderId="64" xfId="0" applyNumberFormat="1" applyFont="1" applyFill="1" applyBorder="1" applyAlignment="1" applyProtection="1">
      <alignment horizontal="center" vertical="center"/>
    </xf>
    <xf numFmtId="164" fontId="14" fillId="7" borderId="25" xfId="0" applyNumberFormat="1" applyFont="1" applyFill="1" applyBorder="1" applyAlignment="1" applyProtection="1">
      <alignment horizontal="center" vertical="center"/>
    </xf>
    <xf numFmtId="0" fontId="7" fillId="4" borderId="1" xfId="0" applyFont="1" applyFill="1" applyBorder="1" applyAlignment="1" applyProtection="1">
      <alignment horizontal="center" wrapText="1"/>
    </xf>
    <xf numFmtId="0" fontId="7" fillId="4" borderId="2" xfId="0" applyFont="1" applyFill="1" applyBorder="1" applyAlignment="1" applyProtection="1">
      <alignment horizontal="center" wrapText="1"/>
    </xf>
    <xf numFmtId="0" fontId="9" fillId="4" borderId="22" xfId="0" applyFont="1" applyFill="1" applyBorder="1" applyAlignment="1" applyProtection="1">
      <alignment horizontal="center" vertical="center"/>
    </xf>
    <xf numFmtId="0" fontId="9" fillId="4" borderId="23" xfId="0" applyFont="1" applyFill="1" applyBorder="1" applyAlignment="1" applyProtection="1">
      <alignment horizontal="center" vertical="center"/>
    </xf>
    <xf numFmtId="1" fontId="9" fillId="4" borderId="22" xfId="0" applyNumberFormat="1" applyFont="1" applyFill="1" applyBorder="1" applyAlignment="1" applyProtection="1">
      <alignment horizontal="center" vertical="center"/>
    </xf>
    <xf numFmtId="1" fontId="9" fillId="4" borderId="23" xfId="0" applyNumberFormat="1" applyFont="1" applyFill="1" applyBorder="1" applyAlignment="1" applyProtection="1">
      <alignment horizontal="center" vertical="center"/>
    </xf>
    <xf numFmtId="1" fontId="9" fillId="4" borderId="8" xfId="0" applyNumberFormat="1" applyFont="1" applyFill="1" applyBorder="1" applyAlignment="1" applyProtection="1">
      <alignment horizontal="center" vertical="center"/>
    </xf>
    <xf numFmtId="1" fontId="9" fillId="4" borderId="6" xfId="0" applyNumberFormat="1" applyFont="1" applyFill="1" applyBorder="1" applyAlignment="1" applyProtection="1">
      <alignment horizontal="center" vertical="center"/>
    </xf>
    <xf numFmtId="0" fontId="6" fillId="4" borderId="51" xfId="0" applyFont="1" applyFill="1" applyBorder="1" applyAlignment="1" applyProtection="1">
      <alignment horizontal="left" indent="1"/>
    </xf>
    <xf numFmtId="0" fontId="6" fillId="4" borderId="41" xfId="0" applyFont="1" applyFill="1" applyBorder="1" applyAlignment="1" applyProtection="1">
      <alignment horizontal="left" indent="1"/>
    </xf>
    <xf numFmtId="0" fontId="6" fillId="4" borderId="52" xfId="0" applyFont="1" applyFill="1" applyBorder="1" applyAlignment="1" applyProtection="1">
      <alignment horizontal="left" indent="1"/>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1" fontId="5" fillId="6" borderId="11" xfId="0" applyNumberFormat="1" applyFont="1" applyFill="1" applyBorder="1" applyAlignment="1" applyProtection="1">
      <alignment horizontal="center" vertical="center"/>
    </xf>
    <xf numFmtId="1" fontId="5" fillId="6" borderId="12" xfId="0" applyNumberFormat="1" applyFont="1" applyFill="1" applyBorder="1" applyAlignment="1" applyProtection="1">
      <alignment horizontal="center" vertical="center"/>
    </xf>
    <xf numFmtId="0" fontId="15" fillId="3" borderId="15" xfId="0" applyFont="1" applyFill="1" applyBorder="1" applyAlignment="1" applyProtection="1">
      <alignment horizontal="left" vertical="top" wrapText="1"/>
    </xf>
    <xf numFmtId="0" fontId="15" fillId="3" borderId="0" xfId="0" applyFont="1" applyFill="1" applyBorder="1" applyAlignment="1" applyProtection="1">
      <alignment horizontal="left" vertical="top" wrapText="1"/>
    </xf>
    <xf numFmtId="0" fontId="7" fillId="2" borderId="51" xfId="0" applyFont="1" applyFill="1" applyBorder="1" applyAlignment="1" applyProtection="1">
      <alignment horizontal="center"/>
    </xf>
    <xf numFmtId="0" fontId="7" fillId="2" borderId="41" xfId="0" applyFont="1" applyFill="1" applyBorder="1" applyAlignment="1" applyProtection="1">
      <alignment horizontal="center"/>
    </xf>
    <xf numFmtId="0" fontId="7" fillId="2" borderId="52" xfId="0" applyFont="1" applyFill="1" applyBorder="1" applyAlignment="1" applyProtection="1">
      <alignment horizontal="center"/>
    </xf>
    <xf numFmtId="0" fontId="9" fillId="5" borderId="51" xfId="0" applyFont="1" applyFill="1" applyBorder="1" applyAlignment="1" applyProtection="1">
      <alignment horizontal="center" wrapText="1"/>
    </xf>
    <xf numFmtId="0" fontId="9" fillId="5" borderId="34" xfId="0" applyFont="1" applyFill="1" applyBorder="1" applyAlignment="1" applyProtection="1">
      <alignment horizontal="center" wrapText="1"/>
    </xf>
    <xf numFmtId="1" fontId="5" fillId="6" borderId="1" xfId="0" applyNumberFormat="1" applyFont="1" applyFill="1" applyBorder="1" applyAlignment="1" applyProtection="1">
      <alignment horizontal="center" vertical="center"/>
    </xf>
    <xf numFmtId="1" fontId="5" fillId="6" borderId="2" xfId="0" applyNumberFormat="1" applyFont="1" applyFill="1" applyBorder="1" applyAlignment="1" applyProtection="1">
      <alignment horizontal="center" vertical="center"/>
    </xf>
    <xf numFmtId="0" fontId="5" fillId="6" borderId="22" xfId="0" applyFont="1" applyFill="1" applyBorder="1" applyAlignment="1" applyProtection="1">
      <alignment horizontal="center" vertical="center"/>
    </xf>
    <xf numFmtId="0" fontId="5" fillId="6" borderId="23" xfId="0" applyFont="1" applyFill="1" applyBorder="1" applyAlignment="1" applyProtection="1">
      <alignment horizontal="center" vertical="center"/>
    </xf>
    <xf numFmtId="0" fontId="0" fillId="5" borderId="0" xfId="0" applyFill="1" applyBorder="1" applyAlignment="1" applyProtection="1">
      <alignment horizontal="center" wrapText="1"/>
    </xf>
    <xf numFmtId="0" fontId="5" fillId="6" borderId="1" xfId="0" applyFont="1" applyFill="1" applyBorder="1" applyAlignment="1" applyProtection="1">
      <alignment horizontal="center" vertical="center"/>
    </xf>
    <xf numFmtId="0" fontId="5" fillId="6" borderId="2" xfId="0" applyFont="1" applyFill="1" applyBorder="1" applyAlignment="1" applyProtection="1">
      <alignment horizontal="center" vertical="center"/>
    </xf>
    <xf numFmtId="1" fontId="0" fillId="5" borderId="20" xfId="0" applyNumberFormat="1" applyFill="1" applyBorder="1" applyAlignment="1" applyProtection="1">
      <alignment horizontal="center"/>
    </xf>
    <xf numFmtId="1" fontId="0" fillId="5" borderId="54" xfId="0" applyNumberFormat="1" applyFill="1" applyBorder="1" applyAlignment="1" applyProtection="1">
      <alignment horizontal="center"/>
    </xf>
    <xf numFmtId="1" fontId="0" fillId="5" borderId="75" xfId="0" applyNumberFormat="1" applyFill="1" applyBorder="1" applyAlignment="1" applyProtection="1">
      <alignment horizontal="center"/>
    </xf>
    <xf numFmtId="1" fontId="0" fillId="5" borderId="76" xfId="0" applyNumberFormat="1" applyFill="1" applyBorder="1" applyAlignment="1" applyProtection="1">
      <alignment horizontal="center"/>
    </xf>
    <xf numFmtId="0" fontId="8" fillId="4" borderId="27" xfId="0" applyFont="1" applyFill="1" applyBorder="1" applyAlignment="1" applyProtection="1">
      <alignment horizontal="center"/>
    </xf>
    <xf numFmtId="0" fontId="8" fillId="4" borderId="28" xfId="0" applyFont="1" applyFill="1" applyBorder="1" applyAlignment="1" applyProtection="1">
      <alignment horizontal="center"/>
    </xf>
    <xf numFmtId="0" fontId="9" fillId="4" borderId="8" xfId="0" applyFont="1" applyFill="1" applyBorder="1" applyAlignment="1" applyProtection="1">
      <alignment horizontal="center" vertical="center"/>
    </xf>
    <xf numFmtId="0" fontId="9" fillId="4" borderId="6" xfId="0" applyFont="1" applyFill="1" applyBorder="1" applyAlignment="1" applyProtection="1">
      <alignment horizontal="center" vertical="center"/>
    </xf>
    <xf numFmtId="0" fontId="9" fillId="4" borderId="0" xfId="0" applyFont="1" applyFill="1" applyBorder="1" applyAlignment="1" applyProtection="1">
      <alignment horizontal="center" vertical="center" wrapText="1"/>
    </xf>
    <xf numFmtId="0" fontId="9" fillId="4" borderId="13" xfId="0" applyFont="1" applyFill="1" applyBorder="1" applyAlignment="1" applyProtection="1">
      <alignment horizontal="center" vertical="center" wrapText="1"/>
    </xf>
    <xf numFmtId="0" fontId="9" fillId="6" borderId="42" xfId="0" applyFont="1" applyFill="1" applyBorder="1" applyAlignment="1" applyProtection="1">
      <alignment horizontal="center" wrapText="1"/>
    </xf>
    <xf numFmtId="0" fontId="9" fillId="6" borderId="13" xfId="0" applyFont="1" applyFill="1" applyBorder="1" applyAlignment="1" applyProtection="1">
      <alignment horizontal="center" wrapText="1"/>
    </xf>
    <xf numFmtId="0" fontId="7" fillId="3" borderId="3" xfId="0" applyFont="1" applyFill="1" applyBorder="1" applyAlignment="1">
      <alignment horizontal="center" wrapText="1"/>
    </xf>
    <xf numFmtId="0" fontId="7" fillId="3" borderId="4" xfId="0" applyFont="1" applyFill="1" applyBorder="1" applyAlignment="1">
      <alignment horizontal="center" wrapText="1"/>
    </xf>
    <xf numFmtId="0" fontId="8" fillId="3" borderId="3" xfId="0" applyFont="1" applyFill="1" applyBorder="1" applyAlignment="1">
      <alignment horizontal="center" wrapText="1"/>
    </xf>
    <xf numFmtId="0" fontId="8" fillId="3" borderId="4" xfId="0" applyFont="1" applyFill="1" applyBorder="1" applyAlignment="1">
      <alignment horizontal="center" wrapText="1"/>
    </xf>
    <xf numFmtId="0" fontId="0" fillId="3" borderId="0" xfId="0" applyFill="1" applyBorder="1" applyAlignment="1">
      <alignment horizontal="center" wrapText="1"/>
    </xf>
    <xf numFmtId="0" fontId="0" fillId="0" borderId="0" xfId="0" applyAlignment="1">
      <alignment horizontal="center" wrapText="1"/>
    </xf>
    <xf numFmtId="0" fontId="7" fillId="0" borderId="0" xfId="0" applyFont="1" applyFill="1" applyBorder="1" applyAlignment="1" applyProtection="1">
      <alignment horizontal="left" vertical="top" wrapText="1"/>
    </xf>
    <xf numFmtId="0" fontId="0" fillId="0" borderId="0" xfId="0" applyAlignment="1" applyProtection="1">
      <alignment horizontal="left"/>
    </xf>
    <xf numFmtId="0" fontId="27" fillId="8" borderId="51" xfId="0" applyFont="1" applyFill="1" applyBorder="1" applyAlignment="1" applyProtection="1">
      <alignment horizontal="left"/>
    </xf>
    <xf numFmtId="0" fontId="27" fillId="8" borderId="41" xfId="0" applyFont="1" applyFill="1" applyBorder="1" applyAlignment="1" applyProtection="1">
      <alignment horizontal="left"/>
    </xf>
    <xf numFmtId="0" fontId="27" fillId="8" borderId="52" xfId="0" applyFont="1" applyFill="1" applyBorder="1" applyAlignment="1" applyProtection="1">
      <alignment horizontal="left"/>
    </xf>
    <xf numFmtId="0" fontId="28" fillId="8" borderId="22" xfId="0" applyFont="1" applyFill="1" applyBorder="1" applyAlignment="1" applyProtection="1">
      <alignment horizontal="center" wrapText="1"/>
    </xf>
    <xf numFmtId="0" fontId="28" fillId="8" borderId="23" xfId="0" applyFont="1" applyFill="1" applyBorder="1" applyAlignment="1" applyProtection="1">
      <alignment horizontal="center" wrapText="1"/>
    </xf>
    <xf numFmtId="0" fontId="29" fillId="8" borderId="9" xfId="0" applyFont="1" applyFill="1" applyBorder="1" applyAlignment="1" applyProtection="1">
      <alignment horizontal="center"/>
    </xf>
    <xf numFmtId="0" fontId="29" fillId="8" borderId="10" xfId="0" applyFont="1" applyFill="1" applyBorder="1" applyAlignment="1" applyProtection="1">
      <alignment horizontal="center"/>
    </xf>
    <xf numFmtId="0" fontId="30" fillId="8" borderId="11" xfId="0" applyFont="1" applyFill="1" applyBorder="1" applyAlignment="1" applyProtection="1">
      <alignment horizontal="center" vertical="center"/>
    </xf>
    <xf numFmtId="0" fontId="30" fillId="8" borderId="12" xfId="0" applyFont="1" applyFill="1" applyBorder="1" applyAlignment="1" applyProtection="1">
      <alignment horizontal="center" vertical="center"/>
    </xf>
    <xf numFmtId="1" fontId="33" fillId="2" borderId="11" xfId="0" applyNumberFormat="1" applyFont="1" applyFill="1" applyBorder="1" applyAlignment="1" applyProtection="1">
      <alignment horizontal="center" vertical="center"/>
      <protection locked="0"/>
    </xf>
    <xf numFmtId="1" fontId="33" fillId="2" borderId="12" xfId="0" applyNumberFormat="1" applyFont="1" applyFill="1" applyBorder="1" applyAlignment="1" applyProtection="1">
      <alignment horizontal="center" vertical="center"/>
      <protection locked="0"/>
    </xf>
    <xf numFmtId="0" fontId="30" fillId="8" borderId="70" xfId="0" applyFont="1" applyFill="1" applyBorder="1" applyAlignment="1" applyProtection="1">
      <alignment horizontal="center" vertical="center"/>
    </xf>
    <xf numFmtId="0" fontId="30" fillId="8" borderId="71" xfId="0" applyFont="1" applyFill="1" applyBorder="1" applyAlignment="1" applyProtection="1">
      <alignment horizontal="center" vertical="center"/>
    </xf>
    <xf numFmtId="1" fontId="33" fillId="2" borderId="70" xfId="0" applyNumberFormat="1" applyFont="1" applyFill="1" applyBorder="1" applyAlignment="1" applyProtection="1">
      <alignment horizontal="center" vertical="center"/>
      <protection locked="0"/>
    </xf>
    <xf numFmtId="1" fontId="33" fillId="2" borderId="71" xfId="0" applyNumberFormat="1" applyFont="1" applyFill="1" applyBorder="1" applyAlignment="1" applyProtection="1">
      <alignment horizontal="center" vertical="center"/>
      <protection locked="0"/>
    </xf>
    <xf numFmtId="0" fontId="7" fillId="0" borderId="15" xfId="0" applyFont="1" applyFill="1" applyBorder="1" applyAlignment="1" applyProtection="1">
      <alignment horizontal="left" vertical="top" wrapText="1"/>
    </xf>
    <xf numFmtId="0" fontId="4" fillId="3" borderId="0" xfId="0" applyFont="1" applyFill="1" applyBorder="1" applyAlignment="1" applyProtection="1">
      <alignment horizontal="center" vertical="center"/>
    </xf>
    <xf numFmtId="0" fontId="0" fillId="3" borderId="15" xfId="0" applyFont="1" applyFill="1" applyBorder="1" applyAlignment="1" applyProtection="1">
      <alignment horizontal="left" vertical="top" wrapText="1"/>
    </xf>
    <xf numFmtId="0" fontId="0" fillId="3" borderId="0" xfId="0" applyFont="1" applyFill="1" applyBorder="1" applyAlignment="1" applyProtection="1">
      <alignment horizontal="left" vertical="top" wrapText="1"/>
    </xf>
    <xf numFmtId="0" fontId="21" fillId="7" borderId="51" xfId="0" applyFont="1" applyFill="1" applyBorder="1" applyAlignment="1" applyProtection="1">
      <alignment horizontal="right" wrapText="1"/>
    </xf>
    <xf numFmtId="0" fontId="21" fillId="7" borderId="41" xfId="0" applyFont="1" applyFill="1" applyBorder="1" applyAlignment="1" applyProtection="1">
      <alignment horizontal="right" wrapText="1"/>
    </xf>
    <xf numFmtId="0" fontId="21" fillId="7" borderId="62" xfId="0" applyFont="1" applyFill="1" applyBorder="1" applyAlignment="1" applyProtection="1">
      <alignment horizontal="right" wrapText="1"/>
    </xf>
    <xf numFmtId="0" fontId="21" fillId="7" borderId="63" xfId="0" applyFont="1" applyFill="1" applyBorder="1" applyAlignment="1" applyProtection="1">
      <alignment horizontal="center" vertical="center"/>
    </xf>
    <xf numFmtId="0" fontId="21" fillId="7" borderId="15" xfId="0" applyFont="1" applyFill="1" applyBorder="1" applyAlignment="1" applyProtection="1">
      <alignment horizontal="center" vertical="center"/>
    </xf>
    <xf numFmtId="0" fontId="21" fillId="7" borderId="33" xfId="0" applyFont="1" applyFill="1" applyBorder="1" applyAlignment="1" applyProtection="1">
      <alignment horizontal="center" vertical="center"/>
    </xf>
    <xf numFmtId="0" fontId="21" fillId="7" borderId="21" xfId="0" applyFont="1" applyFill="1" applyBorder="1" applyAlignment="1" applyProtection="1">
      <alignment horizontal="center" vertical="center"/>
    </xf>
    <xf numFmtId="0" fontId="21" fillId="7" borderId="24" xfId="0" applyFont="1" applyFill="1" applyBorder="1" applyAlignment="1" applyProtection="1">
      <alignment horizontal="center" vertical="center"/>
    </xf>
    <xf numFmtId="0" fontId="21" fillId="7" borderId="25" xfId="0" applyFont="1" applyFill="1" applyBorder="1" applyAlignment="1" applyProtection="1">
      <alignment horizontal="center" vertical="center"/>
    </xf>
    <xf numFmtId="164" fontId="22" fillId="7" borderId="64" xfId="0" applyNumberFormat="1" applyFont="1" applyFill="1" applyBorder="1" applyAlignment="1" applyProtection="1">
      <alignment horizontal="center" vertical="center"/>
    </xf>
    <xf numFmtId="164" fontId="22" fillId="7" borderId="25" xfId="0" applyNumberFormat="1" applyFont="1" applyFill="1" applyBorder="1" applyAlignment="1" applyProtection="1">
      <alignment horizontal="center" vertical="center"/>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FF0000"/>
      <color rgb="FFD6D1B2"/>
      <color rgb="FFF75757"/>
      <color rgb="FFA50021"/>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122237</xdr:colOff>
      <xdr:row>1</xdr:row>
      <xdr:rowOff>228600</xdr:rowOff>
    </xdr:from>
    <xdr:to>
      <xdr:col>12</xdr:col>
      <xdr:colOff>49820</xdr:colOff>
      <xdr:row>12</xdr:row>
      <xdr:rowOff>191509</xdr:rowOff>
    </xdr:to>
    <xdr:pic>
      <xdr:nvPicPr>
        <xdr:cNvPr id="41" name="Picture 4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32550" y="228600"/>
          <a:ext cx="2642207" cy="2640012"/>
        </a:xfrm>
        <a:prstGeom prst="rect">
          <a:avLst/>
        </a:prstGeom>
      </xdr:spPr>
    </xdr:pic>
    <xdr:clientData/>
  </xdr:twoCellAnchor>
  <xdr:twoCellAnchor editAs="oneCell">
    <xdr:from>
      <xdr:col>9</xdr:col>
      <xdr:colOff>272334</xdr:colOff>
      <xdr:row>28</xdr:row>
      <xdr:rowOff>84861</xdr:rowOff>
    </xdr:from>
    <xdr:to>
      <xdr:col>11</xdr:col>
      <xdr:colOff>267828</xdr:colOff>
      <xdr:row>35</xdr:row>
      <xdr:rowOff>96117</xdr:rowOff>
    </xdr:to>
    <xdr:pic>
      <xdr:nvPicPr>
        <xdr:cNvPr id="43" name="Picture 4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69959" y="7022236"/>
          <a:ext cx="1932244" cy="2043256"/>
        </a:xfrm>
        <a:prstGeom prst="rect">
          <a:avLst/>
        </a:prstGeom>
      </xdr:spPr>
    </xdr:pic>
    <xdr:clientData/>
  </xdr:twoCellAnchor>
  <xdr:twoCellAnchor editAs="oneCell">
    <xdr:from>
      <xdr:col>9</xdr:col>
      <xdr:colOff>319090</xdr:colOff>
      <xdr:row>16</xdr:row>
      <xdr:rowOff>87842</xdr:rowOff>
    </xdr:from>
    <xdr:to>
      <xdr:col>11</xdr:col>
      <xdr:colOff>419103</xdr:colOff>
      <xdr:row>25</xdr:row>
      <xdr:rowOff>105950</xdr:rowOff>
    </xdr:to>
    <xdr:pic>
      <xdr:nvPicPr>
        <xdr:cNvPr id="46" name="Picture 4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716715" y="3905780"/>
          <a:ext cx="2036763" cy="2113608"/>
        </a:xfrm>
        <a:prstGeom prst="rect">
          <a:avLst/>
        </a:prstGeom>
      </xdr:spPr>
    </xdr:pic>
    <xdr:clientData/>
  </xdr:twoCellAnchor>
  <xdr:oneCellAnchor>
    <xdr:from>
      <xdr:col>12</xdr:col>
      <xdr:colOff>259773</xdr:colOff>
      <xdr:row>30</xdr:row>
      <xdr:rowOff>242454</xdr:rowOff>
    </xdr:from>
    <xdr:ext cx="184731" cy="264560"/>
    <xdr:sp macro="" textlink="">
      <xdr:nvSpPr>
        <xdr:cNvPr id="2" name="TextBox 1"/>
        <xdr:cNvSpPr txBox="1"/>
      </xdr:nvSpPr>
      <xdr:spPr>
        <a:xfrm>
          <a:off x="9351818" y="831272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755376</xdr:colOff>
      <xdr:row>30</xdr:row>
      <xdr:rowOff>242455</xdr:rowOff>
    </xdr:from>
    <xdr:ext cx="2370554" cy="342786"/>
    <xdr:sp macro="" textlink="">
      <xdr:nvSpPr>
        <xdr:cNvPr id="3" name="Rectangle 2"/>
        <xdr:cNvSpPr/>
      </xdr:nvSpPr>
      <xdr:spPr>
        <a:xfrm rot="2684949">
          <a:off x="6279876" y="8312728"/>
          <a:ext cx="2370554" cy="342786"/>
        </a:xfrm>
        <a:prstGeom prst="rect">
          <a:avLst/>
        </a:prstGeom>
        <a:noFill/>
        <a:ln>
          <a:noFill/>
        </a:ln>
      </xdr:spPr>
      <xdr:txBody>
        <a:bodyPr wrap="square" lIns="91440" tIns="45720" rIns="91440" bIns="45720">
          <a:spAutoFit/>
        </a:bodyPr>
        <a:lstStyle/>
        <a:p>
          <a:pPr algn="ctr"/>
          <a:r>
            <a:rPr lang="en-US" sz="1600" b="1" i="1" cap="none" spc="0">
              <a:ln w="12700">
                <a:solidFill>
                  <a:srgbClr val="FF0000"/>
                </a:solidFill>
                <a:prstDash val="solid"/>
              </a:ln>
              <a:solidFill>
                <a:srgbClr val="FF0000"/>
              </a:solidFill>
              <a:effectLst/>
            </a:rPr>
            <a:t>Limited Release 2014</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10</xdr:col>
      <xdr:colOff>228600</xdr:colOff>
      <xdr:row>0</xdr:row>
      <xdr:rowOff>104775</xdr:rowOff>
    </xdr:from>
    <xdr:to>
      <xdr:col>12</xdr:col>
      <xdr:colOff>439889</xdr:colOff>
      <xdr:row>7</xdr:row>
      <xdr:rowOff>139282</xdr:rowOff>
    </xdr:to>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81900" y="104775"/>
          <a:ext cx="2011514" cy="19871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1:AB62"/>
  <sheetViews>
    <sheetView showGridLines="0" tabSelected="1" zoomScale="110" zoomScaleNormal="110" workbookViewId="0">
      <selection activeCell="H8" sqref="H8"/>
    </sheetView>
  </sheetViews>
  <sheetFormatPr defaultRowHeight="15" x14ac:dyDescent="0.25"/>
  <cols>
    <col min="1" max="1" width="1.28515625" style="25" customWidth="1"/>
    <col min="2" max="2" width="32" style="25" customWidth="1"/>
    <col min="3" max="3" width="11.7109375" style="25" customWidth="1"/>
    <col min="4" max="4" width="6" style="25" customWidth="1"/>
    <col min="5" max="5" width="7.5703125" style="25" customWidth="1"/>
    <col min="6" max="6" width="8.42578125" style="25" customWidth="1"/>
    <col min="7" max="7" width="2" style="25" customWidth="1"/>
    <col min="8" max="8" width="14" style="25" customWidth="1"/>
    <col min="9" max="9" width="12.85546875" style="25" customWidth="1"/>
    <col min="10" max="10" width="12.7109375" style="25" customWidth="1"/>
    <col min="11" max="11" width="16.28515625" style="25" customWidth="1"/>
    <col min="12" max="12" width="11.7109375" style="26" customWidth="1"/>
    <col min="13" max="13" width="8.5703125" style="26" customWidth="1"/>
    <col min="14" max="15" width="11.7109375" style="26" customWidth="1"/>
    <col min="16" max="16384" width="9.140625" style="25"/>
  </cols>
  <sheetData>
    <row r="1" spans="2:15" ht="9" customHeight="1" thickBot="1" x14ac:dyDescent="0.3"/>
    <row r="2" spans="2:15" ht="24" thickBot="1" x14ac:dyDescent="0.4">
      <c r="B2" s="24" t="s">
        <v>49</v>
      </c>
      <c r="E2" s="321" t="s">
        <v>48</v>
      </c>
      <c r="F2" s="322"/>
      <c r="G2" s="322"/>
      <c r="H2" s="322"/>
      <c r="I2" s="323"/>
    </row>
    <row r="3" spans="2:15" ht="15" customHeight="1" x14ac:dyDescent="0.25">
      <c r="B3" s="247" t="s">
        <v>63</v>
      </c>
      <c r="C3" s="247"/>
      <c r="D3" s="247"/>
      <c r="E3" s="247"/>
      <c r="F3" s="247"/>
      <c r="G3" s="247"/>
      <c r="H3" s="247"/>
      <c r="I3" s="247"/>
    </row>
    <row r="4" spans="2:15" ht="25.5" customHeight="1" thickBot="1" x14ac:dyDescent="0.3">
      <c r="B4" s="248"/>
      <c r="C4" s="248"/>
      <c r="D4" s="248"/>
      <c r="E4" s="248"/>
      <c r="F4" s="248"/>
      <c r="G4" s="248"/>
      <c r="H4" s="248"/>
      <c r="I4" s="248"/>
    </row>
    <row r="5" spans="2:15" ht="18.75" customHeight="1" thickBot="1" x14ac:dyDescent="0.3">
      <c r="B5" s="312" t="s">
        <v>38</v>
      </c>
      <c r="C5" s="313"/>
      <c r="D5" s="313"/>
      <c r="E5" s="313"/>
      <c r="F5" s="313"/>
      <c r="G5" s="313"/>
      <c r="H5" s="313"/>
      <c r="I5" s="314"/>
      <c r="J5" s="27"/>
      <c r="K5" s="27"/>
      <c r="L5" s="282"/>
      <c r="M5" s="282"/>
      <c r="N5" s="282"/>
      <c r="O5" s="282"/>
    </row>
    <row r="6" spans="2:15" ht="36" customHeight="1" thickBot="1" x14ac:dyDescent="0.3">
      <c r="B6" s="28" t="s">
        <v>3</v>
      </c>
      <c r="C6" s="304" t="s">
        <v>39</v>
      </c>
      <c r="D6" s="305"/>
      <c r="E6" s="304" t="s">
        <v>43</v>
      </c>
      <c r="F6" s="305"/>
      <c r="G6" s="29"/>
      <c r="H6" s="30" t="s">
        <v>14</v>
      </c>
      <c r="I6" s="31" t="s">
        <v>41</v>
      </c>
      <c r="J6" s="32"/>
      <c r="K6" s="32"/>
      <c r="L6" s="33"/>
      <c r="M6" s="34"/>
      <c r="N6" s="34"/>
      <c r="O6" s="34"/>
    </row>
    <row r="7" spans="2:15" ht="15.75" x14ac:dyDescent="0.25">
      <c r="B7" s="35" t="s">
        <v>0</v>
      </c>
      <c r="C7" s="337"/>
      <c r="D7" s="338"/>
      <c r="E7" s="337"/>
      <c r="F7" s="338"/>
      <c r="G7" s="36"/>
      <c r="H7" s="37"/>
      <c r="I7" s="38"/>
      <c r="J7" s="39"/>
      <c r="K7" s="39"/>
    </row>
    <row r="8" spans="2:15" ht="16.5" thickBot="1" x14ac:dyDescent="0.3">
      <c r="B8" s="40" t="s">
        <v>16</v>
      </c>
      <c r="C8" s="339">
        <v>150</v>
      </c>
      <c r="D8" s="340"/>
      <c r="E8" s="310">
        <f>C8/4</f>
        <v>37.5</v>
      </c>
      <c r="F8" s="311"/>
      <c r="G8" s="41"/>
      <c r="H8" s="20">
        <v>10000</v>
      </c>
      <c r="I8" s="42"/>
      <c r="J8" s="43"/>
      <c r="K8" s="44"/>
      <c r="L8" s="45"/>
      <c r="M8" s="45"/>
      <c r="N8" s="46"/>
      <c r="O8" s="45"/>
    </row>
    <row r="9" spans="2:15" x14ac:dyDescent="0.25">
      <c r="B9" s="47" t="s">
        <v>17</v>
      </c>
      <c r="C9" s="263">
        <v>600</v>
      </c>
      <c r="D9" s="264"/>
      <c r="E9" s="265">
        <f t="shared" ref="E9:E14" si="0">C9/4</f>
        <v>150</v>
      </c>
      <c r="F9" s="266"/>
      <c r="G9" s="41"/>
      <c r="H9" s="48">
        <f>H8</f>
        <v>10000</v>
      </c>
      <c r="I9" s="49">
        <f t="shared" ref="I9:I14" si="1">H9/C9</f>
        <v>16.666666666666668</v>
      </c>
      <c r="J9" s="43"/>
      <c r="K9" s="44"/>
      <c r="L9" s="50"/>
      <c r="M9" s="51"/>
      <c r="N9" s="46"/>
      <c r="O9" s="45"/>
    </row>
    <row r="10" spans="2:15" x14ac:dyDescent="0.25">
      <c r="B10" s="47" t="s">
        <v>18</v>
      </c>
      <c r="C10" s="267">
        <v>600</v>
      </c>
      <c r="D10" s="268"/>
      <c r="E10" s="269">
        <f t="shared" si="0"/>
        <v>150</v>
      </c>
      <c r="F10" s="270"/>
      <c r="G10" s="41"/>
      <c r="H10" s="48">
        <f>H9</f>
        <v>10000</v>
      </c>
      <c r="I10" s="49">
        <f t="shared" si="1"/>
        <v>16.666666666666668</v>
      </c>
      <c r="J10" s="43"/>
      <c r="K10" s="44"/>
      <c r="L10" s="50"/>
      <c r="M10" s="51"/>
      <c r="N10" s="46"/>
      <c r="O10" s="45"/>
    </row>
    <row r="11" spans="2:15" x14ac:dyDescent="0.25">
      <c r="B11" s="47" t="s">
        <v>19</v>
      </c>
      <c r="C11" s="267">
        <v>600</v>
      </c>
      <c r="D11" s="268"/>
      <c r="E11" s="269">
        <f t="shared" si="0"/>
        <v>150</v>
      </c>
      <c r="F11" s="270"/>
      <c r="G11" s="41"/>
      <c r="H11" s="48">
        <f>H10</f>
        <v>10000</v>
      </c>
      <c r="I11" s="49">
        <f t="shared" si="1"/>
        <v>16.666666666666668</v>
      </c>
      <c r="J11" s="43"/>
      <c r="K11" s="44"/>
      <c r="L11" s="50"/>
      <c r="M11" s="51"/>
      <c r="N11" s="46"/>
      <c r="O11" s="45"/>
    </row>
    <row r="12" spans="2:15" x14ac:dyDescent="0.25">
      <c r="B12" s="47" t="s">
        <v>20</v>
      </c>
      <c r="C12" s="267">
        <v>600</v>
      </c>
      <c r="D12" s="268"/>
      <c r="E12" s="269">
        <f t="shared" si="0"/>
        <v>150</v>
      </c>
      <c r="F12" s="270"/>
      <c r="G12" s="41"/>
      <c r="H12" s="48">
        <f>H11</f>
        <v>10000</v>
      </c>
      <c r="I12" s="49">
        <f t="shared" si="1"/>
        <v>16.666666666666668</v>
      </c>
      <c r="J12" s="43"/>
      <c r="K12" s="44"/>
      <c r="L12" s="50"/>
      <c r="M12" s="51"/>
      <c r="N12" s="46"/>
      <c r="O12" s="45"/>
    </row>
    <row r="13" spans="2:15" ht="15.75" x14ac:dyDescent="0.25">
      <c r="B13" s="47" t="s">
        <v>32</v>
      </c>
      <c r="C13" s="267">
        <v>600</v>
      </c>
      <c r="D13" s="268"/>
      <c r="E13" s="269">
        <f t="shared" si="0"/>
        <v>150</v>
      </c>
      <c r="F13" s="270"/>
      <c r="G13" s="41"/>
      <c r="H13" s="20">
        <v>2000</v>
      </c>
      <c r="I13" s="49">
        <f t="shared" si="1"/>
        <v>3.3333333333333335</v>
      </c>
      <c r="J13" s="43"/>
      <c r="K13" s="44"/>
      <c r="L13" s="50"/>
      <c r="M13" s="51"/>
      <c r="N13" s="46"/>
      <c r="O13" s="45"/>
    </row>
    <row r="14" spans="2:15" ht="16.5" thickBot="1" x14ac:dyDescent="0.3">
      <c r="B14" s="52" t="s">
        <v>33</v>
      </c>
      <c r="C14" s="306">
        <v>600</v>
      </c>
      <c r="D14" s="307"/>
      <c r="E14" s="308">
        <f t="shared" si="0"/>
        <v>150</v>
      </c>
      <c r="F14" s="309"/>
      <c r="G14" s="41"/>
      <c r="H14" s="21">
        <v>2000</v>
      </c>
      <c r="I14" s="53">
        <f t="shared" si="1"/>
        <v>3.3333333333333335</v>
      </c>
      <c r="J14" s="54"/>
      <c r="K14" s="55"/>
      <c r="L14" s="50"/>
      <c r="M14" s="51"/>
      <c r="N14" s="46"/>
      <c r="O14" s="45"/>
    </row>
    <row r="15" spans="2:15" ht="42.75" customHeight="1" thickBot="1" x14ac:dyDescent="0.3">
      <c r="B15" s="249" t="s">
        <v>46</v>
      </c>
      <c r="C15" s="249"/>
      <c r="D15" s="249"/>
      <c r="E15" s="249"/>
      <c r="F15" s="249"/>
      <c r="G15" s="189"/>
      <c r="H15" s="341" t="s">
        <v>40</v>
      </c>
      <c r="I15" s="342"/>
      <c r="J15" s="56" t="s">
        <v>15</v>
      </c>
      <c r="K15" s="57" t="s">
        <v>27</v>
      </c>
      <c r="L15" s="57" t="s">
        <v>34</v>
      </c>
      <c r="M15" s="58"/>
      <c r="N15" s="59"/>
      <c r="O15" s="60"/>
    </row>
    <row r="16" spans="2:15" ht="16.5" thickBot="1" x14ac:dyDescent="0.3">
      <c r="B16" s="250"/>
      <c r="C16" s="250"/>
      <c r="D16" s="250"/>
      <c r="E16" s="250"/>
      <c r="F16" s="250"/>
      <c r="G16" s="61"/>
      <c r="H16" s="62"/>
      <c r="I16" s="63">
        <f>ROUNDUP((SUM(I9:I14)),0)</f>
        <v>74</v>
      </c>
      <c r="J16" s="22">
        <v>0.1</v>
      </c>
      <c r="K16" s="64">
        <f>(I16*(1+J16)+0.5)</f>
        <v>81.900000000000006</v>
      </c>
      <c r="L16" s="144">
        <f>ROUNDUP((K16/12),1)</f>
        <v>6.8999999999999995</v>
      </c>
      <c r="N16" s="59"/>
    </row>
    <row r="17" spans="2:15" s="65" customFormat="1" ht="15.75" x14ac:dyDescent="0.25">
      <c r="B17" s="250"/>
      <c r="C17" s="250"/>
      <c r="D17" s="250"/>
      <c r="E17" s="250"/>
      <c r="F17" s="250"/>
      <c r="H17" s="66"/>
      <c r="I17" s="67"/>
      <c r="J17" s="68"/>
      <c r="K17" s="69"/>
      <c r="L17" s="66"/>
      <c r="M17" s="66"/>
      <c r="N17" s="70"/>
      <c r="O17" s="66"/>
    </row>
    <row r="18" spans="2:15" s="65" customFormat="1" ht="18.75" customHeight="1" x14ac:dyDescent="0.25">
      <c r="B18" s="250"/>
      <c r="C18" s="250"/>
      <c r="D18" s="250"/>
      <c r="E18" s="250"/>
      <c r="F18" s="250"/>
      <c r="H18" s="66"/>
      <c r="I18" s="67"/>
      <c r="J18" s="68"/>
      <c r="K18" s="69"/>
      <c r="L18" s="66"/>
      <c r="M18" s="66"/>
      <c r="N18" s="70"/>
      <c r="O18" s="66"/>
    </row>
    <row r="19" spans="2:15" ht="15.75" thickBot="1" x14ac:dyDescent="0.3"/>
    <row r="20" spans="2:15" ht="16.5" thickBot="1" x14ac:dyDescent="0.3">
      <c r="B20" s="287" t="s">
        <v>36</v>
      </c>
      <c r="C20" s="288"/>
      <c r="D20" s="288"/>
      <c r="E20" s="288"/>
      <c r="F20" s="288"/>
      <c r="G20" s="288"/>
      <c r="H20" s="288"/>
      <c r="I20" s="289"/>
      <c r="J20" s="71"/>
      <c r="K20" s="71"/>
      <c r="L20" s="282"/>
      <c r="M20" s="282"/>
      <c r="N20" s="282"/>
      <c r="O20" s="282"/>
    </row>
    <row r="21" spans="2:15" ht="36.75" customHeight="1" thickBot="1" x14ac:dyDescent="0.3">
      <c r="B21" s="72" t="s">
        <v>3</v>
      </c>
      <c r="C21" s="283" t="s">
        <v>39</v>
      </c>
      <c r="D21" s="284"/>
      <c r="E21" s="283" t="s">
        <v>43</v>
      </c>
      <c r="F21" s="284"/>
      <c r="G21" s="73"/>
      <c r="H21" s="74" t="s">
        <v>14</v>
      </c>
      <c r="I21" s="75" t="s">
        <v>41</v>
      </c>
      <c r="J21" s="76"/>
      <c r="K21" s="76"/>
      <c r="L21" s="33"/>
      <c r="M21" s="34"/>
      <c r="N21" s="34"/>
      <c r="O21" s="34"/>
    </row>
    <row r="22" spans="2:15" ht="15.75" x14ac:dyDescent="0.25">
      <c r="B22" s="77" t="s">
        <v>21</v>
      </c>
      <c r="C22" s="285"/>
      <c r="D22" s="286"/>
      <c r="E22" s="285"/>
      <c r="F22" s="286"/>
      <c r="G22" s="78"/>
      <c r="H22" s="79"/>
      <c r="I22" s="80"/>
      <c r="J22" s="66"/>
      <c r="K22" s="66"/>
    </row>
    <row r="23" spans="2:15" ht="16.5" thickBot="1" x14ac:dyDescent="0.3">
      <c r="B23" s="81" t="s">
        <v>16</v>
      </c>
      <c r="C23" s="280">
        <v>200</v>
      </c>
      <c r="D23" s="281"/>
      <c r="E23" s="274">
        <f>C23/4</f>
        <v>50</v>
      </c>
      <c r="F23" s="275"/>
      <c r="G23" s="82"/>
      <c r="H23" s="137">
        <v>10000</v>
      </c>
      <c r="I23" s="83"/>
      <c r="J23" s="84"/>
      <c r="K23" s="85"/>
      <c r="L23" s="45"/>
      <c r="M23" s="45"/>
      <c r="N23" s="46"/>
      <c r="O23" s="45"/>
    </row>
    <row r="24" spans="2:15" x14ac:dyDescent="0.25">
      <c r="B24" s="86" t="s">
        <v>17</v>
      </c>
      <c r="C24" s="315">
        <v>600</v>
      </c>
      <c r="D24" s="316"/>
      <c r="E24" s="317">
        <f>C24/4</f>
        <v>150</v>
      </c>
      <c r="F24" s="318"/>
      <c r="G24" s="82"/>
      <c r="H24" s="87">
        <f>H23</f>
        <v>10000</v>
      </c>
      <c r="I24" s="88">
        <f>H24/C24</f>
        <v>16.666666666666668</v>
      </c>
      <c r="J24" s="84"/>
      <c r="K24" s="85"/>
      <c r="L24" s="50"/>
      <c r="M24" s="51"/>
      <c r="N24" s="46"/>
      <c r="O24" s="45"/>
    </row>
    <row r="25" spans="2:15" x14ac:dyDescent="0.25">
      <c r="B25" s="86" t="s">
        <v>18</v>
      </c>
      <c r="C25" s="331">
        <v>600</v>
      </c>
      <c r="D25" s="332"/>
      <c r="E25" s="326">
        <f t="shared" ref="E25:E26" si="2">C25/4</f>
        <v>150</v>
      </c>
      <c r="F25" s="327"/>
      <c r="G25" s="82"/>
      <c r="H25" s="87">
        <f>H24</f>
        <v>10000</v>
      </c>
      <c r="I25" s="88">
        <f>H25/C25</f>
        <v>16.666666666666668</v>
      </c>
      <c r="J25" s="84"/>
      <c r="K25" s="85"/>
      <c r="L25" s="50"/>
      <c r="M25" s="51"/>
      <c r="N25" s="46"/>
      <c r="O25" s="45"/>
    </row>
    <row r="26" spans="2:15" ht="15.75" thickBot="1" x14ac:dyDescent="0.3">
      <c r="B26" s="89" t="s">
        <v>19</v>
      </c>
      <c r="C26" s="328">
        <v>600</v>
      </c>
      <c r="D26" s="329"/>
      <c r="E26" s="326">
        <f t="shared" si="2"/>
        <v>150</v>
      </c>
      <c r="F26" s="327"/>
      <c r="G26" s="190" t="s">
        <v>22</v>
      </c>
      <c r="H26" s="139">
        <f>H25</f>
        <v>10000</v>
      </c>
      <c r="I26" s="90">
        <f>H26/C26</f>
        <v>16.666666666666668</v>
      </c>
      <c r="J26" s="91"/>
      <c r="K26" s="85"/>
      <c r="L26" s="50"/>
      <c r="M26" s="51"/>
      <c r="N26" s="46"/>
      <c r="O26" s="45"/>
    </row>
    <row r="27" spans="2:15" ht="42.75" customHeight="1" thickBot="1" x14ac:dyDescent="0.3">
      <c r="B27" s="249" t="s">
        <v>64</v>
      </c>
      <c r="C27" s="249"/>
      <c r="D27" s="249"/>
      <c r="E27" s="249"/>
      <c r="F27" s="249"/>
      <c r="G27" s="92"/>
      <c r="H27" s="343" t="s">
        <v>40</v>
      </c>
      <c r="I27" s="344"/>
      <c r="J27" s="93" t="s">
        <v>15</v>
      </c>
      <c r="K27" s="94" t="s">
        <v>28</v>
      </c>
      <c r="L27" s="94" t="s">
        <v>50</v>
      </c>
      <c r="M27" s="58"/>
      <c r="N27" s="59"/>
      <c r="O27" s="60"/>
    </row>
    <row r="28" spans="2:15" ht="22.5" customHeight="1" thickBot="1" x14ac:dyDescent="0.3">
      <c r="B28" s="250"/>
      <c r="C28" s="250"/>
      <c r="D28" s="250"/>
      <c r="E28" s="250"/>
      <c r="F28" s="250"/>
      <c r="G28" s="26"/>
      <c r="H28" s="61"/>
      <c r="I28" s="95">
        <f>SUM(I24:I26)</f>
        <v>50</v>
      </c>
      <c r="J28" s="23">
        <v>0.1</v>
      </c>
      <c r="K28" s="96">
        <f>(I28*(1+J28)+0.5)</f>
        <v>55.500000000000007</v>
      </c>
      <c r="L28" s="145">
        <f>ROUNDUP((K28/12),1)</f>
        <v>4.6999999999999993</v>
      </c>
      <c r="N28" s="59"/>
    </row>
    <row r="29" spans="2:15" ht="37.5" customHeight="1" thickBot="1" x14ac:dyDescent="0.3">
      <c r="C29" s="97"/>
      <c r="D29" s="97"/>
      <c r="E29" s="97"/>
      <c r="F29" s="97"/>
      <c r="G29" s="97"/>
      <c r="H29" s="97"/>
      <c r="I29" s="97"/>
    </row>
    <row r="30" spans="2:15" ht="33" customHeight="1" thickBot="1" x14ac:dyDescent="0.4">
      <c r="B30" s="98" t="s">
        <v>29</v>
      </c>
      <c r="C30" s="99"/>
      <c r="D30" s="99"/>
      <c r="E30" s="99"/>
      <c r="F30" s="100"/>
      <c r="G30" s="99"/>
      <c r="H30" s="101"/>
      <c r="I30" s="102"/>
      <c r="J30" s="103"/>
      <c r="N30" s="59"/>
    </row>
    <row r="31" spans="2:15" ht="27.75" customHeight="1" thickBot="1" x14ac:dyDescent="0.3">
      <c r="B31" s="158" t="s">
        <v>51</v>
      </c>
      <c r="C31" s="330" t="s">
        <v>39</v>
      </c>
      <c r="D31" s="277"/>
      <c r="E31" s="276" t="s">
        <v>43</v>
      </c>
      <c r="F31" s="277"/>
      <c r="G31" s="101"/>
      <c r="H31" s="104" t="s">
        <v>14</v>
      </c>
      <c r="I31" s="105" t="s">
        <v>42</v>
      </c>
      <c r="J31" s="76"/>
      <c r="K31" s="76"/>
    </row>
    <row r="32" spans="2:15" ht="15.75" x14ac:dyDescent="0.25">
      <c r="B32" s="106" t="s">
        <v>1</v>
      </c>
      <c r="C32" s="107"/>
      <c r="D32" s="108"/>
      <c r="E32" s="107"/>
      <c r="F32" s="108"/>
      <c r="G32" s="108"/>
      <c r="H32" s="138">
        <v>10000</v>
      </c>
      <c r="I32" s="109"/>
      <c r="J32" s="66"/>
      <c r="K32" s="66"/>
    </row>
    <row r="33" spans="2:15" ht="15.75" thickBot="1" x14ac:dyDescent="0.3">
      <c r="B33" s="110" t="s">
        <v>4</v>
      </c>
      <c r="C33" s="278">
        <v>300</v>
      </c>
      <c r="D33" s="279"/>
      <c r="E33" s="333">
        <f>C33/4</f>
        <v>75</v>
      </c>
      <c r="F33" s="334"/>
      <c r="G33" s="111"/>
      <c r="H33" s="112">
        <f>$H$32</f>
        <v>10000</v>
      </c>
      <c r="I33" s="113">
        <f>H33/C33</f>
        <v>33.333333333333336</v>
      </c>
      <c r="J33" s="70"/>
      <c r="K33" s="66"/>
    </row>
    <row r="34" spans="2:15" ht="15.75" thickBot="1" x14ac:dyDescent="0.3">
      <c r="B34" s="141" t="s">
        <v>5</v>
      </c>
      <c r="C34" s="259">
        <v>300</v>
      </c>
      <c r="D34" s="260"/>
      <c r="E34" s="333">
        <f>C34/4</f>
        <v>75</v>
      </c>
      <c r="F34" s="334"/>
      <c r="G34" s="114"/>
      <c r="H34" s="115">
        <f>$H$32</f>
        <v>10000</v>
      </c>
      <c r="I34" s="142">
        <f>H34/C34</f>
        <v>33.333333333333336</v>
      </c>
      <c r="J34" s="143"/>
      <c r="K34" s="66"/>
    </row>
    <row r="35" spans="2:15" x14ac:dyDescent="0.25">
      <c r="B35" s="116" t="s">
        <v>6</v>
      </c>
      <c r="C35" s="261">
        <v>600</v>
      </c>
      <c r="D35" s="262"/>
      <c r="E35" s="335">
        <f>C35/4</f>
        <v>150</v>
      </c>
      <c r="F35" s="336"/>
      <c r="G35" s="109"/>
      <c r="H35" s="117">
        <f>$H$32</f>
        <v>10000</v>
      </c>
      <c r="I35" s="118">
        <f>H35/C35</f>
        <v>16.666666666666668</v>
      </c>
      <c r="J35" s="70"/>
      <c r="K35" s="66"/>
    </row>
    <row r="36" spans="2:15" ht="15.75" thickBot="1" x14ac:dyDescent="0.3">
      <c r="B36" s="119" t="s">
        <v>7</v>
      </c>
      <c r="C36" s="257">
        <v>600</v>
      </c>
      <c r="D36" s="258"/>
      <c r="E36" s="333">
        <f>C36/4</f>
        <v>150</v>
      </c>
      <c r="F36" s="334"/>
      <c r="G36" s="120"/>
      <c r="H36" s="121">
        <f>$H$32</f>
        <v>10000</v>
      </c>
      <c r="I36" s="122">
        <f>H36/C36</f>
        <v>16.666666666666668</v>
      </c>
      <c r="J36" s="70"/>
      <c r="K36" s="66"/>
    </row>
    <row r="37" spans="2:15" ht="30.75" customHeight="1" thickBot="1" x14ac:dyDescent="0.3">
      <c r="B37" s="249" t="s">
        <v>65</v>
      </c>
      <c r="C37" s="249"/>
      <c r="D37" s="249"/>
      <c r="E37" s="249"/>
      <c r="F37" s="249"/>
      <c r="G37" s="140"/>
      <c r="H37" s="324" t="s">
        <v>40</v>
      </c>
      <c r="I37" s="325"/>
      <c r="J37" s="123" t="s">
        <v>15</v>
      </c>
      <c r="K37" s="124" t="s">
        <v>31</v>
      </c>
      <c r="L37" s="125"/>
      <c r="M37" s="126"/>
    </row>
    <row r="38" spans="2:15" ht="15.75" x14ac:dyDescent="0.25">
      <c r="B38" s="250"/>
      <c r="C38" s="250"/>
      <c r="D38" s="250"/>
      <c r="E38" s="250"/>
      <c r="F38" s="250"/>
      <c r="G38" s="26"/>
      <c r="I38" s="127">
        <f>ROUNDUP((I33+I35+I36),0)</f>
        <v>67</v>
      </c>
      <c r="J38" s="245">
        <v>0.1</v>
      </c>
      <c r="K38" s="128">
        <f>ROUNDUP((I38*(1+J38)),0)</f>
        <v>74</v>
      </c>
      <c r="L38" s="290" t="s">
        <v>30</v>
      </c>
      <c r="M38" s="291"/>
    </row>
    <row r="39" spans="2:15" ht="16.5" thickBot="1" x14ac:dyDescent="0.3">
      <c r="B39" s="250"/>
      <c r="C39" s="250"/>
      <c r="D39" s="250"/>
      <c r="E39" s="250"/>
      <c r="F39" s="250"/>
      <c r="G39" s="26"/>
      <c r="I39" s="129">
        <f>I34</f>
        <v>33.333333333333336</v>
      </c>
      <c r="J39" s="246"/>
      <c r="K39" s="128">
        <f>ROUNDUP((I39*(1+J38)),0)</f>
        <v>37</v>
      </c>
      <c r="L39" s="292" t="s">
        <v>45</v>
      </c>
      <c r="M39" s="293"/>
    </row>
    <row r="40" spans="2:15" ht="15.75" thickBot="1" x14ac:dyDescent="0.3">
      <c r="B40" s="250"/>
      <c r="C40" s="250"/>
      <c r="D40" s="250"/>
      <c r="E40" s="250"/>
      <c r="F40" s="250"/>
      <c r="I40" s="130"/>
      <c r="J40" s="131"/>
      <c r="K40" s="131"/>
      <c r="L40" s="62"/>
      <c r="M40" s="62"/>
    </row>
    <row r="41" spans="2:15" ht="15" customHeight="1" x14ac:dyDescent="0.25">
      <c r="B41" s="250"/>
      <c r="C41" s="250"/>
      <c r="D41" s="250"/>
      <c r="E41" s="250"/>
      <c r="F41" s="250"/>
      <c r="H41" s="296" t="s">
        <v>52</v>
      </c>
      <c r="I41" s="297"/>
      <c r="J41" s="297"/>
      <c r="K41" s="298"/>
      <c r="L41" s="157"/>
      <c r="M41" s="157"/>
    </row>
    <row r="42" spans="2:15" ht="15.75" customHeight="1" thickBot="1" x14ac:dyDescent="0.3">
      <c r="B42" s="250"/>
      <c r="C42" s="250"/>
      <c r="D42" s="250"/>
      <c r="E42" s="250"/>
      <c r="F42" s="250"/>
      <c r="H42" s="299"/>
      <c r="I42" s="300"/>
      <c r="J42" s="300"/>
      <c r="K42" s="301"/>
      <c r="L42" s="157"/>
      <c r="M42" s="157"/>
    </row>
    <row r="43" spans="2:15" x14ac:dyDescent="0.25">
      <c r="B43" s="250"/>
      <c r="C43" s="250"/>
      <c r="D43" s="250"/>
      <c r="E43" s="250"/>
      <c r="F43" s="250"/>
      <c r="I43" s="130"/>
      <c r="J43" s="130"/>
      <c r="K43" s="130"/>
    </row>
    <row r="44" spans="2:15" ht="5.25" customHeight="1" thickBot="1" x14ac:dyDescent="0.3">
      <c r="C44" s="97"/>
      <c r="D44" s="97"/>
      <c r="E44" s="97"/>
      <c r="F44" s="97"/>
      <c r="G44" s="97"/>
      <c r="H44" s="97"/>
      <c r="I44" s="97"/>
      <c r="J44" s="130"/>
      <c r="K44" s="130"/>
    </row>
    <row r="45" spans="2:15" s="130" customFormat="1" ht="23.25" customHeight="1" thickBot="1" x14ac:dyDescent="0.4">
      <c r="B45" s="146" t="s">
        <v>37</v>
      </c>
      <c r="C45" s="147"/>
      <c r="D45" s="147"/>
      <c r="E45" s="147"/>
      <c r="F45" s="148"/>
      <c r="G45" s="147"/>
      <c r="H45" s="149"/>
      <c r="I45" s="150"/>
      <c r="J45" s="156"/>
      <c r="K45" s="65"/>
      <c r="L45" s="66"/>
      <c r="M45" s="66"/>
    </row>
    <row r="46" spans="2:15" s="130" customFormat="1" ht="27.75" customHeight="1" thickBot="1" x14ac:dyDescent="0.3">
      <c r="B46" s="271" t="s">
        <v>35</v>
      </c>
      <c r="C46" s="272"/>
      <c r="D46" s="272"/>
      <c r="E46" s="272"/>
      <c r="F46" s="273"/>
      <c r="G46" s="149"/>
      <c r="H46" s="151" t="s">
        <v>14</v>
      </c>
      <c r="I46" s="152" t="s">
        <v>44</v>
      </c>
      <c r="J46" s="153" t="s">
        <v>15</v>
      </c>
      <c r="K46" s="185" t="s">
        <v>31</v>
      </c>
      <c r="L46" s="66"/>
      <c r="M46" s="66"/>
    </row>
    <row r="47" spans="2:15" s="130" customFormat="1" ht="15.75" customHeight="1" x14ac:dyDescent="0.25">
      <c r="B47" s="251">
        <v>600</v>
      </c>
      <c r="C47" s="252"/>
      <c r="D47" s="252"/>
      <c r="E47" s="252"/>
      <c r="F47" s="253"/>
      <c r="G47" s="154"/>
      <c r="H47" s="241">
        <v>10000</v>
      </c>
      <c r="I47" s="302">
        <f>H47/B47</f>
        <v>16.666666666666668</v>
      </c>
      <c r="J47" s="245">
        <v>0.05</v>
      </c>
      <c r="K47" s="294">
        <f>ROUNDUP((I47*(1+J47)),0)</f>
        <v>18</v>
      </c>
      <c r="L47" s="229"/>
      <c r="M47" s="229"/>
      <c r="N47" s="26"/>
      <c r="O47" s="26"/>
    </row>
    <row r="48" spans="2:15" s="130" customFormat="1" ht="15.75" customHeight="1" thickBot="1" x14ac:dyDescent="0.3">
      <c r="B48" s="254"/>
      <c r="C48" s="255"/>
      <c r="D48" s="255"/>
      <c r="E48" s="255"/>
      <c r="F48" s="256"/>
      <c r="G48" s="155"/>
      <c r="H48" s="242"/>
      <c r="I48" s="303"/>
      <c r="J48" s="246"/>
      <c r="K48" s="295"/>
      <c r="L48" s="229"/>
      <c r="M48" s="229"/>
      <c r="N48" s="132"/>
    </row>
    <row r="49" spans="2:28" ht="15" customHeight="1" x14ac:dyDescent="0.25">
      <c r="B49" s="319" t="s">
        <v>47</v>
      </c>
      <c r="C49" s="319"/>
      <c r="D49" s="319"/>
      <c r="E49" s="319"/>
      <c r="F49" s="319"/>
      <c r="G49" s="319"/>
      <c r="H49" s="319"/>
      <c r="I49" s="319"/>
      <c r="J49" s="70"/>
      <c r="K49" s="66"/>
      <c r="L49" s="133"/>
      <c r="M49" s="134"/>
      <c r="N49" s="70"/>
      <c r="O49" s="66"/>
      <c r="P49" s="66"/>
      <c r="Q49" s="66"/>
      <c r="R49" s="66"/>
      <c r="S49" s="66"/>
      <c r="T49" s="66"/>
      <c r="U49" s="66"/>
      <c r="V49" s="66"/>
      <c r="W49" s="66"/>
      <c r="X49" s="66"/>
      <c r="Y49" s="66"/>
      <c r="Z49" s="66"/>
      <c r="AA49" s="66"/>
      <c r="AB49" s="66"/>
    </row>
    <row r="50" spans="2:28" x14ac:dyDescent="0.25">
      <c r="B50" s="320"/>
      <c r="C50" s="320"/>
      <c r="D50" s="320"/>
      <c r="E50" s="320"/>
      <c r="F50" s="320"/>
      <c r="G50" s="320"/>
      <c r="H50" s="320"/>
      <c r="I50" s="320"/>
      <c r="J50" s="70"/>
      <c r="K50" s="66"/>
      <c r="L50" s="133"/>
      <c r="M50" s="134"/>
      <c r="N50" s="70"/>
      <c r="O50" s="66"/>
      <c r="P50" s="66"/>
      <c r="Q50" s="66"/>
      <c r="R50" s="66"/>
      <c r="S50" s="66"/>
      <c r="T50" s="66"/>
      <c r="U50" s="66"/>
      <c r="V50" s="66"/>
      <c r="W50" s="66"/>
      <c r="X50" s="66"/>
      <c r="Y50" s="66"/>
      <c r="Z50" s="66"/>
      <c r="AA50" s="66"/>
      <c r="AB50" s="66"/>
    </row>
    <row r="51" spans="2:28" x14ac:dyDescent="0.25">
      <c r="B51" s="320"/>
      <c r="C51" s="320"/>
      <c r="D51" s="320"/>
      <c r="E51" s="320"/>
      <c r="F51" s="320"/>
      <c r="G51" s="320"/>
      <c r="H51" s="320"/>
      <c r="I51" s="320"/>
      <c r="J51" s="70"/>
      <c r="K51" s="66"/>
      <c r="L51" s="66"/>
      <c r="M51" s="66"/>
      <c r="N51" s="70"/>
      <c r="O51" s="66"/>
      <c r="P51" s="66"/>
      <c r="Q51" s="66"/>
      <c r="R51" s="66"/>
      <c r="S51" s="66"/>
      <c r="T51" s="66"/>
      <c r="U51" s="66"/>
      <c r="V51" s="66"/>
      <c r="W51" s="66"/>
      <c r="X51" s="66"/>
      <c r="Y51" s="66"/>
      <c r="Z51" s="66"/>
      <c r="AA51" s="66"/>
      <c r="AB51" s="66"/>
    </row>
    <row r="52" spans="2:28" ht="11.25" customHeight="1" x14ac:dyDescent="0.25">
      <c r="B52" s="320"/>
      <c r="C52" s="320"/>
      <c r="D52" s="320"/>
      <c r="E52" s="320"/>
      <c r="F52" s="320"/>
      <c r="G52" s="320"/>
      <c r="H52" s="320"/>
      <c r="I52" s="320"/>
      <c r="J52" s="70"/>
      <c r="K52" s="136"/>
      <c r="L52" s="66"/>
      <c r="M52" s="135"/>
      <c r="N52" s="70"/>
      <c r="O52" s="136"/>
      <c r="P52" s="66"/>
      <c r="Q52" s="66"/>
      <c r="R52" s="66"/>
      <c r="S52" s="66"/>
      <c r="T52" s="66"/>
      <c r="U52" s="66"/>
      <c r="V52" s="66"/>
      <c r="W52" s="66"/>
      <c r="X52" s="66"/>
      <c r="Y52" s="66"/>
      <c r="Z52" s="66"/>
      <c r="AA52" s="66"/>
      <c r="AB52" s="66"/>
    </row>
    <row r="53" spans="2:28" ht="9.75" customHeight="1" thickBot="1" x14ac:dyDescent="0.3">
      <c r="B53" s="320"/>
      <c r="C53" s="320"/>
      <c r="D53" s="320"/>
      <c r="E53" s="320"/>
      <c r="F53" s="320"/>
      <c r="G53" s="320"/>
      <c r="H53" s="320"/>
      <c r="I53" s="320"/>
      <c r="J53" s="66"/>
      <c r="K53" s="66"/>
      <c r="L53" s="66"/>
      <c r="M53" s="66"/>
      <c r="N53" s="66"/>
      <c r="O53" s="66"/>
      <c r="P53" s="66"/>
      <c r="Q53" s="66"/>
      <c r="R53" s="66"/>
      <c r="S53" s="66"/>
      <c r="T53" s="66"/>
      <c r="U53" s="66"/>
      <c r="V53" s="66"/>
      <c r="W53" s="66"/>
      <c r="X53" s="66"/>
      <c r="Y53" s="66"/>
      <c r="Z53" s="66"/>
      <c r="AA53" s="66"/>
      <c r="AB53" s="66"/>
    </row>
    <row r="54" spans="2:28" s="130" customFormat="1" ht="23.25" customHeight="1" thickBot="1" x14ac:dyDescent="0.4">
      <c r="B54" s="213" t="s">
        <v>66</v>
      </c>
      <c r="C54" s="221"/>
      <c r="D54" s="222" t="s">
        <v>69</v>
      </c>
      <c r="E54" s="222"/>
      <c r="F54" s="223"/>
      <c r="G54" s="222"/>
      <c r="H54" s="224"/>
      <c r="I54" s="225"/>
      <c r="J54" s="156"/>
      <c r="K54" s="65"/>
      <c r="L54" s="66"/>
      <c r="M54" s="66"/>
    </row>
    <row r="55" spans="2:28" s="130" customFormat="1" ht="27.75" customHeight="1" thickBot="1" x14ac:dyDescent="0.3">
      <c r="B55" s="232" t="s">
        <v>70</v>
      </c>
      <c r="C55" s="233"/>
      <c r="D55" s="233"/>
      <c r="E55" s="233"/>
      <c r="F55" s="234"/>
      <c r="G55" s="214"/>
      <c r="H55" s="215" t="s">
        <v>14</v>
      </c>
      <c r="I55" s="216" t="s">
        <v>67</v>
      </c>
      <c r="J55" s="217" t="s">
        <v>15</v>
      </c>
      <c r="K55" s="218" t="s">
        <v>31</v>
      </c>
      <c r="L55" s="66"/>
      <c r="M55" s="66"/>
    </row>
    <row r="56" spans="2:28" s="130" customFormat="1" ht="15.75" customHeight="1" x14ac:dyDescent="0.25">
      <c r="B56" s="235">
        <v>1500</v>
      </c>
      <c r="C56" s="236"/>
      <c r="D56" s="236"/>
      <c r="E56" s="236"/>
      <c r="F56" s="237"/>
      <c r="G56" s="220"/>
      <c r="H56" s="241">
        <v>10000</v>
      </c>
      <c r="I56" s="243">
        <f>H56/B56</f>
        <v>6.666666666666667</v>
      </c>
      <c r="J56" s="245">
        <v>0</v>
      </c>
      <c r="K56" s="227">
        <f>ROUNDUP((I56*(1+J56)),0)</f>
        <v>7</v>
      </c>
      <c r="L56" s="229"/>
      <c r="M56" s="229"/>
      <c r="N56" s="26"/>
      <c r="O56" s="26"/>
    </row>
    <row r="57" spans="2:28" s="130" customFormat="1" ht="15.75" customHeight="1" thickBot="1" x14ac:dyDescent="0.3">
      <c r="B57" s="238"/>
      <c r="C57" s="239"/>
      <c r="D57" s="239"/>
      <c r="E57" s="239"/>
      <c r="F57" s="240"/>
      <c r="G57" s="219"/>
      <c r="H57" s="242"/>
      <c r="I57" s="244"/>
      <c r="J57" s="246"/>
      <c r="K57" s="228"/>
      <c r="L57" s="229"/>
      <c r="M57" s="229"/>
      <c r="N57" s="132"/>
    </row>
    <row r="58" spans="2:28" ht="15" customHeight="1" x14ac:dyDescent="0.25">
      <c r="B58" s="230" t="s">
        <v>68</v>
      </c>
      <c r="C58" s="230"/>
      <c r="D58" s="230"/>
      <c r="E58" s="230"/>
      <c r="F58" s="230"/>
      <c r="G58" s="230"/>
      <c r="H58" s="230"/>
      <c r="I58" s="230"/>
      <c r="J58" s="70"/>
      <c r="K58" s="66"/>
      <c r="L58" s="133"/>
      <c r="M58" s="134"/>
      <c r="N58" s="70"/>
      <c r="O58" s="66"/>
      <c r="P58" s="66"/>
      <c r="Q58" s="66"/>
      <c r="R58" s="66"/>
      <c r="S58" s="66"/>
      <c r="T58" s="66"/>
      <c r="U58" s="66"/>
      <c r="V58" s="66"/>
      <c r="W58" s="66"/>
      <c r="X58" s="66"/>
      <c r="Y58" s="66"/>
      <c r="Z58" s="66"/>
      <c r="AA58" s="66"/>
      <c r="AB58" s="66"/>
    </row>
    <row r="59" spans="2:28" x14ac:dyDescent="0.25">
      <c r="B59" s="231"/>
      <c r="C59" s="231"/>
      <c r="D59" s="231"/>
      <c r="E59" s="231"/>
      <c r="F59" s="231"/>
      <c r="G59" s="231"/>
      <c r="H59" s="231"/>
      <c r="I59" s="231"/>
      <c r="J59" s="70"/>
      <c r="K59" s="66"/>
      <c r="L59" s="133"/>
      <c r="M59" s="134"/>
      <c r="N59" s="70"/>
      <c r="O59" s="66"/>
      <c r="P59" s="66"/>
      <c r="Q59" s="66"/>
      <c r="R59" s="66"/>
      <c r="S59" s="66"/>
      <c r="T59" s="66"/>
      <c r="U59" s="66"/>
      <c r="V59" s="66"/>
      <c r="W59" s="66"/>
      <c r="X59" s="66"/>
      <c r="Y59" s="66"/>
      <c r="Z59" s="66"/>
      <c r="AA59" s="66"/>
      <c r="AB59" s="66"/>
    </row>
    <row r="60" spans="2:28" x14ac:dyDescent="0.25">
      <c r="B60" s="231"/>
      <c r="C60" s="231"/>
      <c r="D60" s="231"/>
      <c r="E60" s="231"/>
      <c r="F60" s="231"/>
      <c r="G60" s="231"/>
      <c r="H60" s="231"/>
      <c r="I60" s="231"/>
      <c r="J60" s="70"/>
      <c r="K60" s="66"/>
      <c r="L60" s="66"/>
      <c r="M60" s="66"/>
      <c r="N60" s="70"/>
      <c r="O60" s="66"/>
      <c r="P60" s="66"/>
      <c r="Q60" s="66"/>
      <c r="R60" s="66"/>
      <c r="S60" s="66"/>
      <c r="T60" s="66"/>
      <c r="U60" s="66"/>
      <c r="V60" s="66"/>
      <c r="W60" s="66"/>
      <c r="X60" s="66"/>
      <c r="Y60" s="66"/>
      <c r="Z60" s="66"/>
      <c r="AA60" s="66"/>
      <c r="AB60" s="66"/>
    </row>
    <row r="61" spans="2:28" ht="15.75" x14ac:dyDescent="0.25">
      <c r="B61" s="231"/>
      <c r="C61" s="231"/>
      <c r="D61" s="231"/>
      <c r="E61" s="231"/>
      <c r="F61" s="231"/>
      <c r="G61" s="231"/>
      <c r="H61" s="231"/>
      <c r="I61" s="231"/>
      <c r="J61" s="70"/>
      <c r="K61" s="136"/>
      <c r="L61" s="66"/>
      <c r="M61" s="135"/>
      <c r="N61" s="70"/>
      <c r="O61" s="136"/>
      <c r="P61" s="66"/>
      <c r="Q61" s="66"/>
      <c r="R61" s="66"/>
      <c r="S61" s="66"/>
      <c r="T61" s="66"/>
      <c r="U61" s="66"/>
      <c r="V61" s="66"/>
      <c r="W61" s="66"/>
      <c r="X61" s="66"/>
      <c r="Y61" s="66"/>
      <c r="Z61" s="66"/>
      <c r="AA61" s="66"/>
      <c r="AB61" s="66"/>
    </row>
    <row r="62" spans="2:28" x14ac:dyDescent="0.25">
      <c r="B62" s="231"/>
      <c r="C62" s="231"/>
      <c r="D62" s="231"/>
      <c r="E62" s="231"/>
      <c r="F62" s="231"/>
      <c r="G62" s="231"/>
      <c r="H62" s="231"/>
      <c r="I62" s="231"/>
    </row>
  </sheetData>
  <sheetProtection password="C915" sheet="1" objects="1" scenarios="1" selectLockedCells="1"/>
  <mergeCells count="72">
    <mergeCell ref="E2:I2"/>
    <mergeCell ref="H37:I37"/>
    <mergeCell ref="E25:F25"/>
    <mergeCell ref="C26:D26"/>
    <mergeCell ref="E26:F26"/>
    <mergeCell ref="C31:D31"/>
    <mergeCell ref="C25:D25"/>
    <mergeCell ref="E33:F33"/>
    <mergeCell ref="E34:F34"/>
    <mergeCell ref="E35:F35"/>
    <mergeCell ref="E36:F36"/>
    <mergeCell ref="C7:D7"/>
    <mergeCell ref="E7:F7"/>
    <mergeCell ref="C8:D8"/>
    <mergeCell ref="H15:I15"/>
    <mergeCell ref="H27:I27"/>
    <mergeCell ref="B15:F18"/>
    <mergeCell ref="C24:D24"/>
    <mergeCell ref="E24:F24"/>
    <mergeCell ref="B49:I53"/>
    <mergeCell ref="B37:F43"/>
    <mergeCell ref="L5:O5"/>
    <mergeCell ref="C6:D6"/>
    <mergeCell ref="E6:F6"/>
    <mergeCell ref="E13:F13"/>
    <mergeCell ref="C14:D14"/>
    <mergeCell ref="E14:F14"/>
    <mergeCell ref="C11:D11"/>
    <mergeCell ref="E11:F11"/>
    <mergeCell ref="C12:D12"/>
    <mergeCell ref="E12:F12"/>
    <mergeCell ref="C13:D13"/>
    <mergeCell ref="E8:F8"/>
    <mergeCell ref="B5:I5"/>
    <mergeCell ref="J38:J39"/>
    <mergeCell ref="L38:M38"/>
    <mergeCell ref="L39:M39"/>
    <mergeCell ref="J47:J48"/>
    <mergeCell ref="K47:K48"/>
    <mergeCell ref="L47:M48"/>
    <mergeCell ref="H41:K42"/>
    <mergeCell ref="I47:I48"/>
    <mergeCell ref="L20:O20"/>
    <mergeCell ref="C21:D21"/>
    <mergeCell ref="E21:F21"/>
    <mergeCell ref="C22:D22"/>
    <mergeCell ref="E22:F22"/>
    <mergeCell ref="B20:I20"/>
    <mergeCell ref="B3:I4"/>
    <mergeCell ref="B27:F28"/>
    <mergeCell ref="B47:F48"/>
    <mergeCell ref="C36:D36"/>
    <mergeCell ref="C34:D34"/>
    <mergeCell ref="C35:D35"/>
    <mergeCell ref="H47:H48"/>
    <mergeCell ref="C9:D9"/>
    <mergeCell ref="E9:F9"/>
    <mergeCell ref="C10:D10"/>
    <mergeCell ref="E10:F10"/>
    <mergeCell ref="B46:F46"/>
    <mergeCell ref="E23:F23"/>
    <mergeCell ref="E31:F31"/>
    <mergeCell ref="C33:D33"/>
    <mergeCell ref="C23:D23"/>
    <mergeCell ref="K56:K57"/>
    <mergeCell ref="L56:M57"/>
    <mergeCell ref="B58:I62"/>
    <mergeCell ref="B55:F55"/>
    <mergeCell ref="B56:F57"/>
    <mergeCell ref="H56:H57"/>
    <mergeCell ref="I56:I57"/>
    <mergeCell ref="J56:J57"/>
  </mergeCells>
  <pageMargins left="0.7" right="0.7" top="0.75" bottom="0.75" header="0.3" footer="0.3"/>
  <pageSetup orientation="portrait" horizontalDpi="4294967293" verticalDpi="0" r:id="rId1"/>
  <ignoredErrors>
    <ignoredError sqref="H9:H12 H33:H36 H24:H26"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A11"/>
  <sheetViews>
    <sheetView workbookViewId="0">
      <selection activeCell="C14" sqref="C14"/>
    </sheetView>
  </sheetViews>
  <sheetFormatPr defaultRowHeight="15" x14ac:dyDescent="0.25"/>
  <cols>
    <col min="3" max="3" width="26.28515625" customWidth="1"/>
    <col min="5" max="5" width="29.140625" customWidth="1"/>
  </cols>
  <sheetData>
    <row r="4" spans="1:27" ht="64.5" customHeight="1" x14ac:dyDescent="0.25">
      <c r="B4" s="350" t="s">
        <v>13</v>
      </c>
      <c r="C4" s="350"/>
      <c r="D4" s="350" t="s">
        <v>12</v>
      </c>
      <c r="E4" s="350"/>
      <c r="G4" s="2" t="s">
        <v>14</v>
      </c>
      <c r="K4" s="6"/>
      <c r="L4" s="5" t="s">
        <v>25</v>
      </c>
    </row>
    <row r="5" spans="1:27" x14ac:dyDescent="0.25">
      <c r="B5" s="2" t="s">
        <v>11</v>
      </c>
      <c r="C5" s="2" t="s">
        <v>10</v>
      </c>
      <c r="D5" s="2" t="s">
        <v>11</v>
      </c>
      <c r="E5" s="2" t="s">
        <v>10</v>
      </c>
      <c r="H5" s="2" t="s">
        <v>11</v>
      </c>
      <c r="J5" s="2"/>
      <c r="K5" s="6"/>
      <c r="L5" s="2" t="s">
        <v>10</v>
      </c>
    </row>
    <row r="6" spans="1:27" ht="15.75" x14ac:dyDescent="0.25">
      <c r="A6" s="3" t="s">
        <v>2</v>
      </c>
      <c r="K6" s="6"/>
      <c r="M6" s="6"/>
      <c r="N6" s="6"/>
    </row>
    <row r="7" spans="1:27" x14ac:dyDescent="0.25">
      <c r="A7" s="1" t="s">
        <v>8</v>
      </c>
      <c r="B7">
        <f>D7*3.5</f>
        <v>175</v>
      </c>
      <c r="C7">
        <f>E7*3.5</f>
        <v>210</v>
      </c>
      <c r="D7">
        <v>50</v>
      </c>
      <c r="E7">
        <v>60</v>
      </c>
      <c r="G7">
        <v>1000</v>
      </c>
      <c r="H7" s="7">
        <f>G7/B7</f>
        <v>5.7142857142857144</v>
      </c>
      <c r="K7" s="6"/>
      <c r="L7" s="7">
        <f>G7/C7</f>
        <v>4.7619047619047619</v>
      </c>
      <c r="M7" s="4"/>
    </row>
    <row r="8" spans="1:27" ht="15.75" thickBot="1" x14ac:dyDescent="0.3">
      <c r="A8" s="1" t="s">
        <v>9</v>
      </c>
      <c r="B8">
        <f>D8*3.5</f>
        <v>210</v>
      </c>
      <c r="C8">
        <f>E8*3.5</f>
        <v>245</v>
      </c>
      <c r="D8">
        <v>60</v>
      </c>
      <c r="E8">
        <v>70</v>
      </c>
      <c r="G8">
        <v>1000</v>
      </c>
      <c r="H8" s="8">
        <f>G8/B8</f>
        <v>4.7619047619047619</v>
      </c>
      <c r="K8" s="6"/>
      <c r="L8" s="7">
        <f>G8/C8</f>
        <v>4.0816326530612246</v>
      </c>
      <c r="M8" s="4"/>
    </row>
    <row r="9" spans="1:27" ht="45.75" thickBot="1" x14ac:dyDescent="0.3">
      <c r="G9" s="345" t="s">
        <v>23</v>
      </c>
      <c r="H9" s="346"/>
      <c r="I9" s="14" t="s">
        <v>15</v>
      </c>
      <c r="J9" s="14" t="s">
        <v>24</v>
      </c>
      <c r="K9" s="347" t="s">
        <v>26</v>
      </c>
      <c r="L9" s="348"/>
      <c r="M9" s="16" t="s">
        <v>15</v>
      </c>
      <c r="N9" s="16" t="s">
        <v>24</v>
      </c>
    </row>
    <row r="10" spans="1:27" ht="15.75" x14ac:dyDescent="0.25">
      <c r="G10" s="9"/>
      <c r="H10" s="12">
        <f>SUM(H7:H8)</f>
        <v>10.476190476190476</v>
      </c>
      <c r="I10" s="15">
        <v>0.1</v>
      </c>
      <c r="J10" s="13">
        <f>(H10*(1+I10)+0.5)</f>
        <v>12.023809523809526</v>
      </c>
      <c r="K10" s="17"/>
      <c r="L10" s="18">
        <f>SUM(L7:L8)</f>
        <v>8.8435374149659864</v>
      </c>
      <c r="M10" s="19">
        <v>0.1</v>
      </c>
      <c r="N10" s="13">
        <f>(L10*(1+M10)+0.5)</f>
        <v>10.227891156462587</v>
      </c>
    </row>
    <row r="11" spans="1:27" x14ac:dyDescent="0.25">
      <c r="A11" s="9"/>
      <c r="B11" s="349"/>
      <c r="C11" s="349"/>
      <c r="D11" s="349"/>
      <c r="E11" s="349"/>
      <c r="F11" s="9"/>
      <c r="G11" s="10"/>
      <c r="H11" s="11"/>
      <c r="I11" s="9"/>
      <c r="J11" s="9"/>
      <c r="K11" s="9"/>
      <c r="L11" s="9"/>
      <c r="M11" s="9"/>
      <c r="N11" s="9"/>
      <c r="O11" s="9"/>
      <c r="P11" s="9"/>
      <c r="Q11" s="9"/>
      <c r="R11" s="9"/>
      <c r="S11" s="9"/>
      <c r="T11" s="9"/>
      <c r="U11" s="9"/>
      <c r="V11" s="9"/>
      <c r="W11" s="9"/>
      <c r="X11" s="9"/>
      <c r="Y11" s="9"/>
      <c r="Z11" s="9"/>
      <c r="AA11" s="9"/>
    </row>
  </sheetData>
  <mergeCells count="6">
    <mergeCell ref="G9:H9"/>
    <mergeCell ref="K9:L9"/>
    <mergeCell ref="B11:C11"/>
    <mergeCell ref="D11:E11"/>
    <mergeCell ref="B4:C4"/>
    <mergeCell ref="D4:E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tint="0.499984740745262"/>
  </sheetPr>
  <dimension ref="A1:O43"/>
  <sheetViews>
    <sheetView showGridLines="0" workbookViewId="0">
      <selection activeCell="C7" sqref="C7:D7"/>
    </sheetView>
  </sheetViews>
  <sheetFormatPr defaultRowHeight="15" x14ac:dyDescent="0.25"/>
  <cols>
    <col min="1" max="1" width="2" style="25" customWidth="1"/>
    <col min="2" max="2" width="27.5703125" style="25" customWidth="1"/>
    <col min="3" max="5" width="9.140625" style="25"/>
    <col min="6" max="6" width="9.140625" style="25" customWidth="1"/>
    <col min="7" max="7" width="1.85546875" style="25" customWidth="1"/>
    <col min="8" max="8" width="12.7109375" style="25" bestFit="1" customWidth="1"/>
    <col min="9" max="9" width="10" style="25" bestFit="1" customWidth="1"/>
    <col min="10" max="10" width="19.5703125" style="25" customWidth="1"/>
    <col min="11" max="11" width="17.85546875" style="25" customWidth="1"/>
    <col min="12" max="16384" width="9.140625" style="25"/>
  </cols>
  <sheetData>
    <row r="1" spans="1:15" ht="18.75" customHeight="1" thickBot="1" x14ac:dyDescent="0.3"/>
    <row r="2" spans="1:15" ht="24" thickBot="1" x14ac:dyDescent="0.4">
      <c r="B2" s="24" t="s">
        <v>57</v>
      </c>
      <c r="E2" s="321" t="s">
        <v>48</v>
      </c>
      <c r="F2" s="322"/>
      <c r="G2" s="322"/>
      <c r="H2" s="322"/>
      <c r="I2" s="323"/>
    </row>
    <row r="3" spans="1:15" ht="15.75" thickBot="1" x14ac:dyDescent="0.3">
      <c r="C3" s="130"/>
      <c r="L3" s="26"/>
      <c r="M3" s="26"/>
      <c r="N3" s="26"/>
      <c r="O3" s="26"/>
    </row>
    <row r="4" spans="1:15" ht="16.5" thickBot="1" x14ac:dyDescent="0.3">
      <c r="A4" s="186"/>
      <c r="B4" s="353" t="s">
        <v>2</v>
      </c>
      <c r="C4" s="354"/>
      <c r="D4" s="354"/>
      <c r="E4" s="354"/>
      <c r="F4" s="354"/>
      <c r="G4" s="354"/>
      <c r="H4" s="354"/>
      <c r="I4" s="354"/>
      <c r="J4" s="355"/>
      <c r="K4" s="71"/>
      <c r="L4" s="282"/>
      <c r="M4" s="282"/>
      <c r="N4" s="282"/>
      <c r="O4" s="282"/>
    </row>
    <row r="5" spans="1:15" ht="45.75" thickBot="1" x14ac:dyDescent="0.3">
      <c r="B5" s="193" t="s">
        <v>3</v>
      </c>
      <c r="C5" s="356" t="s">
        <v>58</v>
      </c>
      <c r="D5" s="357"/>
      <c r="E5" s="356" t="s">
        <v>39</v>
      </c>
      <c r="F5" s="357"/>
      <c r="G5" s="194"/>
      <c r="H5" s="195" t="s">
        <v>14</v>
      </c>
      <c r="I5" s="196" t="s">
        <v>54</v>
      </c>
      <c r="J5" s="196" t="s">
        <v>55</v>
      </c>
      <c r="K5" s="76"/>
      <c r="L5" s="33"/>
      <c r="M5" s="34"/>
      <c r="N5" s="34"/>
      <c r="O5" s="34"/>
    </row>
    <row r="6" spans="1:15" ht="16.5" thickBot="1" x14ac:dyDescent="0.3">
      <c r="B6" s="197" t="s">
        <v>2</v>
      </c>
      <c r="C6" s="358"/>
      <c r="D6" s="359"/>
      <c r="E6" s="358"/>
      <c r="F6" s="359"/>
      <c r="G6" s="198"/>
      <c r="H6" s="199"/>
      <c r="I6" s="200"/>
      <c r="J6" s="200"/>
      <c r="K6" s="66"/>
      <c r="L6" s="26"/>
      <c r="M6" s="26"/>
      <c r="N6" s="26"/>
      <c r="O6" s="26"/>
    </row>
    <row r="7" spans="1:15" ht="16.5" thickBot="1" x14ac:dyDescent="0.3">
      <c r="B7" s="201" t="s">
        <v>17</v>
      </c>
      <c r="C7" s="362">
        <v>50</v>
      </c>
      <c r="D7" s="363"/>
      <c r="E7" s="360">
        <f>C7*3.5</f>
        <v>175</v>
      </c>
      <c r="F7" s="361"/>
      <c r="G7" s="191"/>
      <c r="H7" s="137">
        <v>1000</v>
      </c>
      <c r="I7" s="203">
        <f>H7/C7</f>
        <v>20</v>
      </c>
      <c r="J7" s="206">
        <f>I7/3.5</f>
        <v>5.7142857142857144</v>
      </c>
      <c r="K7" s="85"/>
      <c r="L7" s="45"/>
      <c r="M7" s="45"/>
      <c r="N7" s="46"/>
      <c r="O7" s="45"/>
    </row>
    <row r="8" spans="1:15" ht="16.5" thickBot="1" x14ac:dyDescent="0.3">
      <c r="B8" s="202" t="s">
        <v>18</v>
      </c>
      <c r="C8" s="366">
        <v>60</v>
      </c>
      <c r="D8" s="367"/>
      <c r="E8" s="364">
        <f>C8*3.5</f>
        <v>210</v>
      </c>
      <c r="F8" s="365"/>
      <c r="G8" s="192"/>
      <c r="H8" s="187">
        <v>0</v>
      </c>
      <c r="I8" s="204">
        <f>H8/C8</f>
        <v>0</v>
      </c>
      <c r="J8" s="207">
        <f>I8/3.5</f>
        <v>0</v>
      </c>
      <c r="K8" s="85"/>
      <c r="L8" s="50"/>
      <c r="M8" s="51"/>
      <c r="N8" s="46"/>
      <c r="O8" s="45"/>
    </row>
    <row r="9" spans="1:15" ht="30.75" customHeight="1" thickBot="1" x14ac:dyDescent="0.3">
      <c r="B9" s="368" t="s">
        <v>60</v>
      </c>
      <c r="C9" s="368"/>
      <c r="D9" s="368"/>
      <c r="E9" s="368"/>
      <c r="F9" s="368"/>
      <c r="G9" s="368"/>
      <c r="H9" s="368"/>
      <c r="I9" s="368"/>
      <c r="J9" s="208" t="s">
        <v>40</v>
      </c>
      <c r="K9" s="209" t="s">
        <v>15</v>
      </c>
      <c r="L9" s="210" t="s">
        <v>53</v>
      </c>
      <c r="M9" s="210" t="s">
        <v>50</v>
      </c>
      <c r="N9" s="59"/>
      <c r="O9" s="60"/>
    </row>
    <row r="10" spans="1:15" ht="16.5" thickBot="1" x14ac:dyDescent="0.3">
      <c r="B10" s="351"/>
      <c r="C10" s="351"/>
      <c r="D10" s="351"/>
      <c r="E10" s="351"/>
      <c r="F10" s="351"/>
      <c r="G10" s="351"/>
      <c r="H10" s="351"/>
      <c r="I10" s="351"/>
      <c r="J10" s="205">
        <f>SUM(J7:J8)</f>
        <v>5.7142857142857144</v>
      </c>
      <c r="K10" s="23">
        <v>0.08</v>
      </c>
      <c r="L10" s="211">
        <f>(J10*(1+K10)+0.5)</f>
        <v>6.6714285714285717</v>
      </c>
      <c r="M10" s="212">
        <f>ROUNDUP((L10/12),1)</f>
        <v>0.6</v>
      </c>
      <c r="N10" s="59"/>
      <c r="O10" s="26"/>
    </row>
    <row r="11" spans="1:15" x14ac:dyDescent="0.25">
      <c r="B11" s="351"/>
      <c r="C11" s="351"/>
      <c r="D11" s="351"/>
      <c r="E11" s="351"/>
      <c r="F11" s="351"/>
      <c r="G11" s="351"/>
      <c r="H11" s="351"/>
      <c r="I11" s="351"/>
    </row>
    <row r="12" spans="1:15" ht="30" customHeight="1" x14ac:dyDescent="0.25">
      <c r="B12" s="351" t="s">
        <v>62</v>
      </c>
      <c r="C12" s="351"/>
      <c r="D12" s="351"/>
      <c r="E12" s="351"/>
      <c r="F12" s="351"/>
      <c r="G12" s="351"/>
      <c r="H12" s="351"/>
      <c r="I12" s="351"/>
    </row>
    <row r="13" spans="1:15" x14ac:dyDescent="0.25">
      <c r="B13" s="351"/>
      <c r="C13" s="351"/>
      <c r="D13" s="351"/>
      <c r="E13" s="351"/>
      <c r="F13" s="351"/>
      <c r="G13" s="351"/>
      <c r="H13" s="351"/>
      <c r="I13" s="351"/>
    </row>
    <row r="14" spans="1:15" x14ac:dyDescent="0.25">
      <c r="B14" s="352" t="s">
        <v>59</v>
      </c>
      <c r="C14" s="352"/>
      <c r="D14" s="352"/>
      <c r="E14" s="352"/>
      <c r="F14" s="352"/>
      <c r="G14" s="352"/>
      <c r="H14" s="352"/>
      <c r="I14" s="352"/>
    </row>
    <row r="15" spans="1:15" ht="8.25" customHeight="1" thickBot="1" x14ac:dyDescent="0.35">
      <c r="A15" s="159"/>
      <c r="B15" s="159"/>
      <c r="C15" s="160"/>
      <c r="D15" s="160"/>
      <c r="E15" s="160"/>
      <c r="F15" s="160"/>
      <c r="G15" s="160"/>
      <c r="H15" s="160"/>
      <c r="I15" s="160"/>
      <c r="J15" s="161"/>
      <c r="K15" s="161"/>
      <c r="L15" s="162"/>
      <c r="M15" s="162"/>
      <c r="N15" s="181"/>
    </row>
    <row r="16" spans="1:15" ht="19.5" thickBot="1" x14ac:dyDescent="0.35">
      <c r="A16" s="161"/>
      <c r="B16" s="163" t="s">
        <v>37</v>
      </c>
      <c r="C16" s="164"/>
      <c r="D16" s="164"/>
      <c r="E16" s="164"/>
      <c r="F16" s="165"/>
      <c r="G16" s="164"/>
      <c r="H16" s="166"/>
      <c r="I16" s="167"/>
      <c r="J16" s="168"/>
      <c r="K16" s="169"/>
      <c r="L16" s="170"/>
      <c r="M16" s="170"/>
      <c r="N16" s="180"/>
    </row>
    <row r="17" spans="1:14" ht="33" thickBot="1" x14ac:dyDescent="0.35">
      <c r="A17" s="161"/>
      <c r="B17" s="372" t="s">
        <v>35</v>
      </c>
      <c r="C17" s="373"/>
      <c r="D17" s="373"/>
      <c r="E17" s="373"/>
      <c r="F17" s="374"/>
      <c r="G17" s="166"/>
      <c r="H17" s="171" t="s">
        <v>14</v>
      </c>
      <c r="I17" s="172" t="s">
        <v>44</v>
      </c>
      <c r="J17" s="173" t="s">
        <v>15</v>
      </c>
      <c r="K17" s="188" t="s">
        <v>56</v>
      </c>
      <c r="L17" s="170"/>
      <c r="M17" s="170"/>
      <c r="N17" s="180"/>
    </row>
    <row r="18" spans="1:14" ht="18.75" x14ac:dyDescent="0.3">
      <c r="A18" s="161"/>
      <c r="B18" s="375">
        <v>600</v>
      </c>
      <c r="C18" s="376"/>
      <c r="D18" s="376"/>
      <c r="E18" s="376"/>
      <c r="F18" s="377"/>
      <c r="G18" s="174"/>
      <c r="H18" s="241">
        <v>1000</v>
      </c>
      <c r="I18" s="381">
        <f>H18/B18</f>
        <v>1.6666666666666667</v>
      </c>
      <c r="J18" s="245">
        <v>0.05</v>
      </c>
      <c r="K18" s="294">
        <f>ROUNDUP((I18*(1+J18)),0)</f>
        <v>2</v>
      </c>
      <c r="L18" s="369"/>
      <c r="M18" s="369"/>
      <c r="N18" s="181"/>
    </row>
    <row r="19" spans="1:14" ht="19.5" thickBot="1" x14ac:dyDescent="0.35">
      <c r="A19" s="161"/>
      <c r="B19" s="378"/>
      <c r="C19" s="379"/>
      <c r="D19" s="379"/>
      <c r="E19" s="379"/>
      <c r="F19" s="380"/>
      <c r="G19" s="175"/>
      <c r="H19" s="242"/>
      <c r="I19" s="382"/>
      <c r="J19" s="246"/>
      <c r="K19" s="295"/>
      <c r="L19" s="369"/>
      <c r="M19" s="369"/>
      <c r="N19" s="183"/>
    </row>
    <row r="20" spans="1:14" ht="18.75" x14ac:dyDescent="0.3">
      <c r="A20" s="159"/>
      <c r="B20" s="370" t="s">
        <v>61</v>
      </c>
      <c r="C20" s="370"/>
      <c r="D20" s="370"/>
      <c r="E20" s="370"/>
      <c r="F20" s="370"/>
      <c r="G20" s="370"/>
      <c r="H20" s="370"/>
      <c r="I20" s="370"/>
      <c r="J20" s="176"/>
      <c r="K20" s="170"/>
      <c r="L20" s="177"/>
      <c r="M20" s="178"/>
      <c r="N20" s="184"/>
    </row>
    <row r="21" spans="1:14" ht="18.75" x14ac:dyDescent="0.3">
      <c r="A21" s="159"/>
      <c r="B21" s="371"/>
      <c r="C21" s="371"/>
      <c r="D21" s="371"/>
      <c r="E21" s="371"/>
      <c r="F21" s="371"/>
      <c r="G21" s="371"/>
      <c r="H21" s="371"/>
      <c r="I21" s="371"/>
      <c r="J21" s="176"/>
      <c r="K21" s="170"/>
      <c r="L21" s="177"/>
      <c r="M21" s="178"/>
      <c r="N21" s="184"/>
    </row>
    <row r="22" spans="1:14" ht="18.75" x14ac:dyDescent="0.3">
      <c r="A22" s="159"/>
      <c r="B22" s="371"/>
      <c r="C22" s="371"/>
      <c r="D22" s="371"/>
      <c r="E22" s="371"/>
      <c r="F22" s="371"/>
      <c r="G22" s="371"/>
      <c r="H22" s="371"/>
      <c r="I22" s="371"/>
      <c r="J22" s="176"/>
      <c r="K22" s="170"/>
      <c r="L22" s="170"/>
      <c r="M22" s="170"/>
      <c r="N22" s="184"/>
    </row>
    <row r="23" spans="1:14" ht="18.75" x14ac:dyDescent="0.3">
      <c r="A23" s="159"/>
      <c r="B23" s="371"/>
      <c r="C23" s="371"/>
      <c r="D23" s="371"/>
      <c r="E23" s="371"/>
      <c r="F23" s="371"/>
      <c r="G23" s="371"/>
      <c r="H23" s="371"/>
      <c r="I23" s="371"/>
      <c r="J23" s="176"/>
      <c r="K23" s="136"/>
      <c r="L23" s="170"/>
      <c r="M23" s="179"/>
      <c r="N23" s="184"/>
    </row>
    <row r="24" spans="1:14" ht="18.75" x14ac:dyDescent="0.3">
      <c r="A24" s="159"/>
      <c r="B24" s="371"/>
      <c r="C24" s="371"/>
      <c r="D24" s="371"/>
      <c r="E24" s="371"/>
      <c r="F24" s="371"/>
      <c r="G24" s="371"/>
      <c r="H24" s="371"/>
      <c r="I24" s="371"/>
      <c r="J24" s="170"/>
      <c r="K24" s="170"/>
      <c r="L24" s="170"/>
      <c r="M24" s="170"/>
      <c r="N24" s="182"/>
    </row>
    <row r="36" spans="2:2" hidden="1" x14ac:dyDescent="0.25"/>
    <row r="37" spans="2:2" hidden="1" x14ac:dyDescent="0.25"/>
    <row r="38" spans="2:2" hidden="1" x14ac:dyDescent="0.25">
      <c r="B38" s="25">
        <v>30</v>
      </c>
    </row>
    <row r="39" spans="2:2" hidden="1" x14ac:dyDescent="0.25">
      <c r="B39" s="25">
        <v>40</v>
      </c>
    </row>
    <row r="40" spans="2:2" hidden="1" x14ac:dyDescent="0.25">
      <c r="B40" s="25">
        <v>50</v>
      </c>
    </row>
    <row r="41" spans="2:2" hidden="1" x14ac:dyDescent="0.25">
      <c r="B41" s="25">
        <v>60</v>
      </c>
    </row>
    <row r="42" spans="2:2" hidden="1" x14ac:dyDescent="0.25"/>
    <row r="43" spans="2:2" hidden="1" x14ac:dyDescent="0.25"/>
  </sheetData>
  <sheetProtection password="C915" sheet="1" objects="1" scenarios="1" selectLockedCells="1"/>
  <mergeCells count="22">
    <mergeCell ref="L18:M19"/>
    <mergeCell ref="B20:I24"/>
    <mergeCell ref="B17:F17"/>
    <mergeCell ref="B18:F19"/>
    <mergeCell ref="H18:H19"/>
    <mergeCell ref="I18:I19"/>
    <mergeCell ref="J18:J19"/>
    <mergeCell ref="K18:K19"/>
    <mergeCell ref="B12:I13"/>
    <mergeCell ref="B14:I14"/>
    <mergeCell ref="E2:I2"/>
    <mergeCell ref="B4:J4"/>
    <mergeCell ref="L4:O4"/>
    <mergeCell ref="E5:F5"/>
    <mergeCell ref="C5:D5"/>
    <mergeCell ref="E6:F6"/>
    <mergeCell ref="C6:D6"/>
    <mergeCell ref="E7:F7"/>
    <mergeCell ref="C7:D7"/>
    <mergeCell ref="E8:F8"/>
    <mergeCell ref="C8:D8"/>
    <mergeCell ref="B9:I11"/>
  </mergeCells>
  <dataValidations count="1">
    <dataValidation type="list" allowBlank="1" showInputMessage="1" showErrorMessage="1" sqref="C7:D8">
      <formula1>$B$38:$B$41</formula1>
    </dataValidation>
  </dataValidations>
  <pageMargins left="0.7" right="0.7" top="0.75" bottom="0.75" header="0.3" footer="0.3"/>
  <pageSetup orientation="portrait" horizontalDpi="4294967293"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B1:AB19"/>
  <sheetViews>
    <sheetView zoomScale="110" zoomScaleNormal="110" workbookViewId="0">
      <selection activeCell="B33" sqref="B33:B34"/>
    </sheetView>
  </sheetViews>
  <sheetFormatPr defaultRowHeight="15" x14ac:dyDescent="0.25"/>
  <cols>
    <col min="1" max="1" width="1.28515625" customWidth="1"/>
    <col min="2" max="2" width="32" customWidth="1"/>
    <col min="3" max="3" width="11.7109375" customWidth="1"/>
    <col min="4" max="4" width="6" customWidth="1"/>
    <col min="5" max="5" width="7.5703125" customWidth="1"/>
    <col min="6" max="6" width="8.42578125" customWidth="1"/>
    <col min="7" max="7" width="2" customWidth="1"/>
    <col min="8" max="8" width="14" customWidth="1"/>
    <col min="9" max="9" width="12.85546875" customWidth="1"/>
    <col min="10" max="10" width="12.7109375" customWidth="1"/>
    <col min="11" max="11" width="16.28515625" customWidth="1"/>
    <col min="12" max="12" width="11.7109375" customWidth="1"/>
    <col min="13" max="13" width="8.5703125" customWidth="1"/>
    <col min="14" max="15" width="11.7109375" customWidth="1"/>
  </cols>
  <sheetData>
    <row r="1" spans="2:28" ht="15.75" thickBot="1" x14ac:dyDescent="0.3">
      <c r="C1" s="226"/>
      <c r="D1" s="226"/>
      <c r="E1" s="226"/>
      <c r="F1" s="226"/>
      <c r="G1" s="226"/>
      <c r="H1" s="226"/>
      <c r="I1" s="226"/>
    </row>
    <row r="2" spans="2:28" s="130" customFormat="1" ht="23.25" customHeight="1" thickBot="1" x14ac:dyDescent="0.4">
      <c r="B2" s="146" t="s">
        <v>37</v>
      </c>
      <c r="C2" s="147"/>
      <c r="D2" s="147"/>
      <c r="E2" s="147"/>
      <c r="F2" s="148"/>
      <c r="G2" s="147"/>
      <c r="H2" s="149"/>
      <c r="I2" s="150"/>
      <c r="J2" s="156"/>
      <c r="K2" s="65"/>
      <c r="L2" s="66"/>
      <c r="M2" s="66"/>
    </row>
    <row r="3" spans="2:28" s="130" customFormat="1" ht="27.75" customHeight="1" thickBot="1" x14ac:dyDescent="0.3">
      <c r="B3" s="271" t="s">
        <v>35</v>
      </c>
      <c r="C3" s="272"/>
      <c r="D3" s="272"/>
      <c r="E3" s="272"/>
      <c r="F3" s="273"/>
      <c r="G3" s="149"/>
      <c r="H3" s="151" t="s">
        <v>14</v>
      </c>
      <c r="I3" s="152" t="s">
        <v>44</v>
      </c>
      <c r="J3" s="153" t="s">
        <v>15</v>
      </c>
      <c r="K3" s="185" t="s">
        <v>31</v>
      </c>
      <c r="L3" s="66"/>
      <c r="M3" s="66"/>
    </row>
    <row r="4" spans="2:28" s="130" customFormat="1" ht="15.75" customHeight="1" x14ac:dyDescent="0.25">
      <c r="B4" s="251">
        <v>600</v>
      </c>
      <c r="C4" s="252"/>
      <c r="D4" s="252"/>
      <c r="E4" s="252"/>
      <c r="F4" s="253"/>
      <c r="G4" s="154"/>
      <c r="H4" s="241">
        <v>10000</v>
      </c>
      <c r="I4" s="302">
        <f>H4/B4</f>
        <v>16.666666666666668</v>
      </c>
      <c r="J4" s="245">
        <v>0.05</v>
      </c>
      <c r="K4" s="294">
        <f>ROUNDUP((I4*(1+J4)),0)</f>
        <v>18</v>
      </c>
      <c r="L4" s="229"/>
      <c r="M4" s="229"/>
      <c r="N4" s="26"/>
      <c r="O4" s="26"/>
    </row>
    <row r="5" spans="2:28" s="130" customFormat="1" ht="15.75" customHeight="1" thickBot="1" x14ac:dyDescent="0.3">
      <c r="B5" s="254"/>
      <c r="C5" s="255"/>
      <c r="D5" s="255"/>
      <c r="E5" s="255"/>
      <c r="F5" s="256"/>
      <c r="G5" s="155"/>
      <c r="H5" s="242"/>
      <c r="I5" s="303"/>
      <c r="J5" s="246"/>
      <c r="K5" s="295"/>
      <c r="L5" s="229"/>
      <c r="M5" s="229"/>
      <c r="N5" s="132"/>
    </row>
    <row r="6" spans="2:28" s="25" customFormat="1" ht="15" customHeight="1" x14ac:dyDescent="0.25">
      <c r="B6" s="319" t="s">
        <v>47</v>
      </c>
      <c r="C6" s="319"/>
      <c r="D6" s="319"/>
      <c r="E6" s="319"/>
      <c r="F6" s="319"/>
      <c r="G6" s="319"/>
      <c r="H6" s="319"/>
      <c r="I6" s="319"/>
      <c r="J6" s="70"/>
      <c r="K6" s="66"/>
      <c r="L6" s="133"/>
      <c r="M6" s="134"/>
      <c r="N6" s="70"/>
      <c r="O6" s="66"/>
      <c r="P6" s="66"/>
      <c r="Q6" s="66"/>
      <c r="R6" s="66"/>
      <c r="S6" s="66"/>
      <c r="T6" s="66"/>
      <c r="U6" s="66"/>
      <c r="V6" s="66"/>
      <c r="W6" s="66"/>
      <c r="X6" s="66"/>
      <c r="Y6" s="66"/>
      <c r="Z6" s="66"/>
      <c r="AA6" s="66"/>
      <c r="AB6" s="66"/>
    </row>
    <row r="7" spans="2:28" s="25" customFormat="1" x14ac:dyDescent="0.25">
      <c r="B7" s="320"/>
      <c r="C7" s="320"/>
      <c r="D7" s="320"/>
      <c r="E7" s="320"/>
      <c r="F7" s="320"/>
      <c r="G7" s="320"/>
      <c r="H7" s="320"/>
      <c r="I7" s="320"/>
      <c r="J7" s="70"/>
      <c r="K7" s="66"/>
      <c r="L7" s="133"/>
      <c r="M7" s="134"/>
      <c r="N7" s="70"/>
      <c r="O7" s="66"/>
      <c r="P7" s="66"/>
      <c r="Q7" s="66"/>
      <c r="R7" s="66"/>
      <c r="S7" s="66"/>
      <c r="T7" s="66"/>
      <c r="U7" s="66"/>
      <c r="V7" s="66"/>
      <c r="W7" s="66"/>
      <c r="X7" s="66"/>
      <c r="Y7" s="66"/>
      <c r="Z7" s="66"/>
      <c r="AA7" s="66"/>
      <c r="AB7" s="66"/>
    </row>
    <row r="8" spans="2:28" s="25" customFormat="1" x14ac:dyDescent="0.25">
      <c r="B8" s="320"/>
      <c r="C8" s="320"/>
      <c r="D8" s="320"/>
      <c r="E8" s="320"/>
      <c r="F8" s="320"/>
      <c r="G8" s="320"/>
      <c r="H8" s="320"/>
      <c r="I8" s="320"/>
      <c r="J8" s="70"/>
      <c r="K8" s="66"/>
      <c r="L8" s="66"/>
      <c r="M8" s="66"/>
      <c r="N8" s="70"/>
      <c r="O8" s="66"/>
      <c r="P8" s="66"/>
      <c r="Q8" s="66"/>
      <c r="R8" s="66"/>
      <c r="S8" s="66"/>
      <c r="T8" s="66"/>
      <c r="U8" s="66"/>
      <c r="V8" s="66"/>
      <c r="W8" s="66"/>
      <c r="X8" s="66"/>
      <c r="Y8" s="66"/>
      <c r="Z8" s="66"/>
      <c r="AA8" s="66"/>
      <c r="AB8" s="66"/>
    </row>
    <row r="9" spans="2:28" s="25" customFormat="1" ht="11.25" customHeight="1" x14ac:dyDescent="0.25">
      <c r="B9" s="320"/>
      <c r="C9" s="320"/>
      <c r="D9" s="320"/>
      <c r="E9" s="320"/>
      <c r="F9" s="320"/>
      <c r="G9" s="320"/>
      <c r="H9" s="320"/>
      <c r="I9" s="320"/>
      <c r="J9" s="70"/>
      <c r="K9" s="136"/>
      <c r="L9" s="66"/>
      <c r="M9" s="135"/>
      <c r="N9" s="70"/>
      <c r="O9" s="136"/>
      <c r="P9" s="66"/>
      <c r="Q9" s="66"/>
      <c r="R9" s="66"/>
      <c r="S9" s="66"/>
      <c r="T9" s="66"/>
      <c r="U9" s="66"/>
      <c r="V9" s="66"/>
      <c r="W9" s="66"/>
      <c r="X9" s="66"/>
      <c r="Y9" s="66"/>
      <c r="Z9" s="66"/>
      <c r="AA9" s="66"/>
      <c r="AB9" s="66"/>
    </row>
    <row r="10" spans="2:28" s="25" customFormat="1" ht="9.75" customHeight="1" thickBot="1" x14ac:dyDescent="0.3">
      <c r="B10" s="320"/>
      <c r="C10" s="320"/>
      <c r="D10" s="320"/>
      <c r="E10" s="320"/>
      <c r="F10" s="320"/>
      <c r="G10" s="320"/>
      <c r="H10" s="320"/>
      <c r="I10" s="320"/>
      <c r="J10" s="66"/>
      <c r="K10" s="66"/>
      <c r="L10" s="66"/>
      <c r="M10" s="66"/>
      <c r="N10" s="66"/>
      <c r="O10" s="66"/>
      <c r="P10" s="66"/>
      <c r="Q10" s="66"/>
      <c r="R10" s="66"/>
      <c r="S10" s="66"/>
      <c r="T10" s="66"/>
      <c r="U10" s="66"/>
      <c r="V10" s="66"/>
      <c r="W10" s="66"/>
      <c r="X10" s="66"/>
      <c r="Y10" s="66"/>
      <c r="Z10" s="66"/>
      <c r="AA10" s="66"/>
      <c r="AB10" s="66"/>
    </row>
    <row r="11" spans="2:28" s="130" customFormat="1" ht="23.25" customHeight="1" thickBot="1" x14ac:dyDescent="0.4">
      <c r="B11" s="213" t="s">
        <v>66</v>
      </c>
      <c r="C11" s="221"/>
      <c r="D11" s="222" t="s">
        <v>69</v>
      </c>
      <c r="E11" s="222"/>
      <c r="F11" s="223"/>
      <c r="G11" s="222"/>
      <c r="H11" s="224"/>
      <c r="I11" s="225"/>
      <c r="J11" s="156"/>
      <c r="K11" s="65"/>
      <c r="L11" s="66"/>
      <c r="M11" s="66"/>
    </row>
    <row r="12" spans="2:28" s="130" customFormat="1" ht="27.75" customHeight="1" thickBot="1" x14ac:dyDescent="0.3">
      <c r="B12" s="232" t="s">
        <v>71</v>
      </c>
      <c r="C12" s="233"/>
      <c r="D12" s="233"/>
      <c r="E12" s="233"/>
      <c r="F12" s="234"/>
      <c r="G12" s="214"/>
      <c r="H12" s="215" t="s">
        <v>14</v>
      </c>
      <c r="I12" s="216" t="s">
        <v>67</v>
      </c>
      <c r="J12" s="217" t="s">
        <v>15</v>
      </c>
      <c r="K12" s="218" t="s">
        <v>31</v>
      </c>
      <c r="L12" s="66"/>
      <c r="M12" s="66"/>
    </row>
    <row r="13" spans="2:28" s="130" customFormat="1" ht="15.75" customHeight="1" x14ac:dyDescent="0.25">
      <c r="B13" s="235">
        <v>1500</v>
      </c>
      <c r="C13" s="236"/>
      <c r="D13" s="236"/>
      <c r="E13" s="236"/>
      <c r="F13" s="237"/>
      <c r="G13" s="220"/>
      <c r="H13" s="241">
        <v>10000</v>
      </c>
      <c r="I13" s="243">
        <f>H13/B13</f>
        <v>6.666666666666667</v>
      </c>
      <c r="J13" s="245">
        <v>0</v>
      </c>
      <c r="K13" s="227">
        <f>ROUNDUP((I13*(1+J13)),0)</f>
        <v>7</v>
      </c>
      <c r="L13" s="229"/>
      <c r="M13" s="229"/>
      <c r="N13" s="26"/>
      <c r="O13" s="26"/>
    </row>
    <row r="14" spans="2:28" s="130" customFormat="1" ht="15.75" customHeight="1" thickBot="1" x14ac:dyDescent="0.3">
      <c r="B14" s="238"/>
      <c r="C14" s="239"/>
      <c r="D14" s="239"/>
      <c r="E14" s="239"/>
      <c r="F14" s="240"/>
      <c r="G14" s="219"/>
      <c r="H14" s="242"/>
      <c r="I14" s="244"/>
      <c r="J14" s="246"/>
      <c r="K14" s="228"/>
      <c r="L14" s="229"/>
      <c r="M14" s="229"/>
      <c r="N14" s="132"/>
    </row>
    <row r="15" spans="2:28" s="25" customFormat="1" ht="15" customHeight="1" x14ac:dyDescent="0.25">
      <c r="B15" s="230" t="s">
        <v>68</v>
      </c>
      <c r="C15" s="230"/>
      <c r="D15" s="230"/>
      <c r="E15" s="230"/>
      <c r="F15" s="230"/>
      <c r="G15" s="230"/>
      <c r="H15" s="230"/>
      <c r="I15" s="230"/>
      <c r="J15" s="70"/>
      <c r="K15" s="66"/>
      <c r="L15" s="133"/>
      <c r="M15" s="134"/>
      <c r="N15" s="70"/>
      <c r="O15" s="66"/>
      <c r="P15" s="66"/>
      <c r="Q15" s="66"/>
      <c r="R15" s="66"/>
      <c r="S15" s="66"/>
      <c r="T15" s="66"/>
      <c r="U15" s="66"/>
      <c r="V15" s="66"/>
      <c r="W15" s="66"/>
      <c r="X15" s="66"/>
      <c r="Y15" s="66"/>
      <c r="Z15" s="66"/>
      <c r="AA15" s="66"/>
      <c r="AB15" s="66"/>
    </row>
    <row r="16" spans="2:28" s="25" customFormat="1" x14ac:dyDescent="0.25">
      <c r="B16" s="231"/>
      <c r="C16" s="231"/>
      <c r="D16" s="231"/>
      <c r="E16" s="231"/>
      <c r="F16" s="231"/>
      <c r="G16" s="231"/>
      <c r="H16" s="231"/>
      <c r="I16" s="231"/>
      <c r="J16" s="70"/>
      <c r="K16" s="66"/>
      <c r="L16" s="133"/>
      <c r="M16" s="134"/>
      <c r="N16" s="70"/>
      <c r="O16" s="66"/>
      <c r="P16" s="66"/>
      <c r="Q16" s="66"/>
      <c r="R16" s="66"/>
      <c r="S16" s="66"/>
      <c r="T16" s="66"/>
      <c r="U16" s="66"/>
      <c r="V16" s="66"/>
      <c r="W16" s="66"/>
      <c r="X16" s="66"/>
      <c r="Y16" s="66"/>
      <c r="Z16" s="66"/>
      <c r="AA16" s="66"/>
      <c r="AB16" s="66"/>
    </row>
    <row r="17" spans="2:28" s="25" customFormat="1" x14ac:dyDescent="0.25">
      <c r="B17" s="231"/>
      <c r="C17" s="231"/>
      <c r="D17" s="231"/>
      <c r="E17" s="231"/>
      <c r="F17" s="231"/>
      <c r="G17" s="231"/>
      <c r="H17" s="231"/>
      <c r="I17" s="231"/>
      <c r="J17" s="70"/>
      <c r="K17" s="66"/>
      <c r="L17" s="66"/>
      <c r="M17" s="66"/>
      <c r="N17" s="70"/>
      <c r="O17" s="66"/>
      <c r="P17" s="66"/>
      <c r="Q17" s="66"/>
      <c r="R17" s="66"/>
      <c r="S17" s="66"/>
      <c r="T17" s="66"/>
      <c r="U17" s="66"/>
      <c r="V17" s="66"/>
      <c r="W17" s="66"/>
      <c r="X17" s="66"/>
      <c r="Y17" s="66"/>
      <c r="Z17" s="66"/>
      <c r="AA17" s="66"/>
      <c r="AB17" s="66"/>
    </row>
    <row r="18" spans="2:28" s="25" customFormat="1" ht="15.75" x14ac:dyDescent="0.25">
      <c r="B18" s="231"/>
      <c r="C18" s="231"/>
      <c r="D18" s="231"/>
      <c r="E18" s="231"/>
      <c r="F18" s="231"/>
      <c r="G18" s="231"/>
      <c r="H18" s="231"/>
      <c r="I18" s="231"/>
      <c r="J18" s="70"/>
      <c r="K18" s="136"/>
      <c r="L18" s="66"/>
      <c r="M18" s="135"/>
      <c r="N18" s="70"/>
      <c r="O18" s="136"/>
      <c r="P18" s="66"/>
      <c r="Q18" s="66"/>
      <c r="R18" s="66"/>
      <c r="S18" s="66"/>
      <c r="T18" s="66"/>
      <c r="U18" s="66"/>
      <c r="V18" s="66"/>
      <c r="W18" s="66"/>
      <c r="X18" s="66"/>
      <c r="Y18" s="66"/>
      <c r="Z18" s="66"/>
      <c r="AA18" s="66"/>
      <c r="AB18" s="66"/>
    </row>
    <row r="19" spans="2:28" s="25" customFormat="1" x14ac:dyDescent="0.25">
      <c r="B19" s="231"/>
      <c r="C19" s="231"/>
      <c r="D19" s="231"/>
      <c r="E19" s="231"/>
      <c r="F19" s="231"/>
      <c r="G19" s="231"/>
      <c r="H19" s="231"/>
      <c r="I19" s="231"/>
      <c r="L19" s="26"/>
      <c r="M19" s="26"/>
      <c r="N19" s="26"/>
      <c r="O19" s="26"/>
    </row>
  </sheetData>
  <sheetProtection password="C915" sheet="1" objects="1" scenarios="1"/>
  <mergeCells count="16">
    <mergeCell ref="K4:K5"/>
    <mergeCell ref="L4:M5"/>
    <mergeCell ref="B6:I10"/>
    <mergeCell ref="B3:F3"/>
    <mergeCell ref="B4:F5"/>
    <mergeCell ref="H4:H5"/>
    <mergeCell ref="I4:I5"/>
    <mergeCell ref="J4:J5"/>
    <mergeCell ref="L13:M14"/>
    <mergeCell ref="B15:I19"/>
    <mergeCell ref="B12:F12"/>
    <mergeCell ref="B13:F14"/>
    <mergeCell ref="H13:H14"/>
    <mergeCell ref="I13:I14"/>
    <mergeCell ref="J13:J14"/>
    <mergeCell ref="K13:K1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StreetBond Coating Calculator</vt:lpstr>
      <vt:lpstr>DS</vt:lpstr>
      <vt:lpstr>DuraShield</vt:lpstr>
      <vt:lpstr>Primers and Adhesion Promoters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Glen</dc:creator>
  <cp:lastModifiedBy>Jacob Dobson</cp:lastModifiedBy>
  <dcterms:created xsi:type="dcterms:W3CDTF">2014-01-10T20:00:29Z</dcterms:created>
  <dcterms:modified xsi:type="dcterms:W3CDTF">2014-06-19T19:09:03Z</dcterms:modified>
</cp:coreProperties>
</file>