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245" windowHeight="12465" activeTab="2"/>
  </bookViews>
  <sheets>
    <sheet name="Sheet1" sheetId="1" r:id="rId1"/>
    <sheet name="Sheet2" sheetId="2" r:id="rId2"/>
    <sheet name="礼物" sheetId="3" r:id="rId3"/>
  </sheets>
  <calcPr calcId="145621"/>
</workbook>
</file>

<file path=xl/calcChain.xml><?xml version="1.0" encoding="utf-8"?>
<calcChain xmlns="http://schemas.openxmlformats.org/spreadsheetml/2006/main">
  <c r="G68" i="3" l="1"/>
  <c r="G66" i="3"/>
  <c r="G65" i="3"/>
  <c r="C45" i="3"/>
  <c r="I62" i="3" l="1"/>
  <c r="I63" i="3"/>
  <c r="I61" i="3"/>
  <c r="I59" i="3"/>
  <c r="I58" i="3"/>
  <c r="I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C50" i="3"/>
  <c r="I49" i="3"/>
  <c r="H49" i="3"/>
  <c r="C49" i="3"/>
  <c r="I48" i="3"/>
  <c r="H48" i="3"/>
  <c r="C48" i="3"/>
  <c r="I47" i="3"/>
  <c r="H47" i="3"/>
  <c r="C47" i="3"/>
  <c r="I46" i="3"/>
  <c r="H46" i="3"/>
  <c r="C46" i="3"/>
  <c r="I45" i="3"/>
  <c r="H45" i="3"/>
  <c r="I44" i="3"/>
  <c r="H44" i="3"/>
  <c r="C44" i="3"/>
  <c r="I43" i="3"/>
  <c r="H43" i="3"/>
  <c r="C43" i="3"/>
  <c r="I42" i="3"/>
  <c r="H42" i="3"/>
  <c r="C42" i="3"/>
  <c r="I41" i="3"/>
  <c r="H41" i="3"/>
  <c r="H65" i="3" s="1"/>
  <c r="C41" i="3"/>
  <c r="G38" i="3"/>
  <c r="I37" i="3" s="1"/>
  <c r="H37" i="3"/>
  <c r="I36" i="3"/>
  <c r="H36" i="3"/>
  <c r="C36" i="3"/>
  <c r="I35" i="3"/>
  <c r="H35" i="3"/>
  <c r="C35" i="3"/>
  <c r="I34" i="3"/>
  <c r="H34" i="3"/>
  <c r="C34" i="3"/>
  <c r="I33" i="3"/>
  <c r="H33" i="3"/>
  <c r="C33" i="3"/>
  <c r="I32" i="3"/>
  <c r="H32" i="3"/>
  <c r="C32" i="3"/>
  <c r="I31" i="3"/>
  <c r="H31" i="3"/>
  <c r="C31" i="3"/>
  <c r="I30" i="3"/>
  <c r="H30" i="3"/>
  <c r="C30" i="3"/>
  <c r="I29" i="3"/>
  <c r="H29" i="3"/>
  <c r="C29" i="3"/>
  <c r="I28" i="3"/>
  <c r="H28" i="3"/>
  <c r="C28" i="3"/>
  <c r="I27" i="3"/>
  <c r="H27" i="3"/>
  <c r="H38" i="3" s="1"/>
  <c r="C27" i="3"/>
  <c r="C20" i="3"/>
  <c r="C19" i="3"/>
  <c r="C18" i="3"/>
  <c r="C17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42" i="2"/>
  <c r="F41" i="2"/>
  <c r="F40" i="2"/>
  <c r="F39" i="2"/>
  <c r="F38" i="2"/>
  <c r="F37" i="2"/>
  <c r="F36" i="2"/>
  <c r="F35" i="2"/>
  <c r="F34" i="2"/>
  <c r="H29" i="2"/>
  <c r="F22" i="2"/>
  <c r="F21" i="2"/>
  <c r="F20" i="2"/>
  <c r="F19" i="2"/>
  <c r="F15" i="2"/>
  <c r="F14" i="2"/>
  <c r="F13" i="2"/>
  <c r="F12" i="2"/>
  <c r="F11" i="2"/>
  <c r="F10" i="2"/>
  <c r="K25" i="1"/>
  <c r="L24" i="1"/>
  <c r="L23" i="1"/>
  <c r="L22" i="1"/>
  <c r="L21" i="1"/>
  <c r="L20" i="1"/>
  <c r="L19" i="1"/>
  <c r="L18" i="1"/>
  <c r="L17" i="1"/>
  <c r="L16" i="1"/>
  <c r="I16" i="1"/>
  <c r="L15" i="1"/>
  <c r="I15" i="1"/>
  <c r="L14" i="1"/>
  <c r="I14" i="1"/>
  <c r="L13" i="1"/>
  <c r="I13" i="1"/>
  <c r="M12" i="1"/>
  <c r="L12" i="1"/>
  <c r="M11" i="1"/>
  <c r="L11" i="1"/>
  <c r="I11" i="1"/>
  <c r="L10" i="1"/>
  <c r="I10" i="1"/>
  <c r="M10" i="1" s="1"/>
  <c r="L9" i="1"/>
  <c r="I9" i="1"/>
  <c r="M9" i="1" s="1"/>
  <c r="L8" i="1"/>
  <c r="I8" i="1"/>
  <c r="M8" i="1" s="1"/>
  <c r="M7" i="1"/>
  <c r="L7" i="1"/>
  <c r="I7" i="1"/>
  <c r="L6" i="1"/>
  <c r="I6" i="1"/>
  <c r="M6" i="1" s="1"/>
  <c r="M25" i="1" s="1"/>
  <c r="M26" i="1" s="1"/>
  <c r="I38" i="3" l="1"/>
  <c r="I60" i="3"/>
  <c r="I64" i="3"/>
  <c r="I65" i="3" s="1"/>
</calcChain>
</file>

<file path=xl/sharedStrings.xml><?xml version="1.0" encoding="utf-8"?>
<sst xmlns="http://schemas.openxmlformats.org/spreadsheetml/2006/main" count="336" uniqueCount="83">
  <si>
    <t>奖品种类</t>
  </si>
  <si>
    <t>礼物名称</t>
  </si>
  <si>
    <t>礼物价格（钻）</t>
  </si>
  <si>
    <t>人民币价格</t>
  </si>
  <si>
    <t>全服通知</t>
  </si>
  <si>
    <t>50000次出现次数</t>
  </si>
  <si>
    <t>概率</t>
  </si>
  <si>
    <t>价格</t>
  </si>
  <si>
    <t>普通礼物</t>
  </si>
  <si>
    <t>呲水枪</t>
  </si>
  <si>
    <t>无</t>
  </si>
  <si>
    <t>小黄瓜</t>
  </si>
  <si>
    <t>冰淇淋</t>
  </si>
  <si>
    <t>稀有礼物</t>
  </si>
  <si>
    <t>水晶鞋</t>
  </si>
  <si>
    <t>有</t>
  </si>
  <si>
    <t>水晶车</t>
  </si>
  <si>
    <t>水晶城堡</t>
  </si>
  <si>
    <t>XXX</t>
  </si>
  <si>
    <t>守护礼物</t>
  </si>
  <si>
    <t>守护之心</t>
  </si>
  <si>
    <t>守护之钻</t>
  </si>
  <si>
    <t>守护之翼</t>
  </si>
  <si>
    <t>守护之冠</t>
  </si>
  <si>
    <t>折扣卡</t>
  </si>
  <si>
    <t>9.5折</t>
  </si>
  <si>
    <t>米钻卡</t>
  </si>
  <si>
    <t>10000钻</t>
  </si>
  <si>
    <t>5000钻</t>
  </si>
  <si>
    <t>1000钻</t>
  </si>
  <si>
    <t>兑换收集</t>
  </si>
  <si>
    <t>Mi</t>
  </si>
  <si>
    <t>Ni</t>
  </si>
  <si>
    <t>语</t>
  </si>
  <si>
    <t>音</t>
  </si>
  <si>
    <t>总计</t>
  </si>
  <si>
    <t>集齐mini语音</t>
  </si>
  <si>
    <t>守护宝箱</t>
  </si>
  <si>
    <t>次数</t>
  </si>
  <si>
    <t>房间公屏提示</t>
  </si>
  <si>
    <t>么么哒</t>
  </si>
  <si>
    <t>房间公屏提示语：</t>
  </si>
  <si>
    <r>
      <rPr>
        <sz val="11"/>
        <color theme="1"/>
        <rFont val="宋体"/>
        <family val="3"/>
        <charset val="134"/>
        <scheme val="minor"/>
      </rPr>
      <t>哇哦，</t>
    </r>
    <r>
      <rPr>
        <sz val="11"/>
        <color rgb="FFFFC000"/>
        <rFont val="宋体"/>
        <family val="3"/>
        <charset val="134"/>
        <scheme val="minor"/>
      </rPr>
      <t>XXX</t>
    </r>
    <r>
      <rPr>
        <sz val="11"/>
        <color theme="1"/>
        <rFont val="宋体"/>
        <family val="3"/>
        <charset val="134"/>
        <scheme val="minor"/>
      </rPr>
      <t>在普通宝箱/守护宝箱中获得</t>
    </r>
    <r>
      <rPr>
        <sz val="11"/>
        <color rgb="FFFFC000"/>
        <rFont val="宋体"/>
        <family val="3"/>
        <charset val="134"/>
        <scheme val="minor"/>
      </rPr>
      <t>XXX×2 XXX×1</t>
    </r>
    <r>
      <rPr>
        <sz val="11"/>
        <color theme="1"/>
        <rFont val="宋体"/>
        <family val="3"/>
        <charset val="134"/>
        <scheme val="minor"/>
      </rPr>
      <t>，真是太优秀了！</t>
    </r>
  </si>
  <si>
    <t>（一行显示不全显示两行）</t>
  </si>
  <si>
    <t>香水</t>
  </si>
  <si>
    <t>炫酷兰博</t>
  </si>
  <si>
    <t>真爱超跑</t>
  </si>
  <si>
    <t>充值返钻卡</t>
  </si>
  <si>
    <t>加返5%</t>
  </si>
  <si>
    <t>兑换劵</t>
  </si>
  <si>
    <t>15000米钻</t>
  </si>
  <si>
    <t>普通宝箱</t>
  </si>
  <si>
    <t>水果拼盘</t>
  </si>
  <si>
    <t>纸飞机</t>
  </si>
  <si>
    <t>许愿灯</t>
  </si>
  <si>
    <t>礼物</t>
  </si>
  <si>
    <t>米钻</t>
  </si>
  <si>
    <t>RMB</t>
  </si>
  <si>
    <t>/</t>
  </si>
  <si>
    <t>心动手链</t>
  </si>
  <si>
    <t>金麦克</t>
  </si>
  <si>
    <t>人气女王</t>
  </si>
  <si>
    <t>天使之心</t>
  </si>
  <si>
    <t>炫酷兰博基尼</t>
  </si>
  <si>
    <t>女神城堡</t>
  </si>
  <si>
    <t>守护天使</t>
  </si>
  <si>
    <t>烛光晚餐</t>
  </si>
  <si>
    <t>公屏通知</t>
  </si>
  <si>
    <t>爆率</t>
  </si>
  <si>
    <t>全服通知提示语：</t>
  </si>
  <si>
    <t>200钻</t>
  </si>
  <si>
    <t>mini语音</t>
  </si>
  <si>
    <t>未添加</t>
  </si>
  <si>
    <t>任意三个(30)</t>
  </si>
  <si>
    <t>100钻</t>
  </si>
  <si>
    <t>金麦克</t>
    <phoneticPr fontId="9" type="noConversion"/>
  </si>
  <si>
    <t>1000钻</t>
    <phoneticPr fontId="9" type="noConversion"/>
  </si>
  <si>
    <t>500钻</t>
    <phoneticPr fontId="9" type="noConversion"/>
  </si>
  <si>
    <t>哇哦，XXX在普通宝箱/守护宝箱中开出了XXX×2 XXX×1，真是太优秀了！</t>
    <phoneticPr fontId="9" type="noConversion"/>
  </si>
  <si>
    <t>呲水枪</t>
    <phoneticPr fontId="9" type="noConversion"/>
  </si>
  <si>
    <t>人气女王</t>
    <phoneticPr fontId="9" type="noConversion"/>
  </si>
  <si>
    <t>水晶鞋</t>
    <phoneticPr fontId="9" type="noConversion"/>
  </si>
  <si>
    <r>
      <t>惊现土豪！</t>
    </r>
    <r>
      <rPr>
        <sz val="11"/>
        <color rgb="FFFFC000"/>
        <rFont val="微软雅黑"/>
        <family val="2"/>
        <charset val="134"/>
      </rPr>
      <t>XX</t>
    </r>
    <r>
      <rPr>
        <sz val="11"/>
        <color theme="1"/>
        <rFont val="微软雅黑"/>
        <family val="2"/>
        <charset val="134"/>
      </rPr>
      <t>赠送给</t>
    </r>
    <r>
      <rPr>
        <sz val="11"/>
        <color rgb="FFFFC000"/>
        <rFont val="微软雅黑"/>
        <family val="2"/>
        <charset val="134"/>
      </rPr>
      <t>XXX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rgb="FFFFC000"/>
        <rFont val="微软雅黑"/>
        <family val="2"/>
        <charset val="134"/>
      </rPr>
      <t>XX x2</t>
    </r>
    <r>
      <rPr>
        <sz val="11"/>
        <color theme="1"/>
        <rFont val="微软雅黑"/>
        <family val="2"/>
        <charset val="134"/>
      </rPr>
      <t xml:space="preserve">   点击围观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</si>
</sst>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_ "/>
    <numFmt numFmtId="178" formatCode="0.000%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C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7" fontId="2" fillId="0" borderId="1" xfId="0" applyNumberFormat="1" applyFont="1" applyFill="1" applyBorder="1" applyAlignment="1">
      <alignment horizontal="left" vertical="center"/>
    </xf>
    <xf numFmtId="0" fontId="1" fillId="0" borderId="0" xfId="0" applyFont="1">
      <alignment vertical="center"/>
    </xf>
    <xf numFmtId="10" fontId="1" fillId="0" borderId="1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176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1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7" fontId="1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26"/>
  <sheetViews>
    <sheetView workbookViewId="0">
      <selection activeCell="K7" sqref="K7"/>
    </sheetView>
  </sheetViews>
  <sheetFormatPr defaultColWidth="9" defaultRowHeight="13.5" x14ac:dyDescent="0.15"/>
  <cols>
    <col min="6" max="6" width="9.375" customWidth="1"/>
    <col min="7" max="7" width="10.875" customWidth="1"/>
    <col min="8" max="8" width="16" customWidth="1"/>
    <col min="9" max="9" width="11.5" customWidth="1"/>
    <col min="10" max="10" width="9.375" customWidth="1"/>
    <col min="11" max="11" width="17.75" customWidth="1"/>
    <col min="12" max="12" width="9.25" customWidth="1"/>
    <col min="18" max="18" width="9.375"/>
  </cols>
  <sheetData>
    <row r="5" spans="6:13" ht="17.25" x14ac:dyDescent="0.15">
      <c r="F5" s="4" t="s">
        <v>0</v>
      </c>
      <c r="G5" s="4" t="s">
        <v>1</v>
      </c>
      <c r="H5" s="4" t="s">
        <v>2</v>
      </c>
      <c r="I5" s="4" t="s">
        <v>3</v>
      </c>
      <c r="J5" s="4" t="s">
        <v>4</v>
      </c>
      <c r="K5" s="4" t="s">
        <v>5</v>
      </c>
      <c r="L5" s="4" t="s">
        <v>6</v>
      </c>
      <c r="M5" s="7" t="s">
        <v>7</v>
      </c>
    </row>
    <row r="6" spans="6:13" ht="17.25" x14ac:dyDescent="0.15">
      <c r="F6" s="33" t="s">
        <v>8</v>
      </c>
      <c r="G6" s="6" t="s">
        <v>9</v>
      </c>
      <c r="H6" s="6">
        <v>6</v>
      </c>
      <c r="I6" s="12">
        <f>H6*0.1</f>
        <v>0.60000000000000009</v>
      </c>
      <c r="J6" s="8" t="s">
        <v>10</v>
      </c>
      <c r="K6" s="24">
        <v>23000</v>
      </c>
      <c r="L6" s="25">
        <f t="shared" ref="L6:L16" si="0">K6/50000</f>
        <v>0.46</v>
      </c>
      <c r="M6" s="7">
        <f>K6*I6</f>
        <v>13800.000000000002</v>
      </c>
    </row>
    <row r="7" spans="6:13" ht="17.25" x14ac:dyDescent="0.15">
      <c r="F7" s="33"/>
      <c r="G7" s="6" t="s">
        <v>11</v>
      </c>
      <c r="H7" s="6">
        <v>10</v>
      </c>
      <c r="I7" s="12">
        <f>H7*0.1</f>
        <v>1</v>
      </c>
      <c r="J7" s="8" t="s">
        <v>10</v>
      </c>
      <c r="K7" s="24">
        <v>3000</v>
      </c>
      <c r="L7" s="25">
        <f t="shared" si="0"/>
        <v>0.06</v>
      </c>
      <c r="M7" s="7">
        <f>K7*I7</f>
        <v>3000</v>
      </c>
    </row>
    <row r="8" spans="6:13" ht="17.25" x14ac:dyDescent="0.15">
      <c r="F8" s="33"/>
      <c r="G8" s="6" t="s">
        <v>12</v>
      </c>
      <c r="H8" s="6">
        <v>66</v>
      </c>
      <c r="I8" s="6">
        <f>H8/10</f>
        <v>6.6</v>
      </c>
      <c r="J8" s="8" t="s">
        <v>10</v>
      </c>
      <c r="K8" s="24">
        <v>200</v>
      </c>
      <c r="L8" s="25">
        <f t="shared" si="0"/>
        <v>4.0000000000000001E-3</v>
      </c>
      <c r="M8" s="7">
        <f>K8*I8</f>
        <v>1320</v>
      </c>
    </row>
    <row r="9" spans="6:13" ht="17.25" x14ac:dyDescent="0.15">
      <c r="F9" s="33" t="s">
        <v>13</v>
      </c>
      <c r="G9" s="6" t="s">
        <v>14</v>
      </c>
      <c r="H9" s="13">
        <v>520</v>
      </c>
      <c r="I9" s="6">
        <f>H9/10</f>
        <v>52</v>
      </c>
      <c r="J9" s="8" t="s">
        <v>15</v>
      </c>
      <c r="K9" s="24">
        <v>100</v>
      </c>
      <c r="L9" s="25">
        <f t="shared" si="0"/>
        <v>2E-3</v>
      </c>
      <c r="M9" s="7">
        <f t="shared" ref="M9:M12" si="1">K9*I9</f>
        <v>5200</v>
      </c>
    </row>
    <row r="10" spans="6:13" ht="17.25" x14ac:dyDescent="0.15">
      <c r="F10" s="33"/>
      <c r="G10" s="6" t="s">
        <v>16</v>
      </c>
      <c r="H10" s="13">
        <v>5200</v>
      </c>
      <c r="I10" s="6">
        <f>H10/10</f>
        <v>520</v>
      </c>
      <c r="J10" s="8" t="s">
        <v>15</v>
      </c>
      <c r="K10" s="24">
        <v>5</v>
      </c>
      <c r="L10" s="25">
        <f t="shared" si="0"/>
        <v>1E-4</v>
      </c>
      <c r="M10" s="7">
        <f t="shared" si="1"/>
        <v>2600</v>
      </c>
    </row>
    <row r="11" spans="6:13" ht="17.25" x14ac:dyDescent="0.15">
      <c r="F11" s="33"/>
      <c r="G11" s="6" t="s">
        <v>17</v>
      </c>
      <c r="H11" s="13">
        <v>13140</v>
      </c>
      <c r="I11" s="6">
        <f>H11/10</f>
        <v>1314</v>
      </c>
      <c r="J11" s="8" t="s">
        <v>15</v>
      </c>
      <c r="K11" s="24">
        <v>5</v>
      </c>
      <c r="L11" s="25">
        <f t="shared" si="0"/>
        <v>1E-4</v>
      </c>
      <c r="M11" s="7">
        <f t="shared" si="1"/>
        <v>6570</v>
      </c>
    </row>
    <row r="12" spans="6:13" ht="17.25" x14ac:dyDescent="0.15">
      <c r="F12" s="33"/>
      <c r="G12" s="22" t="s">
        <v>18</v>
      </c>
      <c r="H12" s="13">
        <v>26660</v>
      </c>
      <c r="I12" s="6">
        <v>2666</v>
      </c>
      <c r="J12" s="8" t="s">
        <v>15</v>
      </c>
      <c r="K12" s="24">
        <v>1</v>
      </c>
      <c r="L12" s="25">
        <f t="shared" si="0"/>
        <v>2.0000000000000002E-5</v>
      </c>
      <c r="M12" s="7">
        <f t="shared" si="1"/>
        <v>2666</v>
      </c>
    </row>
    <row r="13" spans="6:13" ht="17.25" x14ac:dyDescent="0.15">
      <c r="F13" s="33" t="s">
        <v>19</v>
      </c>
      <c r="G13" s="23" t="s">
        <v>20</v>
      </c>
      <c r="H13" s="6">
        <v>99</v>
      </c>
      <c r="I13" s="6">
        <f>H13/10</f>
        <v>9.9</v>
      </c>
      <c r="J13" s="8" t="s">
        <v>10</v>
      </c>
      <c r="K13" s="24">
        <v>5000</v>
      </c>
      <c r="L13" s="25">
        <f t="shared" si="0"/>
        <v>0.1</v>
      </c>
      <c r="M13" s="7"/>
    </row>
    <row r="14" spans="6:13" ht="17.25" x14ac:dyDescent="0.15">
      <c r="F14" s="33"/>
      <c r="G14" s="23" t="s">
        <v>21</v>
      </c>
      <c r="H14" s="6">
        <v>1314</v>
      </c>
      <c r="I14" s="6">
        <f>H14/10</f>
        <v>131.4</v>
      </c>
      <c r="J14" s="8" t="s">
        <v>15</v>
      </c>
      <c r="K14" s="24">
        <v>2000</v>
      </c>
      <c r="L14" s="25">
        <f t="shared" si="0"/>
        <v>0.04</v>
      </c>
      <c r="M14" s="7"/>
    </row>
    <row r="15" spans="6:13" ht="17.25" x14ac:dyDescent="0.15">
      <c r="F15" s="33"/>
      <c r="G15" s="22" t="s">
        <v>22</v>
      </c>
      <c r="H15" s="6">
        <v>33440</v>
      </c>
      <c r="I15" s="6">
        <f>H15/10</f>
        <v>3344</v>
      </c>
      <c r="J15" s="8" t="s">
        <v>15</v>
      </c>
      <c r="K15" s="24">
        <v>40</v>
      </c>
      <c r="L15" s="25">
        <f t="shared" si="0"/>
        <v>8.0000000000000004E-4</v>
      </c>
      <c r="M15" s="7"/>
    </row>
    <row r="16" spans="6:13" ht="18" customHeight="1" x14ac:dyDescent="0.15">
      <c r="F16" s="33"/>
      <c r="G16" s="22" t="s">
        <v>23</v>
      </c>
      <c r="H16" s="6">
        <v>52000</v>
      </c>
      <c r="I16" s="6">
        <f>H16/10</f>
        <v>5200</v>
      </c>
      <c r="J16" s="8" t="s">
        <v>15</v>
      </c>
      <c r="K16" s="24">
        <v>11</v>
      </c>
      <c r="L16" s="25">
        <f t="shared" si="0"/>
        <v>2.2000000000000001E-4</v>
      </c>
      <c r="M16" s="7"/>
    </row>
    <row r="17" spans="6:13" ht="18" customHeight="1" x14ac:dyDescent="0.15">
      <c r="F17" s="34"/>
      <c r="G17" s="22" t="s">
        <v>24</v>
      </c>
      <c r="H17" s="6" t="s">
        <v>25</v>
      </c>
      <c r="I17" s="6"/>
      <c r="J17" s="8"/>
      <c r="K17" s="24">
        <v>100</v>
      </c>
      <c r="L17" s="25">
        <f t="shared" ref="L17:L24" si="2">K17/50000</f>
        <v>2E-3</v>
      </c>
      <c r="M17" s="7"/>
    </row>
    <row r="18" spans="6:13" ht="17.25" x14ac:dyDescent="0.15">
      <c r="F18" s="34"/>
      <c r="G18" s="34" t="s">
        <v>26</v>
      </c>
      <c r="H18" s="7" t="s">
        <v>27</v>
      </c>
      <c r="I18" s="7"/>
      <c r="J18" s="7"/>
      <c r="K18" s="7">
        <v>1</v>
      </c>
      <c r="L18" s="25">
        <f t="shared" si="2"/>
        <v>2.0000000000000002E-5</v>
      </c>
      <c r="M18" s="7">
        <v>1000</v>
      </c>
    </row>
    <row r="19" spans="6:13" ht="17.25" x14ac:dyDescent="0.15">
      <c r="F19" s="34"/>
      <c r="G19" s="34"/>
      <c r="H19" s="7" t="s">
        <v>28</v>
      </c>
      <c r="I19" s="7"/>
      <c r="J19" s="7"/>
      <c r="K19" s="7">
        <v>2</v>
      </c>
      <c r="L19" s="25">
        <f t="shared" si="2"/>
        <v>4.0000000000000003E-5</v>
      </c>
      <c r="M19" s="7">
        <v>1000</v>
      </c>
    </row>
    <row r="20" spans="6:13" ht="17.25" x14ac:dyDescent="0.15">
      <c r="F20" s="34"/>
      <c r="G20" s="34"/>
      <c r="H20" s="7" t="s">
        <v>29</v>
      </c>
      <c r="I20" s="7"/>
      <c r="J20" s="7"/>
      <c r="K20" s="7">
        <v>5</v>
      </c>
      <c r="L20" s="25">
        <f t="shared" si="2"/>
        <v>1E-4</v>
      </c>
      <c r="M20" s="7">
        <v>500</v>
      </c>
    </row>
    <row r="21" spans="6:13" ht="17.25" x14ac:dyDescent="0.15">
      <c r="F21" s="34"/>
      <c r="G21" s="35" t="s">
        <v>30</v>
      </c>
      <c r="H21" s="7" t="s">
        <v>31</v>
      </c>
      <c r="I21" s="7"/>
      <c r="J21" s="7"/>
      <c r="K21" s="7">
        <v>500</v>
      </c>
      <c r="L21" s="25">
        <f t="shared" si="2"/>
        <v>0.01</v>
      </c>
      <c r="M21" s="7"/>
    </row>
    <row r="22" spans="6:13" ht="17.25" x14ac:dyDescent="0.15">
      <c r="F22" s="34"/>
      <c r="G22" s="35"/>
      <c r="H22" s="7" t="s">
        <v>32</v>
      </c>
      <c r="I22" s="7"/>
      <c r="J22" s="7"/>
      <c r="K22" s="7">
        <v>200</v>
      </c>
      <c r="L22" s="25">
        <f t="shared" si="2"/>
        <v>4.0000000000000001E-3</v>
      </c>
      <c r="M22" s="7"/>
    </row>
    <row r="23" spans="6:13" ht="17.25" x14ac:dyDescent="0.15">
      <c r="F23" s="34"/>
      <c r="G23" s="35"/>
      <c r="H23" s="7" t="s">
        <v>33</v>
      </c>
      <c r="I23" s="7"/>
      <c r="J23" s="7"/>
      <c r="K23" s="7">
        <v>500</v>
      </c>
      <c r="L23" s="25">
        <f t="shared" si="2"/>
        <v>0.01</v>
      </c>
      <c r="M23" s="7"/>
    </row>
    <row r="24" spans="6:13" ht="17.25" x14ac:dyDescent="0.15">
      <c r="F24" s="34"/>
      <c r="G24" s="35"/>
      <c r="H24" s="7" t="s">
        <v>34</v>
      </c>
      <c r="I24" s="7"/>
      <c r="J24" s="7"/>
      <c r="K24" s="7">
        <v>1</v>
      </c>
      <c r="L24" s="25">
        <f t="shared" si="2"/>
        <v>2.0000000000000002E-5</v>
      </c>
      <c r="M24" s="7"/>
    </row>
    <row r="25" spans="6:13" ht="17.25" x14ac:dyDescent="0.15">
      <c r="F25" s="7" t="s">
        <v>35</v>
      </c>
      <c r="G25" s="7"/>
      <c r="H25" s="7"/>
      <c r="I25" s="7"/>
      <c r="J25" s="7"/>
      <c r="K25" s="7">
        <f>SUM(K6:K24)</f>
        <v>34671</v>
      </c>
      <c r="L25" s="26">
        <v>1</v>
      </c>
      <c r="M25" s="7">
        <f>SUM(M6:M24)</f>
        <v>37656</v>
      </c>
    </row>
    <row r="26" spans="6:13" ht="33" customHeight="1" x14ac:dyDescent="0.15">
      <c r="F26" s="15" t="s">
        <v>36</v>
      </c>
      <c r="G26" s="5" t="s">
        <v>18</v>
      </c>
      <c r="H26" s="5">
        <v>55880</v>
      </c>
      <c r="I26" s="5">
        <v>5588</v>
      </c>
      <c r="J26" s="5"/>
      <c r="K26" s="5">
        <v>1</v>
      </c>
      <c r="L26" s="5"/>
      <c r="M26" s="5">
        <f>M25+I26*1</f>
        <v>43244</v>
      </c>
    </row>
  </sheetData>
  <mergeCells count="6">
    <mergeCell ref="F6:F8"/>
    <mergeCell ref="F9:F12"/>
    <mergeCell ref="F13:F16"/>
    <mergeCell ref="F17:F24"/>
    <mergeCell ref="G18:G20"/>
    <mergeCell ref="G21:G24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47"/>
  <sheetViews>
    <sheetView topLeftCell="A4" workbookViewId="0">
      <selection activeCell="Q20" sqref="Q20"/>
    </sheetView>
  </sheetViews>
  <sheetFormatPr defaultColWidth="9" defaultRowHeight="13.5" x14ac:dyDescent="0.15"/>
  <cols>
    <col min="3" max="3" width="9.375" customWidth="1"/>
    <col min="4" max="4" width="11.5" customWidth="1"/>
    <col min="5" max="5" width="16" customWidth="1"/>
    <col min="6" max="6" width="11.5" customWidth="1"/>
    <col min="7" max="7" width="9.375" customWidth="1"/>
    <col min="9" max="9" width="12.625"/>
  </cols>
  <sheetData>
    <row r="7" spans="3:11" x14ac:dyDescent="0.15">
      <c r="C7" t="s">
        <v>37</v>
      </c>
    </row>
    <row r="8" spans="3:11" ht="17.25" x14ac:dyDescent="0.15">
      <c r="C8" s="4" t="s">
        <v>0</v>
      </c>
      <c r="D8" s="4" t="s">
        <v>1</v>
      </c>
      <c r="E8" s="4" t="s">
        <v>2</v>
      </c>
      <c r="F8" s="4" t="s">
        <v>3</v>
      </c>
      <c r="G8" s="4" t="s">
        <v>4</v>
      </c>
      <c r="H8" s="1" t="s">
        <v>38</v>
      </c>
      <c r="I8" s="16" t="s">
        <v>39</v>
      </c>
    </row>
    <row r="9" spans="3:11" ht="17.25" x14ac:dyDescent="0.15">
      <c r="C9" s="36" t="s">
        <v>8</v>
      </c>
      <c r="D9" s="4" t="s">
        <v>40</v>
      </c>
      <c r="E9" s="4">
        <v>1</v>
      </c>
      <c r="F9" s="4">
        <v>0.1</v>
      </c>
      <c r="G9" s="8" t="s">
        <v>10</v>
      </c>
      <c r="H9" s="1">
        <v>5500</v>
      </c>
      <c r="I9" s="16" t="s">
        <v>10</v>
      </c>
      <c r="K9" t="s">
        <v>41</v>
      </c>
    </row>
    <row r="10" spans="3:11" ht="17.25" x14ac:dyDescent="0.15">
      <c r="C10" s="37"/>
      <c r="D10" s="6" t="s">
        <v>9</v>
      </c>
      <c r="E10" s="6">
        <v>6</v>
      </c>
      <c r="F10" s="12">
        <f>E10*0.1</f>
        <v>0.60000000000000009</v>
      </c>
      <c r="G10" s="8" t="s">
        <v>10</v>
      </c>
      <c r="H10" s="1">
        <v>1500</v>
      </c>
      <c r="I10" s="16" t="s">
        <v>10</v>
      </c>
      <c r="K10" s="17" t="s">
        <v>42</v>
      </c>
    </row>
    <row r="11" spans="3:11" ht="17.25" x14ac:dyDescent="0.15">
      <c r="C11" s="37"/>
      <c r="D11" s="6" t="s">
        <v>11</v>
      </c>
      <c r="E11" s="6">
        <v>10</v>
      </c>
      <c r="F11" s="12">
        <f>E11*0.1</f>
        <v>1</v>
      </c>
      <c r="G11" s="8" t="s">
        <v>10</v>
      </c>
      <c r="H11" s="1">
        <v>474</v>
      </c>
      <c r="I11" s="16" t="s">
        <v>10</v>
      </c>
    </row>
    <row r="12" spans="3:11" ht="17.25" x14ac:dyDescent="0.15">
      <c r="C12" s="38"/>
      <c r="D12" s="6" t="s">
        <v>12</v>
      </c>
      <c r="E12" s="6">
        <v>66</v>
      </c>
      <c r="F12" s="6">
        <f t="shared" ref="F12:F15" si="0">E12/10</f>
        <v>6.6</v>
      </c>
      <c r="G12" s="8" t="s">
        <v>10</v>
      </c>
      <c r="H12" s="1">
        <v>80</v>
      </c>
      <c r="I12" s="16" t="s">
        <v>10</v>
      </c>
      <c r="K12" t="s">
        <v>43</v>
      </c>
    </row>
    <row r="13" spans="3:11" ht="17.25" x14ac:dyDescent="0.15">
      <c r="C13" s="33" t="s">
        <v>13</v>
      </c>
      <c r="D13" s="6" t="s">
        <v>44</v>
      </c>
      <c r="E13" s="13">
        <v>520</v>
      </c>
      <c r="F13" s="6">
        <f t="shared" si="0"/>
        <v>52</v>
      </c>
      <c r="G13" s="8" t="s">
        <v>10</v>
      </c>
      <c r="H13" s="1">
        <v>10</v>
      </c>
      <c r="I13" s="16" t="s">
        <v>10</v>
      </c>
      <c r="K13" s="18"/>
    </row>
    <row r="14" spans="3:11" ht="17.25" x14ac:dyDescent="0.15">
      <c r="C14" s="33"/>
      <c r="D14" s="6" t="s">
        <v>45</v>
      </c>
      <c r="E14" s="13">
        <v>5200</v>
      </c>
      <c r="F14" s="6">
        <f t="shared" si="0"/>
        <v>520</v>
      </c>
      <c r="G14" s="8" t="s">
        <v>15</v>
      </c>
      <c r="H14" s="1">
        <v>1</v>
      </c>
      <c r="I14" s="16" t="s">
        <v>15</v>
      </c>
    </row>
    <row r="15" spans="3:11" ht="17.25" x14ac:dyDescent="0.15">
      <c r="C15" s="33"/>
      <c r="D15" s="6" t="s">
        <v>46</v>
      </c>
      <c r="E15" s="13">
        <v>13140</v>
      </c>
      <c r="F15" s="6">
        <f t="shared" si="0"/>
        <v>1314</v>
      </c>
      <c r="G15" s="8" t="s">
        <v>15</v>
      </c>
      <c r="H15" s="1">
        <v>1</v>
      </c>
      <c r="I15" s="16" t="s">
        <v>15</v>
      </c>
    </row>
    <row r="16" spans="3:11" ht="17.25" x14ac:dyDescent="0.15">
      <c r="C16" s="40" t="s">
        <v>26</v>
      </c>
      <c r="D16" s="39" t="s">
        <v>26</v>
      </c>
      <c r="E16" s="7" t="s">
        <v>27</v>
      </c>
      <c r="F16" s="7">
        <v>1000</v>
      </c>
      <c r="G16" s="8" t="s">
        <v>15</v>
      </c>
      <c r="H16" s="1">
        <v>1</v>
      </c>
      <c r="I16" s="16" t="s">
        <v>15</v>
      </c>
    </row>
    <row r="17" spans="3:9" ht="17.25" x14ac:dyDescent="0.15">
      <c r="C17" s="41"/>
      <c r="D17" s="39"/>
      <c r="E17" s="7" t="s">
        <v>28</v>
      </c>
      <c r="F17" s="7">
        <v>500</v>
      </c>
      <c r="G17" s="8" t="s">
        <v>15</v>
      </c>
      <c r="H17" s="1">
        <v>2</v>
      </c>
      <c r="I17" s="16" t="s">
        <v>15</v>
      </c>
    </row>
    <row r="18" spans="3:9" ht="17.25" x14ac:dyDescent="0.15">
      <c r="C18" s="42"/>
      <c r="D18" s="39"/>
      <c r="E18" s="7" t="s">
        <v>29</v>
      </c>
      <c r="F18" s="7">
        <v>100</v>
      </c>
      <c r="G18" s="8" t="s">
        <v>15</v>
      </c>
      <c r="H18" s="1">
        <v>5</v>
      </c>
      <c r="I18" s="16" t="s">
        <v>15</v>
      </c>
    </row>
    <row r="19" spans="3:9" ht="17.25" x14ac:dyDescent="0.15">
      <c r="C19" s="33" t="s">
        <v>19</v>
      </c>
      <c r="D19" s="4" t="s">
        <v>20</v>
      </c>
      <c r="E19" s="6">
        <v>99</v>
      </c>
      <c r="F19" s="6">
        <f t="shared" ref="F19:F22" si="1">E19/10</f>
        <v>9.9</v>
      </c>
      <c r="G19" s="8" t="s">
        <v>10</v>
      </c>
      <c r="H19" s="1">
        <v>1000</v>
      </c>
      <c r="I19" s="16" t="s">
        <v>10</v>
      </c>
    </row>
    <row r="20" spans="3:9" ht="17.25" x14ac:dyDescent="0.15">
      <c r="C20" s="33"/>
      <c r="D20" s="4" t="s">
        <v>21</v>
      </c>
      <c r="E20" s="6">
        <v>1314</v>
      </c>
      <c r="F20" s="6">
        <f t="shared" si="1"/>
        <v>131.4</v>
      </c>
      <c r="G20" s="8" t="s">
        <v>15</v>
      </c>
      <c r="H20" s="1">
        <v>200</v>
      </c>
      <c r="I20" s="16" t="s">
        <v>15</v>
      </c>
    </row>
    <row r="21" spans="3:9" ht="17.25" x14ac:dyDescent="0.15">
      <c r="C21" s="33"/>
      <c r="D21" s="6" t="s">
        <v>22</v>
      </c>
      <c r="E21" s="6">
        <v>33440</v>
      </c>
      <c r="F21" s="6">
        <f t="shared" si="1"/>
        <v>3344</v>
      </c>
      <c r="G21" s="8" t="s">
        <v>15</v>
      </c>
      <c r="H21" s="1">
        <v>10</v>
      </c>
      <c r="I21" s="16" t="s">
        <v>15</v>
      </c>
    </row>
    <row r="22" spans="3:9" ht="17.25" x14ac:dyDescent="0.15">
      <c r="C22" s="33"/>
      <c r="D22" s="6" t="s">
        <v>23</v>
      </c>
      <c r="E22" s="6">
        <v>52000</v>
      </c>
      <c r="F22" s="6">
        <f t="shared" si="1"/>
        <v>5200</v>
      </c>
      <c r="G22" s="8" t="s">
        <v>15</v>
      </c>
      <c r="H22" s="1">
        <v>5</v>
      </c>
      <c r="I22" s="16" t="s">
        <v>15</v>
      </c>
    </row>
    <row r="23" spans="3:9" ht="17.25" x14ac:dyDescent="0.15">
      <c r="C23" s="14" t="s">
        <v>24</v>
      </c>
      <c r="D23" s="6" t="s">
        <v>47</v>
      </c>
      <c r="E23" s="6" t="s">
        <v>48</v>
      </c>
      <c r="F23" s="6"/>
      <c r="G23" s="8" t="s">
        <v>15</v>
      </c>
      <c r="H23" s="1">
        <v>9</v>
      </c>
      <c r="I23" s="16" t="s">
        <v>15</v>
      </c>
    </row>
    <row r="24" spans="3:9" ht="17.25" x14ac:dyDescent="0.15">
      <c r="C24" s="35" t="s">
        <v>30</v>
      </c>
      <c r="D24" s="35" t="s">
        <v>30</v>
      </c>
      <c r="E24" s="7" t="s">
        <v>31</v>
      </c>
      <c r="F24" s="7"/>
      <c r="G24" s="8"/>
      <c r="H24" s="1">
        <v>500</v>
      </c>
      <c r="I24" s="16" t="s">
        <v>15</v>
      </c>
    </row>
    <row r="25" spans="3:9" ht="17.25" x14ac:dyDescent="0.15">
      <c r="C25" s="35"/>
      <c r="D25" s="35"/>
      <c r="E25" s="7" t="s">
        <v>32</v>
      </c>
      <c r="F25" s="7"/>
      <c r="G25" s="8"/>
      <c r="H25" s="1">
        <v>500</v>
      </c>
      <c r="I25" s="16" t="s">
        <v>15</v>
      </c>
    </row>
    <row r="26" spans="3:9" ht="17.25" x14ac:dyDescent="0.15">
      <c r="C26" s="35"/>
      <c r="D26" s="35"/>
      <c r="E26" s="7" t="s">
        <v>33</v>
      </c>
      <c r="F26" s="7"/>
      <c r="G26" s="8"/>
      <c r="H26" s="1">
        <v>201</v>
      </c>
      <c r="I26" s="16" t="s">
        <v>15</v>
      </c>
    </row>
    <row r="27" spans="3:9" ht="17.25" x14ac:dyDescent="0.15">
      <c r="C27" s="35"/>
      <c r="D27" s="35"/>
      <c r="E27" s="7" t="s">
        <v>34</v>
      </c>
      <c r="F27" s="7"/>
      <c r="G27" s="8"/>
      <c r="H27" s="1">
        <v>1</v>
      </c>
      <c r="I27" s="16" t="s">
        <v>15</v>
      </c>
    </row>
    <row r="28" spans="3:9" ht="17.25" x14ac:dyDescent="0.15">
      <c r="C28" s="7" t="s">
        <v>35</v>
      </c>
      <c r="D28" s="7"/>
      <c r="E28" s="7"/>
      <c r="F28" s="7"/>
      <c r="G28" s="7"/>
      <c r="H28" s="1"/>
      <c r="I28" s="16"/>
    </row>
    <row r="29" spans="3:9" ht="33" x14ac:dyDescent="0.15">
      <c r="C29" s="15" t="s">
        <v>36</v>
      </c>
      <c r="D29" s="5" t="s">
        <v>49</v>
      </c>
      <c r="E29" s="5" t="s">
        <v>50</v>
      </c>
      <c r="F29" s="5"/>
      <c r="G29" s="5"/>
      <c r="H29" s="1">
        <f>SUM(H9:H28)</f>
        <v>10000</v>
      </c>
      <c r="I29" s="16"/>
    </row>
    <row r="30" spans="3:9" x14ac:dyDescent="0.15">
      <c r="I30" s="3"/>
    </row>
    <row r="31" spans="3:9" x14ac:dyDescent="0.15">
      <c r="C31" t="s">
        <v>51</v>
      </c>
      <c r="I31" s="3"/>
    </row>
    <row r="32" spans="3:9" ht="17.25" x14ac:dyDescent="0.15">
      <c r="C32" s="4" t="s">
        <v>0</v>
      </c>
      <c r="D32" s="4" t="s">
        <v>1</v>
      </c>
      <c r="E32" s="4" t="s">
        <v>2</v>
      </c>
      <c r="F32" s="4" t="s">
        <v>3</v>
      </c>
      <c r="G32" s="4" t="s">
        <v>4</v>
      </c>
      <c r="H32" s="1" t="s">
        <v>38</v>
      </c>
      <c r="I32" s="16" t="s">
        <v>39</v>
      </c>
    </row>
    <row r="33" spans="3:9" ht="17.25" x14ac:dyDescent="0.15">
      <c r="C33" s="36" t="s">
        <v>8</v>
      </c>
      <c r="D33" s="4" t="s">
        <v>40</v>
      </c>
      <c r="E33" s="4">
        <v>1</v>
      </c>
      <c r="F33" s="4">
        <v>0.1</v>
      </c>
      <c r="G33" s="8" t="s">
        <v>10</v>
      </c>
      <c r="H33" s="1">
        <v>5500</v>
      </c>
      <c r="I33" s="19" t="s">
        <v>10</v>
      </c>
    </row>
    <row r="34" spans="3:9" ht="17.25" x14ac:dyDescent="0.15">
      <c r="C34" s="37"/>
      <c r="D34" s="6" t="s">
        <v>9</v>
      </c>
      <c r="E34" s="6">
        <v>6</v>
      </c>
      <c r="F34" s="12">
        <f>E34*0.1</f>
        <v>0.60000000000000009</v>
      </c>
      <c r="G34" s="8" t="s">
        <v>10</v>
      </c>
      <c r="H34" s="1">
        <v>2000</v>
      </c>
      <c r="I34" s="19" t="s">
        <v>10</v>
      </c>
    </row>
    <row r="35" spans="3:9" ht="17.25" x14ac:dyDescent="0.15">
      <c r="C35" s="37"/>
      <c r="D35" s="6" t="s">
        <v>11</v>
      </c>
      <c r="E35" s="6">
        <v>10</v>
      </c>
      <c r="F35" s="12">
        <f>E35*0.1</f>
        <v>1</v>
      </c>
      <c r="G35" s="8" t="s">
        <v>10</v>
      </c>
      <c r="H35" s="1">
        <v>470</v>
      </c>
      <c r="I35" s="19" t="s">
        <v>10</v>
      </c>
    </row>
    <row r="36" spans="3:9" ht="17.25" x14ac:dyDescent="0.15">
      <c r="C36" s="37"/>
      <c r="D36" s="6" t="s">
        <v>12</v>
      </c>
      <c r="E36" s="6">
        <v>66</v>
      </c>
      <c r="F36" s="6">
        <f t="shared" ref="F36:F42" si="2">E36/10</f>
        <v>6.6</v>
      </c>
      <c r="G36" s="8" t="s">
        <v>10</v>
      </c>
      <c r="H36" s="1">
        <v>80</v>
      </c>
      <c r="I36" s="19" t="s">
        <v>10</v>
      </c>
    </row>
    <row r="37" spans="3:9" ht="17.25" x14ac:dyDescent="0.15">
      <c r="C37" s="37"/>
      <c r="D37" s="6" t="s">
        <v>52</v>
      </c>
      <c r="E37" s="6">
        <v>166</v>
      </c>
      <c r="F37" s="6">
        <f t="shared" si="2"/>
        <v>16.600000000000001</v>
      </c>
      <c r="G37" s="8" t="s">
        <v>10</v>
      </c>
      <c r="H37" s="1">
        <v>10</v>
      </c>
      <c r="I37" s="19" t="s">
        <v>10</v>
      </c>
    </row>
    <row r="38" spans="3:9" ht="17.25" x14ac:dyDescent="0.15">
      <c r="C38" s="37"/>
      <c r="D38" s="6" t="s">
        <v>53</v>
      </c>
      <c r="E38" s="6">
        <v>2666</v>
      </c>
      <c r="F38" s="6">
        <f t="shared" si="2"/>
        <v>266.60000000000002</v>
      </c>
      <c r="G38" s="8" t="s">
        <v>15</v>
      </c>
      <c r="H38" s="1">
        <v>3</v>
      </c>
      <c r="I38" s="19" t="s">
        <v>15</v>
      </c>
    </row>
    <row r="39" spans="3:9" ht="17.25" x14ac:dyDescent="0.15">
      <c r="C39" s="38"/>
      <c r="D39" s="6" t="s">
        <v>54</v>
      </c>
      <c r="E39" s="6">
        <v>1314</v>
      </c>
      <c r="F39" s="6">
        <f t="shared" si="2"/>
        <v>131.4</v>
      </c>
      <c r="G39" s="8" t="s">
        <v>15</v>
      </c>
      <c r="H39" s="1">
        <v>5</v>
      </c>
      <c r="I39" s="19" t="s">
        <v>15</v>
      </c>
    </row>
    <row r="40" spans="3:9" ht="17.25" x14ac:dyDescent="0.15">
      <c r="C40" s="33" t="s">
        <v>13</v>
      </c>
      <c r="D40" s="6" t="s">
        <v>44</v>
      </c>
      <c r="E40" s="13">
        <v>520</v>
      </c>
      <c r="F40" s="6">
        <f t="shared" si="2"/>
        <v>52</v>
      </c>
      <c r="G40" s="8" t="s">
        <v>10</v>
      </c>
      <c r="H40" s="1">
        <v>10</v>
      </c>
      <c r="I40" s="19" t="s">
        <v>15</v>
      </c>
    </row>
    <row r="41" spans="3:9" ht="17.25" x14ac:dyDescent="0.15">
      <c r="C41" s="33"/>
      <c r="D41" s="6" t="s">
        <v>45</v>
      </c>
      <c r="E41" s="13">
        <v>5200</v>
      </c>
      <c r="F41" s="6">
        <f t="shared" si="2"/>
        <v>520</v>
      </c>
      <c r="G41" s="8" t="s">
        <v>15</v>
      </c>
      <c r="H41" s="1">
        <v>1</v>
      </c>
      <c r="I41" s="19" t="s">
        <v>15</v>
      </c>
    </row>
    <row r="42" spans="3:9" ht="17.25" x14ac:dyDescent="0.15">
      <c r="C42" s="33"/>
      <c r="D42" s="6" t="s">
        <v>46</v>
      </c>
      <c r="E42" s="13">
        <v>13140</v>
      </c>
      <c r="F42" s="6">
        <f t="shared" si="2"/>
        <v>1314</v>
      </c>
      <c r="G42" s="8" t="s">
        <v>15</v>
      </c>
      <c r="H42" s="1">
        <v>1</v>
      </c>
      <c r="I42" s="19" t="s">
        <v>15</v>
      </c>
    </row>
    <row r="43" spans="3:9" ht="17.25" x14ac:dyDescent="0.15">
      <c r="C43" s="7" t="s">
        <v>35</v>
      </c>
      <c r="D43" s="7"/>
      <c r="E43" s="7"/>
      <c r="F43" s="7"/>
      <c r="G43" s="7"/>
      <c r="H43" s="1"/>
      <c r="I43" s="20"/>
    </row>
    <row r="47" spans="3:9" x14ac:dyDescent="0.15">
      <c r="I47" s="21"/>
    </row>
  </sheetData>
  <mergeCells count="9">
    <mergeCell ref="C33:C39"/>
    <mergeCell ref="C40:C42"/>
    <mergeCell ref="D16:D18"/>
    <mergeCell ref="D24:D27"/>
    <mergeCell ref="C9:C12"/>
    <mergeCell ref="C13:C15"/>
    <mergeCell ref="C16:C18"/>
    <mergeCell ref="C19:C22"/>
    <mergeCell ref="C24:C27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abSelected="1" workbookViewId="0">
      <selection activeCell="C16" sqref="C16"/>
    </sheetView>
  </sheetViews>
  <sheetFormatPr defaultColWidth="9" defaultRowHeight="13.5" x14ac:dyDescent="0.15"/>
  <cols>
    <col min="2" max="2" width="12" customWidth="1"/>
    <col min="4" max="4" width="11.5" customWidth="1"/>
    <col min="9" max="9" width="9.125"/>
  </cols>
  <sheetData>
    <row r="2" spans="2:5" ht="16.5" x14ac:dyDescent="0.15">
      <c r="B2" s="1" t="s">
        <v>55</v>
      </c>
      <c r="C2" s="2" t="s">
        <v>56</v>
      </c>
      <c r="D2" s="2" t="s">
        <v>57</v>
      </c>
      <c r="E2" s="2" t="s">
        <v>4</v>
      </c>
    </row>
    <row r="3" spans="2:5" ht="16.5" x14ac:dyDescent="0.15">
      <c r="B3" s="1" t="s">
        <v>40</v>
      </c>
      <c r="C3" s="2">
        <f>D3*10</f>
        <v>1</v>
      </c>
      <c r="D3" s="2">
        <v>0.1</v>
      </c>
      <c r="E3" s="2" t="s">
        <v>58</v>
      </c>
    </row>
    <row r="4" spans="2:5" ht="16.5" x14ac:dyDescent="0.15">
      <c r="B4" s="1" t="s">
        <v>9</v>
      </c>
      <c r="C4" s="2">
        <f t="shared" ref="C4:C20" si="0">D4*10</f>
        <v>6</v>
      </c>
      <c r="D4" s="2">
        <v>0.6</v>
      </c>
      <c r="E4" s="2" t="s">
        <v>58</v>
      </c>
    </row>
    <row r="5" spans="2:5" ht="16.5" x14ac:dyDescent="0.15">
      <c r="B5" s="1" t="s">
        <v>11</v>
      </c>
      <c r="C5" s="2">
        <f t="shared" si="0"/>
        <v>10</v>
      </c>
      <c r="D5" s="2">
        <v>1</v>
      </c>
      <c r="E5" s="2" t="s">
        <v>58</v>
      </c>
    </row>
    <row r="6" spans="2:5" ht="16.5" x14ac:dyDescent="0.15">
      <c r="B6" s="1" t="s">
        <v>12</v>
      </c>
      <c r="C6" s="2">
        <f t="shared" si="0"/>
        <v>20</v>
      </c>
      <c r="D6" s="2">
        <v>2</v>
      </c>
      <c r="E6" s="2" t="s">
        <v>58</v>
      </c>
    </row>
    <row r="7" spans="2:5" ht="16.5" x14ac:dyDescent="0.15">
      <c r="B7" s="1" t="s">
        <v>59</v>
      </c>
      <c r="C7" s="2">
        <f t="shared" si="0"/>
        <v>50</v>
      </c>
      <c r="D7" s="2">
        <v>5</v>
      </c>
      <c r="E7" s="2" t="s">
        <v>58</v>
      </c>
    </row>
    <row r="8" spans="2:5" ht="16.5" x14ac:dyDescent="0.15">
      <c r="B8" s="1" t="s">
        <v>52</v>
      </c>
      <c r="C8" s="2">
        <f t="shared" si="0"/>
        <v>80</v>
      </c>
      <c r="D8" s="2">
        <v>8</v>
      </c>
      <c r="E8" s="2" t="s">
        <v>58</v>
      </c>
    </row>
    <row r="9" spans="2:5" ht="16.5" x14ac:dyDescent="0.15">
      <c r="B9" s="1" t="s">
        <v>60</v>
      </c>
      <c r="C9" s="2">
        <f t="shared" si="0"/>
        <v>100</v>
      </c>
      <c r="D9" s="2">
        <v>10</v>
      </c>
      <c r="E9" s="2" t="s">
        <v>58</v>
      </c>
    </row>
    <row r="10" spans="2:5" ht="16.5" x14ac:dyDescent="0.15">
      <c r="B10" s="1" t="s">
        <v>44</v>
      </c>
      <c r="C10" s="2">
        <f t="shared" si="0"/>
        <v>260</v>
      </c>
      <c r="D10" s="2">
        <v>26</v>
      </c>
      <c r="E10" s="2" t="s">
        <v>58</v>
      </c>
    </row>
    <row r="11" spans="2:5" ht="16.5" x14ac:dyDescent="0.15">
      <c r="B11" s="1" t="s">
        <v>61</v>
      </c>
      <c r="C11" s="2">
        <f t="shared" si="0"/>
        <v>360</v>
      </c>
      <c r="D11" s="2">
        <v>36</v>
      </c>
      <c r="E11" s="2" t="s">
        <v>58</v>
      </c>
    </row>
    <row r="12" spans="2:5" ht="16.5" x14ac:dyDescent="0.15">
      <c r="B12" s="1" t="s">
        <v>14</v>
      </c>
      <c r="C12" s="2">
        <f t="shared" si="0"/>
        <v>550</v>
      </c>
      <c r="D12" s="2">
        <v>55</v>
      </c>
      <c r="E12" s="2" t="s">
        <v>15</v>
      </c>
    </row>
    <row r="13" spans="2:5" ht="16.5" x14ac:dyDescent="0.15">
      <c r="B13" s="1" t="s">
        <v>54</v>
      </c>
      <c r="C13" s="2">
        <f t="shared" si="0"/>
        <v>660</v>
      </c>
      <c r="D13" s="2">
        <v>66</v>
      </c>
      <c r="E13" s="2" t="s">
        <v>15</v>
      </c>
    </row>
    <row r="14" spans="2:5" ht="16.5" x14ac:dyDescent="0.15">
      <c r="B14" s="1" t="s">
        <v>53</v>
      </c>
      <c r="C14" s="2">
        <f t="shared" si="0"/>
        <v>780</v>
      </c>
      <c r="D14" s="2">
        <v>78</v>
      </c>
      <c r="E14" s="2" t="s">
        <v>15</v>
      </c>
    </row>
    <row r="15" spans="2:5" ht="16.5" x14ac:dyDescent="0.15">
      <c r="B15" s="1" t="s">
        <v>62</v>
      </c>
      <c r="C15" s="2">
        <f t="shared" si="0"/>
        <v>880</v>
      </c>
      <c r="D15" s="2">
        <v>88</v>
      </c>
      <c r="E15" s="2" t="s">
        <v>15</v>
      </c>
    </row>
    <row r="16" spans="2:5" ht="16.5" x14ac:dyDescent="0.15">
      <c r="B16" s="1" t="s">
        <v>63</v>
      </c>
      <c r="C16" s="2">
        <v>1000</v>
      </c>
      <c r="D16" s="2">
        <v>100</v>
      </c>
      <c r="E16" s="2" t="s">
        <v>15</v>
      </c>
    </row>
    <row r="17" spans="1:11" ht="16.5" x14ac:dyDescent="0.15">
      <c r="B17" s="1" t="s">
        <v>64</v>
      </c>
      <c r="C17" s="2">
        <f t="shared" si="0"/>
        <v>1200</v>
      </c>
      <c r="D17" s="2">
        <v>120</v>
      </c>
      <c r="E17" s="2" t="s">
        <v>15</v>
      </c>
    </row>
    <row r="18" spans="1:11" ht="16.5" x14ac:dyDescent="0.15">
      <c r="B18" s="1" t="s">
        <v>46</v>
      </c>
      <c r="C18" s="2">
        <f t="shared" si="0"/>
        <v>5200</v>
      </c>
      <c r="D18" s="2">
        <v>520</v>
      </c>
      <c r="E18" s="2" t="s">
        <v>15</v>
      </c>
    </row>
    <row r="19" spans="1:11" ht="16.5" x14ac:dyDescent="0.15">
      <c r="B19" s="1" t="s">
        <v>65</v>
      </c>
      <c r="C19" s="2">
        <f t="shared" si="0"/>
        <v>1880</v>
      </c>
      <c r="D19" s="2">
        <v>188</v>
      </c>
      <c r="E19" s="2" t="s">
        <v>15</v>
      </c>
    </row>
    <row r="20" spans="1:11" ht="16.5" x14ac:dyDescent="0.15">
      <c r="B20" s="1" t="s">
        <v>66</v>
      </c>
      <c r="C20" s="2">
        <f t="shared" si="0"/>
        <v>1340</v>
      </c>
      <c r="D20" s="2">
        <v>134</v>
      </c>
      <c r="E20" s="2" t="s">
        <v>15</v>
      </c>
    </row>
    <row r="21" spans="1:11" x14ac:dyDescent="0.15">
      <c r="E21" s="3"/>
    </row>
    <row r="26" spans="1:11" ht="17.25" x14ac:dyDescent="0.15">
      <c r="B26" s="4" t="s">
        <v>1</v>
      </c>
      <c r="C26" s="4" t="s">
        <v>2</v>
      </c>
      <c r="D26" s="4" t="s">
        <v>3</v>
      </c>
      <c r="E26" s="4" t="s">
        <v>67</v>
      </c>
      <c r="F26" s="4" t="s">
        <v>4</v>
      </c>
      <c r="G26" s="1" t="s">
        <v>38</v>
      </c>
      <c r="H26" s="1" t="s">
        <v>7</v>
      </c>
      <c r="I26" s="1" t="s">
        <v>68</v>
      </c>
      <c r="K26" s="9" t="s">
        <v>41</v>
      </c>
    </row>
    <row r="27" spans="1:11" ht="16.5" x14ac:dyDescent="0.15">
      <c r="A27">
        <v>1</v>
      </c>
      <c r="B27" s="5" t="s">
        <v>40</v>
      </c>
      <c r="C27" s="5">
        <f>D27*10</f>
        <v>1</v>
      </c>
      <c r="D27" s="5">
        <v>0.1</v>
      </c>
      <c r="E27" s="5" t="s">
        <v>58</v>
      </c>
      <c r="F27" s="5" t="s">
        <v>58</v>
      </c>
      <c r="G27" s="5">
        <v>670</v>
      </c>
      <c r="H27" s="5">
        <f>G27*D27</f>
        <v>67</v>
      </c>
      <c r="I27" s="10">
        <f>G27/G38</f>
        <v>0.51028179741051027</v>
      </c>
      <c r="K27" s="9" t="s">
        <v>78</v>
      </c>
    </row>
    <row r="28" spans="1:11" ht="16.5" x14ac:dyDescent="0.15">
      <c r="A28">
        <v>2</v>
      </c>
      <c r="B28" s="5" t="s">
        <v>79</v>
      </c>
      <c r="C28" s="5">
        <f>D28*10</f>
        <v>6</v>
      </c>
      <c r="D28" s="5">
        <v>0.6</v>
      </c>
      <c r="E28" s="5" t="s">
        <v>58</v>
      </c>
      <c r="F28" s="5" t="s">
        <v>58</v>
      </c>
      <c r="G28" s="5">
        <v>500</v>
      </c>
      <c r="H28" s="5">
        <f t="shared" ref="H28:H36" si="1">G28*D28</f>
        <v>300</v>
      </c>
      <c r="I28" s="10">
        <f>G28/G38</f>
        <v>0.38080731150038083</v>
      </c>
    </row>
    <row r="29" spans="1:11" ht="16.5" x14ac:dyDescent="0.15">
      <c r="A29">
        <v>3</v>
      </c>
      <c r="B29" s="5" t="s">
        <v>12</v>
      </c>
      <c r="C29" s="5">
        <f t="shared" ref="C29:C36" si="2">D29*10</f>
        <v>20</v>
      </c>
      <c r="D29" s="5">
        <v>2</v>
      </c>
      <c r="E29" s="5" t="s">
        <v>15</v>
      </c>
      <c r="F29" s="5" t="s">
        <v>58</v>
      </c>
      <c r="G29" s="5">
        <v>80</v>
      </c>
      <c r="H29" s="5">
        <f t="shared" si="1"/>
        <v>160</v>
      </c>
      <c r="I29" s="10">
        <f>G29/G38</f>
        <v>6.0929169840060929E-2</v>
      </c>
    </row>
    <row r="30" spans="1:11" ht="16.5" x14ac:dyDescent="0.15">
      <c r="A30">
        <v>4</v>
      </c>
      <c r="B30" s="5" t="s">
        <v>59</v>
      </c>
      <c r="C30" s="5">
        <f t="shared" si="2"/>
        <v>50</v>
      </c>
      <c r="D30" s="5">
        <v>5</v>
      </c>
      <c r="E30" s="5" t="s">
        <v>15</v>
      </c>
      <c r="F30" s="5" t="s">
        <v>58</v>
      </c>
      <c r="G30" s="5">
        <v>40</v>
      </c>
      <c r="H30" s="5">
        <f t="shared" si="1"/>
        <v>200</v>
      </c>
      <c r="I30" s="10">
        <f>G30/G38</f>
        <v>3.0464584920030464E-2</v>
      </c>
      <c r="K30" s="9" t="s">
        <v>69</v>
      </c>
    </row>
    <row r="31" spans="1:11" ht="16.5" x14ac:dyDescent="0.15">
      <c r="A31">
        <v>5</v>
      </c>
      <c r="B31" s="5" t="s">
        <v>52</v>
      </c>
      <c r="C31" s="5">
        <f t="shared" si="2"/>
        <v>80</v>
      </c>
      <c r="D31" s="5">
        <v>8</v>
      </c>
      <c r="E31" s="5" t="s">
        <v>15</v>
      </c>
      <c r="F31" s="5" t="s">
        <v>58</v>
      </c>
      <c r="G31" s="5">
        <v>10</v>
      </c>
      <c r="H31" s="5">
        <f t="shared" si="1"/>
        <v>80</v>
      </c>
      <c r="I31" s="10">
        <f>G31/G38</f>
        <v>7.6161462300076161E-3</v>
      </c>
      <c r="K31" s="11" t="s">
        <v>82</v>
      </c>
    </row>
    <row r="32" spans="1:11" ht="16.5" x14ac:dyDescent="0.15">
      <c r="A32">
        <v>6</v>
      </c>
      <c r="B32" s="5" t="s">
        <v>75</v>
      </c>
      <c r="C32" s="5">
        <f t="shared" si="2"/>
        <v>100</v>
      </c>
      <c r="D32" s="5">
        <v>10</v>
      </c>
      <c r="E32" s="5" t="s">
        <v>15</v>
      </c>
      <c r="F32" s="5" t="s">
        <v>58</v>
      </c>
      <c r="G32" s="5">
        <v>3</v>
      </c>
      <c r="H32" s="5">
        <f t="shared" si="1"/>
        <v>30</v>
      </c>
      <c r="I32" s="10">
        <f>G32/G38</f>
        <v>2.284843869002285E-3</v>
      </c>
    </row>
    <row r="33" spans="1:9" ht="16.5" x14ac:dyDescent="0.15">
      <c r="A33">
        <v>7</v>
      </c>
      <c r="B33" s="5" t="s">
        <v>44</v>
      </c>
      <c r="C33" s="5">
        <f t="shared" si="2"/>
        <v>260</v>
      </c>
      <c r="D33" s="5">
        <v>26</v>
      </c>
      <c r="E33" s="5" t="s">
        <v>15</v>
      </c>
      <c r="F33" s="5" t="s">
        <v>15</v>
      </c>
      <c r="G33" s="5">
        <v>3</v>
      </c>
      <c r="H33" s="5">
        <f t="shared" si="1"/>
        <v>78</v>
      </c>
      <c r="I33" s="10">
        <f>G33/G38</f>
        <v>2.284843869002285E-3</v>
      </c>
    </row>
    <row r="34" spans="1:9" ht="16.5" x14ac:dyDescent="0.15">
      <c r="A34">
        <v>8</v>
      </c>
      <c r="B34" s="5" t="s">
        <v>80</v>
      </c>
      <c r="C34" s="5">
        <f t="shared" si="2"/>
        <v>360</v>
      </c>
      <c r="D34" s="5">
        <v>36</v>
      </c>
      <c r="E34" s="5" t="s">
        <v>15</v>
      </c>
      <c r="F34" s="5" t="s">
        <v>15</v>
      </c>
      <c r="G34" s="5">
        <v>3</v>
      </c>
      <c r="H34" s="5">
        <f t="shared" si="1"/>
        <v>108</v>
      </c>
      <c r="I34" s="10">
        <f>G34/G38</f>
        <v>2.284843869002285E-3</v>
      </c>
    </row>
    <row r="35" spans="1:9" ht="16.5" x14ac:dyDescent="0.15">
      <c r="A35">
        <v>9</v>
      </c>
      <c r="B35" s="5" t="s">
        <v>81</v>
      </c>
      <c r="C35" s="5">
        <f t="shared" si="2"/>
        <v>550</v>
      </c>
      <c r="D35" s="5">
        <v>55</v>
      </c>
      <c r="E35" s="5" t="s">
        <v>15</v>
      </c>
      <c r="F35" s="5" t="s">
        <v>15</v>
      </c>
      <c r="G35" s="5">
        <v>2</v>
      </c>
      <c r="H35" s="5">
        <f t="shared" si="1"/>
        <v>110</v>
      </c>
      <c r="I35" s="10">
        <f>G35/G38</f>
        <v>1.5232292460015233E-3</v>
      </c>
    </row>
    <row r="36" spans="1:9" ht="16.5" x14ac:dyDescent="0.15">
      <c r="A36">
        <v>10</v>
      </c>
      <c r="B36" s="5" t="s">
        <v>54</v>
      </c>
      <c r="C36" s="5">
        <f t="shared" si="2"/>
        <v>660</v>
      </c>
      <c r="D36" s="5">
        <v>66</v>
      </c>
      <c r="E36" s="5" t="s">
        <v>15</v>
      </c>
      <c r="F36" s="5" t="s">
        <v>15</v>
      </c>
      <c r="G36" s="5">
        <v>1</v>
      </c>
      <c r="H36" s="5">
        <f t="shared" si="1"/>
        <v>66</v>
      </c>
      <c r="I36" s="10">
        <f>G36/G38</f>
        <v>7.6161462300076163E-4</v>
      </c>
    </row>
    <row r="37" spans="1:9" ht="16.5" x14ac:dyDescent="0.15">
      <c r="A37">
        <v>11</v>
      </c>
      <c r="B37" s="5" t="s">
        <v>63</v>
      </c>
      <c r="C37" s="5">
        <v>1000</v>
      </c>
      <c r="D37" s="5">
        <v>100</v>
      </c>
      <c r="E37" s="5" t="s">
        <v>15</v>
      </c>
      <c r="F37" s="5" t="s">
        <v>15</v>
      </c>
      <c r="G37" s="5">
        <v>1</v>
      </c>
      <c r="H37" s="5">
        <f t="shared" ref="H37:H56" si="3">G37*D37</f>
        <v>100</v>
      </c>
      <c r="I37" s="10">
        <f>G37/G38</f>
        <v>7.6161462300076163E-4</v>
      </c>
    </row>
    <row r="38" spans="1:9" ht="16.5" x14ac:dyDescent="0.15">
      <c r="B38" s="43" t="s">
        <v>35</v>
      </c>
      <c r="C38" s="43"/>
      <c r="D38" s="43"/>
      <c r="E38" s="43"/>
      <c r="F38" s="43"/>
      <c r="G38" s="5">
        <f>SUM(G27:G37)</f>
        <v>1313</v>
      </c>
      <c r="H38" s="5">
        <f>SUM(H27:H37)</f>
        <v>1299</v>
      </c>
      <c r="I38" s="10">
        <f>SUM(I27:I37)</f>
        <v>1</v>
      </c>
    </row>
    <row r="40" spans="1:9" ht="17.25" x14ac:dyDescent="0.15">
      <c r="B40" s="4" t="s">
        <v>1</v>
      </c>
      <c r="C40" s="4" t="s">
        <v>2</v>
      </c>
      <c r="D40" s="4" t="s">
        <v>3</v>
      </c>
      <c r="E40" s="4" t="s">
        <v>67</v>
      </c>
      <c r="F40" s="4" t="s">
        <v>4</v>
      </c>
      <c r="G40" s="1" t="s">
        <v>38</v>
      </c>
      <c r="H40" s="1" t="s">
        <v>7</v>
      </c>
      <c r="I40" s="1" t="s">
        <v>68</v>
      </c>
    </row>
    <row r="41" spans="1:9" ht="16.5" x14ac:dyDescent="0.15">
      <c r="A41">
        <v>1</v>
      </c>
      <c r="B41" s="27" t="s">
        <v>40</v>
      </c>
      <c r="C41" s="27">
        <f t="shared" ref="C41:C50" si="4">D41*10</f>
        <v>1</v>
      </c>
      <c r="D41" s="27">
        <v>0.1</v>
      </c>
      <c r="E41" s="27" t="s">
        <v>58</v>
      </c>
      <c r="F41" s="27" t="s">
        <v>58</v>
      </c>
      <c r="G41" s="27">
        <v>950</v>
      </c>
      <c r="H41" s="27">
        <f t="shared" si="3"/>
        <v>95</v>
      </c>
      <c r="I41" s="28">
        <f>G41/G65</f>
        <v>0.49427679500520294</v>
      </c>
    </row>
    <row r="42" spans="1:9" ht="16.5" x14ac:dyDescent="0.15">
      <c r="A42">
        <v>2</v>
      </c>
      <c r="B42" s="27" t="s">
        <v>9</v>
      </c>
      <c r="C42" s="27">
        <f t="shared" si="4"/>
        <v>6</v>
      </c>
      <c r="D42" s="27">
        <v>0.6</v>
      </c>
      <c r="E42" s="27" t="s">
        <v>58</v>
      </c>
      <c r="F42" s="27" t="s">
        <v>58</v>
      </c>
      <c r="G42" s="27">
        <v>600</v>
      </c>
      <c r="H42" s="27">
        <f t="shared" si="3"/>
        <v>360</v>
      </c>
      <c r="I42" s="28">
        <f>G42/G65</f>
        <v>0.31217481789802287</v>
      </c>
    </row>
    <row r="43" spans="1:9" ht="16.5" x14ac:dyDescent="0.15">
      <c r="A43">
        <v>3</v>
      </c>
      <c r="B43" s="27" t="s">
        <v>12</v>
      </c>
      <c r="C43" s="27">
        <f t="shared" si="4"/>
        <v>20</v>
      </c>
      <c r="D43" s="27">
        <v>2</v>
      </c>
      <c r="E43" s="27" t="s">
        <v>15</v>
      </c>
      <c r="F43" s="27" t="s">
        <v>58</v>
      </c>
      <c r="G43" s="27">
        <v>80</v>
      </c>
      <c r="H43" s="27">
        <f t="shared" si="3"/>
        <v>160</v>
      </c>
      <c r="I43" s="28">
        <f>G43/G65</f>
        <v>4.1623309053069719E-2</v>
      </c>
    </row>
    <row r="44" spans="1:9" ht="16.5" x14ac:dyDescent="0.15">
      <c r="A44">
        <v>4</v>
      </c>
      <c r="B44" s="27" t="s">
        <v>59</v>
      </c>
      <c r="C44" s="27">
        <f t="shared" si="4"/>
        <v>50</v>
      </c>
      <c r="D44" s="27">
        <v>5</v>
      </c>
      <c r="E44" s="27" t="s">
        <v>15</v>
      </c>
      <c r="F44" s="27" t="s">
        <v>58</v>
      </c>
      <c r="G44" s="27">
        <v>40</v>
      </c>
      <c r="H44" s="27">
        <f t="shared" si="3"/>
        <v>200</v>
      </c>
      <c r="I44" s="28">
        <f>G44/G65</f>
        <v>2.081165452653486E-2</v>
      </c>
    </row>
    <row r="45" spans="1:9" ht="16.5" x14ac:dyDescent="0.15">
      <c r="A45">
        <v>5</v>
      </c>
      <c r="B45" s="27" t="s">
        <v>52</v>
      </c>
      <c r="C45" s="27">
        <f>D45*10</f>
        <v>80</v>
      </c>
      <c r="D45" s="27">
        <v>8</v>
      </c>
      <c r="E45" s="27" t="s">
        <v>15</v>
      </c>
      <c r="F45" s="27" t="s">
        <v>58</v>
      </c>
      <c r="G45" s="27">
        <v>10</v>
      </c>
      <c r="H45" s="27">
        <f t="shared" si="3"/>
        <v>80</v>
      </c>
      <c r="I45" s="28">
        <f>G45/G65</f>
        <v>5.2029136316337149E-3</v>
      </c>
    </row>
    <row r="46" spans="1:9" ht="16.5" x14ac:dyDescent="0.15">
      <c r="A46">
        <v>6</v>
      </c>
      <c r="B46" s="27" t="s">
        <v>60</v>
      </c>
      <c r="C46" s="27">
        <f t="shared" si="4"/>
        <v>100</v>
      </c>
      <c r="D46" s="27">
        <v>10</v>
      </c>
      <c r="E46" s="27" t="s">
        <v>15</v>
      </c>
      <c r="F46" s="27" t="s">
        <v>58</v>
      </c>
      <c r="G46" s="27">
        <v>3</v>
      </c>
      <c r="H46" s="27">
        <f t="shared" si="3"/>
        <v>30</v>
      </c>
      <c r="I46" s="28">
        <f>G46/G65</f>
        <v>1.5608740894901144E-3</v>
      </c>
    </row>
    <row r="47" spans="1:9" ht="16.5" x14ac:dyDescent="0.15">
      <c r="A47">
        <v>7</v>
      </c>
      <c r="B47" s="27" t="s">
        <v>44</v>
      </c>
      <c r="C47" s="27">
        <f t="shared" si="4"/>
        <v>260</v>
      </c>
      <c r="D47" s="27">
        <v>26</v>
      </c>
      <c r="E47" s="27" t="s">
        <v>15</v>
      </c>
      <c r="F47" s="27" t="s">
        <v>15</v>
      </c>
      <c r="G47" s="27">
        <v>3</v>
      </c>
      <c r="H47" s="27">
        <f t="shared" si="3"/>
        <v>78</v>
      </c>
      <c r="I47" s="28">
        <f>G47/G65</f>
        <v>1.5608740894901144E-3</v>
      </c>
    </row>
    <row r="48" spans="1:9" ht="16.5" x14ac:dyDescent="0.15">
      <c r="A48">
        <v>8</v>
      </c>
      <c r="B48" s="27" t="s">
        <v>61</v>
      </c>
      <c r="C48" s="27">
        <f t="shared" si="4"/>
        <v>360</v>
      </c>
      <c r="D48" s="27">
        <v>36</v>
      </c>
      <c r="E48" s="27" t="s">
        <v>15</v>
      </c>
      <c r="F48" s="27" t="s">
        <v>15</v>
      </c>
      <c r="G48" s="27">
        <v>3</v>
      </c>
      <c r="H48" s="27">
        <f t="shared" si="3"/>
        <v>108</v>
      </c>
      <c r="I48" s="28">
        <f>G48/G65</f>
        <v>1.5608740894901144E-3</v>
      </c>
    </row>
    <row r="49" spans="1:9" ht="16.5" x14ac:dyDescent="0.15">
      <c r="A49">
        <v>9</v>
      </c>
      <c r="B49" s="27" t="s">
        <v>14</v>
      </c>
      <c r="C49" s="27">
        <f t="shared" si="4"/>
        <v>550</v>
      </c>
      <c r="D49" s="27">
        <v>55</v>
      </c>
      <c r="E49" s="27" t="s">
        <v>15</v>
      </c>
      <c r="F49" s="27" t="s">
        <v>15</v>
      </c>
      <c r="G49" s="27">
        <v>2</v>
      </c>
      <c r="H49" s="27">
        <f t="shared" si="3"/>
        <v>110</v>
      </c>
      <c r="I49" s="28">
        <f>G49/G65</f>
        <v>1.0405827263267431E-3</v>
      </c>
    </row>
    <row r="50" spans="1:9" ht="16.5" x14ac:dyDescent="0.15">
      <c r="A50">
        <v>10</v>
      </c>
      <c r="B50" s="27" t="s">
        <v>54</v>
      </c>
      <c r="C50" s="27">
        <f t="shared" si="4"/>
        <v>660</v>
      </c>
      <c r="D50" s="27">
        <v>66</v>
      </c>
      <c r="E50" s="27" t="s">
        <v>15</v>
      </c>
      <c r="F50" s="27" t="s">
        <v>15</v>
      </c>
      <c r="G50" s="27">
        <v>1</v>
      </c>
      <c r="H50" s="27">
        <f t="shared" si="3"/>
        <v>66</v>
      </c>
      <c r="I50" s="28">
        <f>G50/G65</f>
        <v>5.2029136316337154E-4</v>
      </c>
    </row>
    <row r="51" spans="1:9" ht="16.5" x14ac:dyDescent="0.15">
      <c r="A51">
        <v>11</v>
      </c>
      <c r="B51" s="27" t="s">
        <v>63</v>
      </c>
      <c r="C51" s="27">
        <v>1000</v>
      </c>
      <c r="D51" s="27">
        <v>100</v>
      </c>
      <c r="E51" s="27" t="s">
        <v>15</v>
      </c>
      <c r="F51" s="27" t="s">
        <v>15</v>
      </c>
      <c r="G51" s="27">
        <v>1</v>
      </c>
      <c r="H51" s="27">
        <f t="shared" si="3"/>
        <v>100</v>
      </c>
      <c r="I51" s="28">
        <f>G51/G65</f>
        <v>5.2029136316337154E-4</v>
      </c>
    </row>
    <row r="52" spans="1:9" ht="17.25" x14ac:dyDescent="0.15">
      <c r="A52">
        <v>12</v>
      </c>
      <c r="B52" s="29" t="s">
        <v>26</v>
      </c>
      <c r="C52" s="30" t="s">
        <v>27</v>
      </c>
      <c r="D52" s="30">
        <v>1000</v>
      </c>
      <c r="E52" s="31" t="s">
        <v>15</v>
      </c>
      <c r="F52" s="31" t="s">
        <v>15</v>
      </c>
      <c r="G52" s="27">
        <v>0</v>
      </c>
      <c r="H52" s="27">
        <f t="shared" si="3"/>
        <v>0</v>
      </c>
      <c r="I52" s="28">
        <f>G52/G65</f>
        <v>0</v>
      </c>
    </row>
    <row r="53" spans="1:9" ht="17.25" x14ac:dyDescent="0.15">
      <c r="A53">
        <v>13</v>
      </c>
      <c r="B53" s="29" t="s">
        <v>26</v>
      </c>
      <c r="C53" s="30" t="s">
        <v>28</v>
      </c>
      <c r="D53" s="30">
        <v>500</v>
      </c>
      <c r="E53" s="31" t="s">
        <v>15</v>
      </c>
      <c r="F53" s="31" t="s">
        <v>15</v>
      </c>
      <c r="G53" s="27">
        <v>0</v>
      </c>
      <c r="H53" s="27">
        <f t="shared" si="3"/>
        <v>0</v>
      </c>
      <c r="I53" s="28">
        <f>G53/G65</f>
        <v>0</v>
      </c>
    </row>
    <row r="54" spans="1:9" ht="17.25" x14ac:dyDescent="0.15">
      <c r="A54">
        <v>14</v>
      </c>
      <c r="B54" s="29" t="s">
        <v>26</v>
      </c>
      <c r="C54" s="30" t="s">
        <v>76</v>
      </c>
      <c r="D54" s="30">
        <v>100</v>
      </c>
      <c r="E54" s="31" t="s">
        <v>15</v>
      </c>
      <c r="F54" s="31" t="s">
        <v>15</v>
      </c>
      <c r="G54" s="27">
        <v>1</v>
      </c>
      <c r="H54" s="27">
        <f t="shared" si="3"/>
        <v>100</v>
      </c>
      <c r="I54" s="28">
        <f>G54/G65</f>
        <v>5.2029136316337154E-4</v>
      </c>
    </row>
    <row r="55" spans="1:9" ht="17.25" x14ac:dyDescent="0.15">
      <c r="A55">
        <v>15</v>
      </c>
      <c r="B55" s="6" t="s">
        <v>26</v>
      </c>
      <c r="C55" s="7" t="s">
        <v>77</v>
      </c>
      <c r="D55" s="7">
        <v>50</v>
      </c>
      <c r="E55" s="8" t="s">
        <v>15</v>
      </c>
      <c r="F55" s="5" t="s">
        <v>58</v>
      </c>
      <c r="G55" s="5">
        <v>2</v>
      </c>
      <c r="H55" s="5">
        <f t="shared" si="3"/>
        <v>100</v>
      </c>
      <c r="I55" s="10">
        <f>G55/G65</f>
        <v>1.0405827263267431E-3</v>
      </c>
    </row>
    <row r="56" spans="1:9" ht="17.25" x14ac:dyDescent="0.15">
      <c r="A56">
        <v>16</v>
      </c>
      <c r="B56" s="6" t="s">
        <v>26</v>
      </c>
      <c r="C56" s="7" t="s">
        <v>70</v>
      </c>
      <c r="D56" s="7">
        <v>20</v>
      </c>
      <c r="E56" s="8" t="s">
        <v>15</v>
      </c>
      <c r="F56" s="5" t="s">
        <v>58</v>
      </c>
      <c r="G56" s="5">
        <v>5</v>
      </c>
      <c r="H56" s="5">
        <f t="shared" si="3"/>
        <v>100</v>
      </c>
      <c r="I56" s="10">
        <f>G56/G65</f>
        <v>2.6014568158168575E-3</v>
      </c>
    </row>
    <row r="57" spans="1:9" ht="17.25" x14ac:dyDescent="0.15">
      <c r="A57">
        <v>17</v>
      </c>
      <c r="B57" s="4" t="s">
        <v>20</v>
      </c>
      <c r="C57" s="6">
        <v>99</v>
      </c>
      <c r="D57" s="6">
        <v>0</v>
      </c>
      <c r="E57" s="8" t="s">
        <v>15</v>
      </c>
      <c r="F57" s="8" t="s">
        <v>10</v>
      </c>
      <c r="G57" s="5">
        <v>50</v>
      </c>
      <c r="H57" s="5">
        <v>0</v>
      </c>
      <c r="I57" s="10">
        <f>G57/G65</f>
        <v>2.6014568158168574E-2</v>
      </c>
    </row>
    <row r="58" spans="1:9" ht="17.25" x14ac:dyDescent="0.15">
      <c r="A58">
        <v>18</v>
      </c>
      <c r="B58" s="4" t="s">
        <v>21</v>
      </c>
      <c r="C58" s="6">
        <v>1314</v>
      </c>
      <c r="D58" s="6">
        <v>0</v>
      </c>
      <c r="E58" s="8" t="s">
        <v>15</v>
      </c>
      <c r="F58" s="8" t="s">
        <v>15</v>
      </c>
      <c r="G58" s="5">
        <v>10</v>
      </c>
      <c r="H58" s="5">
        <v>0</v>
      </c>
      <c r="I58" s="10">
        <f>G58/G65</f>
        <v>5.2029136316337149E-3</v>
      </c>
    </row>
    <row r="59" spans="1:9" ht="17.25" x14ac:dyDescent="0.15">
      <c r="A59">
        <v>19</v>
      </c>
      <c r="B59" s="6" t="s">
        <v>22</v>
      </c>
      <c r="C59" s="6">
        <v>33440</v>
      </c>
      <c r="D59" s="6">
        <v>0</v>
      </c>
      <c r="E59" s="8" t="s">
        <v>15</v>
      </c>
      <c r="F59" s="8" t="s">
        <v>15</v>
      </c>
      <c r="G59" s="5">
        <v>1</v>
      </c>
      <c r="H59" s="5">
        <v>0</v>
      </c>
      <c r="I59" s="10">
        <f>G59/G65</f>
        <v>5.2029136316337154E-4</v>
      </c>
    </row>
    <row r="60" spans="1:9" ht="17.25" x14ac:dyDescent="0.15">
      <c r="A60">
        <v>20</v>
      </c>
      <c r="B60" s="6" t="s">
        <v>23</v>
      </c>
      <c r="C60" s="6">
        <v>52000</v>
      </c>
      <c r="D60" s="6">
        <v>0</v>
      </c>
      <c r="E60" s="8" t="s">
        <v>15</v>
      </c>
      <c r="F60" s="8" t="s">
        <v>15</v>
      </c>
      <c r="G60" s="5">
        <v>0</v>
      </c>
      <c r="H60" s="5">
        <v>0</v>
      </c>
      <c r="I60" s="10">
        <f>G60/G65</f>
        <v>0</v>
      </c>
    </row>
    <row r="61" spans="1:9" ht="17.25" x14ac:dyDescent="0.15">
      <c r="A61">
        <v>21</v>
      </c>
      <c r="B61" s="35" t="s">
        <v>30</v>
      </c>
      <c r="C61" s="35" t="s">
        <v>30</v>
      </c>
      <c r="D61" s="7" t="s">
        <v>31</v>
      </c>
      <c r="E61" s="7"/>
      <c r="F61" s="7"/>
      <c r="G61" s="5">
        <v>30</v>
      </c>
      <c r="H61" s="5">
        <v>0</v>
      </c>
      <c r="I61" s="10">
        <f>G61/G65</f>
        <v>1.5608740894901144E-2</v>
      </c>
    </row>
    <row r="62" spans="1:9" ht="17.25" x14ac:dyDescent="0.15">
      <c r="A62">
        <v>22</v>
      </c>
      <c r="B62" s="35"/>
      <c r="C62" s="35"/>
      <c r="D62" s="7" t="s">
        <v>32</v>
      </c>
      <c r="E62" s="7"/>
      <c r="F62" s="7"/>
      <c r="G62" s="5">
        <v>30</v>
      </c>
      <c r="H62" s="5">
        <v>0</v>
      </c>
      <c r="I62" s="10">
        <f>G62/G65</f>
        <v>1.5608740894901144E-2</v>
      </c>
    </row>
    <row r="63" spans="1:9" ht="17.25" x14ac:dyDescent="0.15">
      <c r="A63">
        <v>23</v>
      </c>
      <c r="B63" s="35"/>
      <c r="C63" s="35"/>
      <c r="D63" s="7" t="s">
        <v>33</v>
      </c>
      <c r="E63" s="7"/>
      <c r="F63" s="7"/>
      <c r="G63" s="5">
        <v>100</v>
      </c>
      <c r="H63" s="5">
        <v>0</v>
      </c>
      <c r="I63" s="10">
        <f>G63/G65</f>
        <v>5.2029136316337148E-2</v>
      </c>
    </row>
    <row r="64" spans="1:9" ht="17.25" x14ac:dyDescent="0.15">
      <c r="A64">
        <v>24</v>
      </c>
      <c r="B64" s="35"/>
      <c r="C64" s="35"/>
      <c r="D64" s="7" t="s">
        <v>34</v>
      </c>
      <c r="E64" s="7"/>
      <c r="F64" s="7"/>
      <c r="G64" s="5">
        <v>0</v>
      </c>
      <c r="H64" s="5">
        <v>0</v>
      </c>
      <c r="I64" s="10">
        <f>G64/G65</f>
        <v>0</v>
      </c>
    </row>
    <row r="65" spans="2:9" ht="16.5" x14ac:dyDescent="0.15">
      <c r="B65" s="43" t="s">
        <v>35</v>
      </c>
      <c r="C65" s="43"/>
      <c r="D65" s="43"/>
      <c r="E65" s="43"/>
      <c r="F65" s="43"/>
      <c r="G65" s="5">
        <f>SUM(G41:G64)</f>
        <v>1922</v>
      </c>
      <c r="H65" s="5">
        <f>SUM(H41:H64)+D67</f>
        <v>1987</v>
      </c>
      <c r="I65" s="10">
        <f>SUM(I41:I64)</f>
        <v>1</v>
      </c>
    </row>
    <row r="66" spans="2:9" ht="16.5" x14ac:dyDescent="0.15">
      <c r="B66" s="9" t="s">
        <v>71</v>
      </c>
      <c r="C66" s="9" t="s">
        <v>28</v>
      </c>
      <c r="D66" s="9">
        <v>500</v>
      </c>
      <c r="E66" t="s">
        <v>72</v>
      </c>
      <c r="G66">
        <f>SUM(G65)</f>
        <v>1922</v>
      </c>
    </row>
    <row r="67" spans="2:9" ht="16.5" x14ac:dyDescent="0.15">
      <c r="B67" s="9" t="s">
        <v>73</v>
      </c>
      <c r="C67" s="9" t="s">
        <v>74</v>
      </c>
      <c r="D67" s="9">
        <v>300</v>
      </c>
      <c r="G67" s="32">
        <v>1313</v>
      </c>
    </row>
    <row r="68" spans="2:9" x14ac:dyDescent="0.15">
      <c r="G68">
        <f>SUM(G66:G67)</f>
        <v>3235</v>
      </c>
    </row>
  </sheetData>
  <mergeCells count="4">
    <mergeCell ref="B38:F38"/>
    <mergeCell ref="B65:F65"/>
    <mergeCell ref="B61:B64"/>
    <mergeCell ref="C61:C64"/>
  </mergeCells>
  <phoneticPr fontId="9" type="noConversion"/>
  <pageMargins left="0.75" right="0.75" top="1" bottom="1" header="0.5" footer="0.5"/>
  <pageSetup paperSize="9" orientation="portrait" r:id="rId1"/>
  <ignoredErrors>
    <ignoredError sqref="H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礼物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2019-09-09T08:02:00Z</dcterms:created>
  <dcterms:modified xsi:type="dcterms:W3CDTF">2019-09-20T03:57:47Z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